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____OI\INVEST_AKCE_PŘIPRAVOVANÉ\Radnice\Požární dveře\2. etapa\Výběrovka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1 005 Pol" sheetId="12" r:id="rId4"/>
    <sheet name="001 006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'001 005 Pol'!$1:$7</definedName>
    <definedName name="_xlnm.Print_Titles" localSheetId="4">'001 006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'001 005 Pol'!$A$1:$Y$188</definedName>
    <definedName name="_xlnm.Print_Area" localSheetId="4">'001 006 Pol'!$A$1:$Y$24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16" i="1" s="1"/>
  <c r="I59" i="1"/>
  <c r="I58" i="1"/>
  <c r="I57" i="1"/>
  <c r="I56" i="1"/>
  <c r="I55" i="1"/>
  <c r="I54" i="1"/>
  <c r="G41" i="1"/>
  <c r="F41" i="1"/>
  <c r="BA12" i="13"/>
  <c r="G9" i="13"/>
  <c r="G8" i="13" s="1"/>
  <c r="I69" i="1" s="1"/>
  <c r="I19" i="1" s="1"/>
  <c r="I9" i="13"/>
  <c r="I8" i="13" s="1"/>
  <c r="K9" i="13"/>
  <c r="K8" i="13" s="1"/>
  <c r="M9" i="13"/>
  <c r="O9" i="13"/>
  <c r="O8" i="13" s="1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M11" i="13" s="1"/>
  <c r="I11" i="13"/>
  <c r="K11" i="13"/>
  <c r="O11" i="13"/>
  <c r="Q11" i="13"/>
  <c r="V11" i="13"/>
  <c r="AE14" i="13"/>
  <c r="F42" i="1" s="1"/>
  <c r="G178" i="12"/>
  <c r="G9" i="12"/>
  <c r="G8" i="12" s="1"/>
  <c r="I9" i="12"/>
  <c r="I8" i="12" s="1"/>
  <c r="K9" i="12"/>
  <c r="K8" i="12" s="1"/>
  <c r="M9" i="12"/>
  <c r="O9" i="12"/>
  <c r="Q9" i="12"/>
  <c r="Q8" i="12" s="1"/>
  <c r="V9" i="12"/>
  <c r="V8" i="12" s="1"/>
  <c r="G10" i="12"/>
  <c r="I10" i="12"/>
  <c r="K10" i="12"/>
  <c r="M10" i="12"/>
  <c r="O10" i="12"/>
  <c r="O8" i="12" s="1"/>
  <c r="Q10" i="12"/>
  <c r="V10" i="12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K22" i="12"/>
  <c r="O22" i="12"/>
  <c r="Q22" i="12"/>
  <c r="V22" i="12"/>
  <c r="G23" i="12"/>
  <c r="M23" i="12" s="1"/>
  <c r="M22" i="12" s="1"/>
  <c r="I23" i="12"/>
  <c r="I22" i="12" s="1"/>
  <c r="K23" i="12"/>
  <c r="O23" i="12"/>
  <c r="Q23" i="12"/>
  <c r="V23" i="12"/>
  <c r="G25" i="12"/>
  <c r="I25" i="12"/>
  <c r="K25" i="12"/>
  <c r="M25" i="12"/>
  <c r="O25" i="12"/>
  <c r="Q25" i="12"/>
  <c r="V25" i="12"/>
  <c r="Q27" i="12"/>
  <c r="V27" i="12"/>
  <c r="G28" i="12"/>
  <c r="G27" i="12" s="1"/>
  <c r="I28" i="12"/>
  <c r="I27" i="12" s="1"/>
  <c r="K28" i="12"/>
  <c r="K27" i="12" s="1"/>
  <c r="M28" i="12"/>
  <c r="M27" i="12" s="1"/>
  <c r="O28" i="12"/>
  <c r="O27" i="12" s="1"/>
  <c r="Q28" i="12"/>
  <c r="V28" i="12"/>
  <c r="G30" i="12"/>
  <c r="I30" i="12"/>
  <c r="K30" i="12"/>
  <c r="M30" i="12"/>
  <c r="O30" i="12"/>
  <c r="Q30" i="12"/>
  <c r="V30" i="12"/>
  <c r="G33" i="12"/>
  <c r="G32" i="12" s="1"/>
  <c r="I33" i="12"/>
  <c r="I32" i="12" s="1"/>
  <c r="K33" i="12"/>
  <c r="K32" i="12" s="1"/>
  <c r="M33" i="12"/>
  <c r="O33" i="12"/>
  <c r="O32" i="12" s="1"/>
  <c r="Q33" i="12"/>
  <c r="Q32" i="12" s="1"/>
  <c r="V33" i="12"/>
  <c r="V32" i="12" s="1"/>
  <c r="G34" i="12"/>
  <c r="M34" i="12" s="1"/>
  <c r="I34" i="12"/>
  <c r="K34" i="12"/>
  <c r="O34" i="12"/>
  <c r="Q34" i="12"/>
  <c r="V34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V45" i="12"/>
  <c r="G49" i="12"/>
  <c r="I49" i="12"/>
  <c r="K49" i="12"/>
  <c r="M49" i="12"/>
  <c r="O49" i="12"/>
  <c r="Q49" i="12"/>
  <c r="V49" i="12"/>
  <c r="G52" i="12"/>
  <c r="I52" i="12"/>
  <c r="K52" i="12"/>
  <c r="M52" i="12"/>
  <c r="O52" i="12"/>
  <c r="Q52" i="12"/>
  <c r="V52" i="12"/>
  <c r="G55" i="12"/>
  <c r="I55" i="12"/>
  <c r="K55" i="12"/>
  <c r="M55" i="12"/>
  <c r="O55" i="12"/>
  <c r="Q55" i="12"/>
  <c r="V55" i="12"/>
  <c r="G58" i="12"/>
  <c r="I58" i="12"/>
  <c r="K58" i="12"/>
  <c r="M58" i="12"/>
  <c r="O58" i="12"/>
  <c r="Q58" i="12"/>
  <c r="V58" i="12"/>
  <c r="G61" i="12"/>
  <c r="M61" i="12" s="1"/>
  <c r="I61" i="12"/>
  <c r="K61" i="12"/>
  <c r="O61" i="12"/>
  <c r="Q61" i="12"/>
  <c r="V61" i="12"/>
  <c r="G65" i="12"/>
  <c r="I65" i="12"/>
  <c r="K65" i="12"/>
  <c r="M65" i="12"/>
  <c r="O65" i="12"/>
  <c r="Q65" i="12"/>
  <c r="V65" i="12"/>
  <c r="V68" i="12"/>
  <c r="G69" i="12"/>
  <c r="G68" i="12" s="1"/>
  <c r="I69" i="12"/>
  <c r="I68" i="12" s="1"/>
  <c r="K69" i="12"/>
  <c r="K68" i="12" s="1"/>
  <c r="M69" i="12"/>
  <c r="M68" i="12" s="1"/>
  <c r="O69" i="12"/>
  <c r="O68" i="12" s="1"/>
  <c r="Q69" i="12"/>
  <c r="Q68" i="12" s="1"/>
  <c r="V69" i="12"/>
  <c r="G71" i="12"/>
  <c r="I71" i="12"/>
  <c r="K71" i="12"/>
  <c r="M71" i="12"/>
  <c r="O71" i="12"/>
  <c r="Q71" i="12"/>
  <c r="V71" i="12"/>
  <c r="G73" i="12"/>
  <c r="I73" i="12"/>
  <c r="I72" i="12" s="1"/>
  <c r="K73" i="12"/>
  <c r="K72" i="12" s="1"/>
  <c r="M73" i="12"/>
  <c r="O73" i="12"/>
  <c r="O72" i="12" s="1"/>
  <c r="Q73" i="12"/>
  <c r="Q72" i="12" s="1"/>
  <c r="V73" i="12"/>
  <c r="V72" i="12" s="1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8" i="12"/>
  <c r="M78" i="12" s="1"/>
  <c r="I78" i="12"/>
  <c r="K78" i="12"/>
  <c r="O78" i="12"/>
  <c r="Q78" i="12"/>
  <c r="V78" i="12"/>
  <c r="G79" i="12"/>
  <c r="I79" i="12"/>
  <c r="K79" i="12"/>
  <c r="O79" i="12"/>
  <c r="G80" i="12"/>
  <c r="M80" i="12" s="1"/>
  <c r="M79" i="12" s="1"/>
  <c r="I80" i="12"/>
  <c r="K80" i="12"/>
  <c r="O80" i="12"/>
  <c r="Q80" i="12"/>
  <c r="Q79" i="12" s="1"/>
  <c r="V80" i="12"/>
  <c r="V79" i="12" s="1"/>
  <c r="G82" i="12"/>
  <c r="G81" i="12" s="1"/>
  <c r="I82" i="12"/>
  <c r="I81" i="12" s="1"/>
  <c r="K82" i="12"/>
  <c r="K81" i="12" s="1"/>
  <c r="M82" i="12"/>
  <c r="O82" i="12"/>
  <c r="O81" i="12" s="1"/>
  <c r="Q82" i="12"/>
  <c r="Q81" i="12" s="1"/>
  <c r="V82" i="12"/>
  <c r="V81" i="12" s="1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6" i="12"/>
  <c r="I96" i="12"/>
  <c r="K96" i="12"/>
  <c r="M96" i="12"/>
  <c r="O96" i="12"/>
  <c r="Q96" i="12"/>
  <c r="V96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9" i="12"/>
  <c r="M109" i="12" s="1"/>
  <c r="I109" i="12"/>
  <c r="K109" i="12"/>
  <c r="O109" i="12"/>
  <c r="Q109" i="12"/>
  <c r="V109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9" i="12"/>
  <c r="G118" i="12" s="1"/>
  <c r="I119" i="12"/>
  <c r="I118" i="12" s="1"/>
  <c r="K119" i="12"/>
  <c r="O119" i="12"/>
  <c r="O118" i="12" s="1"/>
  <c r="Q119" i="12"/>
  <c r="Q118" i="12" s="1"/>
  <c r="V119" i="12"/>
  <c r="V118" i="12" s="1"/>
  <c r="G121" i="12"/>
  <c r="I121" i="12"/>
  <c r="K121" i="12"/>
  <c r="K118" i="12" s="1"/>
  <c r="M121" i="12"/>
  <c r="O121" i="12"/>
  <c r="Q121" i="12"/>
  <c r="V121" i="12"/>
  <c r="G123" i="12"/>
  <c r="I123" i="12"/>
  <c r="K123" i="12"/>
  <c r="M123" i="12"/>
  <c r="O123" i="12"/>
  <c r="Q123" i="12"/>
  <c r="V123" i="12"/>
  <c r="G125" i="12"/>
  <c r="I125" i="12"/>
  <c r="K125" i="12"/>
  <c r="M125" i="12"/>
  <c r="O125" i="12"/>
  <c r="Q125" i="12"/>
  <c r="V125" i="12"/>
  <c r="G127" i="12"/>
  <c r="I127" i="12"/>
  <c r="K127" i="12"/>
  <c r="M127" i="12"/>
  <c r="O127" i="12"/>
  <c r="Q127" i="12"/>
  <c r="V127" i="12"/>
  <c r="G129" i="12"/>
  <c r="M129" i="12" s="1"/>
  <c r="I129" i="12"/>
  <c r="K129" i="12"/>
  <c r="O129" i="12"/>
  <c r="Q129" i="12"/>
  <c r="V129" i="12"/>
  <c r="G133" i="12"/>
  <c r="I133" i="12"/>
  <c r="K133" i="12"/>
  <c r="M133" i="12"/>
  <c r="O133" i="12"/>
  <c r="Q133" i="12"/>
  <c r="V133" i="12"/>
  <c r="G135" i="12"/>
  <c r="G134" i="12" s="1"/>
  <c r="I135" i="12"/>
  <c r="I134" i="12" s="1"/>
  <c r="K135" i="12"/>
  <c r="K134" i="12" s="1"/>
  <c r="M135" i="12"/>
  <c r="O135" i="12"/>
  <c r="Q135" i="12"/>
  <c r="V135" i="12"/>
  <c r="G136" i="12"/>
  <c r="M136" i="12" s="1"/>
  <c r="I136" i="12"/>
  <c r="K136" i="12"/>
  <c r="O136" i="12"/>
  <c r="Q136" i="12"/>
  <c r="V136" i="12"/>
  <c r="G139" i="12"/>
  <c r="I139" i="12"/>
  <c r="K139" i="12"/>
  <c r="M139" i="12"/>
  <c r="O139" i="12"/>
  <c r="Q139" i="12"/>
  <c r="V139" i="12"/>
  <c r="G141" i="12"/>
  <c r="I141" i="12"/>
  <c r="K141" i="12"/>
  <c r="M141" i="12"/>
  <c r="O141" i="12"/>
  <c r="O134" i="12" s="1"/>
  <c r="Q141" i="12"/>
  <c r="Q134" i="12" s="1"/>
  <c r="V141" i="12"/>
  <c r="V134" i="12" s="1"/>
  <c r="G142" i="12"/>
  <c r="I142" i="12"/>
  <c r="K142" i="12"/>
  <c r="M142" i="12"/>
  <c r="O142" i="12"/>
  <c r="Q142" i="12"/>
  <c r="V142" i="12"/>
  <c r="G144" i="12"/>
  <c r="I144" i="12"/>
  <c r="I143" i="12" s="1"/>
  <c r="K144" i="12"/>
  <c r="K143" i="12" s="1"/>
  <c r="M144" i="12"/>
  <c r="O144" i="12"/>
  <c r="O143" i="12" s="1"/>
  <c r="Q144" i="12"/>
  <c r="Q143" i="12" s="1"/>
  <c r="V144" i="12"/>
  <c r="V143" i="12" s="1"/>
  <c r="G146" i="12"/>
  <c r="M146" i="12" s="1"/>
  <c r="I146" i="12"/>
  <c r="K146" i="12"/>
  <c r="O146" i="12"/>
  <c r="Q146" i="12"/>
  <c r="V146" i="12"/>
  <c r="G150" i="12"/>
  <c r="G149" i="12" s="1"/>
  <c r="I150" i="12"/>
  <c r="I149" i="12" s="1"/>
  <c r="K150" i="12"/>
  <c r="K149" i="12" s="1"/>
  <c r="O150" i="12"/>
  <c r="O149" i="12" s="1"/>
  <c r="Q150" i="12"/>
  <c r="Q149" i="12" s="1"/>
  <c r="V150" i="12"/>
  <c r="V149" i="12" s="1"/>
  <c r="G153" i="12"/>
  <c r="I153" i="12"/>
  <c r="K153" i="12"/>
  <c r="M153" i="12"/>
  <c r="O153" i="12"/>
  <c r="Q153" i="12"/>
  <c r="V153" i="12"/>
  <c r="G156" i="12"/>
  <c r="G155" i="12" s="1"/>
  <c r="I156" i="12"/>
  <c r="I155" i="12" s="1"/>
  <c r="K156" i="12"/>
  <c r="K155" i="12" s="1"/>
  <c r="M156" i="12"/>
  <c r="M155" i="12" s="1"/>
  <c r="O156" i="12"/>
  <c r="O155" i="12" s="1"/>
  <c r="Q156" i="12"/>
  <c r="Q155" i="12" s="1"/>
  <c r="V156" i="12"/>
  <c r="G157" i="12"/>
  <c r="I157" i="12"/>
  <c r="K157" i="12"/>
  <c r="M157" i="12"/>
  <c r="O157" i="12"/>
  <c r="Q157" i="12"/>
  <c r="V157" i="12"/>
  <c r="V155" i="12" s="1"/>
  <c r="I158" i="12"/>
  <c r="G159" i="12"/>
  <c r="I159" i="12"/>
  <c r="K159" i="12"/>
  <c r="K158" i="12" s="1"/>
  <c r="M159" i="12"/>
  <c r="M158" i="12" s="1"/>
  <c r="O159" i="12"/>
  <c r="O158" i="12" s="1"/>
  <c r="Q159" i="12"/>
  <c r="Q158" i="12" s="1"/>
  <c r="V159" i="12"/>
  <c r="V158" i="12" s="1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I162" i="12"/>
  <c r="K162" i="12"/>
  <c r="M162" i="12"/>
  <c r="O162" i="12"/>
  <c r="Q162" i="12"/>
  <c r="V162" i="12"/>
  <c r="G163" i="12"/>
  <c r="I163" i="12"/>
  <c r="K163" i="12"/>
  <c r="M163" i="12"/>
  <c r="O163" i="12"/>
  <c r="Q163" i="12"/>
  <c r="V163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I166" i="12"/>
  <c r="K166" i="12"/>
  <c r="M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I168" i="12"/>
  <c r="K168" i="12"/>
  <c r="M168" i="12"/>
  <c r="O168" i="12"/>
  <c r="Q168" i="12"/>
  <c r="V168" i="12"/>
  <c r="G170" i="12"/>
  <c r="I170" i="12"/>
  <c r="K170" i="12"/>
  <c r="M170" i="12"/>
  <c r="O170" i="12"/>
  <c r="Q170" i="12"/>
  <c r="V170" i="12"/>
  <c r="G172" i="12"/>
  <c r="G171" i="12" s="1"/>
  <c r="I172" i="12"/>
  <c r="I171" i="12" s="1"/>
  <c r="K172" i="12"/>
  <c r="K171" i="12" s="1"/>
  <c r="M172" i="12"/>
  <c r="M171" i="12" s="1"/>
  <c r="O172" i="12"/>
  <c r="O171" i="12" s="1"/>
  <c r="Q172" i="12"/>
  <c r="Q171" i="12" s="1"/>
  <c r="V172" i="12"/>
  <c r="V171" i="12" s="1"/>
  <c r="G173" i="12"/>
  <c r="I173" i="12"/>
  <c r="K173" i="12"/>
  <c r="M173" i="12"/>
  <c r="O173" i="12"/>
  <c r="Q173" i="12"/>
  <c r="V173" i="12"/>
  <c r="G174" i="12"/>
  <c r="I174" i="12"/>
  <c r="K174" i="12"/>
  <c r="M174" i="12"/>
  <c r="O174" i="12"/>
  <c r="Q174" i="12"/>
  <c r="V174" i="12"/>
  <c r="G175" i="12"/>
  <c r="I175" i="12"/>
  <c r="K175" i="12"/>
  <c r="M175" i="12"/>
  <c r="O175" i="12"/>
  <c r="Q175" i="12"/>
  <c r="V175" i="12"/>
  <c r="G176" i="12"/>
  <c r="M176" i="12" s="1"/>
  <c r="I176" i="12"/>
  <c r="K176" i="12"/>
  <c r="O176" i="12"/>
  <c r="Q176" i="12"/>
  <c r="V176" i="12"/>
  <c r="AE178" i="12"/>
  <c r="I20" i="1"/>
  <c r="I18" i="1"/>
  <c r="I17" i="1"/>
  <c r="H41" i="1"/>
  <c r="I41" i="1" s="1"/>
  <c r="F39" i="1" l="1"/>
  <c r="F40" i="1"/>
  <c r="G14" i="13"/>
  <c r="I70" i="1"/>
  <c r="J56" i="1" s="1"/>
  <c r="J57" i="1"/>
  <c r="J58" i="1"/>
  <c r="J69" i="1"/>
  <c r="J66" i="1"/>
  <c r="J54" i="1"/>
  <c r="J67" i="1"/>
  <c r="J60" i="1"/>
  <c r="J62" i="1"/>
  <c r="J65" i="1"/>
  <c r="J55" i="1"/>
  <c r="M8" i="13"/>
  <c r="AF14" i="13"/>
  <c r="M32" i="12"/>
  <c r="M134" i="12"/>
  <c r="M143" i="12"/>
  <c r="M8" i="12"/>
  <c r="M72" i="12"/>
  <c r="M81" i="12"/>
  <c r="M119" i="12"/>
  <c r="M118" i="12" s="1"/>
  <c r="G22" i="12"/>
  <c r="M150" i="12"/>
  <c r="M149" i="12" s="1"/>
  <c r="G158" i="12"/>
  <c r="AF178" i="12"/>
  <c r="G72" i="12"/>
  <c r="G143" i="12"/>
  <c r="I21" i="1"/>
  <c r="J28" i="1"/>
  <c r="J26" i="1"/>
  <c r="G38" i="1"/>
  <c r="F38" i="1"/>
  <c r="J23" i="1"/>
  <c r="J24" i="1"/>
  <c r="J25" i="1"/>
  <c r="J27" i="1"/>
  <c r="E24" i="1"/>
  <c r="E26" i="1"/>
  <c r="G42" i="1" l="1"/>
  <c r="H42" i="1" s="1"/>
  <c r="I42" i="1" s="1"/>
  <c r="G40" i="1"/>
  <c r="G39" i="1"/>
  <c r="H40" i="1"/>
  <c r="I40" i="1" s="1"/>
  <c r="F43" i="1"/>
  <c r="H39" i="1"/>
  <c r="H43" i="1" s="1"/>
  <c r="J64" i="1"/>
  <c r="J63" i="1"/>
  <c r="J61" i="1"/>
  <c r="J59" i="1"/>
  <c r="J68" i="1"/>
  <c r="G23" i="1" l="1"/>
  <c r="A23" i="1" s="1"/>
  <c r="G43" i="1"/>
  <c r="G25" i="1" s="1"/>
  <c r="A25" i="1" s="1"/>
  <c r="I39" i="1"/>
  <c r="I43" i="1" s="1"/>
  <c r="J70" i="1"/>
  <c r="A24" i="1"/>
  <c r="G24" i="1"/>
  <c r="J42" i="1" l="1"/>
  <c r="J40" i="1"/>
  <c r="J39" i="1"/>
  <c r="J43" i="1" s="1"/>
  <c r="J41" i="1"/>
  <c r="G26" i="1"/>
  <c r="A27" i="1" s="1"/>
  <c r="A26" i="1"/>
  <c r="G28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Manda Libor, DiS.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<sst xmlns="http://schemas.openxmlformats.org/spreadsheetml/2006/main" count="1155" uniqueCount="404">
  <si>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</si>
  <si>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</si>
  <si>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</si>
  <si>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</si>
  <si>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</si>
  <si>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</si>
  <si>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</si>
  <si>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</si>
  <si>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</si>
  <si>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</si>
  <si>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</si>
  <si>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</si>
  <si>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</si>
  <si>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</si>
  <si>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</si>
  <si>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</si>
  <si>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</si>
  <si>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</si>
  <si>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</si>
  <si>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</si>
  <si>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</si>
  <si>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</si>
  <si>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</si>
  <si>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</si>
  <si>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</si>
  <si>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</si>
  <si>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</si>
  <si>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</si>
  <si>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</si>
  <si>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</si>
  <si>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</si>
  <si>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</si>
  <si>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</si>
  <si>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</si>
  <si>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</si>
  <si>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</si>
  <si>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</si>
  <si>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</si>
  <si>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</si>
  <si>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</si>
  <si>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</si>
  <si>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</si>
  <si>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</si>
  <si>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002</t>
  </si>
  <si>
    <t>Výměna dveří MěÚ Uherský Brod</t>
  </si>
  <si>
    <t>MĚSTO UHERSKÝ BROD</t>
  </si>
  <si>
    <t>Masarykovo nám.100</t>
  </si>
  <si>
    <t>Uherský Brod</t>
  </si>
  <si>
    <t>68817</t>
  </si>
  <si>
    <t>00291463</t>
  </si>
  <si>
    <t>Ing. Michal Svatoš</t>
  </si>
  <si>
    <t>U Hřiště 234</t>
  </si>
  <si>
    <t>Hořepník-Hořepník</t>
  </si>
  <si>
    <t>39421</t>
  </si>
  <si>
    <t>87592631</t>
  </si>
  <si>
    <t>Stavba</t>
  </si>
  <si>
    <t>001</t>
  </si>
  <si>
    <t>MěÚ Radnice č.p. 100</t>
  </si>
  <si>
    <t>005</t>
  </si>
  <si>
    <t>Výměna dveří MěÚ Uherský Brod - 2 etapa</t>
  </si>
  <si>
    <t>006</t>
  </si>
  <si>
    <t>Vedlejší rozpočtové náklady</t>
  </si>
  <si>
    <t>Celkem za stavbu</t>
  </si>
  <si>
    <t>CZK</t>
  </si>
  <si>
    <t>#POPS</t>
  </si>
  <si>
    <t>Popis stavby: 002 - Výměna dveří MěÚ Uherský Brod</t>
  </si>
  <si>
    <t>#POPO</t>
  </si>
  <si>
    <t>Popis objektu: 001 - MěÚ Radnice č.p. 100</t>
  </si>
  <si>
    <t>#POPR</t>
  </si>
  <si>
    <t>Popis rozpočtu: 005 - Výměna dveří MěÚ Uherský Brod - 2 etapa</t>
  </si>
  <si>
    <t>Popis rozpočtu: 006 - Vedlejší rozpočtové náklady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</si>
  <si>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</si>
  <si>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</si>
  <si>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</si>
  <si>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</si>
  <si>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</si>
  <si>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</si>
  <si>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</si>
  <si>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</si>
  <si>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</si>
  <si>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</si>
  <si>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</si>
  <si>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</si>
  <si>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</si>
  <si>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</si>
  <si>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</si>
  <si>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</si>
  <si>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766</t>
  </si>
  <si>
    <t>Konstrukce truhlářské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</si>
  <si>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</si>
  <si>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</si>
  <si>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</si>
  <si>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</si>
  <si>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</si>
  <si>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</si>
  <si>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</si>
  <si>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</si>
  <si>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</si>
  <si>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</si>
  <si>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M65</t>
  </si>
  <si>
    <t>Elektroinstalace - EZS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</si>
  <si>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</si>
  <si>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</si>
  <si>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</si>
  <si>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</si>
  <si>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</si>
  <si>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</si>
  <si>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</si>
  <si>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</si>
  <si>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</si>
  <si>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</si>
  <si>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</si>
  <si>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</si>
  <si>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</si>
  <si>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</si>
  <si>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</si>
  <si>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</si>
  <si>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</si>
  <si>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</si>
  <si>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</si>
  <si>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</si>
  <si>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</si>
  <si>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</si>
  <si>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</si>
  <si>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</si>
  <si>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</si>
  <si>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</si>
  <si>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</si>
  <si>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</si>
  <si>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</si>
  <si>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</si>
  <si>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</si>
  <si>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</si>
  <si>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</si>
  <si>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317121251R00</t>
  </si>
  <si>
    <t>Montáž ŽB překladů do 180 cm dodatečně do rýh</t>
  </si>
  <si>
    <t>kus</t>
  </si>
  <si>
    <t>RTS 23/ I</t>
  </si>
  <si>
    <t>RTS 22/ II</t>
  </si>
  <si>
    <t>Práce</t>
  </si>
  <si>
    <t>Běžná</t>
  </si>
  <si>
    <t>POL1_</t>
  </si>
  <si>
    <t>342261112RT1</t>
  </si>
  <si>
    <t>Příčka sádrokarton. ocel.kce, 1x oplášť. tl.100 mm desky standard tl. 12,5 mm, izol. minerál tl. 5 cm. požární odolnost EI 30</t>
  </si>
  <si>
    <t>m2</t>
  </si>
  <si>
    <t>mč. (3.02b-3.38) : (1,9*2,7)-(1,45*2)</t>
  </si>
  <si>
    <t>VV</t>
  </si>
  <si>
    <t>m.č. 3.15 : (2,7+6,9)*2,7</t>
  </si>
  <si>
    <t>342013124RT2</t>
  </si>
  <si>
    <t>Příčka SDK tl.100mm,ocel.kce,2x oplášť.,RFI 12,5mm izolace tloušťky 50 mm, EI 90</t>
  </si>
  <si>
    <t>SDK (pro dveře 12/PO) : 2*2,7</t>
  </si>
  <si>
    <t>342090711R00</t>
  </si>
  <si>
    <t>Otvor v SDK, pro dveře 2kř do 100 kg, UA 50,1xopl.</t>
  </si>
  <si>
    <t>342263513RT3</t>
  </si>
  <si>
    <t>Revizní dvířka Promat do SDK příček, 300x300 mm typ SP, požární odolnost EI 30</t>
  </si>
  <si>
    <t>pro revizní otvor : 1</t>
  </si>
  <si>
    <t>342264101R00</t>
  </si>
  <si>
    <t>Osazení reviz. dvířek do SDK podhledu, do 0,25 m2</t>
  </si>
  <si>
    <t>Kalkul</t>
  </si>
  <si>
    <t>342267112RT2</t>
  </si>
  <si>
    <t>Obklad potrubí sádrokartonem třístranný do 0,5/0,5 m desky protipožární tl. 12,5 mm, EI 30</t>
  </si>
  <si>
    <t>m</t>
  </si>
  <si>
    <t>m.č. 3.15 - obklad VZT potrubí : 6</t>
  </si>
  <si>
    <t>59321211R</t>
  </si>
  <si>
    <t>Překlad železobetonový RZP 149/14/14</t>
  </si>
  <si>
    <t>SPCM</t>
  </si>
  <si>
    <t>Specifikace</t>
  </si>
  <si>
    <t>POL3_</t>
  </si>
  <si>
    <t>612401391RT2</t>
  </si>
  <si>
    <t>Omítka malých ploch vnitřních stěn do 1 m2 vápennou štukovou omítkou</t>
  </si>
  <si>
    <t>m.č. 3.17b : 1</t>
  </si>
  <si>
    <t>612409991RT2</t>
  </si>
  <si>
    <t>Začištění omítek kolem oken,dveří apod. s použitím suché maltové směsi</t>
  </si>
  <si>
    <t>Indiv</t>
  </si>
  <si>
    <t>Nová zárubeň : 6*((2+0,8+2)*0,3)</t>
  </si>
  <si>
    <t>631664111R00</t>
  </si>
  <si>
    <t>Oprava beton. podlah cement. hmotou tl. do 10 mm v pásu</t>
  </si>
  <si>
    <t>Po vybouraných dveřích : 1*0,3*5</t>
  </si>
  <si>
    <t>632415104R00</t>
  </si>
  <si>
    <t>Potěr samonivelační ručně tl. 4 mm</t>
  </si>
  <si>
    <t>Odkaz na mn. položky pořadí 11 : 1,50000</t>
  </si>
  <si>
    <t>642944121R00</t>
  </si>
  <si>
    <t>Osazení ocelových zárubní požárních, dodatečně do 2,5 m2</t>
  </si>
  <si>
    <t>642942212R00</t>
  </si>
  <si>
    <t>Osazení zárubně do sádrokarton. příčky tl. 100 mm</t>
  </si>
  <si>
    <t>Pro 12/PO : 1</t>
  </si>
  <si>
    <t>55330456R</t>
  </si>
  <si>
    <t>Zárubeň ocelová S100 1450x1970x100 ZAKO pro sádrokarton, bez drážky, EI 30</t>
  </si>
  <si>
    <t>Pro 12/PO (m.č. 3.02b-3.02a) : 1</t>
  </si>
  <si>
    <t>5533300021R</t>
  </si>
  <si>
    <t>Zárubeň ocelová ZH 95/1970/800 L, P, EI, EW 30 pro cihelné zdivo, s pevnými závěsy</t>
  </si>
  <si>
    <t>RTS 21/ II</t>
  </si>
  <si>
    <t>Pro 9/PO (m.č.3.15, 3.31, 3.28) : 3</t>
  </si>
  <si>
    <t>Pro 14/PO (m.č. 3.17a) : 1</t>
  </si>
  <si>
    <t>5533300031R</t>
  </si>
  <si>
    <t>Zárubeň ocelová ZH 95/1970/900 L, P, EI, EW 30 pro cihelné zdivo, s pevnými závěsy</t>
  </si>
  <si>
    <t>Pro 11/PO (m.č. 3.38) : 1</t>
  </si>
  <si>
    <t>611601213R</t>
  </si>
  <si>
    <t>Dveře vnitřní plné hladké 1kř. 80x197 cm (4/T) lakované, barevnost NCS</t>
  </si>
  <si>
    <t>m.č.3.04 a 3.05 : 2</t>
  </si>
  <si>
    <t>611656493.1</t>
  </si>
  <si>
    <t>Dveře protipožární EI30DP3-C, hladké plné 80x197 cm (9/PO) lakované, barevnost NCS</t>
  </si>
  <si>
    <t>Vlastní</t>
  </si>
  <si>
    <t>EI30 DP3-C</t>
  </si>
  <si>
    <t>POP</t>
  </si>
  <si>
    <t>m.č.  3.25, 3.26, 3.27, 3.28, 3.29a, 3.30, 3.31, 3.32 : 8</t>
  </si>
  <si>
    <t>m.č. 3.03, 3.06, 3.11, 3.12, 3.13, 3.15, 3.19, 3.20 : 8</t>
  </si>
  <si>
    <t>611656493.2</t>
  </si>
  <si>
    <t>Dveře protipožární EI30DP3-C, hladké plné 80x197 cm (10/PO) lakované, barevnost NCS</t>
  </si>
  <si>
    <t>611656493.3</t>
  </si>
  <si>
    <t>Dveře protipožární EI30DP3-C, hladké plné 80x197 cm (14/PO) lakované, barevnost NCS</t>
  </si>
  <si>
    <t>m.č. 3.17a : 1</t>
  </si>
  <si>
    <t>611656493.4</t>
  </si>
  <si>
    <t>Dveře protipožární EI30DP3-C, hladké plné 80x197 cm (15/PO) lakované, barevnost NCS</t>
  </si>
  <si>
    <t>m.č. 3.24 : 1</t>
  </si>
  <si>
    <t>611656494R</t>
  </si>
  <si>
    <t>Dveře protipožární EI30DP3-C, hladké plné 90x197 cm (11/PO) lakované, barevnost NCS</t>
  </si>
  <si>
    <t>m.č. 3.38 : 1</t>
  </si>
  <si>
    <t>611656497R</t>
  </si>
  <si>
    <t>Dveře protipožární EI30DP3-C, 2 křídlé asymetr. plné hladké 145x197 cm lakované, barevnost NCS</t>
  </si>
  <si>
    <t>j křídlo 900mm dveří ovládané elektronicky</t>
  </si>
  <si>
    <t>m.č. 3.02b-3.02a : 1</t>
  </si>
  <si>
    <t>61168800.NC</t>
  </si>
  <si>
    <t>Půdní poklop, požární odolnost, nepochůzí lakované, barevnost NCS</t>
  </si>
  <si>
    <t>RTS 21/ I</t>
  </si>
  <si>
    <t>EI 15 DP3</t>
  </si>
  <si>
    <t>953941312R00</t>
  </si>
  <si>
    <t>Osazení požárního hasicího přístroje na stěnu</t>
  </si>
  <si>
    <t>vč revizní zprávy</t>
  </si>
  <si>
    <t>44984110R</t>
  </si>
  <si>
    <t>Přístroj hasicí práškový, hasící schopnost 27A (9HJ)</t>
  </si>
  <si>
    <t>968061125R00</t>
  </si>
  <si>
    <t>Vyvěšení dřevěných dveřních křídel pl. do 2 m2</t>
  </si>
  <si>
    <t>Stávající dveře : 22</t>
  </si>
  <si>
    <t>968061126R00</t>
  </si>
  <si>
    <t>Vyvěšení dřevěných dveřních křídel pl. nad 2 m2</t>
  </si>
  <si>
    <t>968072455R00</t>
  </si>
  <si>
    <t>Vybourání kovových dveřních zárubní pl. do 2 m2</t>
  </si>
  <si>
    <t>výměna zárubní : 5*0,9/2</t>
  </si>
  <si>
    <t>974031664R00</t>
  </si>
  <si>
    <t>Vysekání rýh zeď cihelná vtah. nosníků 15 x 15 cm</t>
  </si>
  <si>
    <t>999281108R00</t>
  </si>
  <si>
    <t>Přesun hmot pro opravy a údržbu do výšky 12 m</t>
  </si>
  <si>
    <t>t</t>
  </si>
  <si>
    <t>Přesun hmot</t>
  </si>
  <si>
    <t>POL7_</t>
  </si>
  <si>
    <t>766661112R00</t>
  </si>
  <si>
    <t>Montáž dveří do zárubně,otevíravých 1kř.do 0,8 m</t>
  </si>
  <si>
    <t>Dveře na soc. zařízení</t>
  </si>
  <si>
    <t>m.č. 3.04 a 3.06 : 2</t>
  </si>
  <si>
    <t>766661413R00</t>
  </si>
  <si>
    <t>Montáž dveří protipožár. 1kříd.do 80 cm  ocel zárubeň požární</t>
  </si>
  <si>
    <t>21</t>
  </si>
  <si>
    <t>766661422R00</t>
  </si>
  <si>
    <t>Montáž dveří protipožár. 1kříd. nad 80 cm ocel zárubeň požární</t>
  </si>
  <si>
    <t>11/PO : 1</t>
  </si>
  <si>
    <t>766661432R00</t>
  </si>
  <si>
    <t>Montáž dveří protipožár. 2kříd. š.145 cm pro SDK příčku</t>
  </si>
  <si>
    <t>12/PO : 1</t>
  </si>
  <si>
    <t>766662811R00</t>
  </si>
  <si>
    <t>Demontáž prahů dveří 1křídlových</t>
  </si>
  <si>
    <t>22</t>
  </si>
  <si>
    <t>766662812R00</t>
  </si>
  <si>
    <t>Demontáž prahů dveří 2křídlových</t>
  </si>
  <si>
    <t>766669922R00</t>
  </si>
  <si>
    <t>Demontáž stávajících vložek cylindrických  a jejich zpětná montáž</t>
  </si>
  <si>
    <t>Demontáž a zpětná montáž do nově dodaných dveří</t>
  </si>
  <si>
    <t>766670021R00</t>
  </si>
  <si>
    <t>Montáž kliky a štítku</t>
  </si>
  <si>
    <t>3.NP : 23</t>
  </si>
  <si>
    <t>2.NP : 11</t>
  </si>
  <si>
    <t>766695212R00</t>
  </si>
  <si>
    <t>Montáž prahů dveří jednokřídlových š. do 10 cm</t>
  </si>
  <si>
    <t>766695232R00</t>
  </si>
  <si>
    <t>Montáž prahů dveří dvoukřídlových š. do 10 cm</t>
  </si>
  <si>
    <t>766662813</t>
  </si>
  <si>
    <t xml:space="preserve">Demontáž kliky a štítku </t>
  </si>
  <si>
    <t>Odkaz na mn. položky pořadí 40 : 34,00000</t>
  </si>
  <si>
    <t>766669925R00</t>
  </si>
  <si>
    <t>Demontáž stávajících zámků a montáž nových zámku vložkových</t>
  </si>
  <si>
    <t>54914635R</t>
  </si>
  <si>
    <t>kování klika-klika vč. rozetového kování</t>
  </si>
  <si>
    <t>Specifikace kování viz výpis zámečnických výrobků</t>
  </si>
  <si>
    <t>Počet dveří : 23+11</t>
  </si>
  <si>
    <t>odpočet klika koule : -4</t>
  </si>
  <si>
    <t>54914636R</t>
  </si>
  <si>
    <t>kování klika-koule vč. rozetového kování</t>
  </si>
  <si>
    <t>mč. 3.04, 3.06, 3.11 : 3</t>
  </si>
  <si>
    <t>2.NP : 1</t>
  </si>
  <si>
    <t>54926002R</t>
  </si>
  <si>
    <t>zámek zadlabací vložkový</t>
  </si>
  <si>
    <t>61187156R</t>
  </si>
  <si>
    <t>Prah dubový délka 80 cm šířka 10 cm tl. 2 cm</t>
  </si>
  <si>
    <t>61187176R</t>
  </si>
  <si>
    <t>Prah dubový délka 90 cm šířka 10 cm tl. 2 cm</t>
  </si>
  <si>
    <t>61187195R</t>
  </si>
  <si>
    <t>Prah dubový délka 145 cm šířka 10 cm tl. 2 cm</t>
  </si>
  <si>
    <t>998766202R00</t>
  </si>
  <si>
    <t>Přesun hmot pro truhlářské konstr., výšky do 12 m</t>
  </si>
  <si>
    <t>767646593R00</t>
  </si>
  <si>
    <t>Montáž stavěče křídel - elektromagnetického</t>
  </si>
  <si>
    <t>10/PO a 12/PO : 2</t>
  </si>
  <si>
    <t>767649191R00</t>
  </si>
  <si>
    <t>Montáž doplňků dveří, samozavírače hydraulického</t>
  </si>
  <si>
    <t>Specifikace samozavírače viz. výpis zámečnických výrobků.</t>
  </si>
  <si>
    <t>767995101R00</t>
  </si>
  <si>
    <t>Výroba a montáž kov. atypických konstr. do 5 kg</t>
  </si>
  <si>
    <t>kg</t>
  </si>
  <si>
    <t>Pomocná konstrukce pro elektromagnet : 2</t>
  </si>
  <si>
    <t>54872400.NO</t>
  </si>
  <si>
    <t>Pomocná kce pro elektromagnet</t>
  </si>
  <si>
    <t>nosná konzola pro el. magnet</t>
  </si>
  <si>
    <t>54917045R</t>
  </si>
  <si>
    <t>Zavírač dveří hydraulický požární kluzné ramínko</t>
  </si>
  <si>
    <t>Pro požární dveře : 19</t>
  </si>
  <si>
    <t>54917046R</t>
  </si>
  <si>
    <t>Zavírač dveří hydraulický požární kluzné ramínko, pro elektromagnet</t>
  </si>
  <si>
    <t>Samozavírač pro kombinaci s elektromagnetickou lištou</t>
  </si>
  <si>
    <t>pro 10/PO a 12/PO</t>
  </si>
  <si>
    <t>m.č. 3.17b a m.č. 3.02a-3.02b : 2</t>
  </si>
  <si>
    <t>998767202R00</t>
  </si>
  <si>
    <t>Přesun hmot pro zámečnické konstr., výšky do 12 m</t>
  </si>
  <si>
    <t>776411000R00</t>
  </si>
  <si>
    <t>Lepení podlahových soklíků pryžových</t>
  </si>
  <si>
    <t>776511810R00</t>
  </si>
  <si>
    <t>Odstranění PVC a koberců lepených bez podložky</t>
  </si>
  <si>
    <t>pro dvoukřídlé dveře : 1,8*2,4</t>
  </si>
  <si>
    <t>pro výměnu zárubní : (1*1,2)*3</t>
  </si>
  <si>
    <t>776521230RU1</t>
  </si>
  <si>
    <t>Lepení podlah povlakových z dílců PVC včetně čtverců Elektrostatik 608/608/1,7 mm</t>
  </si>
  <si>
    <t>vč. přípravy povrchu, svařování a soklíků</t>
  </si>
  <si>
    <t>28342451R</t>
  </si>
  <si>
    <t>Lišta soklová PVC dl. 2,5 m</t>
  </si>
  <si>
    <t>998776102R00</t>
  </si>
  <si>
    <t>Přesun hmot pro podlahy povlakové, výšky do 12 m</t>
  </si>
  <si>
    <t>783101811R00</t>
  </si>
  <si>
    <t>Odstranění nátěrů z ocel.konstrukcí obroušením</t>
  </si>
  <si>
    <t>nátěry zárubní : (2+1+2)*0,2*23</t>
  </si>
  <si>
    <t>783122111RT4</t>
  </si>
  <si>
    <t>Nátěr zárubní dveří, syntetický - zákl+2x email NCS mat.</t>
  </si>
  <si>
    <t>Zárubeň ocelová</t>
  </si>
  <si>
    <t>NCS S 1502-Y 50 R</t>
  </si>
  <si>
    <t>784161401R00</t>
  </si>
  <si>
    <t>Penetrace podkladu nátěrem</t>
  </si>
  <si>
    <t>mč. 3.02b : ((1,8*2,7)-(1,5*2))*2</t>
  </si>
  <si>
    <t>m.č. 3.15 : (2,7+6,9)*2,7*2</t>
  </si>
  <si>
    <t>784165332R00</t>
  </si>
  <si>
    <t>Malbas bílá, bez penetrace, 2x</t>
  </si>
  <si>
    <t>55,56</t>
  </si>
  <si>
    <t>210040701R00</t>
  </si>
  <si>
    <t>Drážka pro trubku nebo kabel do D 29 mm</t>
  </si>
  <si>
    <t>210100301R00</t>
  </si>
  <si>
    <t>Protipožární ucpávky EI30</t>
  </si>
  <si>
    <t>650071500.NC</t>
  </si>
  <si>
    <t>Napájecí spínaný zdroj 13,8VDC 1,75A dodávka a montáž</t>
  </si>
  <si>
    <t>650074820.CN</t>
  </si>
  <si>
    <t>Expander rozšíření systému o 8 zón</t>
  </si>
  <si>
    <t>650074821.CN</t>
  </si>
  <si>
    <t>Kryt pro expander, zdroj  a koppler s trafem</t>
  </si>
  <si>
    <t>650074822.CN</t>
  </si>
  <si>
    <t>Koppler 4 výstupy</t>
  </si>
  <si>
    <t>650074851.CN</t>
  </si>
  <si>
    <t>Přídržný elektromagnet magnet 40kg, včetně kotvy</t>
  </si>
  <si>
    <t>650081102.OP</t>
  </si>
  <si>
    <t>Optický detektor kouře</t>
  </si>
  <si>
    <t>65009220.NC</t>
  </si>
  <si>
    <t>Měnič DC/DC Uin=9,5÷16VDC, Uout =18÷28VDC</t>
  </si>
  <si>
    <t>650121350</t>
  </si>
  <si>
    <t>Kabel EPS 1x2x0.8 včetně dodávky kabelu 1-CXKH-V 1 x 240 mm2</t>
  </si>
  <si>
    <t>6502122</t>
  </si>
  <si>
    <t>Kabel 1x2x0,8 PH120-R</t>
  </si>
  <si>
    <t>650222301</t>
  </si>
  <si>
    <t>Montáž, kompletace EZS</t>
  </si>
  <si>
    <t>komplet</t>
  </si>
  <si>
    <t>vč. napojení na stávající EZS</t>
  </si>
  <si>
    <t>371662011R</t>
  </si>
  <si>
    <t>Akumulátor  12V / 7Ah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</si>
  <si>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</si>
  <si>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</si>
  <si>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</si>
  <si>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</si>
  <si>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</si>
  <si>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</si>
  <si>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979084413R00</t>
  </si>
  <si>
    <t>Vodorovná doprava vybouraných hmot do 1 km</t>
  </si>
  <si>
    <t>979084419R00</t>
  </si>
  <si>
    <t>Příplatek za dopravu hmot za každý další 1 km</t>
  </si>
  <si>
    <t>979990001R00</t>
  </si>
  <si>
    <t>Poplatek za skládku stavební suti</t>
  </si>
  <si>
    <t>RTS 20/ I</t>
  </si>
  <si>
    <t>SUM</t>
  </si>
  <si>
    <t>Poznámky uchazeče k zadání</t>
  </si>
  <si>
    <t>POPUZIV</t>
  </si>
  <si>
    <t>END</t>
  </si>
  <si>
    <t>005121 R</t>
  </si>
  <si>
    <t>Zařízení staveniště</t>
  </si>
  <si>
    <t>Soubor</t>
  </si>
  <si>
    <t>VRN</t>
  </si>
  <si>
    <t>POL99_8</t>
  </si>
  <si>
    <t>005124010R</t>
  </si>
  <si>
    <t>Koordinační činnost</t>
  </si>
  <si>
    <t>00523  R</t>
  </si>
  <si>
    <t>Zkoušky a revize</t>
  </si>
  <si>
    <t>Doklad o montáži, funkční zkoušce a kontrole provozuschopnosti požárně bezpečnostního zařízení (PBZ) podle vyhlášky č. 246/2001 Sb., o požární prevenci, ve znění vyhlášky č. 221/2014 Sb.“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</si>
</sst>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Alignment="1">
      <alignment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3" t="s">
        <v>24</v>
      </c>
      <c r="C2" s="74"/>
      <c r="D2" s="75" t="s">
        <v>43</v>
      </c>
      <c r="E2" s="235" t="s">
        <v>44</v>
      </c>
      <c r="F2" s="236"/>
      <c r="G2" s="236"/>
      <c r="H2" s="236"/>
      <c r="I2" s="236"/>
      <c r="J2" s="237"/>
      <c r="O2" s="1"/>
    </row>
    <row r="3" spans="1:15" ht="27" hidden="1" customHeight="1" x14ac:dyDescent="0.2">
      <c r="A3" s="2"/>
      <c r="B3" s="76"/>
      <c r="C3" s="74"/>
      <c r="D3" s="77"/>
      <c r="E3" s="238"/>
      <c r="F3" s="239"/>
      <c r="G3" s="239"/>
      <c r="H3" s="239"/>
      <c r="I3" s="239"/>
      <c r="J3" s="240"/>
    </row>
    <row r="4" spans="1:15" ht="23.25" customHeight="1" x14ac:dyDescent="0.2">
      <c r="A4" s="2"/>
      <c r="B4" s="78"/>
      <c r="C4" s="79"/>
      <c r="D4" s="80"/>
      <c r="E4" s="219"/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 t="s">
        <v>45</v>
      </c>
      <c r="E5" s="224"/>
      <c r="F5" s="224"/>
      <c r="G5" s="224"/>
      <c r="H5" s="18" t="s">
        <v>42</v>
      </c>
      <c r="I5" s="82" t="s">
        <v>49</v>
      </c>
      <c r="J5" s="8"/>
    </row>
    <row r="6" spans="1:15" ht="15.75" customHeight="1" x14ac:dyDescent="0.2">
      <c r="A6" s="2"/>
      <c r="B6" s="28"/>
      <c r="C6" s="53"/>
      <c r="D6" s="225" t="s">
        <v>46</v>
      </c>
      <c r="E6" s="226"/>
      <c r="F6" s="226"/>
      <c r="G6" s="226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81" t="s">
        <v>48</v>
      </c>
      <c r="E7" s="227" t="s">
        <v>47</v>
      </c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83" t="s">
        <v>50</v>
      </c>
      <c r="H8" s="18" t="s">
        <v>42</v>
      </c>
      <c r="I8" s="82" t="s">
        <v>54</v>
      </c>
      <c r="J8" s="8"/>
    </row>
    <row r="9" spans="1:15" ht="15.75" hidden="1" customHeight="1" x14ac:dyDescent="0.2">
      <c r="A9" s="2"/>
      <c r="B9" s="2"/>
      <c r="D9" s="83" t="s">
        <v>51</v>
      </c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4"/>
      <c r="D10" s="81" t="s">
        <v>53</v>
      </c>
      <c r="E10" s="84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2"/>
      <c r="E11" s="242"/>
      <c r="F11" s="242"/>
      <c r="G11" s="242"/>
      <c r="H11" s="18" t="s">
        <v>42</v>
      </c>
      <c r="I11" s="86"/>
      <c r="J11" s="8"/>
    </row>
    <row r="12" spans="1:15" ht="15.75" customHeight="1" x14ac:dyDescent="0.2">
      <c r="A12" s="2"/>
      <c r="B12" s="28"/>
      <c r="C12" s="53"/>
      <c r="D12" s="218"/>
      <c r="E12" s="218"/>
      <c r="F12" s="218"/>
      <c r="G12" s="218"/>
      <c r="H12" s="18" t="s">
        <v>36</v>
      </c>
      <c r="I12" s="86"/>
      <c r="J12" s="8"/>
    </row>
    <row r="13" spans="1:15" ht="15.75" customHeight="1" x14ac:dyDescent="0.2">
      <c r="A13" s="2"/>
      <c r="B13" s="29"/>
      <c r="C13" s="54"/>
      <c r="D13" s="85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39" t="s">
        <v>26</v>
      </c>
      <c r="B16" s="38" t="s">
        <v>26</v>
      </c>
      <c r="C16" s="59"/>
      <c r="D16" s="60"/>
      <c r="E16" s="207"/>
      <c r="F16" s="208"/>
      <c r="G16" s="207"/>
      <c r="H16" s="208"/>
      <c r="I16" s="207">
        <f>SUMIF(F54:F69,A16,I54:I69)+SUMIF(F54:F69,"PSU",I54:I69)</f>
        <v>0</v>
      </c>
      <c r="J16" s="209"/>
    </row>
    <row r="17" spans="1:10" ht="23.25" customHeight="1" x14ac:dyDescent="0.2">
      <c r="A17" s="139" t="s">
        <v>27</v>
      </c>
      <c r="B17" s="38" t="s">
        <v>27</v>
      </c>
      <c r="C17" s="59"/>
      <c r="D17" s="60"/>
      <c r="E17" s="207"/>
      <c r="F17" s="208"/>
      <c r="G17" s="207"/>
      <c r="H17" s="208"/>
      <c r="I17" s="207">
        <f>SUMIF(F54:F69,A17,I54:I69)</f>
        <v>0</v>
      </c>
      <c r="J17" s="209"/>
    </row>
    <row r="18" spans="1:10" ht="23.25" customHeight="1" x14ac:dyDescent="0.2">
      <c r="A18" s="139" t="s">
        <v>28</v>
      </c>
      <c r="B18" s="38" t="s">
        <v>28</v>
      </c>
      <c r="C18" s="59"/>
      <c r="D18" s="60"/>
      <c r="E18" s="207"/>
      <c r="F18" s="208"/>
      <c r="G18" s="207"/>
      <c r="H18" s="208"/>
      <c r="I18" s="207">
        <f>SUMIF(F54:F69,A18,I54:I69)</f>
        <v>0</v>
      </c>
      <c r="J18" s="209"/>
    </row>
    <row r="19" spans="1:10" ht="23.25" customHeight="1" x14ac:dyDescent="0.2">
      <c r="A19" s="139" t="s">
        <v>104</v>
      </c>
      <c r="B19" s="38" t="s">
        <v>29</v>
      </c>
      <c r="C19" s="59"/>
      <c r="D19" s="60"/>
      <c r="E19" s="207"/>
      <c r="F19" s="208"/>
      <c r="G19" s="207"/>
      <c r="H19" s="208"/>
      <c r="I19" s="207">
        <f>SUMIF(F54:F69,A19,I54:I69)</f>
        <v>0</v>
      </c>
      <c r="J19" s="209"/>
    </row>
    <row r="20" spans="1:10" ht="23.25" customHeight="1" x14ac:dyDescent="0.2">
      <c r="A20" s="139" t="s">
        <v>105</v>
      </c>
      <c r="B20" s="38" t="s">
        <v>30</v>
      </c>
      <c r="C20" s="59"/>
      <c r="D20" s="60"/>
      <c r="E20" s="207"/>
      <c r="F20" s="208"/>
      <c r="G20" s="207"/>
      <c r="H20" s="208"/>
      <c r="I20" s="207">
        <f>SUMIF(F54:F69,A20,I54:I69)</f>
        <v>0</v>
      </c>
      <c r="J20" s="209"/>
    </row>
    <row r="21" spans="1:10" ht="23.25" customHeight="1" x14ac:dyDescent="0.2">
      <c r="A21" s="2"/>
      <c r="B21" s="48" t="s">
        <v>31</v>
      </c>
      <c r="C21" s="61"/>
      <c r="D21" s="62"/>
      <c r="E21" s="210"/>
      <c r="F21" s="245"/>
      <c r="G21" s="210"/>
      <c r="H21" s="245"/>
      <c r="I21" s="210">
        <f>SUM(I16:J20)</f>
        <v>0</v>
      </c>
      <c r="J21" s="211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203">
        <f>A23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232">
        <f>A25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234">
        <f>CenaCelkem-(ZakladDPHSni+DPHSni+ZakladDPHZakl+DPHZakl)</f>
        <v>0</v>
      </c>
      <c r="H27" s="234"/>
      <c r="I27" s="23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3">
        <f>ZakladDPHSniVypocet+ZakladDPHZaklVypocet</f>
        <v>0</v>
      </c>
      <c r="H28" s="213"/>
      <c r="I28" s="21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2">
        <f>A27</f>
        <v>0</v>
      </c>
      <c r="H29" s="212"/>
      <c r="I29" s="212"/>
      <c r="J29" s="119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55</v>
      </c>
      <c r="C39" s="197"/>
      <c r="D39" s="197"/>
      <c r="E39" s="197"/>
      <c r="F39" s="99">
        <f>'001 005 Pol'!AE178+'001 006 Pol'!AE14</f>
        <v>0</v>
      </c>
      <c r="G39" s="100">
        <f>'001 005 Pol'!AF178+'001 006 Pol'!AF14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customHeight="1" x14ac:dyDescent="0.2">
      <c r="A40" s="88">
        <v>2</v>
      </c>
      <c r="B40" s="103" t="s">
        <v>56</v>
      </c>
      <c r="C40" s="198" t="s">
        <v>57</v>
      </c>
      <c r="D40" s="198"/>
      <c r="E40" s="198"/>
      <c r="F40" s="104">
        <f>'001 005 Pol'!AE178+'001 006 Pol'!AE14</f>
        <v>0</v>
      </c>
      <c r="G40" s="105">
        <f>'001 005 Pol'!AF178+'001 006 Pol'!AF14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customHeight="1" x14ac:dyDescent="0.2">
      <c r="A41" s="88">
        <v>3</v>
      </c>
      <c r="B41" s="107" t="s">
        <v>58</v>
      </c>
      <c r="C41" s="197" t="s">
        <v>59</v>
      </c>
      <c r="D41" s="197"/>
      <c r="E41" s="197"/>
      <c r="F41" s="108">
        <f>'001 005 Pol'!AE178</f>
        <v>0</v>
      </c>
      <c r="G41" s="101">
        <f>'001 005 Pol'!AF178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customHeight="1" x14ac:dyDescent="0.2">
      <c r="A42" s="88">
        <v>3</v>
      </c>
      <c r="B42" s="107" t="s">
        <v>60</v>
      </c>
      <c r="C42" s="197" t="s">
        <v>61</v>
      </c>
      <c r="D42" s="197"/>
      <c r="E42" s="197"/>
      <c r="F42" s="108">
        <f>'001 006 Pol'!AE14</f>
        <v>0</v>
      </c>
      <c r="G42" s="101">
        <f>'001 006 Pol'!AF14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customHeight="1" x14ac:dyDescent="0.2">
      <c r="A43" s="88"/>
      <c r="B43" s="199" t="s">
        <v>62</v>
      </c>
      <c r="C43" s="200"/>
      <c r="D43" s="200"/>
      <c r="E43" s="201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64</v>
      </c>
      <c r="B45" t="s">
        <v>65</v>
      </c>
    </row>
    <row r="46" spans="1:10" x14ac:dyDescent="0.2">
      <c r="A46" t="s">
        <v>66</v>
      </c>
      <c r="B46" t="s">
        <v>67</v>
      </c>
    </row>
    <row r="47" spans="1:10" x14ac:dyDescent="0.2">
      <c r="A47" t="s">
        <v>68</v>
      </c>
      <c r="B47" t="s">
        <v>69</v>
      </c>
    </row>
    <row r="48" spans="1:10" x14ac:dyDescent="0.2">
      <c r="A48" t="s">
        <v>68</v>
      </c>
      <c r="B48" t="s">
        <v>70</v>
      </c>
    </row>
    <row r="51" spans="1:10" ht="15.75" x14ac:dyDescent="0.25">
      <c r="B51" s="120" t="s">
        <v>71</v>
      </c>
    </row>
    <row r="53" spans="1:10" ht="25.5" customHeight="1" x14ac:dyDescent="0.2">
      <c r="A53" s="122"/>
      <c r="B53" s="125" t="s">
        <v>18</v>
      </c>
      <c r="C53" s="125" t="s">
        <v>6</v>
      </c>
      <c r="D53" s="126"/>
      <c r="E53" s="126"/>
      <c r="F53" s="127" t="s">
        <v>72</v>
      </c>
      <c r="G53" s="127"/>
      <c r="H53" s="127"/>
      <c r="I53" s="127" t="s">
        <v>31</v>
      </c>
      <c r="J53" s="127" t="s">
        <v>0</v>
      </c>
    </row>
    <row r="54" spans="1:10" ht="36.75" customHeight="1" x14ac:dyDescent="0.2">
      <c r="A54" s="123"/>
      <c r="B54" s="128" t="s">
        <v>73</v>
      </c>
      <c r="C54" s="195" t="s">
        <v>74</v>
      </c>
      <c r="D54" s="196"/>
      <c r="E54" s="196"/>
      <c r="F54" s="135" t="s">
        <v>26</v>
      </c>
      <c r="G54" s="136"/>
      <c r="H54" s="136"/>
      <c r="I54" s="136">
        <f>'001 005 Pol'!G8</f>
        <v>0</v>
      </c>
      <c r="J54" s="132" t="str">
        <f>IF(I70=0,"",I54/I70*100)</f>
        <v/>
      </c>
    </row>
    <row r="55" spans="1:10" ht="36.75" customHeight="1" x14ac:dyDescent="0.2">
      <c r="A55" s="123"/>
      <c r="B55" s="128" t="s">
        <v>75</v>
      </c>
      <c r="C55" s="195" t="s">
        <v>76</v>
      </c>
      <c r="D55" s="196"/>
      <c r="E55" s="196"/>
      <c r="F55" s="135" t="s">
        <v>26</v>
      </c>
      <c r="G55" s="136"/>
      <c r="H55" s="136"/>
      <c r="I55" s="136">
        <f>'001 005 Pol'!G22</f>
        <v>0</v>
      </c>
      <c r="J55" s="132" t="str">
        <f>IF(I70=0,"",I55/I70*100)</f>
        <v/>
      </c>
    </row>
    <row r="56" spans="1:10" ht="36.75" customHeight="1" x14ac:dyDescent="0.2">
      <c r="A56" s="123"/>
      <c r="B56" s="128" t="s">
        <v>77</v>
      </c>
      <c r="C56" s="195" t="s">
        <v>78</v>
      </c>
      <c r="D56" s="196"/>
      <c r="E56" s="196"/>
      <c r="F56" s="135" t="s">
        <v>26</v>
      </c>
      <c r="G56" s="136"/>
      <c r="H56" s="136"/>
      <c r="I56" s="136">
        <f>'001 005 Pol'!G27</f>
        <v>0</v>
      </c>
      <c r="J56" s="132" t="str">
        <f>IF(I70=0,"",I56/I70*100)</f>
        <v/>
      </c>
    </row>
    <row r="57" spans="1:10" ht="36.75" customHeight="1" x14ac:dyDescent="0.2">
      <c r="A57" s="123"/>
      <c r="B57" s="128" t="s">
        <v>79</v>
      </c>
      <c r="C57" s="195" t="s">
        <v>80</v>
      </c>
      <c r="D57" s="196"/>
      <c r="E57" s="196"/>
      <c r="F57" s="135" t="s">
        <v>26</v>
      </c>
      <c r="G57" s="136"/>
      <c r="H57" s="136"/>
      <c r="I57" s="136">
        <f>'001 005 Pol'!G32</f>
        <v>0</v>
      </c>
      <c r="J57" s="132" t="str">
        <f>IF(I70=0,"",I57/I70*100)</f>
        <v/>
      </c>
    </row>
    <row r="58" spans="1:10" ht="36.75" customHeight="1" x14ac:dyDescent="0.2">
      <c r="A58" s="123"/>
      <c r="B58" s="128" t="s">
        <v>81</v>
      </c>
      <c r="C58" s="195" t="s">
        <v>82</v>
      </c>
      <c r="D58" s="196"/>
      <c r="E58" s="196"/>
      <c r="F58" s="135" t="s">
        <v>26</v>
      </c>
      <c r="G58" s="136"/>
      <c r="H58" s="136"/>
      <c r="I58" s="136">
        <f>'001 005 Pol'!G68</f>
        <v>0</v>
      </c>
      <c r="J58" s="132" t="str">
        <f>IF(I70=0,"",I58/I70*100)</f>
        <v/>
      </c>
    </row>
    <row r="59" spans="1:10" ht="36.75" customHeight="1" x14ac:dyDescent="0.2">
      <c r="A59" s="123"/>
      <c r="B59" s="128" t="s">
        <v>83</v>
      </c>
      <c r="C59" s="195" t="s">
        <v>84</v>
      </c>
      <c r="D59" s="196"/>
      <c r="E59" s="196"/>
      <c r="F59" s="135" t="s">
        <v>26</v>
      </c>
      <c r="G59" s="136"/>
      <c r="H59" s="136"/>
      <c r="I59" s="136">
        <f>'001 005 Pol'!G72</f>
        <v>0</v>
      </c>
      <c r="J59" s="132" t="str">
        <f>IF(I70=0,"",I59/I70*100)</f>
        <v/>
      </c>
    </row>
    <row r="60" spans="1:10" ht="36.75" customHeight="1" x14ac:dyDescent="0.2">
      <c r="A60" s="123"/>
      <c r="B60" s="128" t="s">
        <v>85</v>
      </c>
      <c r="C60" s="195" t="s">
        <v>86</v>
      </c>
      <c r="D60" s="196"/>
      <c r="E60" s="196"/>
      <c r="F60" s="135" t="s">
        <v>26</v>
      </c>
      <c r="G60" s="136"/>
      <c r="H60" s="136"/>
      <c r="I60" s="136">
        <f>'001 005 Pol'!G79</f>
        <v>0</v>
      </c>
      <c r="J60" s="132" t="str">
        <f>IF(I70=0,"",I60/I70*100)</f>
        <v/>
      </c>
    </row>
    <row r="61" spans="1:10" ht="36.75" customHeight="1" x14ac:dyDescent="0.2">
      <c r="A61" s="123"/>
      <c r="B61" s="128" t="s">
        <v>87</v>
      </c>
      <c r="C61" s="195" t="s">
        <v>88</v>
      </c>
      <c r="D61" s="196"/>
      <c r="E61" s="196"/>
      <c r="F61" s="135" t="s">
        <v>27</v>
      </c>
      <c r="G61" s="136"/>
      <c r="H61" s="136"/>
      <c r="I61" s="136">
        <f>'001 005 Pol'!G81</f>
        <v>0</v>
      </c>
      <c r="J61" s="132" t="str">
        <f>IF(I70=0,"",I61/I70*100)</f>
        <v/>
      </c>
    </row>
    <row r="62" spans="1:10" ht="36.75" customHeight="1" x14ac:dyDescent="0.2">
      <c r="A62" s="123"/>
      <c r="B62" s="128" t="s">
        <v>89</v>
      </c>
      <c r="C62" s="195" t="s">
        <v>90</v>
      </c>
      <c r="D62" s="196"/>
      <c r="E62" s="196"/>
      <c r="F62" s="135" t="s">
        <v>27</v>
      </c>
      <c r="G62" s="136"/>
      <c r="H62" s="136"/>
      <c r="I62" s="136">
        <f>'001 005 Pol'!G118</f>
        <v>0</v>
      </c>
      <c r="J62" s="132" t="str">
        <f>IF(I70=0,"",I62/I70*100)</f>
        <v/>
      </c>
    </row>
    <row r="63" spans="1:10" ht="36.75" customHeight="1" x14ac:dyDescent="0.2">
      <c r="A63" s="123"/>
      <c r="B63" s="128" t="s">
        <v>91</v>
      </c>
      <c r="C63" s="195" t="s">
        <v>92</v>
      </c>
      <c r="D63" s="196"/>
      <c r="E63" s="196"/>
      <c r="F63" s="135" t="s">
        <v>27</v>
      </c>
      <c r="G63" s="136"/>
      <c r="H63" s="136"/>
      <c r="I63" s="136">
        <f>'001 005 Pol'!G134</f>
        <v>0</v>
      </c>
      <c r="J63" s="132" t="str">
        <f>IF(I70=0,"",I63/I70*100)</f>
        <v/>
      </c>
    </row>
    <row r="64" spans="1:10" ht="36.75" customHeight="1" x14ac:dyDescent="0.2">
      <c r="A64" s="123"/>
      <c r="B64" s="128" t="s">
        <v>93</v>
      </c>
      <c r="C64" s="195" t="s">
        <v>94</v>
      </c>
      <c r="D64" s="196"/>
      <c r="E64" s="196"/>
      <c r="F64" s="135" t="s">
        <v>27</v>
      </c>
      <c r="G64" s="136"/>
      <c r="H64" s="136"/>
      <c r="I64" s="136">
        <f>'001 005 Pol'!G143</f>
        <v>0</v>
      </c>
      <c r="J64" s="132" t="str">
        <f>IF(I70=0,"",I64/I70*100)</f>
        <v/>
      </c>
    </row>
    <row r="65" spans="1:10" ht="36.75" customHeight="1" x14ac:dyDescent="0.2">
      <c r="A65" s="123"/>
      <c r="B65" s="128" t="s">
        <v>95</v>
      </c>
      <c r="C65" s="195" t="s">
        <v>96</v>
      </c>
      <c r="D65" s="196"/>
      <c r="E65" s="196"/>
      <c r="F65" s="135" t="s">
        <v>27</v>
      </c>
      <c r="G65" s="136"/>
      <c r="H65" s="136"/>
      <c r="I65" s="136">
        <f>'001 005 Pol'!G149</f>
        <v>0</v>
      </c>
      <c r="J65" s="132" t="str">
        <f>IF(I70=0,"",I65/I70*100)</f>
        <v/>
      </c>
    </row>
    <row r="66" spans="1:10" ht="36.75" customHeight="1" x14ac:dyDescent="0.2">
      <c r="A66" s="123"/>
      <c r="B66" s="128" t="s">
        <v>97</v>
      </c>
      <c r="C66" s="195" t="s">
        <v>98</v>
      </c>
      <c r="D66" s="196"/>
      <c r="E66" s="196"/>
      <c r="F66" s="135" t="s">
        <v>28</v>
      </c>
      <c r="G66" s="136"/>
      <c r="H66" s="136"/>
      <c r="I66" s="136">
        <f>'001 005 Pol'!G155</f>
        <v>0</v>
      </c>
      <c r="J66" s="132" t="str">
        <f>IF(I70=0,"",I66/I70*100)</f>
        <v/>
      </c>
    </row>
    <row r="67" spans="1:10" ht="36.75" customHeight="1" x14ac:dyDescent="0.2">
      <c r="A67" s="123"/>
      <c r="B67" s="128" t="s">
        <v>99</v>
      </c>
      <c r="C67" s="195" t="s">
        <v>100</v>
      </c>
      <c r="D67" s="196"/>
      <c r="E67" s="196"/>
      <c r="F67" s="135" t="s">
        <v>28</v>
      </c>
      <c r="G67" s="136"/>
      <c r="H67" s="136"/>
      <c r="I67" s="136">
        <f>'001 005 Pol'!G158</f>
        <v>0</v>
      </c>
      <c r="J67" s="132" t="str">
        <f>IF(I70=0,"",I67/I70*100)</f>
        <v/>
      </c>
    </row>
    <row r="68" spans="1:10" ht="36.75" customHeight="1" x14ac:dyDescent="0.2">
      <c r="A68" s="123"/>
      <c r="B68" s="128" t="s">
        <v>101</v>
      </c>
      <c r="C68" s="195" t="s">
        <v>102</v>
      </c>
      <c r="D68" s="196"/>
      <c r="E68" s="196"/>
      <c r="F68" s="135" t="s">
        <v>103</v>
      </c>
      <c r="G68" s="136"/>
      <c r="H68" s="136"/>
      <c r="I68" s="136">
        <f>'001 005 Pol'!G171</f>
        <v>0</v>
      </c>
      <c r="J68" s="132" t="str">
        <f>IF(I70=0,"",I68/I70*100)</f>
        <v/>
      </c>
    </row>
    <row r="69" spans="1:10" ht="36.75" customHeight="1" x14ac:dyDescent="0.2">
      <c r="A69" s="123"/>
      <c r="B69" s="128" t="s">
        <v>104</v>
      </c>
      <c r="C69" s="195" t="s">
        <v>29</v>
      </c>
      <c r="D69" s="196"/>
      <c r="E69" s="196"/>
      <c r="F69" s="135" t="s">
        <v>104</v>
      </c>
      <c r="G69" s="136"/>
      <c r="H69" s="136"/>
      <c r="I69" s="136">
        <f>'001 006 Pol'!G8</f>
        <v>0</v>
      </c>
      <c r="J69" s="132" t="str">
        <f>IF(I70=0,"",I69/I70*100)</f>
        <v/>
      </c>
    </row>
    <row r="70" spans="1:10" ht="25.5" customHeight="1" x14ac:dyDescent="0.2">
      <c r="A70" s="124"/>
      <c r="B70" s="129" t="s">
        <v>1</v>
      </c>
      <c r="C70" s="130"/>
      <c r="D70" s="131"/>
      <c r="E70" s="131"/>
      <c r="F70" s="137"/>
      <c r="G70" s="138"/>
      <c r="H70" s="138"/>
      <c r="I70" s="138">
        <f>SUM(I54:I69)</f>
        <v>0</v>
      </c>
      <c r="J70" s="133">
        <f>SUM(J54:J69)</f>
        <v>0</v>
      </c>
    </row>
    <row r="71" spans="1:10" x14ac:dyDescent="0.2">
      <c r="F71" s="87"/>
      <c r="G71" s="87"/>
      <c r="H71" s="87"/>
      <c r="I71" s="87"/>
      <c r="J71" s="134"/>
    </row>
    <row r="72" spans="1:10" x14ac:dyDescent="0.2">
      <c r="F72" s="87"/>
      <c r="G72" s="87"/>
      <c r="H72" s="87"/>
      <c r="I72" s="87"/>
      <c r="J72" s="134"/>
    </row>
    <row r="73" spans="1:10" x14ac:dyDescent="0.2">
      <c r="F73" s="87"/>
      <c r="G73" s="87"/>
      <c r="H73" s="87"/>
      <c r="I73" s="87"/>
      <c r="J73" s="134"/>
    </row>
  </sheetData>
  <sheetProtection algorithmName="SHA-512" hashValue="WxO0jS1a6q0PlUhgstHf4k0rXuGfauc6WE2hEvw5MYH3rJZNDb3hgv3t4W3RClcLb078XkE6Uf26zI8g500B9Q==" saltValue="W7jy4KabvYWaLarpVf1wK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9:E69"/>
    <mergeCell ref="C64:E64"/>
    <mergeCell ref="C65:E65"/>
    <mergeCell ref="C66:E66"/>
    <mergeCell ref="C67:E67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10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106</v>
      </c>
    </row>
    <row r="2" spans="1:60" ht="24.95" customHeight="1" x14ac:dyDescent="0.2">
      <c r="A2" s="140" t="s">
        <v>8</v>
      </c>
      <c r="B2" s="49" t="s">
        <v>43</v>
      </c>
      <c r="C2" s="255" t="s">
        <v>44</v>
      </c>
      <c r="D2" s="256"/>
      <c r="E2" s="256"/>
      <c r="F2" s="256"/>
      <c r="G2" s="257"/>
      <c r="AG2" t="s">
        <v>107</v>
      </c>
    </row>
    <row r="3" spans="1:60" ht="24.95" customHeight="1" x14ac:dyDescent="0.2">
      <c r="A3" s="140" t="s">
        <v>9</v>
      </c>
      <c r="B3" s="49" t="s">
        <v>56</v>
      </c>
      <c r="C3" s="255" t="s">
        <v>57</v>
      </c>
      <c r="D3" s="256"/>
      <c r="E3" s="256"/>
      <c r="F3" s="256"/>
      <c r="G3" s="257"/>
      <c r="AC3" s="121" t="s">
        <v>107</v>
      </c>
      <c r="AG3" t="s">
        <v>108</v>
      </c>
    </row>
    <row r="4" spans="1:60" ht="24.95" customHeight="1" x14ac:dyDescent="0.2">
      <c r="A4" s="141" t="s">
        <v>10</v>
      </c>
      <c r="B4" s="142" t="s">
        <v>58</v>
      </c>
      <c r="C4" s="258" t="s">
        <v>59</v>
      </c>
      <c r="D4" s="259"/>
      <c r="E4" s="259"/>
      <c r="F4" s="259"/>
      <c r="G4" s="260"/>
      <c r="AG4" t="s">
        <v>109</v>
      </c>
    </row>
    <row r="5" spans="1:60" x14ac:dyDescent="0.2">
      <c r="D5" s="10"/>
    </row>
    <row r="6" spans="1:60" ht="38.25" x14ac:dyDescent="0.2">
      <c r="A6" s="144" t="s">
        <v>110</v>
      </c>
      <c r="B6" s="146" t="s">
        <v>111</v>
      </c>
      <c r="C6" s="146" t="s">
        <v>112</v>
      </c>
      <c r="D6" s="145" t="s">
        <v>113</v>
      </c>
      <c r="E6" s="144" t="s">
        <v>114</v>
      </c>
      <c r="F6" s="143" t="s">
        <v>115</v>
      </c>
      <c r="G6" s="144" t="s">
        <v>31</v>
      </c>
      <c r="H6" s="147" t="s">
        <v>32</v>
      </c>
      <c r="I6" s="147" t="s">
        <v>116</v>
      </c>
      <c r="J6" s="147" t="s">
        <v>33</v>
      </c>
      <c r="K6" s="147" t="s">
        <v>117</v>
      </c>
      <c r="L6" s="147" t="s">
        <v>118</v>
      </c>
      <c r="M6" s="147" t="s">
        <v>119</v>
      </c>
      <c r="N6" s="147" t="s">
        <v>120</v>
      </c>
      <c r="O6" s="147" t="s">
        <v>121</v>
      </c>
      <c r="P6" s="147" t="s">
        <v>122</v>
      </c>
      <c r="Q6" s="147" t="s">
        <v>123</v>
      </c>
      <c r="R6" s="147" t="s">
        <v>124</v>
      </c>
      <c r="S6" s="147" t="s">
        <v>125</v>
      </c>
      <c r="T6" s="147" t="s">
        <v>126</v>
      </c>
      <c r="U6" s="147" t="s">
        <v>127</v>
      </c>
      <c r="V6" s="147" t="s">
        <v>128</v>
      </c>
      <c r="W6" s="147" t="s">
        <v>129</v>
      </c>
      <c r="X6" s="147" t="s">
        <v>130</v>
      </c>
      <c r="Y6" s="147" t="s">
        <v>131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5" t="s">
        <v>132</v>
      </c>
      <c r="B8" s="166" t="s">
        <v>73</v>
      </c>
      <c r="C8" s="185" t="s">
        <v>74</v>
      </c>
      <c r="D8" s="167"/>
      <c r="E8" s="168"/>
      <c r="F8" s="169"/>
      <c r="G8" s="170">
        <f>SUMIF(AG9:AG21,"&lt;&gt;NOR",G9:G21)</f>
        <v>0</v>
      </c>
      <c r="H8" s="164"/>
      <c r="I8" s="164">
        <f>SUM(I9:I21)</f>
        <v>0</v>
      </c>
      <c r="J8" s="164"/>
      <c r="K8" s="164">
        <f>SUM(K9:K21)</f>
        <v>0</v>
      </c>
      <c r="L8" s="164"/>
      <c r="M8" s="164">
        <f>SUM(M9:M21)</f>
        <v>0</v>
      </c>
      <c r="N8" s="163"/>
      <c r="O8" s="163">
        <f>SUM(O9:O21)</f>
        <v>1.21</v>
      </c>
      <c r="P8" s="163"/>
      <c r="Q8" s="163">
        <f>SUM(Q9:Q21)</f>
        <v>0</v>
      </c>
      <c r="R8" s="164"/>
      <c r="S8" s="164"/>
      <c r="T8" s="164"/>
      <c r="U8" s="164"/>
      <c r="V8" s="164">
        <f>SUM(V9:V21)</f>
        <v>58.839999999999989</v>
      </c>
      <c r="W8" s="164"/>
      <c r="X8" s="164"/>
      <c r="Y8" s="164"/>
      <c r="AG8" t="s">
        <v>133</v>
      </c>
    </row>
    <row r="9" spans="1:60" outlineLevel="1" x14ac:dyDescent="0.2">
      <c r="A9" s="178">
        <v>1</v>
      </c>
      <c r="B9" s="179" t="s">
        <v>134</v>
      </c>
      <c r="C9" s="186" t="s">
        <v>135</v>
      </c>
      <c r="D9" s="180" t="s">
        <v>136</v>
      </c>
      <c r="E9" s="181">
        <v>1</v>
      </c>
      <c r="F9" s="182"/>
      <c r="G9" s="183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8">
        <v>2.7969999999999998E-2</v>
      </c>
      <c r="O9" s="158">
        <f>ROUND(E9*N9,2)</f>
        <v>0.03</v>
      </c>
      <c r="P9" s="158">
        <v>0</v>
      </c>
      <c r="Q9" s="158">
        <f>ROUND(E9*P9,2)</f>
        <v>0</v>
      </c>
      <c r="R9" s="159"/>
      <c r="S9" s="159" t="s">
        <v>137</v>
      </c>
      <c r="T9" s="159" t="s">
        <v>138</v>
      </c>
      <c r="U9" s="159">
        <v>0.72</v>
      </c>
      <c r="V9" s="159">
        <f>ROUND(E9*U9,2)</f>
        <v>0.72</v>
      </c>
      <c r="W9" s="159"/>
      <c r="X9" s="159" t="s">
        <v>139</v>
      </c>
      <c r="Y9" s="159" t="s">
        <v>140</v>
      </c>
      <c r="Z9" s="148"/>
      <c r="AA9" s="148"/>
      <c r="AB9" s="148"/>
      <c r="AC9" s="148"/>
      <c r="AD9" s="148"/>
      <c r="AE9" s="148"/>
      <c r="AF9" s="148"/>
      <c r="AG9" s="148" t="s">
        <v>141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33.75" outlineLevel="1" x14ac:dyDescent="0.2">
      <c r="A10" s="172">
        <v>2</v>
      </c>
      <c r="B10" s="173" t="s">
        <v>142</v>
      </c>
      <c r="C10" s="187" t="s">
        <v>143</v>
      </c>
      <c r="D10" s="174" t="s">
        <v>144</v>
      </c>
      <c r="E10" s="175">
        <v>28.15</v>
      </c>
      <c r="F10" s="176"/>
      <c r="G10" s="177">
        <f>ROUND(E10*F10,2)</f>
        <v>0</v>
      </c>
      <c r="H10" s="160"/>
      <c r="I10" s="159">
        <f>ROUND(E10*H10,2)</f>
        <v>0</v>
      </c>
      <c r="J10" s="160"/>
      <c r="K10" s="159">
        <f>ROUND(E10*J10,2)</f>
        <v>0</v>
      </c>
      <c r="L10" s="159">
        <v>21</v>
      </c>
      <c r="M10" s="159">
        <f>G10*(1+L10/100)</f>
        <v>0</v>
      </c>
      <c r="N10" s="158">
        <v>2.4979999999999999E-2</v>
      </c>
      <c r="O10" s="158">
        <f>ROUND(E10*N10,2)</f>
        <v>0.7</v>
      </c>
      <c r="P10" s="158">
        <v>0</v>
      </c>
      <c r="Q10" s="158">
        <f>ROUND(E10*P10,2)</f>
        <v>0</v>
      </c>
      <c r="R10" s="159"/>
      <c r="S10" s="159" t="s">
        <v>137</v>
      </c>
      <c r="T10" s="159" t="s">
        <v>138</v>
      </c>
      <c r="U10" s="159">
        <v>1.23</v>
      </c>
      <c r="V10" s="159">
        <f>ROUND(E10*U10,2)</f>
        <v>34.619999999999997</v>
      </c>
      <c r="W10" s="159"/>
      <c r="X10" s="159" t="s">
        <v>139</v>
      </c>
      <c r="Y10" s="159" t="s">
        <v>140</v>
      </c>
      <c r="Z10" s="148"/>
      <c r="AA10" s="148"/>
      <c r="AB10" s="148"/>
      <c r="AC10" s="148"/>
      <c r="AD10" s="148"/>
      <c r="AE10" s="148"/>
      <c r="AF10" s="148"/>
      <c r="AG10" s="148" t="s">
        <v>141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5"/>
      <c r="B11" s="156"/>
      <c r="C11" s="188" t="s">
        <v>145</v>
      </c>
      <c r="D11" s="161"/>
      <c r="E11" s="162">
        <v>2.23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59"/>
      <c r="Z11" s="148"/>
      <c r="AA11" s="148"/>
      <c r="AB11" s="148"/>
      <c r="AC11" s="148"/>
      <c r="AD11" s="148"/>
      <c r="AE11" s="148"/>
      <c r="AF11" s="148"/>
      <c r="AG11" s="148" t="s">
        <v>146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3" x14ac:dyDescent="0.2">
      <c r="A12" s="155"/>
      <c r="B12" s="156"/>
      <c r="C12" s="188" t="s">
        <v>147</v>
      </c>
      <c r="D12" s="161"/>
      <c r="E12" s="162">
        <v>25.92</v>
      </c>
      <c r="F12" s="159"/>
      <c r="G12" s="159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8"/>
      <c r="AA12" s="148"/>
      <c r="AB12" s="148"/>
      <c r="AC12" s="148"/>
      <c r="AD12" s="148"/>
      <c r="AE12" s="148"/>
      <c r="AF12" s="148"/>
      <c r="AG12" s="148" t="s">
        <v>146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72">
        <v>3</v>
      </c>
      <c r="B13" s="173" t="s">
        <v>148</v>
      </c>
      <c r="C13" s="187" t="s">
        <v>149</v>
      </c>
      <c r="D13" s="174" t="s">
        <v>144</v>
      </c>
      <c r="E13" s="175">
        <v>5.4</v>
      </c>
      <c r="F13" s="176"/>
      <c r="G13" s="177">
        <f>ROUND(E13*F13,2)</f>
        <v>0</v>
      </c>
      <c r="H13" s="160"/>
      <c r="I13" s="159">
        <f>ROUND(E13*H13,2)</f>
        <v>0</v>
      </c>
      <c r="J13" s="160"/>
      <c r="K13" s="159">
        <f>ROUND(E13*J13,2)</f>
        <v>0</v>
      </c>
      <c r="L13" s="159">
        <v>21</v>
      </c>
      <c r="M13" s="159">
        <f>G13*(1+L13/100)</f>
        <v>0</v>
      </c>
      <c r="N13" s="158">
        <v>5.0610000000000002E-2</v>
      </c>
      <c r="O13" s="158">
        <f>ROUND(E13*N13,2)</f>
        <v>0.27</v>
      </c>
      <c r="P13" s="158">
        <v>0</v>
      </c>
      <c r="Q13" s="158">
        <f>ROUND(E13*P13,2)</f>
        <v>0</v>
      </c>
      <c r="R13" s="159"/>
      <c r="S13" s="159" t="s">
        <v>137</v>
      </c>
      <c r="T13" s="159" t="s">
        <v>138</v>
      </c>
      <c r="U13" s="159">
        <v>1.29</v>
      </c>
      <c r="V13" s="159">
        <f>ROUND(E13*U13,2)</f>
        <v>6.97</v>
      </c>
      <c r="W13" s="159"/>
      <c r="X13" s="159" t="s">
        <v>139</v>
      </c>
      <c r="Y13" s="159" t="s">
        <v>140</v>
      </c>
      <c r="Z13" s="148"/>
      <c r="AA13" s="148"/>
      <c r="AB13" s="148"/>
      <c r="AC13" s="148"/>
      <c r="AD13" s="148"/>
      <c r="AE13" s="148"/>
      <c r="AF13" s="148"/>
      <c r="AG13" s="148" t="s">
        <v>141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188" t="s">
        <v>150</v>
      </c>
      <c r="D14" s="161"/>
      <c r="E14" s="162">
        <v>5.4</v>
      </c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8"/>
      <c r="AA14" s="148"/>
      <c r="AB14" s="148"/>
      <c r="AC14" s="148"/>
      <c r="AD14" s="148"/>
      <c r="AE14" s="148"/>
      <c r="AF14" s="148"/>
      <c r="AG14" s="148" t="s">
        <v>146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8">
        <v>4</v>
      </c>
      <c r="B15" s="179" t="s">
        <v>151</v>
      </c>
      <c r="C15" s="186" t="s">
        <v>152</v>
      </c>
      <c r="D15" s="180" t="s">
        <v>136</v>
      </c>
      <c r="E15" s="181">
        <v>1</v>
      </c>
      <c r="F15" s="182"/>
      <c r="G15" s="183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21</v>
      </c>
      <c r="M15" s="159">
        <f>G15*(1+L15/100)</f>
        <v>0</v>
      </c>
      <c r="N15" s="158">
        <v>2.0969999999999999E-2</v>
      </c>
      <c r="O15" s="158">
        <f>ROUND(E15*N15,2)</f>
        <v>0.02</v>
      </c>
      <c r="P15" s="158">
        <v>0</v>
      </c>
      <c r="Q15" s="158">
        <f>ROUND(E15*P15,2)</f>
        <v>0</v>
      </c>
      <c r="R15" s="159"/>
      <c r="S15" s="159" t="s">
        <v>137</v>
      </c>
      <c r="T15" s="159" t="s">
        <v>138</v>
      </c>
      <c r="U15" s="159">
        <v>1.26</v>
      </c>
      <c r="V15" s="159">
        <f>ROUND(E15*U15,2)</f>
        <v>1.26</v>
      </c>
      <c r="W15" s="159"/>
      <c r="X15" s="159" t="s">
        <v>139</v>
      </c>
      <c r="Y15" s="159" t="s">
        <v>140</v>
      </c>
      <c r="Z15" s="148"/>
      <c r="AA15" s="148"/>
      <c r="AB15" s="148"/>
      <c r="AC15" s="148"/>
      <c r="AD15" s="148"/>
      <c r="AE15" s="148"/>
      <c r="AF15" s="148"/>
      <c r="AG15" s="148" t="s">
        <v>141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2">
        <v>5</v>
      </c>
      <c r="B16" s="173" t="s">
        <v>153</v>
      </c>
      <c r="C16" s="187" t="s">
        <v>154</v>
      </c>
      <c r="D16" s="174" t="s">
        <v>136</v>
      </c>
      <c r="E16" s="175">
        <v>1</v>
      </c>
      <c r="F16" s="176"/>
      <c r="G16" s="177">
        <f>ROUND(E16*F16,2)</f>
        <v>0</v>
      </c>
      <c r="H16" s="160"/>
      <c r="I16" s="159">
        <f>ROUND(E16*H16,2)</f>
        <v>0</v>
      </c>
      <c r="J16" s="160"/>
      <c r="K16" s="159">
        <f>ROUND(E16*J16,2)</f>
        <v>0</v>
      </c>
      <c r="L16" s="159">
        <v>21</v>
      </c>
      <c r="M16" s="159">
        <f>G16*(1+L16/100)</f>
        <v>0</v>
      </c>
      <c r="N16" s="158">
        <v>5.47E-3</v>
      </c>
      <c r="O16" s="158">
        <f>ROUND(E16*N16,2)</f>
        <v>0.01</v>
      </c>
      <c r="P16" s="158">
        <v>0</v>
      </c>
      <c r="Q16" s="158">
        <f>ROUND(E16*P16,2)</f>
        <v>0</v>
      </c>
      <c r="R16" s="159"/>
      <c r="S16" s="159" t="s">
        <v>137</v>
      </c>
      <c r="T16" s="159" t="s">
        <v>138</v>
      </c>
      <c r="U16" s="159">
        <v>1.19</v>
      </c>
      <c r="V16" s="159">
        <f>ROUND(E16*U16,2)</f>
        <v>1.19</v>
      </c>
      <c r="W16" s="159"/>
      <c r="X16" s="159" t="s">
        <v>139</v>
      </c>
      <c r="Y16" s="159" t="s">
        <v>140</v>
      </c>
      <c r="Z16" s="148"/>
      <c r="AA16" s="148"/>
      <c r="AB16" s="148"/>
      <c r="AC16" s="148"/>
      <c r="AD16" s="148"/>
      <c r="AE16" s="148"/>
      <c r="AF16" s="148"/>
      <c r="AG16" s="148" t="s">
        <v>141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5"/>
      <c r="B17" s="156"/>
      <c r="C17" s="188" t="s">
        <v>155</v>
      </c>
      <c r="D17" s="161"/>
      <c r="E17" s="162">
        <v>1</v>
      </c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8"/>
      <c r="AA17" s="148"/>
      <c r="AB17" s="148"/>
      <c r="AC17" s="148"/>
      <c r="AD17" s="148"/>
      <c r="AE17" s="148"/>
      <c r="AF17" s="148"/>
      <c r="AG17" s="148" t="s">
        <v>146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8">
        <v>6</v>
      </c>
      <c r="B18" s="179" t="s">
        <v>156</v>
      </c>
      <c r="C18" s="186" t="s">
        <v>157</v>
      </c>
      <c r="D18" s="180" t="s">
        <v>136</v>
      </c>
      <c r="E18" s="181">
        <v>1</v>
      </c>
      <c r="F18" s="182"/>
      <c r="G18" s="183">
        <f>ROUND(E18*F18,2)</f>
        <v>0</v>
      </c>
      <c r="H18" s="160"/>
      <c r="I18" s="159">
        <f>ROUND(E18*H18,2)</f>
        <v>0</v>
      </c>
      <c r="J18" s="160"/>
      <c r="K18" s="159">
        <f>ROUND(E18*J18,2)</f>
        <v>0</v>
      </c>
      <c r="L18" s="159">
        <v>21</v>
      </c>
      <c r="M18" s="159">
        <f>G18*(1+L18/100)</f>
        <v>0</v>
      </c>
      <c r="N18" s="158">
        <v>1.6000000000000001E-4</v>
      </c>
      <c r="O18" s="158">
        <f>ROUND(E18*N18,2)</f>
        <v>0</v>
      </c>
      <c r="P18" s="158">
        <v>0</v>
      </c>
      <c r="Q18" s="158">
        <f>ROUND(E18*P18,2)</f>
        <v>0</v>
      </c>
      <c r="R18" s="159"/>
      <c r="S18" s="159" t="s">
        <v>137</v>
      </c>
      <c r="T18" s="159" t="s">
        <v>158</v>
      </c>
      <c r="U18" s="159">
        <v>1.24</v>
      </c>
      <c r="V18" s="159">
        <f>ROUND(E18*U18,2)</f>
        <v>1.24</v>
      </c>
      <c r="W18" s="159"/>
      <c r="X18" s="159" t="s">
        <v>139</v>
      </c>
      <c r="Y18" s="159" t="s">
        <v>140</v>
      </c>
      <c r="Z18" s="148"/>
      <c r="AA18" s="148"/>
      <c r="AB18" s="148"/>
      <c r="AC18" s="148"/>
      <c r="AD18" s="148"/>
      <c r="AE18" s="148"/>
      <c r="AF18" s="148"/>
      <c r="AG18" s="148" t="s">
        <v>141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72">
        <v>7</v>
      </c>
      <c r="B19" s="173" t="s">
        <v>159</v>
      </c>
      <c r="C19" s="187" t="s">
        <v>160</v>
      </c>
      <c r="D19" s="174" t="s">
        <v>161</v>
      </c>
      <c r="E19" s="175">
        <v>6</v>
      </c>
      <c r="F19" s="176"/>
      <c r="G19" s="177">
        <f>ROUND(E19*F19,2)</f>
        <v>0</v>
      </c>
      <c r="H19" s="160"/>
      <c r="I19" s="159">
        <f>ROUND(E19*H19,2)</f>
        <v>0</v>
      </c>
      <c r="J19" s="160"/>
      <c r="K19" s="159">
        <f>ROUND(E19*J19,2)</f>
        <v>0</v>
      </c>
      <c r="L19" s="159">
        <v>21</v>
      </c>
      <c r="M19" s="159">
        <f>G19*(1+L19/100)</f>
        <v>0</v>
      </c>
      <c r="N19" s="158">
        <v>1.941E-2</v>
      </c>
      <c r="O19" s="158">
        <f>ROUND(E19*N19,2)</f>
        <v>0.12</v>
      </c>
      <c r="P19" s="158">
        <v>0</v>
      </c>
      <c r="Q19" s="158">
        <f>ROUND(E19*P19,2)</f>
        <v>0</v>
      </c>
      <c r="R19" s="159"/>
      <c r="S19" s="159" t="s">
        <v>137</v>
      </c>
      <c r="T19" s="159" t="s">
        <v>138</v>
      </c>
      <c r="U19" s="159">
        <v>2.14</v>
      </c>
      <c r="V19" s="159">
        <f>ROUND(E19*U19,2)</f>
        <v>12.84</v>
      </c>
      <c r="W19" s="159"/>
      <c r="X19" s="159" t="s">
        <v>139</v>
      </c>
      <c r="Y19" s="159" t="s">
        <v>140</v>
      </c>
      <c r="Z19" s="148"/>
      <c r="AA19" s="148"/>
      <c r="AB19" s="148"/>
      <c r="AC19" s="148"/>
      <c r="AD19" s="148"/>
      <c r="AE19" s="148"/>
      <c r="AF19" s="148"/>
      <c r="AG19" s="148" t="s">
        <v>141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2">
      <c r="A20" s="155"/>
      <c r="B20" s="156"/>
      <c r="C20" s="188" t="s">
        <v>162</v>
      </c>
      <c r="D20" s="161"/>
      <c r="E20" s="162">
        <v>6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59"/>
      <c r="Z20" s="148"/>
      <c r="AA20" s="148"/>
      <c r="AB20" s="148"/>
      <c r="AC20" s="148"/>
      <c r="AD20" s="148"/>
      <c r="AE20" s="148"/>
      <c r="AF20" s="148"/>
      <c r="AG20" s="148" t="s">
        <v>146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8">
        <v>8</v>
      </c>
      <c r="B21" s="179" t="s">
        <v>163</v>
      </c>
      <c r="C21" s="186" t="s">
        <v>164</v>
      </c>
      <c r="D21" s="180" t="s">
        <v>136</v>
      </c>
      <c r="E21" s="181">
        <v>1</v>
      </c>
      <c r="F21" s="182"/>
      <c r="G21" s="183">
        <f>ROUND(E21*F21,2)</f>
        <v>0</v>
      </c>
      <c r="H21" s="160"/>
      <c r="I21" s="159">
        <f>ROUND(E21*H21,2)</f>
        <v>0</v>
      </c>
      <c r="J21" s="160"/>
      <c r="K21" s="159">
        <f>ROUND(E21*J21,2)</f>
        <v>0</v>
      </c>
      <c r="L21" s="159">
        <v>21</v>
      </c>
      <c r="M21" s="159">
        <f>G21*(1+L21/100)</f>
        <v>0</v>
      </c>
      <c r="N21" s="158">
        <v>5.5E-2</v>
      </c>
      <c r="O21" s="158">
        <f>ROUND(E21*N21,2)</f>
        <v>0.06</v>
      </c>
      <c r="P21" s="158">
        <v>0</v>
      </c>
      <c r="Q21" s="158">
        <f>ROUND(E21*P21,2)</f>
        <v>0</v>
      </c>
      <c r="R21" s="159" t="s">
        <v>165</v>
      </c>
      <c r="S21" s="159" t="s">
        <v>137</v>
      </c>
      <c r="T21" s="159" t="s">
        <v>138</v>
      </c>
      <c r="U21" s="159">
        <v>0</v>
      </c>
      <c r="V21" s="159">
        <f>ROUND(E21*U21,2)</f>
        <v>0</v>
      </c>
      <c r="W21" s="159"/>
      <c r="X21" s="159" t="s">
        <v>166</v>
      </c>
      <c r="Y21" s="159" t="s">
        <v>140</v>
      </c>
      <c r="Z21" s="148"/>
      <c r="AA21" s="148"/>
      <c r="AB21" s="148"/>
      <c r="AC21" s="148"/>
      <c r="AD21" s="148"/>
      <c r="AE21" s="148"/>
      <c r="AF21" s="148"/>
      <c r="AG21" s="148" t="s">
        <v>167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65" t="s">
        <v>132</v>
      </c>
      <c r="B22" s="166" t="s">
        <v>75</v>
      </c>
      <c r="C22" s="185" t="s">
        <v>76</v>
      </c>
      <c r="D22" s="167"/>
      <c r="E22" s="168"/>
      <c r="F22" s="169"/>
      <c r="G22" s="170">
        <f>SUMIF(AG23:AG26,"&lt;&gt;NOR",G23:G26)</f>
        <v>0</v>
      </c>
      <c r="H22" s="164"/>
      <c r="I22" s="164">
        <f>SUM(I23:I26)</f>
        <v>0</v>
      </c>
      <c r="J22" s="164"/>
      <c r="K22" s="164">
        <f>SUM(K23:K26)</f>
        <v>0</v>
      </c>
      <c r="L22" s="164"/>
      <c r="M22" s="164">
        <f>SUM(M23:M26)</f>
        <v>0</v>
      </c>
      <c r="N22" s="163"/>
      <c r="O22" s="163">
        <f>SUM(O23:O26)</f>
        <v>0.06</v>
      </c>
      <c r="P22" s="163"/>
      <c r="Q22" s="163">
        <f>SUM(Q23:Q26)</f>
        <v>0</v>
      </c>
      <c r="R22" s="164"/>
      <c r="S22" s="164"/>
      <c r="T22" s="164"/>
      <c r="U22" s="164"/>
      <c r="V22" s="164">
        <f>SUM(V23:V26)</f>
        <v>2.44</v>
      </c>
      <c r="W22" s="164"/>
      <c r="X22" s="164"/>
      <c r="Y22" s="164"/>
      <c r="AG22" t="s">
        <v>133</v>
      </c>
    </row>
    <row r="23" spans="1:60" ht="22.5" outlineLevel="1" x14ac:dyDescent="0.2">
      <c r="A23" s="172">
        <v>9</v>
      </c>
      <c r="B23" s="173" t="s">
        <v>168</v>
      </c>
      <c r="C23" s="187" t="s">
        <v>169</v>
      </c>
      <c r="D23" s="174" t="s">
        <v>136</v>
      </c>
      <c r="E23" s="175">
        <v>1</v>
      </c>
      <c r="F23" s="176"/>
      <c r="G23" s="177">
        <f>ROUND(E23*F23,2)</f>
        <v>0</v>
      </c>
      <c r="H23" s="160"/>
      <c r="I23" s="159">
        <f>ROUND(E23*H23,2)</f>
        <v>0</v>
      </c>
      <c r="J23" s="160"/>
      <c r="K23" s="159">
        <f>ROUND(E23*J23,2)</f>
        <v>0</v>
      </c>
      <c r="L23" s="159">
        <v>21</v>
      </c>
      <c r="M23" s="159">
        <f>G23*(1+L23/100)</f>
        <v>0</v>
      </c>
      <c r="N23" s="158">
        <v>3.5619999999999999E-2</v>
      </c>
      <c r="O23" s="158">
        <f>ROUND(E23*N23,2)</f>
        <v>0.04</v>
      </c>
      <c r="P23" s="158">
        <v>0</v>
      </c>
      <c r="Q23" s="158">
        <f>ROUND(E23*P23,2)</f>
        <v>0</v>
      </c>
      <c r="R23" s="159"/>
      <c r="S23" s="159" t="s">
        <v>137</v>
      </c>
      <c r="T23" s="159" t="s">
        <v>138</v>
      </c>
      <c r="U23" s="159">
        <v>0.88</v>
      </c>
      <c r="V23" s="159">
        <f>ROUND(E23*U23,2)</f>
        <v>0.88</v>
      </c>
      <c r="W23" s="159"/>
      <c r="X23" s="159" t="s">
        <v>139</v>
      </c>
      <c r="Y23" s="159" t="s">
        <v>140</v>
      </c>
      <c r="Z23" s="148"/>
      <c r="AA23" s="148"/>
      <c r="AB23" s="148"/>
      <c r="AC23" s="148"/>
      <c r="AD23" s="148"/>
      <c r="AE23" s="148"/>
      <c r="AF23" s="148"/>
      <c r="AG23" s="148" t="s">
        <v>141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2" x14ac:dyDescent="0.2">
      <c r="A24" s="155"/>
      <c r="B24" s="156"/>
      <c r="C24" s="188" t="s">
        <v>170</v>
      </c>
      <c r="D24" s="161"/>
      <c r="E24" s="162">
        <v>1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8"/>
      <c r="AA24" s="148"/>
      <c r="AB24" s="148"/>
      <c r="AC24" s="148"/>
      <c r="AD24" s="148"/>
      <c r="AE24" s="148"/>
      <c r="AF24" s="148"/>
      <c r="AG24" s="148" t="s">
        <v>146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72">
        <v>10</v>
      </c>
      <c r="B25" s="173" t="s">
        <v>171</v>
      </c>
      <c r="C25" s="187" t="s">
        <v>172</v>
      </c>
      <c r="D25" s="174" t="s">
        <v>161</v>
      </c>
      <c r="E25" s="175">
        <v>8.64</v>
      </c>
      <c r="F25" s="176"/>
      <c r="G25" s="177">
        <f>ROUND(E25*F25,2)</f>
        <v>0</v>
      </c>
      <c r="H25" s="160"/>
      <c r="I25" s="159">
        <f>ROUND(E25*H25,2)</f>
        <v>0</v>
      </c>
      <c r="J25" s="160"/>
      <c r="K25" s="159">
        <f>ROUND(E25*J25,2)</f>
        <v>0</v>
      </c>
      <c r="L25" s="159">
        <v>21</v>
      </c>
      <c r="M25" s="159">
        <f>G25*(1+L25/100)</f>
        <v>0</v>
      </c>
      <c r="N25" s="158">
        <v>2.3800000000000002E-3</v>
      </c>
      <c r="O25" s="158">
        <f>ROUND(E25*N25,2)</f>
        <v>0.02</v>
      </c>
      <c r="P25" s="158">
        <v>0</v>
      </c>
      <c r="Q25" s="158">
        <f>ROUND(E25*P25,2)</f>
        <v>0</v>
      </c>
      <c r="R25" s="159"/>
      <c r="S25" s="159" t="s">
        <v>137</v>
      </c>
      <c r="T25" s="159" t="s">
        <v>173</v>
      </c>
      <c r="U25" s="159">
        <v>0.18</v>
      </c>
      <c r="V25" s="159">
        <f>ROUND(E25*U25,2)</f>
        <v>1.56</v>
      </c>
      <c r="W25" s="159"/>
      <c r="X25" s="159" t="s">
        <v>139</v>
      </c>
      <c r="Y25" s="159" t="s">
        <v>140</v>
      </c>
      <c r="Z25" s="148"/>
      <c r="AA25" s="148"/>
      <c r="AB25" s="148"/>
      <c r="AC25" s="148"/>
      <c r="AD25" s="148"/>
      <c r="AE25" s="148"/>
      <c r="AF25" s="148"/>
      <c r="AG25" s="148" t="s">
        <v>141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5"/>
      <c r="B26" s="156"/>
      <c r="C26" s="188" t="s">
        <v>174</v>
      </c>
      <c r="D26" s="161"/>
      <c r="E26" s="162">
        <v>8.64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8"/>
      <c r="AA26" s="148"/>
      <c r="AB26" s="148"/>
      <c r="AC26" s="148"/>
      <c r="AD26" s="148"/>
      <c r="AE26" s="148"/>
      <c r="AF26" s="148"/>
      <c r="AG26" s="148" t="s">
        <v>146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5" t="s">
        <v>132</v>
      </c>
      <c r="B27" s="166" t="s">
        <v>77</v>
      </c>
      <c r="C27" s="185" t="s">
        <v>78</v>
      </c>
      <c r="D27" s="167"/>
      <c r="E27" s="168"/>
      <c r="F27" s="169"/>
      <c r="G27" s="170">
        <f>SUMIF(AG28:AG31,"&lt;&gt;NOR",G28:G31)</f>
        <v>0</v>
      </c>
      <c r="H27" s="164"/>
      <c r="I27" s="164">
        <f>SUM(I28:I31)</f>
        <v>0</v>
      </c>
      <c r="J27" s="164"/>
      <c r="K27" s="164">
        <f>SUM(K28:K31)</f>
        <v>0</v>
      </c>
      <c r="L27" s="164"/>
      <c r="M27" s="164">
        <f>SUM(M28:M31)</f>
        <v>0</v>
      </c>
      <c r="N27" s="163"/>
      <c r="O27" s="163">
        <f>SUM(O28:O31)</f>
        <v>0.03</v>
      </c>
      <c r="P27" s="163"/>
      <c r="Q27" s="163">
        <f>SUM(Q28:Q31)</f>
        <v>0</v>
      </c>
      <c r="R27" s="164"/>
      <c r="S27" s="164"/>
      <c r="T27" s="164"/>
      <c r="U27" s="164"/>
      <c r="V27" s="164">
        <f>SUM(V28:V31)</f>
        <v>1.1200000000000001</v>
      </c>
      <c r="W27" s="164"/>
      <c r="X27" s="164"/>
      <c r="Y27" s="164"/>
      <c r="AG27" t="s">
        <v>133</v>
      </c>
    </row>
    <row r="28" spans="1:60" ht="22.5" outlineLevel="1" x14ac:dyDescent="0.2">
      <c r="A28" s="172">
        <v>11</v>
      </c>
      <c r="B28" s="173" t="s">
        <v>175</v>
      </c>
      <c r="C28" s="187" t="s">
        <v>176</v>
      </c>
      <c r="D28" s="174" t="s">
        <v>144</v>
      </c>
      <c r="E28" s="175">
        <v>1.5</v>
      </c>
      <c r="F28" s="176"/>
      <c r="G28" s="177">
        <f>ROUND(E28*F28,2)</f>
        <v>0</v>
      </c>
      <c r="H28" s="160"/>
      <c r="I28" s="159">
        <f>ROUND(E28*H28,2)</f>
        <v>0</v>
      </c>
      <c r="J28" s="160"/>
      <c r="K28" s="159">
        <f>ROUND(E28*J28,2)</f>
        <v>0</v>
      </c>
      <c r="L28" s="159">
        <v>21</v>
      </c>
      <c r="M28" s="159">
        <f>G28*(1+L28/100)</f>
        <v>0</v>
      </c>
      <c r="N28" s="158">
        <v>1.5959999999999998E-2</v>
      </c>
      <c r="O28" s="158">
        <f>ROUND(E28*N28,2)</f>
        <v>0.02</v>
      </c>
      <c r="P28" s="158">
        <v>0</v>
      </c>
      <c r="Q28" s="158">
        <f>ROUND(E28*P28,2)</f>
        <v>0</v>
      </c>
      <c r="R28" s="159"/>
      <c r="S28" s="159" t="s">
        <v>137</v>
      </c>
      <c r="T28" s="159" t="s">
        <v>138</v>
      </c>
      <c r="U28" s="159">
        <v>0.4</v>
      </c>
      <c r="V28" s="159">
        <f>ROUND(E28*U28,2)</f>
        <v>0.6</v>
      </c>
      <c r="W28" s="159"/>
      <c r="X28" s="159" t="s">
        <v>139</v>
      </c>
      <c r="Y28" s="159" t="s">
        <v>140</v>
      </c>
      <c r="Z28" s="148"/>
      <c r="AA28" s="148"/>
      <c r="AB28" s="148"/>
      <c r="AC28" s="148"/>
      <c r="AD28" s="148"/>
      <c r="AE28" s="148"/>
      <c r="AF28" s="148"/>
      <c r="AG28" s="148" t="s">
        <v>141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2">
      <c r="A29" s="155"/>
      <c r="B29" s="156"/>
      <c r="C29" s="188" t="s">
        <v>177</v>
      </c>
      <c r="D29" s="161"/>
      <c r="E29" s="162">
        <v>1.5</v>
      </c>
      <c r="F29" s="159"/>
      <c r="G29" s="159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59"/>
      <c r="Z29" s="148"/>
      <c r="AA29" s="148"/>
      <c r="AB29" s="148"/>
      <c r="AC29" s="148"/>
      <c r="AD29" s="148"/>
      <c r="AE29" s="148"/>
      <c r="AF29" s="148"/>
      <c r="AG29" s="148" t="s">
        <v>146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2">
        <v>12</v>
      </c>
      <c r="B30" s="173" t="s">
        <v>178</v>
      </c>
      <c r="C30" s="187" t="s">
        <v>179</v>
      </c>
      <c r="D30" s="174" t="s">
        <v>144</v>
      </c>
      <c r="E30" s="175">
        <v>1.5</v>
      </c>
      <c r="F30" s="176"/>
      <c r="G30" s="177">
        <f>ROUND(E30*F30,2)</f>
        <v>0</v>
      </c>
      <c r="H30" s="160"/>
      <c r="I30" s="159">
        <f>ROUND(E30*H30,2)</f>
        <v>0</v>
      </c>
      <c r="J30" s="160"/>
      <c r="K30" s="159">
        <f>ROUND(E30*J30,2)</f>
        <v>0</v>
      </c>
      <c r="L30" s="159">
        <v>21</v>
      </c>
      <c r="M30" s="159">
        <f>G30*(1+L30/100)</f>
        <v>0</v>
      </c>
      <c r="N30" s="158">
        <v>7.3499999999999998E-3</v>
      </c>
      <c r="O30" s="158">
        <f>ROUND(E30*N30,2)</f>
        <v>0.01</v>
      </c>
      <c r="P30" s="158">
        <v>0</v>
      </c>
      <c r="Q30" s="158">
        <f>ROUND(E30*P30,2)</f>
        <v>0</v>
      </c>
      <c r="R30" s="159"/>
      <c r="S30" s="159" t="s">
        <v>137</v>
      </c>
      <c r="T30" s="159" t="s">
        <v>158</v>
      </c>
      <c r="U30" s="159">
        <v>0.34399999999999997</v>
      </c>
      <c r="V30" s="159">
        <f>ROUND(E30*U30,2)</f>
        <v>0.52</v>
      </c>
      <c r="W30" s="159"/>
      <c r="X30" s="159" t="s">
        <v>139</v>
      </c>
      <c r="Y30" s="159" t="s">
        <v>140</v>
      </c>
      <c r="Z30" s="148"/>
      <c r="AA30" s="148"/>
      <c r="AB30" s="148"/>
      <c r="AC30" s="148"/>
      <c r="AD30" s="148"/>
      <c r="AE30" s="148"/>
      <c r="AF30" s="148"/>
      <c r="AG30" s="148" t="s">
        <v>141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188" t="s">
        <v>180</v>
      </c>
      <c r="D31" s="161"/>
      <c r="E31" s="162">
        <v>1.5</v>
      </c>
      <c r="F31" s="159"/>
      <c r="G31" s="159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59"/>
      <c r="Z31" s="148"/>
      <c r="AA31" s="148"/>
      <c r="AB31" s="148"/>
      <c r="AC31" s="148"/>
      <c r="AD31" s="148"/>
      <c r="AE31" s="148"/>
      <c r="AF31" s="148"/>
      <c r="AG31" s="148" t="s">
        <v>146</v>
      </c>
      <c r="AH31" s="148">
        <v>5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65" t="s">
        <v>132</v>
      </c>
      <c r="B32" s="166" t="s">
        <v>79</v>
      </c>
      <c r="C32" s="185" t="s">
        <v>80</v>
      </c>
      <c r="D32" s="167"/>
      <c r="E32" s="168"/>
      <c r="F32" s="169"/>
      <c r="G32" s="170">
        <f>SUMIF(AG33:AG67,"&lt;&gt;NOR",G33:G67)</f>
        <v>0</v>
      </c>
      <c r="H32" s="164"/>
      <c r="I32" s="164">
        <f>SUM(I33:I67)</f>
        <v>0</v>
      </c>
      <c r="J32" s="164"/>
      <c r="K32" s="164">
        <f>SUM(K33:K67)</f>
        <v>0</v>
      </c>
      <c r="L32" s="164"/>
      <c r="M32" s="164">
        <f>SUM(M33:M67)</f>
        <v>0</v>
      </c>
      <c r="N32" s="163"/>
      <c r="O32" s="163">
        <f>SUM(O33:O67)</f>
        <v>1.0300000000000002</v>
      </c>
      <c r="P32" s="163"/>
      <c r="Q32" s="163">
        <f>SUM(Q33:Q67)</f>
        <v>0</v>
      </c>
      <c r="R32" s="164"/>
      <c r="S32" s="164"/>
      <c r="T32" s="164"/>
      <c r="U32" s="164"/>
      <c r="V32" s="164">
        <f>SUM(V33:V67)</f>
        <v>11.34</v>
      </c>
      <c r="W32" s="164"/>
      <c r="X32" s="164"/>
      <c r="Y32" s="164"/>
      <c r="AG32" t="s">
        <v>133</v>
      </c>
    </row>
    <row r="33" spans="1:60" ht="22.5" outlineLevel="1" x14ac:dyDescent="0.2">
      <c r="A33" s="178">
        <v>13</v>
      </c>
      <c r="B33" s="179" t="s">
        <v>181</v>
      </c>
      <c r="C33" s="186" t="s">
        <v>182</v>
      </c>
      <c r="D33" s="180" t="s">
        <v>136</v>
      </c>
      <c r="E33" s="181">
        <v>5</v>
      </c>
      <c r="F33" s="182"/>
      <c r="G33" s="183">
        <f>ROUND(E33*F33,2)</f>
        <v>0</v>
      </c>
      <c r="H33" s="160"/>
      <c r="I33" s="159">
        <f>ROUND(E33*H33,2)</f>
        <v>0</v>
      </c>
      <c r="J33" s="160"/>
      <c r="K33" s="159">
        <f>ROUND(E33*J33,2)</f>
        <v>0</v>
      </c>
      <c r="L33" s="159">
        <v>21</v>
      </c>
      <c r="M33" s="159">
        <f>G33*(1+L33/100)</f>
        <v>0</v>
      </c>
      <c r="N33" s="158">
        <v>5.4109999999999998E-2</v>
      </c>
      <c r="O33" s="158">
        <f>ROUND(E33*N33,2)</f>
        <v>0.27</v>
      </c>
      <c r="P33" s="158">
        <v>0</v>
      </c>
      <c r="Q33" s="158">
        <f>ROUND(E33*P33,2)</f>
        <v>0</v>
      </c>
      <c r="R33" s="159"/>
      <c r="S33" s="159" t="s">
        <v>137</v>
      </c>
      <c r="T33" s="159" t="s">
        <v>138</v>
      </c>
      <c r="U33" s="159">
        <v>2.097</v>
      </c>
      <c r="V33" s="159">
        <f>ROUND(E33*U33,2)</f>
        <v>10.49</v>
      </c>
      <c r="W33" s="159"/>
      <c r="X33" s="159" t="s">
        <v>139</v>
      </c>
      <c r="Y33" s="159" t="s">
        <v>140</v>
      </c>
      <c r="Z33" s="148"/>
      <c r="AA33" s="148"/>
      <c r="AB33" s="148"/>
      <c r="AC33" s="148"/>
      <c r="AD33" s="148"/>
      <c r="AE33" s="148"/>
      <c r="AF33" s="148"/>
      <c r="AG33" s="148" t="s">
        <v>141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2">
        <v>14</v>
      </c>
      <c r="B34" s="173" t="s">
        <v>183</v>
      </c>
      <c r="C34" s="187" t="s">
        <v>184</v>
      </c>
      <c r="D34" s="174" t="s">
        <v>136</v>
      </c>
      <c r="E34" s="175">
        <v>1</v>
      </c>
      <c r="F34" s="176"/>
      <c r="G34" s="177">
        <f>ROUND(E34*F34,2)</f>
        <v>0</v>
      </c>
      <c r="H34" s="160"/>
      <c r="I34" s="159">
        <f>ROUND(E34*H34,2)</f>
        <v>0</v>
      </c>
      <c r="J34" s="160"/>
      <c r="K34" s="159">
        <f>ROUND(E34*J34,2)</f>
        <v>0</v>
      </c>
      <c r="L34" s="159">
        <v>21</v>
      </c>
      <c r="M34" s="159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9"/>
      <c r="S34" s="159" t="s">
        <v>137</v>
      </c>
      <c r="T34" s="159" t="s">
        <v>138</v>
      </c>
      <c r="U34" s="159">
        <v>0.85</v>
      </c>
      <c r="V34" s="159">
        <f>ROUND(E34*U34,2)</f>
        <v>0.85</v>
      </c>
      <c r="W34" s="159"/>
      <c r="X34" s="159" t="s">
        <v>139</v>
      </c>
      <c r="Y34" s="159" t="s">
        <v>140</v>
      </c>
      <c r="Z34" s="148"/>
      <c r="AA34" s="148"/>
      <c r="AB34" s="148"/>
      <c r="AC34" s="148"/>
      <c r="AD34" s="148"/>
      <c r="AE34" s="148"/>
      <c r="AF34" s="148"/>
      <c r="AG34" s="148" t="s">
        <v>141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2">
      <c r="A35" s="155"/>
      <c r="B35" s="156"/>
      <c r="C35" s="188" t="s">
        <v>185</v>
      </c>
      <c r="D35" s="161"/>
      <c r="E35" s="162">
        <v>1</v>
      </c>
      <c r="F35" s="159"/>
      <c r="G35" s="159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59"/>
      <c r="Z35" s="148"/>
      <c r="AA35" s="148"/>
      <c r="AB35" s="148"/>
      <c r="AC35" s="148"/>
      <c r="AD35" s="148"/>
      <c r="AE35" s="148"/>
      <c r="AF35" s="148"/>
      <c r="AG35" s="148" t="s">
        <v>146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72">
        <v>15</v>
      </c>
      <c r="B36" s="173" t="s">
        <v>186</v>
      </c>
      <c r="C36" s="187" t="s">
        <v>187</v>
      </c>
      <c r="D36" s="174" t="s">
        <v>136</v>
      </c>
      <c r="E36" s="175">
        <v>1</v>
      </c>
      <c r="F36" s="176"/>
      <c r="G36" s="177">
        <f>ROUND(E36*F36,2)</f>
        <v>0</v>
      </c>
      <c r="H36" s="160"/>
      <c r="I36" s="159">
        <f>ROUND(E36*H36,2)</f>
        <v>0</v>
      </c>
      <c r="J36" s="160"/>
      <c r="K36" s="159">
        <f>ROUND(E36*J36,2)</f>
        <v>0</v>
      </c>
      <c r="L36" s="159">
        <v>21</v>
      </c>
      <c r="M36" s="159">
        <f>G36*(1+L36/100)</f>
        <v>0</v>
      </c>
      <c r="N36" s="158">
        <v>1.5100000000000001E-2</v>
      </c>
      <c r="O36" s="158">
        <f>ROUND(E36*N36,2)</f>
        <v>0.02</v>
      </c>
      <c r="P36" s="158">
        <v>0</v>
      </c>
      <c r="Q36" s="158">
        <f>ROUND(E36*P36,2)</f>
        <v>0</v>
      </c>
      <c r="R36" s="159" t="s">
        <v>165</v>
      </c>
      <c r="S36" s="159" t="s">
        <v>137</v>
      </c>
      <c r="T36" s="159" t="s">
        <v>138</v>
      </c>
      <c r="U36" s="159">
        <v>0</v>
      </c>
      <c r="V36" s="159">
        <f>ROUND(E36*U36,2)</f>
        <v>0</v>
      </c>
      <c r="W36" s="159"/>
      <c r="X36" s="159" t="s">
        <v>166</v>
      </c>
      <c r="Y36" s="159" t="s">
        <v>140</v>
      </c>
      <c r="Z36" s="148"/>
      <c r="AA36" s="148"/>
      <c r="AB36" s="148"/>
      <c r="AC36" s="148"/>
      <c r="AD36" s="148"/>
      <c r="AE36" s="148"/>
      <c r="AF36" s="148"/>
      <c r="AG36" s="148" t="s">
        <v>167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2" x14ac:dyDescent="0.2">
      <c r="A37" s="155"/>
      <c r="B37" s="156"/>
      <c r="C37" s="188" t="s">
        <v>188</v>
      </c>
      <c r="D37" s="161"/>
      <c r="E37" s="162">
        <v>1</v>
      </c>
      <c r="F37" s="159"/>
      <c r="G37" s="159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59"/>
      <c r="Z37" s="148"/>
      <c r="AA37" s="148"/>
      <c r="AB37" s="148"/>
      <c r="AC37" s="148"/>
      <c r="AD37" s="148"/>
      <c r="AE37" s="148"/>
      <c r="AF37" s="148"/>
      <c r="AG37" s="148" t="s">
        <v>146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2">
        <v>16</v>
      </c>
      <c r="B38" s="173" t="s">
        <v>189</v>
      </c>
      <c r="C38" s="187" t="s">
        <v>190</v>
      </c>
      <c r="D38" s="174" t="s">
        <v>136</v>
      </c>
      <c r="E38" s="175">
        <v>4</v>
      </c>
      <c r="F38" s="176"/>
      <c r="G38" s="177">
        <f>ROUND(E38*F38,2)</f>
        <v>0</v>
      </c>
      <c r="H38" s="160"/>
      <c r="I38" s="159">
        <f>ROUND(E38*H38,2)</f>
        <v>0</v>
      </c>
      <c r="J38" s="160"/>
      <c r="K38" s="159">
        <f>ROUND(E38*J38,2)</f>
        <v>0</v>
      </c>
      <c r="L38" s="159">
        <v>21</v>
      </c>
      <c r="M38" s="159">
        <f>G38*(1+L38/100)</f>
        <v>0</v>
      </c>
      <c r="N38" s="158">
        <v>1.09E-2</v>
      </c>
      <c r="O38" s="158">
        <f>ROUND(E38*N38,2)</f>
        <v>0.04</v>
      </c>
      <c r="P38" s="158">
        <v>0</v>
      </c>
      <c r="Q38" s="158">
        <f>ROUND(E38*P38,2)</f>
        <v>0</v>
      </c>
      <c r="R38" s="159" t="s">
        <v>165</v>
      </c>
      <c r="S38" s="159" t="s">
        <v>191</v>
      </c>
      <c r="T38" s="159" t="s">
        <v>191</v>
      </c>
      <c r="U38" s="159">
        <v>0</v>
      </c>
      <c r="V38" s="159">
        <f>ROUND(E38*U38,2)</f>
        <v>0</v>
      </c>
      <c r="W38" s="159"/>
      <c r="X38" s="159" t="s">
        <v>166</v>
      </c>
      <c r="Y38" s="159" t="s">
        <v>140</v>
      </c>
      <c r="Z38" s="148"/>
      <c r="AA38" s="148"/>
      <c r="AB38" s="148"/>
      <c r="AC38" s="148"/>
      <c r="AD38" s="148"/>
      <c r="AE38" s="148"/>
      <c r="AF38" s="148"/>
      <c r="AG38" s="148" t="s">
        <v>167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5"/>
      <c r="B39" s="156"/>
      <c r="C39" s="188" t="s">
        <v>192</v>
      </c>
      <c r="D39" s="161"/>
      <c r="E39" s="162">
        <v>3</v>
      </c>
      <c r="F39" s="159"/>
      <c r="G39" s="159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59"/>
      <c r="Z39" s="148"/>
      <c r="AA39" s="148"/>
      <c r="AB39" s="148"/>
      <c r="AC39" s="148"/>
      <c r="AD39" s="148"/>
      <c r="AE39" s="148"/>
      <c r="AF39" s="148"/>
      <c r="AG39" s="148" t="s">
        <v>146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3" x14ac:dyDescent="0.2">
      <c r="A40" s="155"/>
      <c r="B40" s="156"/>
      <c r="C40" s="188" t="s">
        <v>193</v>
      </c>
      <c r="D40" s="161"/>
      <c r="E40" s="162">
        <v>1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59"/>
      <c r="Z40" s="148"/>
      <c r="AA40" s="148"/>
      <c r="AB40" s="148"/>
      <c r="AC40" s="148"/>
      <c r="AD40" s="148"/>
      <c r="AE40" s="148"/>
      <c r="AF40" s="148"/>
      <c r="AG40" s="148" t="s">
        <v>146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72">
        <v>17</v>
      </c>
      <c r="B41" s="173" t="s">
        <v>194</v>
      </c>
      <c r="C41" s="187" t="s">
        <v>195</v>
      </c>
      <c r="D41" s="174" t="s">
        <v>136</v>
      </c>
      <c r="E41" s="175">
        <v>1</v>
      </c>
      <c r="F41" s="176"/>
      <c r="G41" s="177">
        <f>ROUND(E41*F41,2)</f>
        <v>0</v>
      </c>
      <c r="H41" s="160"/>
      <c r="I41" s="159">
        <f>ROUND(E41*H41,2)</f>
        <v>0</v>
      </c>
      <c r="J41" s="160"/>
      <c r="K41" s="159">
        <f>ROUND(E41*J41,2)</f>
        <v>0</v>
      </c>
      <c r="L41" s="159">
        <v>21</v>
      </c>
      <c r="M41" s="159">
        <f>G41*(1+L41/100)</f>
        <v>0</v>
      </c>
      <c r="N41" s="158">
        <v>1.11E-2</v>
      </c>
      <c r="O41" s="158">
        <f>ROUND(E41*N41,2)</f>
        <v>0.01</v>
      </c>
      <c r="P41" s="158">
        <v>0</v>
      </c>
      <c r="Q41" s="158">
        <f>ROUND(E41*P41,2)</f>
        <v>0</v>
      </c>
      <c r="R41" s="159" t="s">
        <v>165</v>
      </c>
      <c r="S41" s="159" t="s">
        <v>191</v>
      </c>
      <c r="T41" s="159" t="s">
        <v>191</v>
      </c>
      <c r="U41" s="159">
        <v>0</v>
      </c>
      <c r="V41" s="159">
        <f>ROUND(E41*U41,2)</f>
        <v>0</v>
      </c>
      <c r="W41" s="159"/>
      <c r="X41" s="159" t="s">
        <v>166</v>
      </c>
      <c r="Y41" s="159" t="s">
        <v>140</v>
      </c>
      <c r="Z41" s="148"/>
      <c r="AA41" s="148"/>
      <c r="AB41" s="148"/>
      <c r="AC41" s="148"/>
      <c r="AD41" s="148"/>
      <c r="AE41" s="148"/>
      <c r="AF41" s="148"/>
      <c r="AG41" s="148" t="s">
        <v>167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2" x14ac:dyDescent="0.2">
      <c r="A42" s="155"/>
      <c r="B42" s="156"/>
      <c r="C42" s="188" t="s">
        <v>196</v>
      </c>
      <c r="D42" s="161"/>
      <c r="E42" s="162">
        <v>1</v>
      </c>
      <c r="F42" s="159"/>
      <c r="G42" s="159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59"/>
      <c r="Z42" s="148"/>
      <c r="AA42" s="148"/>
      <c r="AB42" s="148"/>
      <c r="AC42" s="148"/>
      <c r="AD42" s="148"/>
      <c r="AE42" s="148"/>
      <c r="AF42" s="148"/>
      <c r="AG42" s="148" t="s">
        <v>146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72">
        <v>18</v>
      </c>
      <c r="B43" s="173" t="s">
        <v>197</v>
      </c>
      <c r="C43" s="187" t="s">
        <v>198</v>
      </c>
      <c r="D43" s="174" t="s">
        <v>136</v>
      </c>
      <c r="E43" s="175">
        <v>2</v>
      </c>
      <c r="F43" s="176"/>
      <c r="G43" s="177">
        <f>ROUND(E43*F43,2)</f>
        <v>0</v>
      </c>
      <c r="H43" s="160"/>
      <c r="I43" s="159">
        <f>ROUND(E43*H43,2)</f>
        <v>0</v>
      </c>
      <c r="J43" s="160"/>
      <c r="K43" s="159">
        <f>ROUND(E43*J43,2)</f>
        <v>0</v>
      </c>
      <c r="L43" s="159">
        <v>21</v>
      </c>
      <c r="M43" s="159">
        <f>G43*(1+L43/100)</f>
        <v>0</v>
      </c>
      <c r="N43" s="158">
        <v>1.7999999999999999E-2</v>
      </c>
      <c r="O43" s="158">
        <f>ROUND(E43*N43,2)</f>
        <v>0.04</v>
      </c>
      <c r="P43" s="158">
        <v>0</v>
      </c>
      <c r="Q43" s="158">
        <f>ROUND(E43*P43,2)</f>
        <v>0</v>
      </c>
      <c r="R43" s="159" t="s">
        <v>165</v>
      </c>
      <c r="S43" s="159" t="s">
        <v>137</v>
      </c>
      <c r="T43" s="159" t="s">
        <v>138</v>
      </c>
      <c r="U43" s="159">
        <v>0</v>
      </c>
      <c r="V43" s="159">
        <f>ROUND(E43*U43,2)</f>
        <v>0</v>
      </c>
      <c r="W43" s="159"/>
      <c r="X43" s="159" t="s">
        <v>166</v>
      </c>
      <c r="Y43" s="159" t="s">
        <v>140</v>
      </c>
      <c r="Z43" s="148"/>
      <c r="AA43" s="148"/>
      <c r="AB43" s="148"/>
      <c r="AC43" s="148"/>
      <c r="AD43" s="148"/>
      <c r="AE43" s="148"/>
      <c r="AF43" s="148"/>
      <c r="AG43" s="148" t="s">
        <v>167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2" x14ac:dyDescent="0.2">
      <c r="A44" s="155"/>
      <c r="B44" s="156"/>
      <c r="C44" s="188" t="s">
        <v>199</v>
      </c>
      <c r="D44" s="161"/>
      <c r="E44" s="162">
        <v>2</v>
      </c>
      <c r="F44" s="159"/>
      <c r="G44" s="159"/>
      <c r="H44" s="159"/>
      <c r="I44" s="159"/>
      <c r="J44" s="159"/>
      <c r="K44" s="159"/>
      <c r="L44" s="159"/>
      <c r="M44" s="159"/>
      <c r="N44" s="158"/>
      <c r="O44" s="158"/>
      <c r="P44" s="158"/>
      <c r="Q44" s="158"/>
      <c r="R44" s="159"/>
      <c r="S44" s="159"/>
      <c r="T44" s="159"/>
      <c r="U44" s="159"/>
      <c r="V44" s="159"/>
      <c r="W44" s="159"/>
      <c r="X44" s="159"/>
      <c r="Y44" s="159"/>
      <c r="Z44" s="148"/>
      <c r="AA44" s="148"/>
      <c r="AB44" s="148"/>
      <c r="AC44" s="148"/>
      <c r="AD44" s="148"/>
      <c r="AE44" s="148"/>
      <c r="AF44" s="148"/>
      <c r="AG44" s="148" t="s">
        <v>146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72">
        <v>19</v>
      </c>
      <c r="B45" s="173" t="s">
        <v>200</v>
      </c>
      <c r="C45" s="187" t="s">
        <v>201</v>
      </c>
      <c r="D45" s="174" t="s">
        <v>136</v>
      </c>
      <c r="E45" s="175">
        <v>16</v>
      </c>
      <c r="F45" s="176"/>
      <c r="G45" s="177">
        <f>ROUND(E45*F45,2)</f>
        <v>0</v>
      </c>
      <c r="H45" s="160"/>
      <c r="I45" s="159">
        <f>ROUND(E45*H45,2)</f>
        <v>0</v>
      </c>
      <c r="J45" s="160"/>
      <c r="K45" s="159">
        <f>ROUND(E45*J45,2)</f>
        <v>0</v>
      </c>
      <c r="L45" s="159">
        <v>21</v>
      </c>
      <c r="M45" s="159">
        <f>G45*(1+L45/100)</f>
        <v>0</v>
      </c>
      <c r="N45" s="158">
        <v>2.5000000000000001E-2</v>
      </c>
      <c r="O45" s="158">
        <f>ROUND(E45*N45,2)</f>
        <v>0.4</v>
      </c>
      <c r="P45" s="158">
        <v>0</v>
      </c>
      <c r="Q45" s="158">
        <f>ROUND(E45*P45,2)</f>
        <v>0</v>
      </c>
      <c r="R45" s="159"/>
      <c r="S45" s="159" t="s">
        <v>202</v>
      </c>
      <c r="T45" s="159" t="s">
        <v>173</v>
      </c>
      <c r="U45" s="159">
        <v>0</v>
      </c>
      <c r="V45" s="159">
        <f>ROUND(E45*U45,2)</f>
        <v>0</v>
      </c>
      <c r="W45" s="159"/>
      <c r="X45" s="159" t="s">
        <v>166</v>
      </c>
      <c r="Y45" s="159" t="s">
        <v>140</v>
      </c>
      <c r="Z45" s="148"/>
      <c r="AA45" s="148"/>
      <c r="AB45" s="148"/>
      <c r="AC45" s="148"/>
      <c r="AD45" s="148"/>
      <c r="AE45" s="148"/>
      <c r="AF45" s="148"/>
      <c r="AG45" s="148" t="s">
        <v>167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252" t="s">
        <v>203</v>
      </c>
      <c r="D46" s="253"/>
      <c r="E46" s="253"/>
      <c r="F46" s="253"/>
      <c r="G46" s="253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59"/>
      <c r="Z46" s="148"/>
      <c r="AA46" s="148"/>
      <c r="AB46" s="148"/>
      <c r="AC46" s="148"/>
      <c r="AD46" s="148"/>
      <c r="AE46" s="148"/>
      <c r="AF46" s="148"/>
      <c r="AG46" s="148" t="s">
        <v>204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2" x14ac:dyDescent="0.2">
      <c r="A47" s="155"/>
      <c r="B47" s="156"/>
      <c r="C47" s="188" t="s">
        <v>205</v>
      </c>
      <c r="D47" s="161"/>
      <c r="E47" s="162">
        <v>8</v>
      </c>
      <c r="F47" s="159"/>
      <c r="G47" s="159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59"/>
      <c r="Z47" s="148"/>
      <c r="AA47" s="148"/>
      <c r="AB47" s="148"/>
      <c r="AC47" s="148"/>
      <c r="AD47" s="148"/>
      <c r="AE47" s="148"/>
      <c r="AF47" s="148"/>
      <c r="AG47" s="148" t="s">
        <v>146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3" x14ac:dyDescent="0.2">
      <c r="A48" s="155"/>
      <c r="B48" s="156"/>
      <c r="C48" s="188" t="s">
        <v>206</v>
      </c>
      <c r="D48" s="161"/>
      <c r="E48" s="162">
        <v>8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59"/>
      <c r="Z48" s="148"/>
      <c r="AA48" s="148"/>
      <c r="AB48" s="148"/>
      <c r="AC48" s="148"/>
      <c r="AD48" s="148"/>
      <c r="AE48" s="148"/>
      <c r="AF48" s="148"/>
      <c r="AG48" s="148" t="s">
        <v>146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72">
        <v>20</v>
      </c>
      <c r="B49" s="173" t="s">
        <v>207</v>
      </c>
      <c r="C49" s="187" t="s">
        <v>208</v>
      </c>
      <c r="D49" s="174" t="s">
        <v>136</v>
      </c>
      <c r="E49" s="175">
        <v>1</v>
      </c>
      <c r="F49" s="176"/>
      <c r="G49" s="177">
        <f>ROUND(E49*F49,2)</f>
        <v>0</v>
      </c>
      <c r="H49" s="160"/>
      <c r="I49" s="159">
        <f>ROUND(E49*H49,2)</f>
        <v>0</v>
      </c>
      <c r="J49" s="160"/>
      <c r="K49" s="159">
        <f>ROUND(E49*J49,2)</f>
        <v>0</v>
      </c>
      <c r="L49" s="159">
        <v>21</v>
      </c>
      <c r="M49" s="159">
        <f>G49*(1+L49/100)</f>
        <v>0</v>
      </c>
      <c r="N49" s="158">
        <v>2.5000000000000001E-2</v>
      </c>
      <c r="O49" s="158">
        <f>ROUND(E49*N49,2)</f>
        <v>0.03</v>
      </c>
      <c r="P49" s="158">
        <v>0</v>
      </c>
      <c r="Q49" s="158">
        <f>ROUND(E49*P49,2)</f>
        <v>0</v>
      </c>
      <c r="R49" s="159"/>
      <c r="S49" s="159" t="s">
        <v>202</v>
      </c>
      <c r="T49" s="159" t="s">
        <v>173</v>
      </c>
      <c r="U49" s="159">
        <v>0</v>
      </c>
      <c r="V49" s="159">
        <f>ROUND(E49*U49,2)</f>
        <v>0</v>
      </c>
      <c r="W49" s="159"/>
      <c r="X49" s="159" t="s">
        <v>166</v>
      </c>
      <c r="Y49" s="159" t="s">
        <v>140</v>
      </c>
      <c r="Z49" s="148"/>
      <c r="AA49" s="148"/>
      <c r="AB49" s="148"/>
      <c r="AC49" s="148"/>
      <c r="AD49" s="148"/>
      <c r="AE49" s="148"/>
      <c r="AF49" s="148"/>
      <c r="AG49" s="148" t="s">
        <v>167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2">
      <c r="A50" s="155"/>
      <c r="B50" s="156"/>
      <c r="C50" s="252" t="s">
        <v>203</v>
      </c>
      <c r="D50" s="253"/>
      <c r="E50" s="253"/>
      <c r="F50" s="253"/>
      <c r="G50" s="253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59"/>
      <c r="Z50" s="148"/>
      <c r="AA50" s="148"/>
      <c r="AB50" s="148"/>
      <c r="AC50" s="148"/>
      <c r="AD50" s="148"/>
      <c r="AE50" s="148"/>
      <c r="AF50" s="148"/>
      <c r="AG50" s="148" t="s">
        <v>204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2" x14ac:dyDescent="0.2">
      <c r="A51" s="155"/>
      <c r="B51" s="156"/>
      <c r="C51" s="188" t="s">
        <v>170</v>
      </c>
      <c r="D51" s="161"/>
      <c r="E51" s="162">
        <v>1</v>
      </c>
      <c r="F51" s="159"/>
      <c r="G51" s="159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59"/>
      <c r="Z51" s="148"/>
      <c r="AA51" s="148"/>
      <c r="AB51" s="148"/>
      <c r="AC51" s="148"/>
      <c r="AD51" s="148"/>
      <c r="AE51" s="148"/>
      <c r="AF51" s="148"/>
      <c r="AG51" s="148" t="s">
        <v>146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72">
        <v>21</v>
      </c>
      <c r="B52" s="173" t="s">
        <v>209</v>
      </c>
      <c r="C52" s="187" t="s">
        <v>210</v>
      </c>
      <c r="D52" s="174" t="s">
        <v>136</v>
      </c>
      <c r="E52" s="175">
        <v>1</v>
      </c>
      <c r="F52" s="176"/>
      <c r="G52" s="177">
        <f>ROUND(E52*F52,2)</f>
        <v>0</v>
      </c>
      <c r="H52" s="160"/>
      <c r="I52" s="159">
        <f>ROUND(E52*H52,2)</f>
        <v>0</v>
      </c>
      <c r="J52" s="160"/>
      <c r="K52" s="159">
        <f>ROUND(E52*J52,2)</f>
        <v>0</v>
      </c>
      <c r="L52" s="159">
        <v>21</v>
      </c>
      <c r="M52" s="159">
        <f>G52*(1+L52/100)</f>
        <v>0</v>
      </c>
      <c r="N52" s="158">
        <v>2.5000000000000001E-2</v>
      </c>
      <c r="O52" s="158">
        <f>ROUND(E52*N52,2)</f>
        <v>0.03</v>
      </c>
      <c r="P52" s="158">
        <v>0</v>
      </c>
      <c r="Q52" s="158">
        <f>ROUND(E52*P52,2)</f>
        <v>0</v>
      </c>
      <c r="R52" s="159"/>
      <c r="S52" s="159" t="s">
        <v>202</v>
      </c>
      <c r="T52" s="159" t="s">
        <v>173</v>
      </c>
      <c r="U52" s="159">
        <v>0</v>
      </c>
      <c r="V52" s="159">
        <f>ROUND(E52*U52,2)</f>
        <v>0</v>
      </c>
      <c r="W52" s="159"/>
      <c r="X52" s="159" t="s">
        <v>166</v>
      </c>
      <c r="Y52" s="159" t="s">
        <v>140</v>
      </c>
      <c r="Z52" s="148"/>
      <c r="AA52" s="148"/>
      <c r="AB52" s="148"/>
      <c r="AC52" s="148"/>
      <c r="AD52" s="148"/>
      <c r="AE52" s="148"/>
      <c r="AF52" s="148"/>
      <c r="AG52" s="148" t="s">
        <v>167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2" x14ac:dyDescent="0.2">
      <c r="A53" s="155"/>
      <c r="B53" s="156"/>
      <c r="C53" s="252" t="s">
        <v>203</v>
      </c>
      <c r="D53" s="253"/>
      <c r="E53" s="253"/>
      <c r="F53" s="253"/>
      <c r="G53" s="253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59"/>
      <c r="Z53" s="148"/>
      <c r="AA53" s="148"/>
      <c r="AB53" s="148"/>
      <c r="AC53" s="148"/>
      <c r="AD53" s="148"/>
      <c r="AE53" s="148"/>
      <c r="AF53" s="148"/>
      <c r="AG53" s="148" t="s">
        <v>204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5"/>
      <c r="B54" s="156"/>
      <c r="C54" s="188" t="s">
        <v>211</v>
      </c>
      <c r="D54" s="161"/>
      <c r="E54" s="162">
        <v>1</v>
      </c>
      <c r="F54" s="159"/>
      <c r="G54" s="1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8"/>
      <c r="AA54" s="148"/>
      <c r="AB54" s="148"/>
      <c r="AC54" s="148"/>
      <c r="AD54" s="148"/>
      <c r="AE54" s="148"/>
      <c r="AF54" s="148"/>
      <c r="AG54" s="148" t="s">
        <v>146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72">
        <v>22</v>
      </c>
      <c r="B55" s="173" t="s">
        <v>212</v>
      </c>
      <c r="C55" s="187" t="s">
        <v>213</v>
      </c>
      <c r="D55" s="174" t="s">
        <v>136</v>
      </c>
      <c r="E55" s="175">
        <v>1</v>
      </c>
      <c r="F55" s="176"/>
      <c r="G55" s="177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21</v>
      </c>
      <c r="M55" s="159">
        <f>G55*(1+L55/100)</f>
        <v>0</v>
      </c>
      <c r="N55" s="158">
        <v>2.5000000000000001E-2</v>
      </c>
      <c r="O55" s="158">
        <f>ROUND(E55*N55,2)</f>
        <v>0.03</v>
      </c>
      <c r="P55" s="158">
        <v>0</v>
      </c>
      <c r="Q55" s="158">
        <f>ROUND(E55*P55,2)</f>
        <v>0</v>
      </c>
      <c r="R55" s="159"/>
      <c r="S55" s="159" t="s">
        <v>202</v>
      </c>
      <c r="T55" s="159" t="s">
        <v>173</v>
      </c>
      <c r="U55" s="159">
        <v>0</v>
      </c>
      <c r="V55" s="159">
        <f>ROUND(E55*U55,2)</f>
        <v>0</v>
      </c>
      <c r="W55" s="159"/>
      <c r="X55" s="159" t="s">
        <v>166</v>
      </c>
      <c r="Y55" s="159" t="s">
        <v>140</v>
      </c>
      <c r="Z55" s="148"/>
      <c r="AA55" s="148"/>
      <c r="AB55" s="148"/>
      <c r="AC55" s="148"/>
      <c r="AD55" s="148"/>
      <c r="AE55" s="148"/>
      <c r="AF55" s="148"/>
      <c r="AG55" s="148" t="s">
        <v>167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2">
      <c r="A56" s="155"/>
      <c r="B56" s="156"/>
      <c r="C56" s="252" t="s">
        <v>203</v>
      </c>
      <c r="D56" s="253"/>
      <c r="E56" s="253"/>
      <c r="F56" s="253"/>
      <c r="G56" s="253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8"/>
      <c r="AA56" s="148"/>
      <c r="AB56" s="148"/>
      <c r="AC56" s="148"/>
      <c r="AD56" s="148"/>
      <c r="AE56" s="148"/>
      <c r="AF56" s="148"/>
      <c r="AG56" s="148" t="s">
        <v>204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2" x14ac:dyDescent="0.2">
      <c r="A57" s="155"/>
      <c r="B57" s="156"/>
      <c r="C57" s="188" t="s">
        <v>214</v>
      </c>
      <c r="D57" s="161"/>
      <c r="E57" s="162">
        <v>1</v>
      </c>
      <c r="F57" s="159"/>
      <c r="G57" s="159"/>
      <c r="H57" s="159"/>
      <c r="I57" s="159"/>
      <c r="J57" s="159"/>
      <c r="K57" s="159"/>
      <c r="L57" s="159"/>
      <c r="M57" s="159"/>
      <c r="N57" s="158"/>
      <c r="O57" s="158"/>
      <c r="P57" s="158"/>
      <c r="Q57" s="158"/>
      <c r="R57" s="159"/>
      <c r="S57" s="159"/>
      <c r="T57" s="159"/>
      <c r="U57" s="159"/>
      <c r="V57" s="159"/>
      <c r="W57" s="159"/>
      <c r="X57" s="159"/>
      <c r="Y57" s="159"/>
      <c r="Z57" s="148"/>
      <c r="AA57" s="148"/>
      <c r="AB57" s="148"/>
      <c r="AC57" s="148"/>
      <c r="AD57" s="148"/>
      <c r="AE57" s="148"/>
      <c r="AF57" s="148"/>
      <c r="AG57" s="148" t="s">
        <v>146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72">
        <v>23</v>
      </c>
      <c r="B58" s="173" t="s">
        <v>215</v>
      </c>
      <c r="C58" s="187" t="s">
        <v>216</v>
      </c>
      <c r="D58" s="174" t="s">
        <v>136</v>
      </c>
      <c r="E58" s="175">
        <v>1</v>
      </c>
      <c r="F58" s="176"/>
      <c r="G58" s="177">
        <f>ROUND(E58*F58,2)</f>
        <v>0</v>
      </c>
      <c r="H58" s="160"/>
      <c r="I58" s="159">
        <f>ROUND(E58*H58,2)</f>
        <v>0</v>
      </c>
      <c r="J58" s="160"/>
      <c r="K58" s="159">
        <f>ROUND(E58*J58,2)</f>
        <v>0</v>
      </c>
      <c r="L58" s="159">
        <v>21</v>
      </c>
      <c r="M58" s="159">
        <f>G58*(1+L58/100)</f>
        <v>0</v>
      </c>
      <c r="N58" s="158">
        <v>2.7E-2</v>
      </c>
      <c r="O58" s="158">
        <f>ROUND(E58*N58,2)</f>
        <v>0.03</v>
      </c>
      <c r="P58" s="158">
        <v>0</v>
      </c>
      <c r="Q58" s="158">
        <f>ROUND(E58*P58,2)</f>
        <v>0</v>
      </c>
      <c r="R58" s="159" t="s">
        <v>165</v>
      </c>
      <c r="S58" s="159" t="s">
        <v>137</v>
      </c>
      <c r="T58" s="159" t="s">
        <v>138</v>
      </c>
      <c r="U58" s="159">
        <v>0</v>
      </c>
      <c r="V58" s="159">
        <f>ROUND(E58*U58,2)</f>
        <v>0</v>
      </c>
      <c r="W58" s="159"/>
      <c r="X58" s="159" t="s">
        <v>166</v>
      </c>
      <c r="Y58" s="159" t="s">
        <v>140</v>
      </c>
      <c r="Z58" s="148"/>
      <c r="AA58" s="148"/>
      <c r="AB58" s="148"/>
      <c r="AC58" s="148"/>
      <c r="AD58" s="148"/>
      <c r="AE58" s="148"/>
      <c r="AF58" s="148"/>
      <c r="AG58" s="148" t="s">
        <v>167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2" x14ac:dyDescent="0.2">
      <c r="A59" s="155"/>
      <c r="B59" s="156"/>
      <c r="C59" s="252" t="s">
        <v>203</v>
      </c>
      <c r="D59" s="253"/>
      <c r="E59" s="253"/>
      <c r="F59" s="253"/>
      <c r="G59" s="253"/>
      <c r="H59" s="159"/>
      <c r="I59" s="159"/>
      <c r="J59" s="159"/>
      <c r="K59" s="159"/>
      <c r="L59" s="159"/>
      <c r="M59" s="159"/>
      <c r="N59" s="158"/>
      <c r="O59" s="158"/>
      <c r="P59" s="158"/>
      <c r="Q59" s="158"/>
      <c r="R59" s="159"/>
      <c r="S59" s="159"/>
      <c r="T59" s="159"/>
      <c r="U59" s="159"/>
      <c r="V59" s="159"/>
      <c r="W59" s="159"/>
      <c r="X59" s="159"/>
      <c r="Y59" s="159"/>
      <c r="Z59" s="148"/>
      <c r="AA59" s="148"/>
      <c r="AB59" s="148"/>
      <c r="AC59" s="148"/>
      <c r="AD59" s="148"/>
      <c r="AE59" s="148"/>
      <c r="AF59" s="148"/>
      <c r="AG59" s="148" t="s">
        <v>204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2">
      <c r="A60" s="155"/>
      <c r="B60" s="156"/>
      <c r="C60" s="188" t="s">
        <v>217</v>
      </c>
      <c r="D60" s="161"/>
      <c r="E60" s="162">
        <v>1</v>
      </c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59"/>
      <c r="Z60" s="148"/>
      <c r="AA60" s="148"/>
      <c r="AB60" s="148"/>
      <c r="AC60" s="148"/>
      <c r="AD60" s="148"/>
      <c r="AE60" s="148"/>
      <c r="AF60" s="148"/>
      <c r="AG60" s="148" t="s">
        <v>146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outlineLevel="1" x14ac:dyDescent="0.2">
      <c r="A61" s="172">
        <v>24</v>
      </c>
      <c r="B61" s="173" t="s">
        <v>218</v>
      </c>
      <c r="C61" s="187" t="s">
        <v>219</v>
      </c>
      <c r="D61" s="174" t="s">
        <v>136</v>
      </c>
      <c r="E61" s="175">
        <v>1</v>
      </c>
      <c r="F61" s="176"/>
      <c r="G61" s="177">
        <f>ROUND(E61*F61,2)</f>
        <v>0</v>
      </c>
      <c r="H61" s="160"/>
      <c r="I61" s="159">
        <f>ROUND(E61*H61,2)</f>
        <v>0</v>
      </c>
      <c r="J61" s="160"/>
      <c r="K61" s="159">
        <f>ROUND(E61*J61,2)</f>
        <v>0</v>
      </c>
      <c r="L61" s="159">
        <v>21</v>
      </c>
      <c r="M61" s="159">
        <f>G61*(1+L61/100)</f>
        <v>0</v>
      </c>
      <c r="N61" s="158">
        <v>4.7E-2</v>
      </c>
      <c r="O61" s="158">
        <f>ROUND(E61*N61,2)</f>
        <v>0.05</v>
      </c>
      <c r="P61" s="158">
        <v>0</v>
      </c>
      <c r="Q61" s="158">
        <f>ROUND(E61*P61,2)</f>
        <v>0</v>
      </c>
      <c r="R61" s="159" t="s">
        <v>165</v>
      </c>
      <c r="S61" s="159" t="s">
        <v>137</v>
      </c>
      <c r="T61" s="159" t="s">
        <v>138</v>
      </c>
      <c r="U61" s="159">
        <v>0</v>
      </c>
      <c r="V61" s="159">
        <f>ROUND(E61*U61,2)</f>
        <v>0</v>
      </c>
      <c r="W61" s="159"/>
      <c r="X61" s="159" t="s">
        <v>166</v>
      </c>
      <c r="Y61" s="159" t="s">
        <v>140</v>
      </c>
      <c r="Z61" s="148"/>
      <c r="AA61" s="148"/>
      <c r="AB61" s="148"/>
      <c r="AC61" s="148"/>
      <c r="AD61" s="148"/>
      <c r="AE61" s="148"/>
      <c r="AF61" s="148"/>
      <c r="AG61" s="148" t="s">
        <v>167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2" x14ac:dyDescent="0.2">
      <c r="A62" s="155"/>
      <c r="B62" s="156"/>
      <c r="C62" s="252" t="s">
        <v>203</v>
      </c>
      <c r="D62" s="253"/>
      <c r="E62" s="253"/>
      <c r="F62" s="253"/>
      <c r="G62" s="253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59"/>
      <c r="Z62" s="148"/>
      <c r="AA62" s="148"/>
      <c r="AB62" s="148"/>
      <c r="AC62" s="148"/>
      <c r="AD62" s="148"/>
      <c r="AE62" s="148"/>
      <c r="AF62" s="148"/>
      <c r="AG62" s="148" t="s">
        <v>204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3" x14ac:dyDescent="0.2">
      <c r="A63" s="155"/>
      <c r="B63" s="156"/>
      <c r="C63" s="250" t="s">
        <v>220</v>
      </c>
      <c r="D63" s="251"/>
      <c r="E63" s="251"/>
      <c r="F63" s="251"/>
      <c r="G63" s="251"/>
      <c r="H63" s="159"/>
      <c r="I63" s="159"/>
      <c r="J63" s="159"/>
      <c r="K63" s="159"/>
      <c r="L63" s="159"/>
      <c r="M63" s="159"/>
      <c r="N63" s="158"/>
      <c r="O63" s="158"/>
      <c r="P63" s="158"/>
      <c r="Q63" s="158"/>
      <c r="R63" s="159"/>
      <c r="S63" s="159"/>
      <c r="T63" s="159"/>
      <c r="U63" s="159"/>
      <c r="V63" s="159"/>
      <c r="W63" s="159"/>
      <c r="X63" s="159"/>
      <c r="Y63" s="159"/>
      <c r="Z63" s="148"/>
      <c r="AA63" s="148"/>
      <c r="AB63" s="148"/>
      <c r="AC63" s="148"/>
      <c r="AD63" s="148"/>
      <c r="AE63" s="148"/>
      <c r="AF63" s="148"/>
      <c r="AG63" s="148" t="s">
        <v>204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5"/>
      <c r="B64" s="156"/>
      <c r="C64" s="188" t="s">
        <v>221</v>
      </c>
      <c r="D64" s="161"/>
      <c r="E64" s="162">
        <v>1</v>
      </c>
      <c r="F64" s="159"/>
      <c r="G64" s="159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59"/>
      <c r="Z64" s="148"/>
      <c r="AA64" s="148"/>
      <c r="AB64" s="148"/>
      <c r="AC64" s="148"/>
      <c r="AD64" s="148"/>
      <c r="AE64" s="148"/>
      <c r="AF64" s="148"/>
      <c r="AG64" s="148" t="s">
        <v>146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72">
        <v>25</v>
      </c>
      <c r="B65" s="173" t="s">
        <v>222</v>
      </c>
      <c r="C65" s="187" t="s">
        <v>223</v>
      </c>
      <c r="D65" s="174" t="s">
        <v>136</v>
      </c>
      <c r="E65" s="175">
        <v>3</v>
      </c>
      <c r="F65" s="176"/>
      <c r="G65" s="177">
        <f>ROUND(E65*F65,2)</f>
        <v>0</v>
      </c>
      <c r="H65" s="160"/>
      <c r="I65" s="159">
        <f>ROUND(E65*H65,2)</f>
        <v>0</v>
      </c>
      <c r="J65" s="160"/>
      <c r="K65" s="159">
        <f>ROUND(E65*J65,2)</f>
        <v>0</v>
      </c>
      <c r="L65" s="159">
        <v>21</v>
      </c>
      <c r="M65" s="159">
        <f>G65*(1+L65/100)</f>
        <v>0</v>
      </c>
      <c r="N65" s="158">
        <v>2.5000000000000001E-2</v>
      </c>
      <c r="O65" s="158">
        <f>ROUND(E65*N65,2)</f>
        <v>0.08</v>
      </c>
      <c r="P65" s="158">
        <v>0</v>
      </c>
      <c r="Q65" s="158">
        <f>ROUND(E65*P65,2)</f>
        <v>0</v>
      </c>
      <c r="R65" s="159"/>
      <c r="S65" s="159" t="s">
        <v>202</v>
      </c>
      <c r="T65" s="159" t="s">
        <v>224</v>
      </c>
      <c r="U65" s="159">
        <v>0</v>
      </c>
      <c r="V65" s="159">
        <f>ROUND(E65*U65,2)</f>
        <v>0</v>
      </c>
      <c r="W65" s="159"/>
      <c r="X65" s="159" t="s">
        <v>166</v>
      </c>
      <c r="Y65" s="159" t="s">
        <v>140</v>
      </c>
      <c r="Z65" s="148"/>
      <c r="AA65" s="148"/>
      <c r="AB65" s="148"/>
      <c r="AC65" s="148"/>
      <c r="AD65" s="148"/>
      <c r="AE65" s="148"/>
      <c r="AF65" s="148"/>
      <c r="AG65" s="148" t="s">
        <v>167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2" x14ac:dyDescent="0.2">
      <c r="A66" s="155"/>
      <c r="B66" s="156"/>
      <c r="C66" s="252" t="s">
        <v>225</v>
      </c>
      <c r="D66" s="253"/>
      <c r="E66" s="253"/>
      <c r="F66" s="253"/>
      <c r="G66" s="253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59"/>
      <c r="Z66" s="148"/>
      <c r="AA66" s="148"/>
      <c r="AB66" s="148"/>
      <c r="AC66" s="148"/>
      <c r="AD66" s="148"/>
      <c r="AE66" s="148"/>
      <c r="AF66" s="148"/>
      <c r="AG66" s="148" t="s">
        <v>204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2" x14ac:dyDescent="0.2">
      <c r="A67" s="155"/>
      <c r="B67" s="156"/>
      <c r="C67" s="188" t="s">
        <v>73</v>
      </c>
      <c r="D67" s="161"/>
      <c r="E67" s="162">
        <v>3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59"/>
      <c r="Z67" s="148"/>
      <c r="AA67" s="148"/>
      <c r="AB67" s="148"/>
      <c r="AC67" s="148"/>
      <c r="AD67" s="148"/>
      <c r="AE67" s="148"/>
      <c r="AF67" s="148"/>
      <c r="AG67" s="148" t="s">
        <v>146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5.5" x14ac:dyDescent="0.2">
      <c r="A68" s="165" t="s">
        <v>132</v>
      </c>
      <c r="B68" s="166" t="s">
        <v>81</v>
      </c>
      <c r="C68" s="185" t="s">
        <v>82</v>
      </c>
      <c r="D68" s="167"/>
      <c r="E68" s="168"/>
      <c r="F68" s="169"/>
      <c r="G68" s="170">
        <f>SUMIF(AG69:AG71,"&lt;&gt;NOR",G69:G71)</f>
        <v>0</v>
      </c>
      <c r="H68" s="164"/>
      <c r="I68" s="164">
        <f>SUM(I69:I71)</f>
        <v>0</v>
      </c>
      <c r="J68" s="164"/>
      <c r="K68" s="164">
        <f>SUM(K69:K71)</f>
        <v>0</v>
      </c>
      <c r="L68" s="164"/>
      <c r="M68" s="164">
        <f>SUM(M69:M71)</f>
        <v>0</v>
      </c>
      <c r="N68" s="163"/>
      <c r="O68" s="163">
        <f>SUM(O69:O71)</f>
        <v>0</v>
      </c>
      <c r="P68" s="163"/>
      <c r="Q68" s="163">
        <f>SUM(Q69:Q71)</f>
        <v>0</v>
      </c>
      <c r="R68" s="164"/>
      <c r="S68" s="164"/>
      <c r="T68" s="164"/>
      <c r="U68" s="164"/>
      <c r="V68" s="164">
        <f>SUM(V69:V71)</f>
        <v>0.17</v>
      </c>
      <c r="W68" s="164"/>
      <c r="X68" s="164"/>
      <c r="Y68" s="164"/>
      <c r="AG68" t="s">
        <v>133</v>
      </c>
    </row>
    <row r="69" spans="1:60" outlineLevel="1" x14ac:dyDescent="0.2">
      <c r="A69" s="172">
        <v>26</v>
      </c>
      <c r="B69" s="173" t="s">
        <v>226</v>
      </c>
      <c r="C69" s="187" t="s">
        <v>227</v>
      </c>
      <c r="D69" s="174" t="s">
        <v>136</v>
      </c>
      <c r="E69" s="175">
        <v>1</v>
      </c>
      <c r="F69" s="176"/>
      <c r="G69" s="177">
        <f>ROUND(E69*F69,2)</f>
        <v>0</v>
      </c>
      <c r="H69" s="160"/>
      <c r="I69" s="159">
        <f>ROUND(E69*H69,2)</f>
        <v>0</v>
      </c>
      <c r="J69" s="160"/>
      <c r="K69" s="159">
        <f>ROUND(E69*J69,2)</f>
        <v>0</v>
      </c>
      <c r="L69" s="159">
        <v>21</v>
      </c>
      <c r="M69" s="159">
        <f>G69*(1+L69/100)</f>
        <v>0</v>
      </c>
      <c r="N69" s="158">
        <v>1.0000000000000001E-5</v>
      </c>
      <c r="O69" s="158">
        <f>ROUND(E69*N69,2)</f>
        <v>0</v>
      </c>
      <c r="P69" s="158">
        <v>0</v>
      </c>
      <c r="Q69" s="158">
        <f>ROUND(E69*P69,2)</f>
        <v>0</v>
      </c>
      <c r="R69" s="159"/>
      <c r="S69" s="159" t="s">
        <v>137</v>
      </c>
      <c r="T69" s="159" t="s">
        <v>173</v>
      </c>
      <c r="U69" s="159">
        <v>0.17</v>
      </c>
      <c r="V69" s="159">
        <f>ROUND(E69*U69,2)</f>
        <v>0.17</v>
      </c>
      <c r="W69" s="159"/>
      <c r="X69" s="159" t="s">
        <v>139</v>
      </c>
      <c r="Y69" s="159" t="s">
        <v>140</v>
      </c>
      <c r="Z69" s="148"/>
      <c r="AA69" s="148"/>
      <c r="AB69" s="148"/>
      <c r="AC69" s="148"/>
      <c r="AD69" s="148"/>
      <c r="AE69" s="148"/>
      <c r="AF69" s="148"/>
      <c r="AG69" s="148" t="s">
        <v>141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2" x14ac:dyDescent="0.2">
      <c r="A70" s="155"/>
      <c r="B70" s="156"/>
      <c r="C70" s="252" t="s">
        <v>228</v>
      </c>
      <c r="D70" s="253"/>
      <c r="E70" s="253"/>
      <c r="F70" s="253"/>
      <c r="G70" s="253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59"/>
      <c r="Z70" s="148"/>
      <c r="AA70" s="148"/>
      <c r="AB70" s="148"/>
      <c r="AC70" s="148"/>
      <c r="AD70" s="148"/>
      <c r="AE70" s="148"/>
      <c r="AF70" s="148"/>
      <c r="AG70" s="148" t="s">
        <v>204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8">
        <v>27</v>
      </c>
      <c r="B71" s="179" t="s">
        <v>229</v>
      </c>
      <c r="C71" s="186" t="s">
        <v>230</v>
      </c>
      <c r="D71" s="180" t="s">
        <v>136</v>
      </c>
      <c r="E71" s="181">
        <v>1</v>
      </c>
      <c r="F71" s="182"/>
      <c r="G71" s="183">
        <f>ROUND(E71*F71,2)</f>
        <v>0</v>
      </c>
      <c r="H71" s="160"/>
      <c r="I71" s="159">
        <f>ROUND(E71*H71,2)</f>
        <v>0</v>
      </c>
      <c r="J71" s="160"/>
      <c r="K71" s="159">
        <f>ROUND(E71*J71,2)</f>
        <v>0</v>
      </c>
      <c r="L71" s="159">
        <v>21</v>
      </c>
      <c r="M71" s="159">
        <f>G71*(1+L71/100)</f>
        <v>0</v>
      </c>
      <c r="N71" s="158">
        <v>3.3E-3</v>
      </c>
      <c r="O71" s="158">
        <f>ROUND(E71*N71,2)</f>
        <v>0</v>
      </c>
      <c r="P71" s="158">
        <v>0</v>
      </c>
      <c r="Q71" s="158">
        <f>ROUND(E71*P71,2)</f>
        <v>0</v>
      </c>
      <c r="R71" s="159" t="s">
        <v>165</v>
      </c>
      <c r="S71" s="159" t="s">
        <v>137</v>
      </c>
      <c r="T71" s="159" t="s">
        <v>173</v>
      </c>
      <c r="U71" s="159">
        <v>0</v>
      </c>
      <c r="V71" s="159">
        <f>ROUND(E71*U71,2)</f>
        <v>0</v>
      </c>
      <c r="W71" s="159"/>
      <c r="X71" s="159" t="s">
        <v>166</v>
      </c>
      <c r="Y71" s="159" t="s">
        <v>140</v>
      </c>
      <c r="Z71" s="148"/>
      <c r="AA71" s="148"/>
      <c r="AB71" s="148"/>
      <c r="AC71" s="148"/>
      <c r="AD71" s="148"/>
      <c r="AE71" s="148"/>
      <c r="AF71" s="148"/>
      <c r="AG71" s="148" t="s">
        <v>167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165" t="s">
        <v>132</v>
      </c>
      <c r="B72" s="166" t="s">
        <v>83</v>
      </c>
      <c r="C72" s="185" t="s">
        <v>84</v>
      </c>
      <c r="D72" s="167"/>
      <c r="E72" s="168"/>
      <c r="F72" s="169"/>
      <c r="G72" s="170">
        <f>SUMIF(AG73:AG78,"&lt;&gt;NOR",G73:G78)</f>
        <v>0</v>
      </c>
      <c r="H72" s="164"/>
      <c r="I72" s="164">
        <f>SUM(I73:I78)</f>
        <v>0</v>
      </c>
      <c r="J72" s="164"/>
      <c r="K72" s="164">
        <f>SUM(K73:K78)</f>
        <v>0</v>
      </c>
      <c r="L72" s="164"/>
      <c r="M72" s="164">
        <f>SUM(M73:M78)</f>
        <v>0</v>
      </c>
      <c r="N72" s="163"/>
      <c r="O72" s="163">
        <f>SUM(O73:O78)</f>
        <v>0</v>
      </c>
      <c r="P72" s="163"/>
      <c r="Q72" s="163">
        <f>SUM(Q73:Q78)</f>
        <v>0.70000000000000007</v>
      </c>
      <c r="R72" s="164"/>
      <c r="S72" s="164"/>
      <c r="T72" s="164"/>
      <c r="U72" s="164"/>
      <c r="V72" s="164">
        <f>SUM(V73:V78)</f>
        <v>4.1700000000000008</v>
      </c>
      <c r="W72" s="164"/>
      <c r="X72" s="164"/>
      <c r="Y72" s="164"/>
      <c r="AG72" t="s">
        <v>133</v>
      </c>
    </row>
    <row r="73" spans="1:60" outlineLevel="1" x14ac:dyDescent="0.2">
      <c r="A73" s="172">
        <v>28</v>
      </c>
      <c r="B73" s="173" t="s">
        <v>231</v>
      </c>
      <c r="C73" s="187" t="s">
        <v>232</v>
      </c>
      <c r="D73" s="174" t="s">
        <v>136</v>
      </c>
      <c r="E73" s="175">
        <v>22</v>
      </c>
      <c r="F73" s="176"/>
      <c r="G73" s="177">
        <f>ROUND(E73*F73,2)</f>
        <v>0</v>
      </c>
      <c r="H73" s="160"/>
      <c r="I73" s="159">
        <f>ROUND(E73*H73,2)</f>
        <v>0</v>
      </c>
      <c r="J73" s="160"/>
      <c r="K73" s="159">
        <f>ROUND(E73*J73,2)</f>
        <v>0</v>
      </c>
      <c r="L73" s="159">
        <v>21</v>
      </c>
      <c r="M73" s="159">
        <f>G73*(1+L73/100)</f>
        <v>0</v>
      </c>
      <c r="N73" s="158">
        <v>0</v>
      </c>
      <c r="O73" s="158">
        <f>ROUND(E73*N73,2)</f>
        <v>0</v>
      </c>
      <c r="P73" s="158">
        <v>0.02</v>
      </c>
      <c r="Q73" s="158">
        <f>ROUND(E73*P73,2)</f>
        <v>0.44</v>
      </c>
      <c r="R73" s="159"/>
      <c r="S73" s="159" t="s">
        <v>137</v>
      </c>
      <c r="T73" s="159" t="s">
        <v>138</v>
      </c>
      <c r="U73" s="159">
        <v>0.05</v>
      </c>
      <c r="V73" s="159">
        <f>ROUND(E73*U73,2)</f>
        <v>1.1000000000000001</v>
      </c>
      <c r="W73" s="159"/>
      <c r="X73" s="159" t="s">
        <v>139</v>
      </c>
      <c r="Y73" s="159" t="s">
        <v>140</v>
      </c>
      <c r="Z73" s="148"/>
      <c r="AA73" s="148"/>
      <c r="AB73" s="148"/>
      <c r="AC73" s="148"/>
      <c r="AD73" s="148"/>
      <c r="AE73" s="148"/>
      <c r="AF73" s="148"/>
      <c r="AG73" s="148" t="s">
        <v>141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2" x14ac:dyDescent="0.2">
      <c r="A74" s="155"/>
      <c r="B74" s="156"/>
      <c r="C74" s="188" t="s">
        <v>233</v>
      </c>
      <c r="D74" s="161"/>
      <c r="E74" s="162">
        <v>22</v>
      </c>
      <c r="F74" s="159"/>
      <c r="G74" s="159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59"/>
      <c r="Z74" s="148"/>
      <c r="AA74" s="148"/>
      <c r="AB74" s="148"/>
      <c r="AC74" s="148"/>
      <c r="AD74" s="148"/>
      <c r="AE74" s="148"/>
      <c r="AF74" s="148"/>
      <c r="AG74" s="148" t="s">
        <v>146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8">
        <v>29</v>
      </c>
      <c r="B75" s="179" t="s">
        <v>234</v>
      </c>
      <c r="C75" s="186" t="s">
        <v>235</v>
      </c>
      <c r="D75" s="180" t="s">
        <v>136</v>
      </c>
      <c r="E75" s="181">
        <v>1</v>
      </c>
      <c r="F75" s="182"/>
      <c r="G75" s="183">
        <f>ROUND(E75*F75,2)</f>
        <v>0</v>
      </c>
      <c r="H75" s="160"/>
      <c r="I75" s="159">
        <f>ROUND(E75*H75,2)</f>
        <v>0</v>
      </c>
      <c r="J75" s="160"/>
      <c r="K75" s="159">
        <f>ROUND(E75*J75,2)</f>
        <v>0</v>
      </c>
      <c r="L75" s="159">
        <v>21</v>
      </c>
      <c r="M75" s="159">
        <f>G75*(1+L75/100)</f>
        <v>0</v>
      </c>
      <c r="N75" s="158">
        <v>0</v>
      </c>
      <c r="O75" s="158">
        <f>ROUND(E75*N75,2)</f>
        <v>0</v>
      </c>
      <c r="P75" s="158">
        <v>0.04</v>
      </c>
      <c r="Q75" s="158">
        <f>ROUND(E75*P75,2)</f>
        <v>0.04</v>
      </c>
      <c r="R75" s="159"/>
      <c r="S75" s="159" t="s">
        <v>137</v>
      </c>
      <c r="T75" s="159" t="s">
        <v>138</v>
      </c>
      <c r="U75" s="159">
        <v>0.09</v>
      </c>
      <c r="V75" s="159">
        <f>ROUND(E75*U75,2)</f>
        <v>0.09</v>
      </c>
      <c r="W75" s="159"/>
      <c r="X75" s="159" t="s">
        <v>139</v>
      </c>
      <c r="Y75" s="159" t="s">
        <v>140</v>
      </c>
      <c r="Z75" s="148"/>
      <c r="AA75" s="148"/>
      <c r="AB75" s="148"/>
      <c r="AC75" s="148"/>
      <c r="AD75" s="148"/>
      <c r="AE75" s="148"/>
      <c r="AF75" s="148"/>
      <c r="AG75" s="148" t="s">
        <v>141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2">
        <v>30</v>
      </c>
      <c r="B76" s="173" t="s">
        <v>236</v>
      </c>
      <c r="C76" s="187" t="s">
        <v>237</v>
      </c>
      <c r="D76" s="174" t="s">
        <v>144</v>
      </c>
      <c r="E76" s="175">
        <v>2.25</v>
      </c>
      <c r="F76" s="176"/>
      <c r="G76" s="177">
        <f>ROUND(E76*F76,2)</f>
        <v>0</v>
      </c>
      <c r="H76" s="160"/>
      <c r="I76" s="159">
        <f>ROUND(E76*H76,2)</f>
        <v>0</v>
      </c>
      <c r="J76" s="160"/>
      <c r="K76" s="159">
        <f>ROUND(E76*J76,2)</f>
        <v>0</v>
      </c>
      <c r="L76" s="159">
        <v>21</v>
      </c>
      <c r="M76" s="159">
        <f>G76*(1+L76/100)</f>
        <v>0</v>
      </c>
      <c r="N76" s="158">
        <v>1.17E-3</v>
      </c>
      <c r="O76" s="158">
        <f>ROUND(E76*N76,2)</f>
        <v>0</v>
      </c>
      <c r="P76" s="158">
        <v>7.5999999999999998E-2</v>
      </c>
      <c r="Q76" s="158">
        <f>ROUND(E76*P76,2)</f>
        <v>0.17</v>
      </c>
      <c r="R76" s="159"/>
      <c r="S76" s="159" t="s">
        <v>137</v>
      </c>
      <c r="T76" s="159" t="s">
        <v>138</v>
      </c>
      <c r="U76" s="159">
        <v>0.94</v>
      </c>
      <c r="V76" s="159">
        <f>ROUND(E76*U76,2)</f>
        <v>2.12</v>
      </c>
      <c r="W76" s="159"/>
      <c r="X76" s="159" t="s">
        <v>139</v>
      </c>
      <c r="Y76" s="159" t="s">
        <v>140</v>
      </c>
      <c r="Z76" s="148"/>
      <c r="AA76" s="148"/>
      <c r="AB76" s="148"/>
      <c r="AC76" s="148"/>
      <c r="AD76" s="148"/>
      <c r="AE76" s="148"/>
      <c r="AF76" s="148"/>
      <c r="AG76" s="148" t="s">
        <v>141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2" x14ac:dyDescent="0.2">
      <c r="A77" s="155"/>
      <c r="B77" s="156"/>
      <c r="C77" s="188" t="s">
        <v>238</v>
      </c>
      <c r="D77" s="161"/>
      <c r="E77" s="162">
        <v>2.25</v>
      </c>
      <c r="F77" s="159"/>
      <c r="G77" s="159"/>
      <c r="H77" s="159"/>
      <c r="I77" s="159"/>
      <c r="J77" s="159"/>
      <c r="K77" s="159"/>
      <c r="L77" s="159"/>
      <c r="M77" s="159"/>
      <c r="N77" s="158"/>
      <c r="O77" s="158"/>
      <c r="P77" s="158"/>
      <c r="Q77" s="158"/>
      <c r="R77" s="159"/>
      <c r="S77" s="159"/>
      <c r="T77" s="159"/>
      <c r="U77" s="159"/>
      <c r="V77" s="159"/>
      <c r="W77" s="159"/>
      <c r="X77" s="159"/>
      <c r="Y77" s="159"/>
      <c r="Z77" s="148"/>
      <c r="AA77" s="148"/>
      <c r="AB77" s="148"/>
      <c r="AC77" s="148"/>
      <c r="AD77" s="148"/>
      <c r="AE77" s="148"/>
      <c r="AF77" s="148"/>
      <c r="AG77" s="148" t="s">
        <v>146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8">
        <v>31</v>
      </c>
      <c r="B78" s="179" t="s">
        <v>239</v>
      </c>
      <c r="C78" s="186" t="s">
        <v>240</v>
      </c>
      <c r="D78" s="180" t="s">
        <v>161</v>
      </c>
      <c r="E78" s="181">
        <v>1.2</v>
      </c>
      <c r="F78" s="182"/>
      <c r="G78" s="183">
        <f>ROUND(E78*F78,2)</f>
        <v>0</v>
      </c>
      <c r="H78" s="160"/>
      <c r="I78" s="159">
        <f>ROUND(E78*H78,2)</f>
        <v>0</v>
      </c>
      <c r="J78" s="160"/>
      <c r="K78" s="159">
        <f>ROUND(E78*J78,2)</f>
        <v>0</v>
      </c>
      <c r="L78" s="159">
        <v>21</v>
      </c>
      <c r="M78" s="159">
        <f>G78*(1+L78/100)</f>
        <v>0</v>
      </c>
      <c r="N78" s="158">
        <v>0</v>
      </c>
      <c r="O78" s="158">
        <f>ROUND(E78*N78,2)</f>
        <v>0</v>
      </c>
      <c r="P78" s="158">
        <v>4.2000000000000003E-2</v>
      </c>
      <c r="Q78" s="158">
        <f>ROUND(E78*P78,2)</f>
        <v>0.05</v>
      </c>
      <c r="R78" s="159"/>
      <c r="S78" s="159" t="s">
        <v>137</v>
      </c>
      <c r="T78" s="159" t="s">
        <v>158</v>
      </c>
      <c r="U78" s="159">
        <v>0.71499999999999997</v>
      </c>
      <c r="V78" s="159">
        <f>ROUND(E78*U78,2)</f>
        <v>0.86</v>
      </c>
      <c r="W78" s="159"/>
      <c r="X78" s="159" t="s">
        <v>139</v>
      </c>
      <c r="Y78" s="159" t="s">
        <v>140</v>
      </c>
      <c r="Z78" s="148"/>
      <c r="AA78" s="148"/>
      <c r="AB78" s="148"/>
      <c r="AC78" s="148"/>
      <c r="AD78" s="148"/>
      <c r="AE78" s="148"/>
      <c r="AF78" s="148"/>
      <c r="AG78" s="148" t="s">
        <v>141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x14ac:dyDescent="0.2">
      <c r="A79" s="165" t="s">
        <v>132</v>
      </c>
      <c r="B79" s="166" t="s">
        <v>85</v>
      </c>
      <c r="C79" s="185" t="s">
        <v>86</v>
      </c>
      <c r="D79" s="167"/>
      <c r="E79" s="168"/>
      <c r="F79" s="169"/>
      <c r="G79" s="170">
        <f>SUMIF(AG80:AG80,"&lt;&gt;NOR",G80:G80)</f>
        <v>0</v>
      </c>
      <c r="H79" s="164"/>
      <c r="I79" s="164">
        <f>SUM(I80:I80)</f>
        <v>0</v>
      </c>
      <c r="J79" s="164"/>
      <c r="K79" s="164">
        <f>SUM(K80:K80)</f>
        <v>0</v>
      </c>
      <c r="L79" s="164"/>
      <c r="M79" s="164">
        <f>SUM(M80:M80)</f>
        <v>0</v>
      </c>
      <c r="N79" s="163"/>
      <c r="O79" s="163">
        <f>SUM(O80:O80)</f>
        <v>0</v>
      </c>
      <c r="P79" s="163"/>
      <c r="Q79" s="163">
        <f>SUM(Q80:Q80)</f>
        <v>0</v>
      </c>
      <c r="R79" s="164"/>
      <c r="S79" s="164"/>
      <c r="T79" s="164"/>
      <c r="U79" s="164"/>
      <c r="V79" s="164">
        <f>SUM(V80:V80)</f>
        <v>4.3499999999999996</v>
      </c>
      <c r="W79" s="164"/>
      <c r="X79" s="164"/>
      <c r="Y79" s="164"/>
      <c r="AG79" t="s">
        <v>133</v>
      </c>
    </row>
    <row r="80" spans="1:60" outlineLevel="1" x14ac:dyDescent="0.2">
      <c r="A80" s="178">
        <v>32</v>
      </c>
      <c r="B80" s="179" t="s">
        <v>241</v>
      </c>
      <c r="C80" s="186" t="s">
        <v>242</v>
      </c>
      <c r="D80" s="180" t="s">
        <v>243</v>
      </c>
      <c r="E80" s="181">
        <v>2.2999499999999999</v>
      </c>
      <c r="F80" s="182"/>
      <c r="G80" s="183">
        <f>ROUND(E80*F80,2)</f>
        <v>0</v>
      </c>
      <c r="H80" s="160"/>
      <c r="I80" s="159">
        <f>ROUND(E80*H80,2)</f>
        <v>0</v>
      </c>
      <c r="J80" s="160"/>
      <c r="K80" s="159">
        <f>ROUND(E80*J80,2)</f>
        <v>0</v>
      </c>
      <c r="L80" s="159">
        <v>21</v>
      </c>
      <c r="M80" s="159">
        <f>G80*(1+L80/100)</f>
        <v>0</v>
      </c>
      <c r="N80" s="158">
        <v>0</v>
      </c>
      <c r="O80" s="158">
        <f>ROUND(E80*N80,2)</f>
        <v>0</v>
      </c>
      <c r="P80" s="158">
        <v>0</v>
      </c>
      <c r="Q80" s="158">
        <f>ROUND(E80*P80,2)</f>
        <v>0</v>
      </c>
      <c r="R80" s="159"/>
      <c r="S80" s="159" t="s">
        <v>137</v>
      </c>
      <c r="T80" s="159" t="s">
        <v>138</v>
      </c>
      <c r="U80" s="159">
        <v>1.89</v>
      </c>
      <c r="V80" s="159">
        <f>ROUND(E80*U80,2)</f>
        <v>4.3499999999999996</v>
      </c>
      <c r="W80" s="159"/>
      <c r="X80" s="159" t="s">
        <v>244</v>
      </c>
      <c r="Y80" s="159" t="s">
        <v>140</v>
      </c>
      <c r="Z80" s="148"/>
      <c r="AA80" s="148"/>
      <c r="AB80" s="148"/>
      <c r="AC80" s="148"/>
      <c r="AD80" s="148"/>
      <c r="AE80" s="148"/>
      <c r="AF80" s="148"/>
      <c r="AG80" s="148" t="s">
        <v>245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x14ac:dyDescent="0.2">
      <c r="A81" s="165" t="s">
        <v>132</v>
      </c>
      <c r="B81" s="166" t="s">
        <v>87</v>
      </c>
      <c r="C81" s="185" t="s">
        <v>88</v>
      </c>
      <c r="D81" s="167"/>
      <c r="E81" s="168"/>
      <c r="F81" s="169"/>
      <c r="G81" s="170">
        <f>SUMIF(AG82:AG117,"&lt;&gt;NOR",G82:G117)</f>
        <v>0</v>
      </c>
      <c r="H81" s="164"/>
      <c r="I81" s="164">
        <f>SUM(I82:I117)</f>
        <v>0</v>
      </c>
      <c r="J81" s="164"/>
      <c r="K81" s="164">
        <f>SUM(K82:K117)</f>
        <v>0</v>
      </c>
      <c r="L81" s="164"/>
      <c r="M81" s="164">
        <f>SUM(M82:M117)</f>
        <v>0</v>
      </c>
      <c r="N81" s="163"/>
      <c r="O81" s="163">
        <f>SUM(O82:O117)</f>
        <v>0.05</v>
      </c>
      <c r="P81" s="163"/>
      <c r="Q81" s="163">
        <f>SUM(Q82:Q117)</f>
        <v>0.12</v>
      </c>
      <c r="R81" s="164"/>
      <c r="S81" s="164"/>
      <c r="T81" s="164"/>
      <c r="U81" s="164"/>
      <c r="V81" s="164">
        <f>SUM(V82:V117)</f>
        <v>85.59</v>
      </c>
      <c r="W81" s="164"/>
      <c r="X81" s="164"/>
      <c r="Y81" s="164"/>
      <c r="AG81" t="s">
        <v>133</v>
      </c>
    </row>
    <row r="82" spans="1:60" outlineLevel="1" x14ac:dyDescent="0.2">
      <c r="A82" s="172">
        <v>33</v>
      </c>
      <c r="B82" s="173" t="s">
        <v>246</v>
      </c>
      <c r="C82" s="187" t="s">
        <v>247</v>
      </c>
      <c r="D82" s="174" t="s">
        <v>136</v>
      </c>
      <c r="E82" s="175">
        <v>2</v>
      </c>
      <c r="F82" s="176"/>
      <c r="G82" s="177">
        <f>ROUND(E82*F82,2)</f>
        <v>0</v>
      </c>
      <c r="H82" s="160"/>
      <c r="I82" s="159">
        <f>ROUND(E82*H82,2)</f>
        <v>0</v>
      </c>
      <c r="J82" s="160"/>
      <c r="K82" s="159">
        <f>ROUND(E82*J82,2)</f>
        <v>0</v>
      </c>
      <c r="L82" s="159">
        <v>21</v>
      </c>
      <c r="M82" s="159">
        <f>G82*(1+L82/100)</f>
        <v>0</v>
      </c>
      <c r="N82" s="158">
        <v>0</v>
      </c>
      <c r="O82" s="158">
        <f>ROUND(E82*N82,2)</f>
        <v>0</v>
      </c>
      <c r="P82" s="158">
        <v>0</v>
      </c>
      <c r="Q82" s="158">
        <f>ROUND(E82*P82,2)</f>
        <v>0</v>
      </c>
      <c r="R82" s="159"/>
      <c r="S82" s="159" t="s">
        <v>137</v>
      </c>
      <c r="T82" s="159" t="s">
        <v>138</v>
      </c>
      <c r="U82" s="159">
        <v>1.45</v>
      </c>
      <c r="V82" s="159">
        <f>ROUND(E82*U82,2)</f>
        <v>2.9</v>
      </c>
      <c r="W82" s="159"/>
      <c r="X82" s="159" t="s">
        <v>139</v>
      </c>
      <c r="Y82" s="159" t="s">
        <v>140</v>
      </c>
      <c r="Z82" s="148"/>
      <c r="AA82" s="148"/>
      <c r="AB82" s="148"/>
      <c r="AC82" s="148"/>
      <c r="AD82" s="148"/>
      <c r="AE82" s="148"/>
      <c r="AF82" s="148"/>
      <c r="AG82" s="148" t="s">
        <v>141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2" x14ac:dyDescent="0.2">
      <c r="A83" s="155"/>
      <c r="B83" s="156"/>
      <c r="C83" s="252" t="s">
        <v>248</v>
      </c>
      <c r="D83" s="253"/>
      <c r="E83" s="253"/>
      <c r="F83" s="253"/>
      <c r="G83" s="253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59"/>
      <c r="Z83" s="148"/>
      <c r="AA83" s="148"/>
      <c r="AB83" s="148"/>
      <c r="AC83" s="148"/>
      <c r="AD83" s="148"/>
      <c r="AE83" s="148"/>
      <c r="AF83" s="148"/>
      <c r="AG83" s="148" t="s">
        <v>204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2" x14ac:dyDescent="0.2">
      <c r="A84" s="155"/>
      <c r="B84" s="156"/>
      <c r="C84" s="188" t="s">
        <v>249</v>
      </c>
      <c r="D84" s="161"/>
      <c r="E84" s="162">
        <v>2</v>
      </c>
      <c r="F84" s="159"/>
      <c r="G84" s="159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59"/>
      <c r="Z84" s="148"/>
      <c r="AA84" s="148"/>
      <c r="AB84" s="148"/>
      <c r="AC84" s="148"/>
      <c r="AD84" s="148"/>
      <c r="AE84" s="148"/>
      <c r="AF84" s="148"/>
      <c r="AG84" s="148" t="s">
        <v>146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72">
        <v>34</v>
      </c>
      <c r="B85" s="173" t="s">
        <v>250</v>
      </c>
      <c r="C85" s="187" t="s">
        <v>251</v>
      </c>
      <c r="D85" s="174" t="s">
        <v>136</v>
      </c>
      <c r="E85" s="175">
        <v>21</v>
      </c>
      <c r="F85" s="176"/>
      <c r="G85" s="177">
        <f>ROUND(E85*F85,2)</f>
        <v>0</v>
      </c>
      <c r="H85" s="160"/>
      <c r="I85" s="159">
        <f>ROUND(E85*H85,2)</f>
        <v>0</v>
      </c>
      <c r="J85" s="160"/>
      <c r="K85" s="159">
        <f>ROUND(E85*J85,2)</f>
        <v>0</v>
      </c>
      <c r="L85" s="159">
        <v>21</v>
      </c>
      <c r="M85" s="159">
        <f>G85*(1+L85/100)</f>
        <v>0</v>
      </c>
      <c r="N85" s="158">
        <v>0</v>
      </c>
      <c r="O85" s="158">
        <f>ROUND(E85*N85,2)</f>
        <v>0</v>
      </c>
      <c r="P85" s="158">
        <v>0</v>
      </c>
      <c r="Q85" s="158">
        <f>ROUND(E85*P85,2)</f>
        <v>0</v>
      </c>
      <c r="R85" s="159"/>
      <c r="S85" s="159" t="s">
        <v>137</v>
      </c>
      <c r="T85" s="159" t="s">
        <v>138</v>
      </c>
      <c r="U85" s="159">
        <v>1.56</v>
      </c>
      <c r="V85" s="159">
        <f>ROUND(E85*U85,2)</f>
        <v>32.76</v>
      </c>
      <c r="W85" s="159"/>
      <c r="X85" s="159" t="s">
        <v>139</v>
      </c>
      <c r="Y85" s="159" t="s">
        <v>140</v>
      </c>
      <c r="Z85" s="148"/>
      <c r="AA85" s="148"/>
      <c r="AB85" s="148"/>
      <c r="AC85" s="148"/>
      <c r="AD85" s="148"/>
      <c r="AE85" s="148"/>
      <c r="AF85" s="148"/>
      <c r="AG85" s="148" t="s">
        <v>141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2" x14ac:dyDescent="0.2">
      <c r="A86" s="155"/>
      <c r="B86" s="156"/>
      <c r="C86" s="188" t="s">
        <v>252</v>
      </c>
      <c r="D86" s="161"/>
      <c r="E86" s="162">
        <v>21</v>
      </c>
      <c r="F86" s="159"/>
      <c r="G86" s="159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59"/>
      <c r="Z86" s="148"/>
      <c r="AA86" s="148"/>
      <c r="AB86" s="148"/>
      <c r="AC86" s="148"/>
      <c r="AD86" s="148"/>
      <c r="AE86" s="148"/>
      <c r="AF86" s="148"/>
      <c r="AG86" s="148" t="s">
        <v>146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1" x14ac:dyDescent="0.2">
      <c r="A87" s="172">
        <v>35</v>
      </c>
      <c r="B87" s="173" t="s">
        <v>253</v>
      </c>
      <c r="C87" s="187" t="s">
        <v>254</v>
      </c>
      <c r="D87" s="174" t="s">
        <v>136</v>
      </c>
      <c r="E87" s="175">
        <v>1</v>
      </c>
      <c r="F87" s="176"/>
      <c r="G87" s="177">
        <f>ROUND(E87*F87,2)</f>
        <v>0</v>
      </c>
      <c r="H87" s="160"/>
      <c r="I87" s="159">
        <f>ROUND(E87*H87,2)</f>
        <v>0</v>
      </c>
      <c r="J87" s="160"/>
      <c r="K87" s="159">
        <f>ROUND(E87*J87,2)</f>
        <v>0</v>
      </c>
      <c r="L87" s="159">
        <v>21</v>
      </c>
      <c r="M87" s="159">
        <f>G87*(1+L87/100)</f>
        <v>0</v>
      </c>
      <c r="N87" s="158">
        <v>0</v>
      </c>
      <c r="O87" s="158">
        <f>ROUND(E87*N87,2)</f>
        <v>0</v>
      </c>
      <c r="P87" s="158">
        <v>0</v>
      </c>
      <c r="Q87" s="158">
        <f>ROUND(E87*P87,2)</f>
        <v>0</v>
      </c>
      <c r="R87" s="159"/>
      <c r="S87" s="159" t="s">
        <v>137</v>
      </c>
      <c r="T87" s="159" t="s">
        <v>158</v>
      </c>
      <c r="U87" s="159">
        <v>1.63</v>
      </c>
      <c r="V87" s="159">
        <f>ROUND(E87*U87,2)</f>
        <v>1.63</v>
      </c>
      <c r="W87" s="159"/>
      <c r="X87" s="159" t="s">
        <v>139</v>
      </c>
      <c r="Y87" s="159" t="s">
        <v>140</v>
      </c>
      <c r="Z87" s="148"/>
      <c r="AA87" s="148"/>
      <c r="AB87" s="148"/>
      <c r="AC87" s="148"/>
      <c r="AD87" s="148"/>
      <c r="AE87" s="148"/>
      <c r="AF87" s="148"/>
      <c r="AG87" s="148" t="s">
        <v>141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2" x14ac:dyDescent="0.2">
      <c r="A88" s="155"/>
      <c r="B88" s="156"/>
      <c r="C88" s="188" t="s">
        <v>255</v>
      </c>
      <c r="D88" s="161"/>
      <c r="E88" s="162">
        <v>1</v>
      </c>
      <c r="F88" s="159"/>
      <c r="G88" s="159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59"/>
      <c r="Z88" s="148"/>
      <c r="AA88" s="148"/>
      <c r="AB88" s="148"/>
      <c r="AC88" s="148"/>
      <c r="AD88" s="148"/>
      <c r="AE88" s="148"/>
      <c r="AF88" s="148"/>
      <c r="AG88" s="148" t="s">
        <v>146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 x14ac:dyDescent="0.2">
      <c r="A89" s="172">
        <v>36</v>
      </c>
      <c r="B89" s="173" t="s">
        <v>256</v>
      </c>
      <c r="C89" s="187" t="s">
        <v>257</v>
      </c>
      <c r="D89" s="174" t="s">
        <v>136</v>
      </c>
      <c r="E89" s="175">
        <v>1</v>
      </c>
      <c r="F89" s="176"/>
      <c r="G89" s="177">
        <f>ROUND(E89*F89,2)</f>
        <v>0</v>
      </c>
      <c r="H89" s="160"/>
      <c r="I89" s="159">
        <f>ROUND(E89*H89,2)</f>
        <v>0</v>
      </c>
      <c r="J89" s="160"/>
      <c r="K89" s="159">
        <f>ROUND(E89*J89,2)</f>
        <v>0</v>
      </c>
      <c r="L89" s="159">
        <v>21</v>
      </c>
      <c r="M89" s="159">
        <f>G89*(1+L89/100)</f>
        <v>0</v>
      </c>
      <c r="N89" s="158">
        <v>0</v>
      </c>
      <c r="O89" s="158">
        <f>ROUND(E89*N89,2)</f>
        <v>0</v>
      </c>
      <c r="P89" s="158">
        <v>0</v>
      </c>
      <c r="Q89" s="158">
        <f>ROUND(E89*P89,2)</f>
        <v>0</v>
      </c>
      <c r="R89" s="159"/>
      <c r="S89" s="159" t="s">
        <v>137</v>
      </c>
      <c r="T89" s="159" t="s">
        <v>158</v>
      </c>
      <c r="U89" s="159">
        <v>2.52</v>
      </c>
      <c r="V89" s="159">
        <f>ROUND(E89*U89,2)</f>
        <v>2.52</v>
      </c>
      <c r="W89" s="159"/>
      <c r="X89" s="159" t="s">
        <v>139</v>
      </c>
      <c r="Y89" s="159" t="s">
        <v>140</v>
      </c>
      <c r="Z89" s="148"/>
      <c r="AA89" s="148"/>
      <c r="AB89" s="148"/>
      <c r="AC89" s="148"/>
      <c r="AD89" s="148"/>
      <c r="AE89" s="148"/>
      <c r="AF89" s="148"/>
      <c r="AG89" s="148" t="s">
        <v>141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2" x14ac:dyDescent="0.2">
      <c r="A90" s="155"/>
      <c r="B90" s="156"/>
      <c r="C90" s="188" t="s">
        <v>258</v>
      </c>
      <c r="D90" s="161"/>
      <c r="E90" s="162">
        <v>1</v>
      </c>
      <c r="F90" s="159"/>
      <c r="G90" s="159"/>
      <c r="H90" s="159"/>
      <c r="I90" s="159"/>
      <c r="J90" s="159"/>
      <c r="K90" s="159"/>
      <c r="L90" s="159"/>
      <c r="M90" s="159"/>
      <c r="N90" s="158"/>
      <c r="O90" s="158"/>
      <c r="P90" s="158"/>
      <c r="Q90" s="158"/>
      <c r="R90" s="159"/>
      <c r="S90" s="159"/>
      <c r="T90" s="159"/>
      <c r="U90" s="159"/>
      <c r="V90" s="159"/>
      <c r="W90" s="159"/>
      <c r="X90" s="159"/>
      <c r="Y90" s="159"/>
      <c r="Z90" s="148"/>
      <c r="AA90" s="148"/>
      <c r="AB90" s="148"/>
      <c r="AC90" s="148"/>
      <c r="AD90" s="148"/>
      <c r="AE90" s="148"/>
      <c r="AF90" s="148"/>
      <c r="AG90" s="148" t="s">
        <v>146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2">
        <v>37</v>
      </c>
      <c r="B91" s="173" t="s">
        <v>259</v>
      </c>
      <c r="C91" s="187" t="s">
        <v>260</v>
      </c>
      <c r="D91" s="174" t="s">
        <v>136</v>
      </c>
      <c r="E91" s="175">
        <v>22</v>
      </c>
      <c r="F91" s="176"/>
      <c r="G91" s="177">
        <f>ROUND(E91*F91,2)</f>
        <v>0</v>
      </c>
      <c r="H91" s="160"/>
      <c r="I91" s="159">
        <f>ROUND(E91*H91,2)</f>
        <v>0</v>
      </c>
      <c r="J91" s="160"/>
      <c r="K91" s="159">
        <f>ROUND(E91*J91,2)</f>
        <v>0</v>
      </c>
      <c r="L91" s="159">
        <v>21</v>
      </c>
      <c r="M91" s="159">
        <f>G91*(1+L91/100)</f>
        <v>0</v>
      </c>
      <c r="N91" s="158">
        <v>0</v>
      </c>
      <c r="O91" s="158">
        <f>ROUND(E91*N91,2)</f>
        <v>0</v>
      </c>
      <c r="P91" s="158">
        <v>1.8E-3</v>
      </c>
      <c r="Q91" s="158">
        <f>ROUND(E91*P91,2)</f>
        <v>0.04</v>
      </c>
      <c r="R91" s="159"/>
      <c r="S91" s="159" t="s">
        <v>137</v>
      </c>
      <c r="T91" s="159" t="s">
        <v>138</v>
      </c>
      <c r="U91" s="159">
        <v>0.11</v>
      </c>
      <c r="V91" s="159">
        <f>ROUND(E91*U91,2)</f>
        <v>2.42</v>
      </c>
      <c r="W91" s="159"/>
      <c r="X91" s="159" t="s">
        <v>139</v>
      </c>
      <c r="Y91" s="159" t="s">
        <v>140</v>
      </c>
      <c r="Z91" s="148"/>
      <c r="AA91" s="148"/>
      <c r="AB91" s="148"/>
      <c r="AC91" s="148"/>
      <c r="AD91" s="148"/>
      <c r="AE91" s="148"/>
      <c r="AF91" s="148"/>
      <c r="AG91" s="148" t="s">
        <v>141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2" x14ac:dyDescent="0.2">
      <c r="A92" s="155"/>
      <c r="B92" s="156"/>
      <c r="C92" s="188" t="s">
        <v>261</v>
      </c>
      <c r="D92" s="161"/>
      <c r="E92" s="162">
        <v>22</v>
      </c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59"/>
      <c r="Z92" s="148"/>
      <c r="AA92" s="148"/>
      <c r="AB92" s="148"/>
      <c r="AC92" s="148"/>
      <c r="AD92" s="148"/>
      <c r="AE92" s="148"/>
      <c r="AF92" s="148"/>
      <c r="AG92" s="148" t="s">
        <v>146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8">
        <v>38</v>
      </c>
      <c r="B93" s="179" t="s">
        <v>262</v>
      </c>
      <c r="C93" s="186" t="s">
        <v>263</v>
      </c>
      <c r="D93" s="180" t="s">
        <v>136</v>
      </c>
      <c r="E93" s="181">
        <v>1</v>
      </c>
      <c r="F93" s="182"/>
      <c r="G93" s="183">
        <f>ROUND(E93*F93,2)</f>
        <v>0</v>
      </c>
      <c r="H93" s="160"/>
      <c r="I93" s="159">
        <f>ROUND(E93*H93,2)</f>
        <v>0</v>
      </c>
      <c r="J93" s="160"/>
      <c r="K93" s="159">
        <f>ROUND(E93*J93,2)</f>
        <v>0</v>
      </c>
      <c r="L93" s="159">
        <v>21</v>
      </c>
      <c r="M93" s="159">
        <f>G93*(1+L93/100)</f>
        <v>0</v>
      </c>
      <c r="N93" s="158">
        <v>0</v>
      </c>
      <c r="O93" s="158">
        <f>ROUND(E93*N93,2)</f>
        <v>0</v>
      </c>
      <c r="P93" s="158">
        <v>2.2300000000000002E-3</v>
      </c>
      <c r="Q93" s="158">
        <f>ROUND(E93*P93,2)</f>
        <v>0</v>
      </c>
      <c r="R93" s="159"/>
      <c r="S93" s="159" t="s">
        <v>137</v>
      </c>
      <c r="T93" s="159" t="s">
        <v>138</v>
      </c>
      <c r="U93" s="159">
        <v>0.15</v>
      </c>
      <c r="V93" s="159">
        <f>ROUND(E93*U93,2)</f>
        <v>0.15</v>
      </c>
      <c r="W93" s="159"/>
      <c r="X93" s="159" t="s">
        <v>139</v>
      </c>
      <c r="Y93" s="159" t="s">
        <v>140</v>
      </c>
      <c r="Z93" s="148"/>
      <c r="AA93" s="148"/>
      <c r="AB93" s="148"/>
      <c r="AC93" s="148"/>
      <c r="AD93" s="148"/>
      <c r="AE93" s="148"/>
      <c r="AF93" s="148"/>
      <c r="AG93" s="148" t="s">
        <v>141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72">
        <v>39</v>
      </c>
      <c r="B94" s="173" t="s">
        <v>264</v>
      </c>
      <c r="C94" s="187" t="s">
        <v>265</v>
      </c>
      <c r="D94" s="174" t="s">
        <v>136</v>
      </c>
      <c r="E94" s="175">
        <v>23</v>
      </c>
      <c r="F94" s="176"/>
      <c r="G94" s="177">
        <f>ROUND(E94*F94,2)</f>
        <v>0</v>
      </c>
      <c r="H94" s="160"/>
      <c r="I94" s="159">
        <f>ROUND(E94*H94,2)</f>
        <v>0</v>
      </c>
      <c r="J94" s="160"/>
      <c r="K94" s="159">
        <f>ROUND(E94*J94,2)</f>
        <v>0</v>
      </c>
      <c r="L94" s="159">
        <v>21</v>
      </c>
      <c r="M94" s="159">
        <f>G94*(1+L94/100)</f>
        <v>0</v>
      </c>
      <c r="N94" s="158">
        <v>0</v>
      </c>
      <c r="O94" s="158">
        <f>ROUND(E94*N94,2)</f>
        <v>0</v>
      </c>
      <c r="P94" s="158">
        <v>0</v>
      </c>
      <c r="Q94" s="158">
        <f>ROUND(E94*P94,2)</f>
        <v>0</v>
      </c>
      <c r="R94" s="159"/>
      <c r="S94" s="159" t="s">
        <v>137</v>
      </c>
      <c r="T94" s="159" t="s">
        <v>138</v>
      </c>
      <c r="U94" s="159">
        <v>0.08</v>
      </c>
      <c r="V94" s="159">
        <f>ROUND(E94*U94,2)</f>
        <v>1.84</v>
      </c>
      <c r="W94" s="159"/>
      <c r="X94" s="159" t="s">
        <v>139</v>
      </c>
      <c r="Y94" s="159" t="s">
        <v>140</v>
      </c>
      <c r="Z94" s="148"/>
      <c r="AA94" s="148"/>
      <c r="AB94" s="148"/>
      <c r="AC94" s="148"/>
      <c r="AD94" s="148"/>
      <c r="AE94" s="148"/>
      <c r="AF94" s="148"/>
      <c r="AG94" s="148" t="s">
        <v>141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2" x14ac:dyDescent="0.2">
      <c r="A95" s="155"/>
      <c r="B95" s="156"/>
      <c r="C95" s="252" t="s">
        <v>266</v>
      </c>
      <c r="D95" s="253"/>
      <c r="E95" s="253"/>
      <c r="F95" s="253"/>
      <c r="G95" s="253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59"/>
      <c r="Z95" s="148"/>
      <c r="AA95" s="148"/>
      <c r="AB95" s="148"/>
      <c r="AC95" s="148"/>
      <c r="AD95" s="148"/>
      <c r="AE95" s="148"/>
      <c r="AF95" s="148"/>
      <c r="AG95" s="148" t="s">
        <v>204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2">
        <v>40</v>
      </c>
      <c r="B96" s="173" t="s">
        <v>267</v>
      </c>
      <c r="C96" s="187" t="s">
        <v>268</v>
      </c>
      <c r="D96" s="174" t="s">
        <v>136</v>
      </c>
      <c r="E96" s="175">
        <v>34</v>
      </c>
      <c r="F96" s="176"/>
      <c r="G96" s="177">
        <f>ROUND(E96*F96,2)</f>
        <v>0</v>
      </c>
      <c r="H96" s="160"/>
      <c r="I96" s="159">
        <f>ROUND(E96*H96,2)</f>
        <v>0</v>
      </c>
      <c r="J96" s="160"/>
      <c r="K96" s="159">
        <f>ROUND(E96*J96,2)</f>
        <v>0</v>
      </c>
      <c r="L96" s="159">
        <v>21</v>
      </c>
      <c r="M96" s="159">
        <f>G96*(1+L96/100)</f>
        <v>0</v>
      </c>
      <c r="N96" s="158">
        <v>0</v>
      </c>
      <c r="O96" s="158">
        <f>ROUND(E96*N96,2)</f>
        <v>0</v>
      </c>
      <c r="P96" s="158">
        <v>0</v>
      </c>
      <c r="Q96" s="158">
        <f>ROUND(E96*P96,2)</f>
        <v>0</v>
      </c>
      <c r="R96" s="159"/>
      <c r="S96" s="159" t="s">
        <v>137</v>
      </c>
      <c r="T96" s="159" t="s">
        <v>138</v>
      </c>
      <c r="U96" s="159">
        <v>0.78</v>
      </c>
      <c r="V96" s="159">
        <f>ROUND(E96*U96,2)</f>
        <v>26.52</v>
      </c>
      <c r="W96" s="159"/>
      <c r="X96" s="159" t="s">
        <v>139</v>
      </c>
      <c r="Y96" s="159" t="s">
        <v>140</v>
      </c>
      <c r="Z96" s="148"/>
      <c r="AA96" s="148"/>
      <c r="AB96" s="148"/>
      <c r="AC96" s="148"/>
      <c r="AD96" s="148"/>
      <c r="AE96" s="148"/>
      <c r="AF96" s="148"/>
      <c r="AG96" s="148" t="s">
        <v>141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2" x14ac:dyDescent="0.2">
      <c r="A97" s="155"/>
      <c r="B97" s="156"/>
      <c r="C97" s="188" t="s">
        <v>269</v>
      </c>
      <c r="D97" s="161"/>
      <c r="E97" s="162">
        <v>23</v>
      </c>
      <c r="F97" s="159"/>
      <c r="G97" s="159"/>
      <c r="H97" s="159"/>
      <c r="I97" s="159"/>
      <c r="J97" s="159"/>
      <c r="K97" s="159"/>
      <c r="L97" s="159"/>
      <c r="M97" s="159"/>
      <c r="N97" s="158"/>
      <c r="O97" s="158"/>
      <c r="P97" s="158"/>
      <c r="Q97" s="158"/>
      <c r="R97" s="159"/>
      <c r="S97" s="159"/>
      <c r="T97" s="159"/>
      <c r="U97" s="159"/>
      <c r="V97" s="159"/>
      <c r="W97" s="159"/>
      <c r="X97" s="159"/>
      <c r="Y97" s="159"/>
      <c r="Z97" s="148"/>
      <c r="AA97" s="148"/>
      <c r="AB97" s="148"/>
      <c r="AC97" s="148"/>
      <c r="AD97" s="148"/>
      <c r="AE97" s="148"/>
      <c r="AF97" s="148"/>
      <c r="AG97" s="148" t="s">
        <v>146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3" x14ac:dyDescent="0.2">
      <c r="A98" s="155"/>
      <c r="B98" s="156"/>
      <c r="C98" s="188" t="s">
        <v>270</v>
      </c>
      <c r="D98" s="161"/>
      <c r="E98" s="162">
        <v>11</v>
      </c>
      <c r="F98" s="159"/>
      <c r="G98" s="159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59"/>
      <c r="Z98" s="148"/>
      <c r="AA98" s="148"/>
      <c r="AB98" s="148"/>
      <c r="AC98" s="148"/>
      <c r="AD98" s="148"/>
      <c r="AE98" s="148"/>
      <c r="AF98" s="148"/>
      <c r="AG98" s="148" t="s">
        <v>146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8">
        <v>41</v>
      </c>
      <c r="B99" s="179" t="s">
        <v>271</v>
      </c>
      <c r="C99" s="186" t="s">
        <v>272</v>
      </c>
      <c r="D99" s="180" t="s">
        <v>136</v>
      </c>
      <c r="E99" s="181">
        <v>22</v>
      </c>
      <c r="F99" s="182"/>
      <c r="G99" s="183">
        <f>ROUND(E99*F99,2)</f>
        <v>0</v>
      </c>
      <c r="H99" s="160"/>
      <c r="I99" s="159">
        <f>ROUND(E99*H99,2)</f>
        <v>0</v>
      </c>
      <c r="J99" s="160"/>
      <c r="K99" s="159">
        <f>ROUND(E99*J99,2)</f>
        <v>0</v>
      </c>
      <c r="L99" s="159">
        <v>21</v>
      </c>
      <c r="M99" s="159">
        <f>G99*(1+L99/100)</f>
        <v>0</v>
      </c>
      <c r="N99" s="158">
        <v>1.0000000000000001E-5</v>
      </c>
      <c r="O99" s="158">
        <f>ROUND(E99*N99,2)</f>
        <v>0</v>
      </c>
      <c r="P99" s="158">
        <v>0</v>
      </c>
      <c r="Q99" s="158">
        <f>ROUND(E99*P99,2)</f>
        <v>0</v>
      </c>
      <c r="R99" s="159"/>
      <c r="S99" s="159" t="s">
        <v>137</v>
      </c>
      <c r="T99" s="159" t="s">
        <v>138</v>
      </c>
      <c r="U99" s="159">
        <v>0.26</v>
      </c>
      <c r="V99" s="159">
        <f>ROUND(E99*U99,2)</f>
        <v>5.72</v>
      </c>
      <c r="W99" s="159"/>
      <c r="X99" s="159" t="s">
        <v>139</v>
      </c>
      <c r="Y99" s="159" t="s">
        <v>140</v>
      </c>
      <c r="Z99" s="148"/>
      <c r="AA99" s="148"/>
      <c r="AB99" s="148"/>
      <c r="AC99" s="148"/>
      <c r="AD99" s="148"/>
      <c r="AE99" s="148"/>
      <c r="AF99" s="148"/>
      <c r="AG99" s="148" t="s">
        <v>141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8">
        <v>42</v>
      </c>
      <c r="B100" s="179" t="s">
        <v>273</v>
      </c>
      <c r="C100" s="186" t="s">
        <v>274</v>
      </c>
      <c r="D100" s="180" t="s">
        <v>136</v>
      </c>
      <c r="E100" s="181">
        <v>1</v>
      </c>
      <c r="F100" s="182"/>
      <c r="G100" s="183">
        <f>ROUND(E100*F100,2)</f>
        <v>0</v>
      </c>
      <c r="H100" s="160"/>
      <c r="I100" s="159">
        <f>ROUND(E100*H100,2)</f>
        <v>0</v>
      </c>
      <c r="J100" s="160"/>
      <c r="K100" s="159">
        <f>ROUND(E100*J100,2)</f>
        <v>0</v>
      </c>
      <c r="L100" s="159">
        <v>21</v>
      </c>
      <c r="M100" s="159">
        <f>G100*(1+L100/100)</f>
        <v>0</v>
      </c>
      <c r="N100" s="158">
        <v>2.0000000000000002E-5</v>
      </c>
      <c r="O100" s="158">
        <f>ROUND(E100*N100,2)</f>
        <v>0</v>
      </c>
      <c r="P100" s="158">
        <v>0</v>
      </c>
      <c r="Q100" s="158">
        <f>ROUND(E100*P100,2)</f>
        <v>0</v>
      </c>
      <c r="R100" s="159"/>
      <c r="S100" s="159" t="s">
        <v>137</v>
      </c>
      <c r="T100" s="159" t="s">
        <v>138</v>
      </c>
      <c r="U100" s="159">
        <v>0.35</v>
      </c>
      <c r="V100" s="159">
        <f>ROUND(E100*U100,2)</f>
        <v>0.35</v>
      </c>
      <c r="W100" s="159"/>
      <c r="X100" s="159" t="s">
        <v>139</v>
      </c>
      <c r="Y100" s="159" t="s">
        <v>140</v>
      </c>
      <c r="Z100" s="148"/>
      <c r="AA100" s="148"/>
      <c r="AB100" s="148"/>
      <c r="AC100" s="148"/>
      <c r="AD100" s="148"/>
      <c r="AE100" s="148"/>
      <c r="AF100" s="148"/>
      <c r="AG100" s="148" t="s">
        <v>141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2">
        <v>43</v>
      </c>
      <c r="B101" s="173" t="s">
        <v>275</v>
      </c>
      <c r="C101" s="187" t="s">
        <v>276</v>
      </c>
      <c r="D101" s="174" t="s">
        <v>136</v>
      </c>
      <c r="E101" s="175">
        <v>34</v>
      </c>
      <c r="F101" s="176"/>
      <c r="G101" s="177">
        <f>ROUND(E101*F101,2)</f>
        <v>0</v>
      </c>
      <c r="H101" s="160"/>
      <c r="I101" s="159">
        <f>ROUND(E101*H101,2)</f>
        <v>0</v>
      </c>
      <c r="J101" s="160"/>
      <c r="K101" s="159">
        <f>ROUND(E101*J101,2)</f>
        <v>0</v>
      </c>
      <c r="L101" s="159">
        <v>21</v>
      </c>
      <c r="M101" s="159">
        <f>G101*(1+L101/100)</f>
        <v>0</v>
      </c>
      <c r="N101" s="158">
        <v>0</v>
      </c>
      <c r="O101" s="158">
        <f>ROUND(E101*N101,2)</f>
        <v>0</v>
      </c>
      <c r="P101" s="158">
        <v>2.2300000000000002E-3</v>
      </c>
      <c r="Q101" s="158">
        <f>ROUND(E101*P101,2)</f>
        <v>0.08</v>
      </c>
      <c r="R101" s="159"/>
      <c r="S101" s="159" t="s">
        <v>202</v>
      </c>
      <c r="T101" s="159" t="s">
        <v>173</v>
      </c>
      <c r="U101" s="159">
        <v>0.15</v>
      </c>
      <c r="V101" s="159">
        <f>ROUND(E101*U101,2)</f>
        <v>5.0999999999999996</v>
      </c>
      <c r="W101" s="159"/>
      <c r="X101" s="159" t="s">
        <v>139</v>
      </c>
      <c r="Y101" s="159" t="s">
        <v>140</v>
      </c>
      <c r="Z101" s="148"/>
      <c r="AA101" s="148"/>
      <c r="AB101" s="148"/>
      <c r="AC101" s="148"/>
      <c r="AD101" s="148"/>
      <c r="AE101" s="148"/>
      <c r="AF101" s="148"/>
      <c r="AG101" s="148" t="s">
        <v>141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2" x14ac:dyDescent="0.2">
      <c r="A102" s="155"/>
      <c r="B102" s="156"/>
      <c r="C102" s="188" t="s">
        <v>277</v>
      </c>
      <c r="D102" s="161"/>
      <c r="E102" s="162">
        <v>34</v>
      </c>
      <c r="F102" s="159"/>
      <c r="G102" s="159"/>
      <c r="H102" s="159"/>
      <c r="I102" s="159"/>
      <c r="J102" s="159"/>
      <c r="K102" s="159"/>
      <c r="L102" s="159"/>
      <c r="M102" s="159"/>
      <c r="N102" s="158"/>
      <c r="O102" s="158"/>
      <c r="P102" s="158"/>
      <c r="Q102" s="158"/>
      <c r="R102" s="159"/>
      <c r="S102" s="159"/>
      <c r="T102" s="159"/>
      <c r="U102" s="159"/>
      <c r="V102" s="159"/>
      <c r="W102" s="159"/>
      <c r="X102" s="159"/>
      <c r="Y102" s="159"/>
      <c r="Z102" s="148"/>
      <c r="AA102" s="148"/>
      <c r="AB102" s="148"/>
      <c r="AC102" s="148"/>
      <c r="AD102" s="148"/>
      <c r="AE102" s="148"/>
      <c r="AF102" s="148"/>
      <c r="AG102" s="148" t="s">
        <v>146</v>
      </c>
      <c r="AH102" s="148">
        <v>5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 x14ac:dyDescent="0.2">
      <c r="A103" s="172">
        <v>44</v>
      </c>
      <c r="B103" s="173" t="s">
        <v>278</v>
      </c>
      <c r="C103" s="187" t="s">
        <v>279</v>
      </c>
      <c r="D103" s="174" t="s">
        <v>136</v>
      </c>
      <c r="E103" s="175">
        <v>23</v>
      </c>
      <c r="F103" s="176"/>
      <c r="G103" s="177">
        <f>ROUND(E103*F103,2)</f>
        <v>0</v>
      </c>
      <c r="H103" s="160"/>
      <c r="I103" s="159">
        <f>ROUND(E103*H103,2)</f>
        <v>0</v>
      </c>
      <c r="J103" s="160"/>
      <c r="K103" s="159">
        <f>ROUND(E103*J103,2)</f>
        <v>0</v>
      </c>
      <c r="L103" s="159">
        <v>21</v>
      </c>
      <c r="M103" s="159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9"/>
      <c r="S103" s="159" t="s">
        <v>202</v>
      </c>
      <c r="T103" s="159" t="s">
        <v>173</v>
      </c>
      <c r="U103" s="159">
        <v>0.16</v>
      </c>
      <c r="V103" s="159">
        <f>ROUND(E103*U103,2)</f>
        <v>3.68</v>
      </c>
      <c r="W103" s="159"/>
      <c r="X103" s="159" t="s">
        <v>139</v>
      </c>
      <c r="Y103" s="159" t="s">
        <v>140</v>
      </c>
      <c r="Z103" s="148"/>
      <c r="AA103" s="148"/>
      <c r="AB103" s="148"/>
      <c r="AC103" s="148"/>
      <c r="AD103" s="148"/>
      <c r="AE103" s="148"/>
      <c r="AF103" s="148"/>
      <c r="AG103" s="148" t="s">
        <v>141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2" x14ac:dyDescent="0.2">
      <c r="A104" s="155"/>
      <c r="B104" s="156"/>
      <c r="C104" s="252" t="s">
        <v>266</v>
      </c>
      <c r="D104" s="253"/>
      <c r="E104" s="253"/>
      <c r="F104" s="253"/>
      <c r="G104" s="253"/>
      <c r="H104" s="159"/>
      <c r="I104" s="159"/>
      <c r="J104" s="159"/>
      <c r="K104" s="159"/>
      <c r="L104" s="159"/>
      <c r="M104" s="159"/>
      <c r="N104" s="158"/>
      <c r="O104" s="158"/>
      <c r="P104" s="158"/>
      <c r="Q104" s="158"/>
      <c r="R104" s="159"/>
      <c r="S104" s="159"/>
      <c r="T104" s="159"/>
      <c r="U104" s="159"/>
      <c r="V104" s="159"/>
      <c r="W104" s="159"/>
      <c r="X104" s="159"/>
      <c r="Y104" s="159"/>
      <c r="Z104" s="148"/>
      <c r="AA104" s="148"/>
      <c r="AB104" s="148"/>
      <c r="AC104" s="148"/>
      <c r="AD104" s="148"/>
      <c r="AE104" s="148"/>
      <c r="AF104" s="148"/>
      <c r="AG104" s="148" t="s">
        <v>204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2">
        <v>45</v>
      </c>
      <c r="B105" s="173" t="s">
        <v>280</v>
      </c>
      <c r="C105" s="187" t="s">
        <v>281</v>
      </c>
      <c r="D105" s="174" t="s">
        <v>136</v>
      </c>
      <c r="E105" s="175">
        <v>30</v>
      </c>
      <c r="F105" s="176"/>
      <c r="G105" s="177">
        <f>ROUND(E105*F105,2)</f>
        <v>0</v>
      </c>
      <c r="H105" s="160"/>
      <c r="I105" s="159">
        <f>ROUND(E105*H105,2)</f>
        <v>0</v>
      </c>
      <c r="J105" s="160"/>
      <c r="K105" s="159">
        <f>ROUND(E105*J105,2)</f>
        <v>0</v>
      </c>
      <c r="L105" s="159">
        <v>21</v>
      </c>
      <c r="M105" s="159">
        <f>G105*(1+L105/100)</f>
        <v>0</v>
      </c>
      <c r="N105" s="158">
        <v>8.0000000000000004E-4</v>
      </c>
      <c r="O105" s="158">
        <f>ROUND(E105*N105,2)</f>
        <v>0.02</v>
      </c>
      <c r="P105" s="158">
        <v>0</v>
      </c>
      <c r="Q105" s="158">
        <f>ROUND(E105*P105,2)</f>
        <v>0</v>
      </c>
      <c r="R105" s="159" t="s">
        <v>165</v>
      </c>
      <c r="S105" s="159" t="s">
        <v>137</v>
      </c>
      <c r="T105" s="159" t="s">
        <v>173</v>
      </c>
      <c r="U105" s="159">
        <v>0</v>
      </c>
      <c r="V105" s="159">
        <f>ROUND(E105*U105,2)</f>
        <v>0</v>
      </c>
      <c r="W105" s="159"/>
      <c r="X105" s="159" t="s">
        <v>166</v>
      </c>
      <c r="Y105" s="159" t="s">
        <v>140</v>
      </c>
      <c r="Z105" s="148"/>
      <c r="AA105" s="148"/>
      <c r="AB105" s="148"/>
      <c r="AC105" s="148"/>
      <c r="AD105" s="148"/>
      <c r="AE105" s="148"/>
      <c r="AF105" s="148"/>
      <c r="AG105" s="148" t="s">
        <v>167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2" x14ac:dyDescent="0.2">
      <c r="A106" s="155"/>
      <c r="B106" s="156"/>
      <c r="C106" s="252" t="s">
        <v>282</v>
      </c>
      <c r="D106" s="253"/>
      <c r="E106" s="253"/>
      <c r="F106" s="253"/>
      <c r="G106" s="253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59"/>
      <c r="Z106" s="148"/>
      <c r="AA106" s="148"/>
      <c r="AB106" s="148"/>
      <c r="AC106" s="148"/>
      <c r="AD106" s="148"/>
      <c r="AE106" s="148"/>
      <c r="AF106" s="148"/>
      <c r="AG106" s="148" t="s">
        <v>204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2" x14ac:dyDescent="0.2">
      <c r="A107" s="155"/>
      <c r="B107" s="156"/>
      <c r="C107" s="188" t="s">
        <v>283</v>
      </c>
      <c r="D107" s="161"/>
      <c r="E107" s="162">
        <v>34</v>
      </c>
      <c r="F107" s="159"/>
      <c r="G107" s="159"/>
      <c r="H107" s="159"/>
      <c r="I107" s="159"/>
      <c r="J107" s="159"/>
      <c r="K107" s="159"/>
      <c r="L107" s="159"/>
      <c r="M107" s="159"/>
      <c r="N107" s="158"/>
      <c r="O107" s="158"/>
      <c r="P107" s="158"/>
      <c r="Q107" s="158"/>
      <c r="R107" s="159"/>
      <c r="S107" s="159"/>
      <c r="T107" s="159"/>
      <c r="U107" s="159"/>
      <c r="V107" s="159"/>
      <c r="W107" s="159"/>
      <c r="X107" s="159"/>
      <c r="Y107" s="159"/>
      <c r="Z107" s="148"/>
      <c r="AA107" s="148"/>
      <c r="AB107" s="148"/>
      <c r="AC107" s="148"/>
      <c r="AD107" s="148"/>
      <c r="AE107" s="148"/>
      <c r="AF107" s="148"/>
      <c r="AG107" s="148" t="s">
        <v>146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3" x14ac:dyDescent="0.2">
      <c r="A108" s="155"/>
      <c r="B108" s="156"/>
      <c r="C108" s="188" t="s">
        <v>284</v>
      </c>
      <c r="D108" s="161"/>
      <c r="E108" s="162">
        <v>-4</v>
      </c>
      <c r="F108" s="159"/>
      <c r="G108" s="159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59"/>
      <c r="Z108" s="148"/>
      <c r="AA108" s="148"/>
      <c r="AB108" s="148"/>
      <c r="AC108" s="148"/>
      <c r="AD108" s="148"/>
      <c r="AE108" s="148"/>
      <c r="AF108" s="148"/>
      <c r="AG108" s="148" t="s">
        <v>146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72">
        <v>46</v>
      </c>
      <c r="B109" s="173" t="s">
        <v>285</v>
      </c>
      <c r="C109" s="187" t="s">
        <v>286</v>
      </c>
      <c r="D109" s="174" t="s">
        <v>136</v>
      </c>
      <c r="E109" s="175">
        <v>4</v>
      </c>
      <c r="F109" s="176"/>
      <c r="G109" s="177">
        <f>ROUND(E109*F109,2)</f>
        <v>0</v>
      </c>
      <c r="H109" s="160"/>
      <c r="I109" s="159">
        <f>ROUND(E109*H109,2)</f>
        <v>0</v>
      </c>
      <c r="J109" s="160"/>
      <c r="K109" s="159">
        <f>ROUND(E109*J109,2)</f>
        <v>0</v>
      </c>
      <c r="L109" s="159">
        <v>21</v>
      </c>
      <c r="M109" s="159">
        <f>G109*(1+L109/100)</f>
        <v>0</v>
      </c>
      <c r="N109" s="158">
        <v>8.0000000000000004E-4</v>
      </c>
      <c r="O109" s="158">
        <f>ROUND(E109*N109,2)</f>
        <v>0</v>
      </c>
      <c r="P109" s="158">
        <v>0</v>
      </c>
      <c r="Q109" s="158">
        <f>ROUND(E109*P109,2)</f>
        <v>0</v>
      </c>
      <c r="R109" s="159" t="s">
        <v>165</v>
      </c>
      <c r="S109" s="159" t="s">
        <v>137</v>
      </c>
      <c r="T109" s="159" t="s">
        <v>173</v>
      </c>
      <c r="U109" s="159">
        <v>0</v>
      </c>
      <c r="V109" s="159">
        <f>ROUND(E109*U109,2)</f>
        <v>0</v>
      </c>
      <c r="W109" s="159"/>
      <c r="X109" s="159" t="s">
        <v>166</v>
      </c>
      <c r="Y109" s="159" t="s">
        <v>140</v>
      </c>
      <c r="Z109" s="148"/>
      <c r="AA109" s="148"/>
      <c r="AB109" s="148"/>
      <c r="AC109" s="148"/>
      <c r="AD109" s="148"/>
      <c r="AE109" s="148"/>
      <c r="AF109" s="148"/>
      <c r="AG109" s="148" t="s">
        <v>167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">
      <c r="A110" s="155"/>
      <c r="B110" s="156"/>
      <c r="C110" s="188" t="s">
        <v>287</v>
      </c>
      <c r="D110" s="161"/>
      <c r="E110" s="162">
        <v>3</v>
      </c>
      <c r="F110" s="159"/>
      <c r="G110" s="159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59"/>
      <c r="Z110" s="148"/>
      <c r="AA110" s="148"/>
      <c r="AB110" s="148"/>
      <c r="AC110" s="148"/>
      <c r="AD110" s="148"/>
      <c r="AE110" s="148"/>
      <c r="AF110" s="148"/>
      <c r="AG110" s="148" t="s">
        <v>146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3" x14ac:dyDescent="0.2">
      <c r="A111" s="155"/>
      <c r="B111" s="156"/>
      <c r="C111" s="188" t="s">
        <v>288</v>
      </c>
      <c r="D111" s="161"/>
      <c r="E111" s="162">
        <v>1</v>
      </c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59"/>
      <c r="Z111" s="148"/>
      <c r="AA111" s="148"/>
      <c r="AB111" s="148"/>
      <c r="AC111" s="148"/>
      <c r="AD111" s="148"/>
      <c r="AE111" s="148"/>
      <c r="AF111" s="148"/>
      <c r="AG111" s="148" t="s">
        <v>146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78">
        <v>47</v>
      </c>
      <c r="B112" s="179" t="s">
        <v>289</v>
      </c>
      <c r="C112" s="186" t="s">
        <v>290</v>
      </c>
      <c r="D112" s="180" t="s">
        <v>136</v>
      </c>
      <c r="E112" s="181">
        <v>23</v>
      </c>
      <c r="F112" s="182"/>
      <c r="G112" s="183">
        <f>ROUND(E112*F112,2)</f>
        <v>0</v>
      </c>
      <c r="H112" s="160"/>
      <c r="I112" s="159">
        <f>ROUND(E112*H112,2)</f>
        <v>0</v>
      </c>
      <c r="J112" s="160"/>
      <c r="K112" s="159">
        <f>ROUND(E112*J112,2)</f>
        <v>0</v>
      </c>
      <c r="L112" s="159">
        <v>21</v>
      </c>
      <c r="M112" s="159">
        <f>G112*(1+L112/100)</f>
        <v>0</v>
      </c>
      <c r="N112" s="158">
        <v>4.4000000000000002E-4</v>
      </c>
      <c r="O112" s="158">
        <f>ROUND(E112*N112,2)</f>
        <v>0.01</v>
      </c>
      <c r="P112" s="158">
        <v>0</v>
      </c>
      <c r="Q112" s="158">
        <f>ROUND(E112*P112,2)</f>
        <v>0</v>
      </c>
      <c r="R112" s="159" t="s">
        <v>165</v>
      </c>
      <c r="S112" s="159" t="s">
        <v>137</v>
      </c>
      <c r="T112" s="159" t="s">
        <v>138</v>
      </c>
      <c r="U112" s="159">
        <v>0</v>
      </c>
      <c r="V112" s="159">
        <f>ROUND(E112*U112,2)</f>
        <v>0</v>
      </c>
      <c r="W112" s="159"/>
      <c r="X112" s="159" t="s">
        <v>166</v>
      </c>
      <c r="Y112" s="159" t="s">
        <v>140</v>
      </c>
      <c r="Z112" s="148"/>
      <c r="AA112" s="148"/>
      <c r="AB112" s="148"/>
      <c r="AC112" s="148"/>
      <c r="AD112" s="148"/>
      <c r="AE112" s="148"/>
      <c r="AF112" s="148"/>
      <c r="AG112" s="148" t="s">
        <v>167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72">
        <v>48</v>
      </c>
      <c r="B113" s="173" t="s">
        <v>291</v>
      </c>
      <c r="C113" s="187" t="s">
        <v>292</v>
      </c>
      <c r="D113" s="174" t="s">
        <v>136</v>
      </c>
      <c r="E113" s="175">
        <v>21</v>
      </c>
      <c r="F113" s="176"/>
      <c r="G113" s="177">
        <f>ROUND(E113*F113,2)</f>
        <v>0</v>
      </c>
      <c r="H113" s="160"/>
      <c r="I113" s="159">
        <f>ROUND(E113*H113,2)</f>
        <v>0</v>
      </c>
      <c r="J113" s="160"/>
      <c r="K113" s="159">
        <f>ROUND(E113*J113,2)</f>
        <v>0</v>
      </c>
      <c r="L113" s="159">
        <v>21</v>
      </c>
      <c r="M113" s="159">
        <f>G113*(1+L113/100)</f>
        <v>0</v>
      </c>
      <c r="N113" s="158">
        <v>1.07E-3</v>
      </c>
      <c r="O113" s="158">
        <f>ROUND(E113*N113,2)</f>
        <v>0.02</v>
      </c>
      <c r="P113" s="158">
        <v>0</v>
      </c>
      <c r="Q113" s="158">
        <f>ROUND(E113*P113,2)</f>
        <v>0</v>
      </c>
      <c r="R113" s="159" t="s">
        <v>165</v>
      </c>
      <c r="S113" s="159" t="s">
        <v>137</v>
      </c>
      <c r="T113" s="159" t="s">
        <v>138</v>
      </c>
      <c r="U113" s="159">
        <v>0</v>
      </c>
      <c r="V113" s="159">
        <f>ROUND(E113*U113,2)</f>
        <v>0</v>
      </c>
      <c r="W113" s="159"/>
      <c r="X113" s="159" t="s">
        <v>166</v>
      </c>
      <c r="Y113" s="159" t="s">
        <v>140</v>
      </c>
      <c r="Z113" s="148"/>
      <c r="AA113" s="148"/>
      <c r="AB113" s="148"/>
      <c r="AC113" s="148"/>
      <c r="AD113" s="148"/>
      <c r="AE113" s="148"/>
      <c r="AF113" s="148"/>
      <c r="AG113" s="148" t="s">
        <v>167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2" x14ac:dyDescent="0.2">
      <c r="A114" s="155"/>
      <c r="B114" s="156"/>
      <c r="C114" s="188" t="s">
        <v>252</v>
      </c>
      <c r="D114" s="161"/>
      <c r="E114" s="162">
        <v>21</v>
      </c>
      <c r="F114" s="159"/>
      <c r="G114" s="159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59"/>
      <c r="Z114" s="148"/>
      <c r="AA114" s="148"/>
      <c r="AB114" s="148"/>
      <c r="AC114" s="148"/>
      <c r="AD114" s="148"/>
      <c r="AE114" s="148"/>
      <c r="AF114" s="148"/>
      <c r="AG114" s="148" t="s">
        <v>146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8">
        <v>49</v>
      </c>
      <c r="B115" s="179" t="s">
        <v>293</v>
      </c>
      <c r="C115" s="186" t="s">
        <v>294</v>
      </c>
      <c r="D115" s="180" t="s">
        <v>136</v>
      </c>
      <c r="E115" s="181">
        <v>1</v>
      </c>
      <c r="F115" s="182"/>
      <c r="G115" s="183">
        <f>ROUND(E115*F115,2)</f>
        <v>0</v>
      </c>
      <c r="H115" s="160"/>
      <c r="I115" s="159">
        <f>ROUND(E115*H115,2)</f>
        <v>0</v>
      </c>
      <c r="J115" s="160"/>
      <c r="K115" s="159">
        <f>ROUND(E115*J115,2)</f>
        <v>0</v>
      </c>
      <c r="L115" s="159">
        <v>21</v>
      </c>
      <c r="M115" s="159">
        <f>G115*(1+L115/100)</f>
        <v>0</v>
      </c>
      <c r="N115" s="158">
        <v>1.2099999999999999E-3</v>
      </c>
      <c r="O115" s="158">
        <f>ROUND(E115*N115,2)</f>
        <v>0</v>
      </c>
      <c r="P115" s="158">
        <v>0</v>
      </c>
      <c r="Q115" s="158">
        <f>ROUND(E115*P115,2)</f>
        <v>0</v>
      </c>
      <c r="R115" s="159" t="s">
        <v>165</v>
      </c>
      <c r="S115" s="159" t="s">
        <v>137</v>
      </c>
      <c r="T115" s="159" t="s">
        <v>138</v>
      </c>
      <c r="U115" s="159">
        <v>0</v>
      </c>
      <c r="V115" s="159">
        <f>ROUND(E115*U115,2)</f>
        <v>0</v>
      </c>
      <c r="W115" s="159"/>
      <c r="X115" s="159" t="s">
        <v>166</v>
      </c>
      <c r="Y115" s="159" t="s">
        <v>140</v>
      </c>
      <c r="Z115" s="148"/>
      <c r="AA115" s="148"/>
      <c r="AB115" s="148"/>
      <c r="AC115" s="148"/>
      <c r="AD115" s="148"/>
      <c r="AE115" s="148"/>
      <c r="AF115" s="148"/>
      <c r="AG115" s="148" t="s">
        <v>167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2">
        <v>50</v>
      </c>
      <c r="B116" s="173" t="s">
        <v>295</v>
      </c>
      <c r="C116" s="187" t="s">
        <v>296</v>
      </c>
      <c r="D116" s="174" t="s">
        <v>136</v>
      </c>
      <c r="E116" s="175">
        <v>1</v>
      </c>
      <c r="F116" s="176"/>
      <c r="G116" s="177">
        <f>ROUND(E116*F116,2)</f>
        <v>0</v>
      </c>
      <c r="H116" s="160"/>
      <c r="I116" s="159">
        <f>ROUND(E116*H116,2)</f>
        <v>0</v>
      </c>
      <c r="J116" s="160"/>
      <c r="K116" s="159">
        <f>ROUND(E116*J116,2)</f>
        <v>0</v>
      </c>
      <c r="L116" s="159">
        <v>21</v>
      </c>
      <c r="M116" s="159">
        <f>G116*(1+L116/100)</f>
        <v>0</v>
      </c>
      <c r="N116" s="158">
        <v>1.9400000000000001E-3</v>
      </c>
      <c r="O116" s="158">
        <f>ROUND(E116*N116,2)</f>
        <v>0</v>
      </c>
      <c r="P116" s="158">
        <v>0</v>
      </c>
      <c r="Q116" s="158">
        <f>ROUND(E116*P116,2)</f>
        <v>0</v>
      </c>
      <c r="R116" s="159" t="s">
        <v>165</v>
      </c>
      <c r="S116" s="159" t="s">
        <v>137</v>
      </c>
      <c r="T116" s="159" t="s">
        <v>138</v>
      </c>
      <c r="U116" s="159">
        <v>0</v>
      </c>
      <c r="V116" s="159">
        <f>ROUND(E116*U116,2)</f>
        <v>0</v>
      </c>
      <c r="W116" s="159"/>
      <c r="X116" s="159" t="s">
        <v>166</v>
      </c>
      <c r="Y116" s="159" t="s">
        <v>140</v>
      </c>
      <c r="Z116" s="148"/>
      <c r="AA116" s="148"/>
      <c r="AB116" s="148"/>
      <c r="AC116" s="148"/>
      <c r="AD116" s="148"/>
      <c r="AE116" s="148"/>
      <c r="AF116" s="148"/>
      <c r="AG116" s="148" t="s">
        <v>167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>
        <v>51</v>
      </c>
      <c r="B117" s="156" t="s">
        <v>297</v>
      </c>
      <c r="C117" s="189" t="s">
        <v>298</v>
      </c>
      <c r="D117" s="157" t="s">
        <v>0</v>
      </c>
      <c r="E117" s="184"/>
      <c r="F117" s="160"/>
      <c r="G117" s="159">
        <f>ROUND(E117*F117,2)</f>
        <v>0</v>
      </c>
      <c r="H117" s="160"/>
      <c r="I117" s="159">
        <f>ROUND(E117*H117,2)</f>
        <v>0</v>
      </c>
      <c r="J117" s="160"/>
      <c r="K117" s="159">
        <f>ROUND(E117*J117,2)</f>
        <v>0</v>
      </c>
      <c r="L117" s="159">
        <v>21</v>
      </c>
      <c r="M117" s="159">
        <f>G117*(1+L117/100)</f>
        <v>0</v>
      </c>
      <c r="N117" s="158">
        <v>0</v>
      </c>
      <c r="O117" s="158">
        <f>ROUND(E117*N117,2)</f>
        <v>0</v>
      </c>
      <c r="P117" s="158">
        <v>0</v>
      </c>
      <c r="Q117" s="158">
        <f>ROUND(E117*P117,2)</f>
        <v>0</v>
      </c>
      <c r="R117" s="159"/>
      <c r="S117" s="159" t="s">
        <v>137</v>
      </c>
      <c r="T117" s="159" t="s">
        <v>138</v>
      </c>
      <c r="U117" s="159">
        <v>0</v>
      </c>
      <c r="V117" s="159">
        <f>ROUND(E117*U117,2)</f>
        <v>0</v>
      </c>
      <c r="W117" s="159"/>
      <c r="X117" s="159" t="s">
        <v>244</v>
      </c>
      <c r="Y117" s="159" t="s">
        <v>140</v>
      </c>
      <c r="Z117" s="148"/>
      <c r="AA117" s="148"/>
      <c r="AB117" s="148"/>
      <c r="AC117" s="148"/>
      <c r="AD117" s="148"/>
      <c r="AE117" s="148"/>
      <c r="AF117" s="148"/>
      <c r="AG117" s="148" t="s">
        <v>245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x14ac:dyDescent="0.2">
      <c r="A118" s="165" t="s">
        <v>132</v>
      </c>
      <c r="B118" s="166" t="s">
        <v>89</v>
      </c>
      <c r="C118" s="185" t="s">
        <v>90</v>
      </c>
      <c r="D118" s="167"/>
      <c r="E118" s="168"/>
      <c r="F118" s="169"/>
      <c r="G118" s="170">
        <f>SUMIF(AG119:AG133,"&lt;&gt;NOR",G119:G133)</f>
        <v>0</v>
      </c>
      <c r="H118" s="164"/>
      <c r="I118" s="164">
        <f>SUM(I119:I133)</f>
        <v>0</v>
      </c>
      <c r="J118" s="164"/>
      <c r="K118" s="164">
        <f>SUM(K119:K133)</f>
        <v>0</v>
      </c>
      <c r="L118" s="164"/>
      <c r="M118" s="164">
        <f>SUM(M119:M133)</f>
        <v>0</v>
      </c>
      <c r="N118" s="163"/>
      <c r="O118" s="163">
        <f>SUM(O119:O133)</f>
        <v>6.0000000000000005E-2</v>
      </c>
      <c r="P118" s="163"/>
      <c r="Q118" s="163">
        <f>SUM(Q119:Q133)</f>
        <v>0</v>
      </c>
      <c r="R118" s="164"/>
      <c r="S118" s="164"/>
      <c r="T118" s="164"/>
      <c r="U118" s="164"/>
      <c r="V118" s="164">
        <f>SUM(V119:V133)</f>
        <v>11.01</v>
      </c>
      <c r="W118" s="164"/>
      <c r="X118" s="164"/>
      <c r="Y118" s="164"/>
      <c r="AG118" t="s">
        <v>133</v>
      </c>
    </row>
    <row r="119" spans="1:60" outlineLevel="1" x14ac:dyDescent="0.2">
      <c r="A119" s="172">
        <v>52</v>
      </c>
      <c r="B119" s="173" t="s">
        <v>299</v>
      </c>
      <c r="C119" s="187" t="s">
        <v>300</v>
      </c>
      <c r="D119" s="174" t="s">
        <v>136</v>
      </c>
      <c r="E119" s="175">
        <v>2</v>
      </c>
      <c r="F119" s="176"/>
      <c r="G119" s="177">
        <f>ROUND(E119*F119,2)</f>
        <v>0</v>
      </c>
      <c r="H119" s="160"/>
      <c r="I119" s="159">
        <f>ROUND(E119*H119,2)</f>
        <v>0</v>
      </c>
      <c r="J119" s="160"/>
      <c r="K119" s="159">
        <f>ROUND(E119*J119,2)</f>
        <v>0</v>
      </c>
      <c r="L119" s="159">
        <v>21</v>
      </c>
      <c r="M119" s="159">
        <f>G119*(1+L119/100)</f>
        <v>0</v>
      </c>
      <c r="N119" s="158">
        <v>0</v>
      </c>
      <c r="O119" s="158">
        <f>ROUND(E119*N119,2)</f>
        <v>0</v>
      </c>
      <c r="P119" s="158">
        <v>0</v>
      </c>
      <c r="Q119" s="158">
        <f>ROUND(E119*P119,2)</f>
        <v>0</v>
      </c>
      <c r="R119" s="159"/>
      <c r="S119" s="159" t="s">
        <v>137</v>
      </c>
      <c r="T119" s="159" t="s">
        <v>158</v>
      </c>
      <c r="U119" s="159">
        <v>0.8</v>
      </c>
      <c r="V119" s="159">
        <f>ROUND(E119*U119,2)</f>
        <v>1.6</v>
      </c>
      <c r="W119" s="159"/>
      <c r="X119" s="159" t="s">
        <v>139</v>
      </c>
      <c r="Y119" s="159" t="s">
        <v>140</v>
      </c>
      <c r="Z119" s="148"/>
      <c r="AA119" s="148"/>
      <c r="AB119" s="148"/>
      <c r="AC119" s="148"/>
      <c r="AD119" s="148"/>
      <c r="AE119" s="148"/>
      <c r="AF119" s="148"/>
      <c r="AG119" s="148" t="s">
        <v>141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2" x14ac:dyDescent="0.2">
      <c r="A120" s="155"/>
      <c r="B120" s="156"/>
      <c r="C120" s="188" t="s">
        <v>301</v>
      </c>
      <c r="D120" s="161"/>
      <c r="E120" s="162">
        <v>2</v>
      </c>
      <c r="F120" s="159"/>
      <c r="G120" s="159"/>
      <c r="H120" s="159"/>
      <c r="I120" s="159"/>
      <c r="J120" s="159"/>
      <c r="K120" s="159"/>
      <c r="L120" s="159"/>
      <c r="M120" s="159"/>
      <c r="N120" s="158"/>
      <c r="O120" s="158"/>
      <c r="P120" s="158"/>
      <c r="Q120" s="158"/>
      <c r="R120" s="159"/>
      <c r="S120" s="159"/>
      <c r="T120" s="159"/>
      <c r="U120" s="159"/>
      <c r="V120" s="159"/>
      <c r="W120" s="159"/>
      <c r="X120" s="159"/>
      <c r="Y120" s="159"/>
      <c r="Z120" s="148"/>
      <c r="AA120" s="148"/>
      <c r="AB120" s="148"/>
      <c r="AC120" s="148"/>
      <c r="AD120" s="148"/>
      <c r="AE120" s="148"/>
      <c r="AF120" s="148"/>
      <c r="AG120" s="148" t="s">
        <v>146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2">
        <v>53</v>
      </c>
      <c r="B121" s="173" t="s">
        <v>302</v>
      </c>
      <c r="C121" s="187" t="s">
        <v>303</v>
      </c>
      <c r="D121" s="174" t="s">
        <v>136</v>
      </c>
      <c r="E121" s="175">
        <v>19</v>
      </c>
      <c r="F121" s="176"/>
      <c r="G121" s="177">
        <f>ROUND(E121*F121,2)</f>
        <v>0</v>
      </c>
      <c r="H121" s="160"/>
      <c r="I121" s="159">
        <f>ROUND(E121*H121,2)</f>
        <v>0</v>
      </c>
      <c r="J121" s="160"/>
      <c r="K121" s="159">
        <f>ROUND(E121*J121,2)</f>
        <v>0</v>
      </c>
      <c r="L121" s="159">
        <v>21</v>
      </c>
      <c r="M121" s="159">
        <f>G121*(1+L121/100)</f>
        <v>0</v>
      </c>
      <c r="N121" s="158">
        <v>1.0000000000000001E-5</v>
      </c>
      <c r="O121" s="158">
        <f>ROUND(E121*N121,2)</f>
        <v>0</v>
      </c>
      <c r="P121" s="158">
        <v>0</v>
      </c>
      <c r="Q121" s="158">
        <f>ROUND(E121*P121,2)</f>
        <v>0</v>
      </c>
      <c r="R121" s="159"/>
      <c r="S121" s="159" t="s">
        <v>137</v>
      </c>
      <c r="T121" s="159" t="s">
        <v>138</v>
      </c>
      <c r="U121" s="159">
        <v>0.45</v>
      </c>
      <c r="V121" s="159">
        <f>ROUND(E121*U121,2)</f>
        <v>8.5500000000000007</v>
      </c>
      <c r="W121" s="159"/>
      <c r="X121" s="159" t="s">
        <v>139</v>
      </c>
      <c r="Y121" s="159" t="s">
        <v>140</v>
      </c>
      <c r="Z121" s="148"/>
      <c r="AA121" s="148"/>
      <c r="AB121" s="148"/>
      <c r="AC121" s="148"/>
      <c r="AD121" s="148"/>
      <c r="AE121" s="148"/>
      <c r="AF121" s="148"/>
      <c r="AG121" s="148" t="s">
        <v>141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2" x14ac:dyDescent="0.2">
      <c r="A122" s="155"/>
      <c r="B122" s="156"/>
      <c r="C122" s="252" t="s">
        <v>304</v>
      </c>
      <c r="D122" s="253"/>
      <c r="E122" s="253"/>
      <c r="F122" s="253"/>
      <c r="G122" s="253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59"/>
      <c r="Z122" s="148"/>
      <c r="AA122" s="148"/>
      <c r="AB122" s="148"/>
      <c r="AC122" s="148"/>
      <c r="AD122" s="148"/>
      <c r="AE122" s="148"/>
      <c r="AF122" s="148"/>
      <c r="AG122" s="148" t="s">
        <v>204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72">
        <v>54</v>
      </c>
      <c r="B123" s="173" t="s">
        <v>305</v>
      </c>
      <c r="C123" s="187" t="s">
        <v>306</v>
      </c>
      <c r="D123" s="174" t="s">
        <v>307</v>
      </c>
      <c r="E123" s="175">
        <v>2</v>
      </c>
      <c r="F123" s="176"/>
      <c r="G123" s="177">
        <f>ROUND(E123*F123,2)</f>
        <v>0</v>
      </c>
      <c r="H123" s="160"/>
      <c r="I123" s="159">
        <f>ROUND(E123*H123,2)</f>
        <v>0</v>
      </c>
      <c r="J123" s="160"/>
      <c r="K123" s="159">
        <f>ROUND(E123*J123,2)</f>
        <v>0</v>
      </c>
      <c r="L123" s="159">
        <v>21</v>
      </c>
      <c r="M123" s="159">
        <f>G123*(1+L123/100)</f>
        <v>0</v>
      </c>
      <c r="N123" s="158">
        <v>6.0000000000000002E-5</v>
      </c>
      <c r="O123" s="158">
        <f>ROUND(E123*N123,2)</f>
        <v>0</v>
      </c>
      <c r="P123" s="158">
        <v>0</v>
      </c>
      <c r="Q123" s="158">
        <f>ROUND(E123*P123,2)</f>
        <v>0</v>
      </c>
      <c r="R123" s="159"/>
      <c r="S123" s="159" t="s">
        <v>137</v>
      </c>
      <c r="T123" s="159" t="s">
        <v>173</v>
      </c>
      <c r="U123" s="159">
        <v>0.43</v>
      </c>
      <c r="V123" s="159">
        <f>ROUND(E123*U123,2)</f>
        <v>0.86</v>
      </c>
      <c r="W123" s="159"/>
      <c r="X123" s="159" t="s">
        <v>139</v>
      </c>
      <c r="Y123" s="159" t="s">
        <v>140</v>
      </c>
      <c r="Z123" s="148"/>
      <c r="AA123" s="148"/>
      <c r="AB123" s="148"/>
      <c r="AC123" s="148"/>
      <c r="AD123" s="148"/>
      <c r="AE123" s="148"/>
      <c r="AF123" s="148"/>
      <c r="AG123" s="148" t="s">
        <v>141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2" x14ac:dyDescent="0.2">
      <c r="A124" s="155"/>
      <c r="B124" s="156"/>
      <c r="C124" s="188" t="s">
        <v>308</v>
      </c>
      <c r="D124" s="161"/>
      <c r="E124" s="162">
        <v>2</v>
      </c>
      <c r="F124" s="159"/>
      <c r="G124" s="159"/>
      <c r="H124" s="159"/>
      <c r="I124" s="159"/>
      <c r="J124" s="159"/>
      <c r="K124" s="159"/>
      <c r="L124" s="159"/>
      <c r="M124" s="159"/>
      <c r="N124" s="158"/>
      <c r="O124" s="158"/>
      <c r="P124" s="158"/>
      <c r="Q124" s="158"/>
      <c r="R124" s="159"/>
      <c r="S124" s="159"/>
      <c r="T124" s="159"/>
      <c r="U124" s="159"/>
      <c r="V124" s="159"/>
      <c r="W124" s="159"/>
      <c r="X124" s="159"/>
      <c r="Y124" s="159"/>
      <c r="Z124" s="148"/>
      <c r="AA124" s="148"/>
      <c r="AB124" s="148"/>
      <c r="AC124" s="148"/>
      <c r="AD124" s="148"/>
      <c r="AE124" s="148"/>
      <c r="AF124" s="148"/>
      <c r="AG124" s="148" t="s">
        <v>146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2">
        <v>55</v>
      </c>
      <c r="B125" s="173" t="s">
        <v>309</v>
      </c>
      <c r="C125" s="187" t="s">
        <v>310</v>
      </c>
      <c r="D125" s="174" t="s">
        <v>136</v>
      </c>
      <c r="E125" s="175">
        <v>2</v>
      </c>
      <c r="F125" s="176"/>
      <c r="G125" s="177">
        <f>ROUND(E125*F125,2)</f>
        <v>0</v>
      </c>
      <c r="H125" s="160"/>
      <c r="I125" s="159">
        <f>ROUND(E125*H125,2)</f>
        <v>0</v>
      </c>
      <c r="J125" s="160"/>
      <c r="K125" s="159">
        <f>ROUND(E125*J125,2)</f>
        <v>0</v>
      </c>
      <c r="L125" s="159">
        <v>21</v>
      </c>
      <c r="M125" s="159">
        <f>G125*(1+L125/100)</f>
        <v>0</v>
      </c>
      <c r="N125" s="158">
        <v>0</v>
      </c>
      <c r="O125" s="158">
        <f>ROUND(E125*N125,2)</f>
        <v>0</v>
      </c>
      <c r="P125" s="158">
        <v>0</v>
      </c>
      <c r="Q125" s="158">
        <f>ROUND(E125*P125,2)</f>
        <v>0</v>
      </c>
      <c r="R125" s="159"/>
      <c r="S125" s="159" t="s">
        <v>202</v>
      </c>
      <c r="T125" s="159" t="s">
        <v>191</v>
      </c>
      <c r="U125" s="159">
        <v>0</v>
      </c>
      <c r="V125" s="159">
        <f>ROUND(E125*U125,2)</f>
        <v>0</v>
      </c>
      <c r="W125" s="159"/>
      <c r="X125" s="159" t="s">
        <v>166</v>
      </c>
      <c r="Y125" s="159" t="s">
        <v>140</v>
      </c>
      <c r="Z125" s="148"/>
      <c r="AA125" s="148"/>
      <c r="AB125" s="148"/>
      <c r="AC125" s="148"/>
      <c r="AD125" s="148"/>
      <c r="AE125" s="148"/>
      <c r="AF125" s="148"/>
      <c r="AG125" s="148" t="s">
        <v>167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2" x14ac:dyDescent="0.2">
      <c r="A126" s="155"/>
      <c r="B126" s="156"/>
      <c r="C126" s="252" t="s">
        <v>311</v>
      </c>
      <c r="D126" s="253"/>
      <c r="E126" s="253"/>
      <c r="F126" s="253"/>
      <c r="G126" s="253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59"/>
      <c r="Z126" s="148"/>
      <c r="AA126" s="148"/>
      <c r="AB126" s="148"/>
      <c r="AC126" s="148"/>
      <c r="AD126" s="148"/>
      <c r="AE126" s="148"/>
      <c r="AF126" s="148"/>
      <c r="AG126" s="148" t="s">
        <v>204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2">
        <v>56</v>
      </c>
      <c r="B127" s="173" t="s">
        <v>312</v>
      </c>
      <c r="C127" s="187" t="s">
        <v>313</v>
      </c>
      <c r="D127" s="174" t="s">
        <v>136</v>
      </c>
      <c r="E127" s="175">
        <v>19</v>
      </c>
      <c r="F127" s="176"/>
      <c r="G127" s="177">
        <f>ROUND(E127*F127,2)</f>
        <v>0</v>
      </c>
      <c r="H127" s="160"/>
      <c r="I127" s="159">
        <f>ROUND(E127*H127,2)</f>
        <v>0</v>
      </c>
      <c r="J127" s="160"/>
      <c r="K127" s="159">
        <f>ROUND(E127*J127,2)</f>
        <v>0</v>
      </c>
      <c r="L127" s="159">
        <v>21</v>
      </c>
      <c r="M127" s="159">
        <f>G127*(1+L127/100)</f>
        <v>0</v>
      </c>
      <c r="N127" s="158">
        <v>2.7499999999999998E-3</v>
      </c>
      <c r="O127" s="158">
        <f>ROUND(E127*N127,2)</f>
        <v>0.05</v>
      </c>
      <c r="P127" s="158">
        <v>0</v>
      </c>
      <c r="Q127" s="158">
        <f>ROUND(E127*P127,2)</f>
        <v>0</v>
      </c>
      <c r="R127" s="159" t="s">
        <v>165</v>
      </c>
      <c r="S127" s="159" t="s">
        <v>137</v>
      </c>
      <c r="T127" s="159" t="s">
        <v>138</v>
      </c>
      <c r="U127" s="159">
        <v>0</v>
      </c>
      <c r="V127" s="159">
        <f>ROUND(E127*U127,2)</f>
        <v>0</v>
      </c>
      <c r="W127" s="159"/>
      <c r="X127" s="159" t="s">
        <v>166</v>
      </c>
      <c r="Y127" s="159" t="s">
        <v>140</v>
      </c>
      <c r="Z127" s="148"/>
      <c r="AA127" s="148"/>
      <c r="AB127" s="148"/>
      <c r="AC127" s="148"/>
      <c r="AD127" s="148"/>
      <c r="AE127" s="148"/>
      <c r="AF127" s="148"/>
      <c r="AG127" s="148" t="s">
        <v>167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2" x14ac:dyDescent="0.2">
      <c r="A128" s="155"/>
      <c r="B128" s="156"/>
      <c r="C128" s="188" t="s">
        <v>314</v>
      </c>
      <c r="D128" s="161"/>
      <c r="E128" s="162">
        <v>19</v>
      </c>
      <c r="F128" s="159"/>
      <c r="G128" s="159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59"/>
      <c r="Z128" s="148"/>
      <c r="AA128" s="148"/>
      <c r="AB128" s="148"/>
      <c r="AC128" s="148"/>
      <c r="AD128" s="148"/>
      <c r="AE128" s="148"/>
      <c r="AF128" s="148"/>
      <c r="AG128" s="148" t="s">
        <v>146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2.5" outlineLevel="1" x14ac:dyDescent="0.2">
      <c r="A129" s="172">
        <v>57</v>
      </c>
      <c r="B129" s="173" t="s">
        <v>315</v>
      </c>
      <c r="C129" s="187" t="s">
        <v>316</v>
      </c>
      <c r="D129" s="174" t="s">
        <v>136</v>
      </c>
      <c r="E129" s="175">
        <v>2</v>
      </c>
      <c r="F129" s="176"/>
      <c r="G129" s="177">
        <f>ROUND(E129*F129,2)</f>
        <v>0</v>
      </c>
      <c r="H129" s="160"/>
      <c r="I129" s="159">
        <f>ROUND(E129*H129,2)</f>
        <v>0</v>
      </c>
      <c r="J129" s="160"/>
      <c r="K129" s="159">
        <f>ROUND(E129*J129,2)</f>
        <v>0</v>
      </c>
      <c r="L129" s="159">
        <v>21</v>
      </c>
      <c r="M129" s="159">
        <f>G129*(1+L129/100)</f>
        <v>0</v>
      </c>
      <c r="N129" s="158">
        <v>2.7499999999999998E-3</v>
      </c>
      <c r="O129" s="158">
        <f>ROUND(E129*N129,2)</f>
        <v>0.01</v>
      </c>
      <c r="P129" s="158">
        <v>0</v>
      </c>
      <c r="Q129" s="158">
        <f>ROUND(E129*P129,2)</f>
        <v>0</v>
      </c>
      <c r="R129" s="159"/>
      <c r="S129" s="159" t="s">
        <v>202</v>
      </c>
      <c r="T129" s="159" t="s">
        <v>191</v>
      </c>
      <c r="U129" s="159">
        <v>0</v>
      </c>
      <c r="V129" s="159">
        <f>ROUND(E129*U129,2)</f>
        <v>0</v>
      </c>
      <c r="W129" s="159"/>
      <c r="X129" s="159" t="s">
        <v>166</v>
      </c>
      <c r="Y129" s="159" t="s">
        <v>140</v>
      </c>
      <c r="Z129" s="148"/>
      <c r="AA129" s="148"/>
      <c r="AB129" s="148"/>
      <c r="AC129" s="148"/>
      <c r="AD129" s="148"/>
      <c r="AE129" s="148"/>
      <c r="AF129" s="148"/>
      <c r="AG129" s="148" t="s">
        <v>167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2" x14ac:dyDescent="0.2">
      <c r="A130" s="155"/>
      <c r="B130" s="156"/>
      <c r="C130" s="252" t="s">
        <v>317</v>
      </c>
      <c r="D130" s="253"/>
      <c r="E130" s="253"/>
      <c r="F130" s="253"/>
      <c r="G130" s="253"/>
      <c r="H130" s="159"/>
      <c r="I130" s="159"/>
      <c r="J130" s="159"/>
      <c r="K130" s="159"/>
      <c r="L130" s="159"/>
      <c r="M130" s="159"/>
      <c r="N130" s="158"/>
      <c r="O130" s="158"/>
      <c r="P130" s="158"/>
      <c r="Q130" s="158"/>
      <c r="R130" s="159"/>
      <c r="S130" s="159"/>
      <c r="T130" s="159"/>
      <c r="U130" s="159"/>
      <c r="V130" s="159"/>
      <c r="W130" s="159"/>
      <c r="X130" s="159"/>
      <c r="Y130" s="159"/>
      <c r="Z130" s="148"/>
      <c r="AA130" s="148"/>
      <c r="AB130" s="148"/>
      <c r="AC130" s="148"/>
      <c r="AD130" s="148"/>
      <c r="AE130" s="148"/>
      <c r="AF130" s="148"/>
      <c r="AG130" s="148" t="s">
        <v>204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3" x14ac:dyDescent="0.2">
      <c r="A131" s="155"/>
      <c r="B131" s="156"/>
      <c r="C131" s="250" t="s">
        <v>318</v>
      </c>
      <c r="D131" s="251"/>
      <c r="E131" s="251"/>
      <c r="F131" s="251"/>
      <c r="G131" s="251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59"/>
      <c r="Z131" s="148"/>
      <c r="AA131" s="148"/>
      <c r="AB131" s="148"/>
      <c r="AC131" s="148"/>
      <c r="AD131" s="148"/>
      <c r="AE131" s="148"/>
      <c r="AF131" s="148"/>
      <c r="AG131" s="148" t="s">
        <v>204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2" x14ac:dyDescent="0.2">
      <c r="A132" s="155"/>
      <c r="B132" s="156"/>
      <c r="C132" s="188" t="s">
        <v>319</v>
      </c>
      <c r="D132" s="161"/>
      <c r="E132" s="162">
        <v>2</v>
      </c>
      <c r="F132" s="159"/>
      <c r="G132" s="159"/>
      <c r="H132" s="159"/>
      <c r="I132" s="159"/>
      <c r="J132" s="159"/>
      <c r="K132" s="159"/>
      <c r="L132" s="159"/>
      <c r="M132" s="159"/>
      <c r="N132" s="158"/>
      <c r="O132" s="158"/>
      <c r="P132" s="158"/>
      <c r="Q132" s="158"/>
      <c r="R132" s="159"/>
      <c r="S132" s="159"/>
      <c r="T132" s="159"/>
      <c r="U132" s="159"/>
      <c r="V132" s="159"/>
      <c r="W132" s="159"/>
      <c r="X132" s="159"/>
      <c r="Y132" s="159"/>
      <c r="Z132" s="148"/>
      <c r="AA132" s="148"/>
      <c r="AB132" s="148"/>
      <c r="AC132" s="148"/>
      <c r="AD132" s="148"/>
      <c r="AE132" s="148"/>
      <c r="AF132" s="148"/>
      <c r="AG132" s="148" t="s">
        <v>146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>
        <v>58</v>
      </c>
      <c r="B133" s="156" t="s">
        <v>320</v>
      </c>
      <c r="C133" s="189" t="s">
        <v>321</v>
      </c>
      <c r="D133" s="157" t="s">
        <v>0</v>
      </c>
      <c r="E133" s="184"/>
      <c r="F133" s="160"/>
      <c r="G133" s="159">
        <f>ROUND(E133*F133,2)</f>
        <v>0</v>
      </c>
      <c r="H133" s="160"/>
      <c r="I133" s="159">
        <f>ROUND(E133*H133,2)</f>
        <v>0</v>
      </c>
      <c r="J133" s="160"/>
      <c r="K133" s="159">
        <f>ROUND(E133*J133,2)</f>
        <v>0</v>
      </c>
      <c r="L133" s="159">
        <v>21</v>
      </c>
      <c r="M133" s="159">
        <f>G133*(1+L133/100)</f>
        <v>0</v>
      </c>
      <c r="N133" s="158">
        <v>0</v>
      </c>
      <c r="O133" s="158">
        <f>ROUND(E133*N133,2)</f>
        <v>0</v>
      </c>
      <c r="P133" s="158">
        <v>0</v>
      </c>
      <c r="Q133" s="158">
        <f>ROUND(E133*P133,2)</f>
        <v>0</v>
      </c>
      <c r="R133" s="159"/>
      <c r="S133" s="159" t="s">
        <v>137</v>
      </c>
      <c r="T133" s="159" t="s">
        <v>138</v>
      </c>
      <c r="U133" s="159">
        <v>0</v>
      </c>
      <c r="V133" s="159">
        <f>ROUND(E133*U133,2)</f>
        <v>0</v>
      </c>
      <c r="W133" s="159"/>
      <c r="X133" s="159" t="s">
        <v>244</v>
      </c>
      <c r="Y133" s="159" t="s">
        <v>140</v>
      </c>
      <c r="Z133" s="148"/>
      <c r="AA133" s="148"/>
      <c r="AB133" s="148"/>
      <c r="AC133" s="148"/>
      <c r="AD133" s="148"/>
      <c r="AE133" s="148"/>
      <c r="AF133" s="148"/>
      <c r="AG133" s="148" t="s">
        <v>245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x14ac:dyDescent="0.2">
      <c r="A134" s="165" t="s">
        <v>132</v>
      </c>
      <c r="B134" s="166" t="s">
        <v>91</v>
      </c>
      <c r="C134" s="185" t="s">
        <v>92</v>
      </c>
      <c r="D134" s="167"/>
      <c r="E134" s="168"/>
      <c r="F134" s="169"/>
      <c r="G134" s="170">
        <f>SUMIF(AG135:AG142,"&lt;&gt;NOR",G135:G142)</f>
        <v>0</v>
      </c>
      <c r="H134" s="164"/>
      <c r="I134" s="164">
        <f>SUM(I135:I142)</f>
        <v>0</v>
      </c>
      <c r="J134" s="164"/>
      <c r="K134" s="164">
        <f>SUM(K135:K142)</f>
        <v>0</v>
      </c>
      <c r="L134" s="164"/>
      <c r="M134" s="164">
        <f>SUM(M135:M142)</f>
        <v>0</v>
      </c>
      <c r="N134" s="163"/>
      <c r="O134" s="163">
        <f>SUM(O135:O142)</f>
        <v>0.02</v>
      </c>
      <c r="P134" s="163"/>
      <c r="Q134" s="163">
        <f>SUM(Q135:Q142)</f>
        <v>0.01</v>
      </c>
      <c r="R134" s="164"/>
      <c r="S134" s="164"/>
      <c r="T134" s="164"/>
      <c r="U134" s="164"/>
      <c r="V134" s="164">
        <f>SUM(V135:V142)</f>
        <v>5.08</v>
      </c>
      <c r="W134" s="164"/>
      <c r="X134" s="164"/>
      <c r="Y134" s="164"/>
      <c r="AG134" t="s">
        <v>133</v>
      </c>
    </row>
    <row r="135" spans="1:60" outlineLevel="1" x14ac:dyDescent="0.2">
      <c r="A135" s="178">
        <v>59</v>
      </c>
      <c r="B135" s="179" t="s">
        <v>322</v>
      </c>
      <c r="C135" s="186" t="s">
        <v>323</v>
      </c>
      <c r="D135" s="180" t="s">
        <v>161</v>
      </c>
      <c r="E135" s="181">
        <v>3.8</v>
      </c>
      <c r="F135" s="182"/>
      <c r="G135" s="183">
        <f>ROUND(E135*F135,2)</f>
        <v>0</v>
      </c>
      <c r="H135" s="160"/>
      <c r="I135" s="159">
        <f>ROUND(E135*H135,2)</f>
        <v>0</v>
      </c>
      <c r="J135" s="160"/>
      <c r="K135" s="159">
        <f>ROUND(E135*J135,2)</f>
        <v>0</v>
      </c>
      <c r="L135" s="159">
        <v>21</v>
      </c>
      <c r="M135" s="159">
        <f>G135*(1+L135/100)</f>
        <v>0</v>
      </c>
      <c r="N135" s="158">
        <v>2.0000000000000002E-5</v>
      </c>
      <c r="O135" s="158">
        <f>ROUND(E135*N135,2)</f>
        <v>0</v>
      </c>
      <c r="P135" s="158">
        <v>0</v>
      </c>
      <c r="Q135" s="158">
        <f>ROUND(E135*P135,2)</f>
        <v>0</v>
      </c>
      <c r="R135" s="159"/>
      <c r="S135" s="159" t="s">
        <v>137</v>
      </c>
      <c r="T135" s="159" t="s">
        <v>138</v>
      </c>
      <c r="U135" s="159">
        <v>7.0000000000000007E-2</v>
      </c>
      <c r="V135" s="159">
        <f>ROUND(E135*U135,2)</f>
        <v>0.27</v>
      </c>
      <c r="W135" s="159"/>
      <c r="X135" s="159" t="s">
        <v>139</v>
      </c>
      <c r="Y135" s="159" t="s">
        <v>140</v>
      </c>
      <c r="Z135" s="148"/>
      <c r="AA135" s="148"/>
      <c r="AB135" s="148"/>
      <c r="AC135" s="148"/>
      <c r="AD135" s="148"/>
      <c r="AE135" s="148"/>
      <c r="AF135" s="148"/>
      <c r="AG135" s="148" t="s">
        <v>141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72">
        <v>60</v>
      </c>
      <c r="B136" s="173" t="s">
        <v>324</v>
      </c>
      <c r="C136" s="187" t="s">
        <v>325</v>
      </c>
      <c r="D136" s="174" t="s">
        <v>144</v>
      </c>
      <c r="E136" s="175">
        <v>7.92</v>
      </c>
      <c r="F136" s="176"/>
      <c r="G136" s="177">
        <f>ROUND(E136*F136,2)</f>
        <v>0</v>
      </c>
      <c r="H136" s="160"/>
      <c r="I136" s="159">
        <f>ROUND(E136*H136,2)</f>
        <v>0</v>
      </c>
      <c r="J136" s="160"/>
      <c r="K136" s="159">
        <f>ROUND(E136*J136,2)</f>
        <v>0</v>
      </c>
      <c r="L136" s="159">
        <v>21</v>
      </c>
      <c r="M136" s="159">
        <f>G136*(1+L136/100)</f>
        <v>0</v>
      </c>
      <c r="N136" s="158">
        <v>0</v>
      </c>
      <c r="O136" s="158">
        <f>ROUND(E136*N136,2)</f>
        <v>0</v>
      </c>
      <c r="P136" s="158">
        <v>1E-3</v>
      </c>
      <c r="Q136" s="158">
        <f>ROUND(E136*P136,2)</f>
        <v>0.01</v>
      </c>
      <c r="R136" s="159"/>
      <c r="S136" s="159" t="s">
        <v>137</v>
      </c>
      <c r="T136" s="159" t="s">
        <v>138</v>
      </c>
      <c r="U136" s="159">
        <v>0.11</v>
      </c>
      <c r="V136" s="159">
        <f>ROUND(E136*U136,2)</f>
        <v>0.87</v>
      </c>
      <c r="W136" s="159"/>
      <c r="X136" s="159" t="s">
        <v>139</v>
      </c>
      <c r="Y136" s="159" t="s">
        <v>140</v>
      </c>
      <c r="Z136" s="148"/>
      <c r="AA136" s="148"/>
      <c r="AB136" s="148"/>
      <c r="AC136" s="148"/>
      <c r="AD136" s="148"/>
      <c r="AE136" s="148"/>
      <c r="AF136" s="148"/>
      <c r="AG136" s="148" t="s">
        <v>141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2" x14ac:dyDescent="0.2">
      <c r="A137" s="155"/>
      <c r="B137" s="156"/>
      <c r="C137" s="188" t="s">
        <v>326</v>
      </c>
      <c r="D137" s="161"/>
      <c r="E137" s="162">
        <v>4.32</v>
      </c>
      <c r="F137" s="159"/>
      <c r="G137" s="159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59"/>
      <c r="Z137" s="148"/>
      <c r="AA137" s="148"/>
      <c r="AB137" s="148"/>
      <c r="AC137" s="148"/>
      <c r="AD137" s="148"/>
      <c r="AE137" s="148"/>
      <c r="AF137" s="148"/>
      <c r="AG137" s="148" t="s">
        <v>146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3" x14ac:dyDescent="0.2">
      <c r="A138" s="155"/>
      <c r="B138" s="156"/>
      <c r="C138" s="188" t="s">
        <v>327</v>
      </c>
      <c r="D138" s="161"/>
      <c r="E138" s="162">
        <v>3.6</v>
      </c>
      <c r="F138" s="159"/>
      <c r="G138" s="159"/>
      <c r="H138" s="159"/>
      <c r="I138" s="159"/>
      <c r="J138" s="159"/>
      <c r="K138" s="159"/>
      <c r="L138" s="159"/>
      <c r="M138" s="159"/>
      <c r="N138" s="158"/>
      <c r="O138" s="158"/>
      <c r="P138" s="158"/>
      <c r="Q138" s="158"/>
      <c r="R138" s="159"/>
      <c r="S138" s="159"/>
      <c r="T138" s="159"/>
      <c r="U138" s="159"/>
      <c r="V138" s="159"/>
      <c r="W138" s="159"/>
      <c r="X138" s="159"/>
      <c r="Y138" s="159"/>
      <c r="Z138" s="148"/>
      <c r="AA138" s="148"/>
      <c r="AB138" s="148"/>
      <c r="AC138" s="148"/>
      <c r="AD138" s="148"/>
      <c r="AE138" s="148"/>
      <c r="AF138" s="148"/>
      <c r="AG138" s="148" t="s">
        <v>146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ht="22.5" outlineLevel="1" x14ac:dyDescent="0.2">
      <c r="A139" s="172">
        <v>61</v>
      </c>
      <c r="B139" s="173" t="s">
        <v>328</v>
      </c>
      <c r="C139" s="187" t="s">
        <v>329</v>
      </c>
      <c r="D139" s="174" t="s">
        <v>144</v>
      </c>
      <c r="E139" s="175">
        <v>5.76</v>
      </c>
      <c r="F139" s="176"/>
      <c r="G139" s="177">
        <f>ROUND(E139*F139,2)</f>
        <v>0</v>
      </c>
      <c r="H139" s="160"/>
      <c r="I139" s="159">
        <f>ROUND(E139*H139,2)</f>
        <v>0</v>
      </c>
      <c r="J139" s="160"/>
      <c r="K139" s="159">
        <f>ROUND(E139*J139,2)</f>
        <v>0</v>
      </c>
      <c r="L139" s="159">
        <v>21</v>
      </c>
      <c r="M139" s="159">
        <f>G139*(1+L139/100)</f>
        <v>0</v>
      </c>
      <c r="N139" s="158">
        <v>2.8800000000000002E-3</v>
      </c>
      <c r="O139" s="158">
        <f>ROUND(E139*N139,2)</f>
        <v>0.02</v>
      </c>
      <c r="P139" s="158">
        <v>0</v>
      </c>
      <c r="Q139" s="158">
        <f>ROUND(E139*P139,2)</f>
        <v>0</v>
      </c>
      <c r="R139" s="159"/>
      <c r="S139" s="159" t="s">
        <v>137</v>
      </c>
      <c r="T139" s="159" t="s">
        <v>138</v>
      </c>
      <c r="U139" s="159">
        <v>0.68</v>
      </c>
      <c r="V139" s="159">
        <f>ROUND(E139*U139,2)</f>
        <v>3.92</v>
      </c>
      <c r="W139" s="159"/>
      <c r="X139" s="159" t="s">
        <v>139</v>
      </c>
      <c r="Y139" s="159" t="s">
        <v>140</v>
      </c>
      <c r="Z139" s="148"/>
      <c r="AA139" s="148"/>
      <c r="AB139" s="148"/>
      <c r="AC139" s="148"/>
      <c r="AD139" s="148"/>
      <c r="AE139" s="148"/>
      <c r="AF139" s="148"/>
      <c r="AG139" s="148" t="s">
        <v>141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2" x14ac:dyDescent="0.2">
      <c r="A140" s="155"/>
      <c r="B140" s="156"/>
      <c r="C140" s="252" t="s">
        <v>330</v>
      </c>
      <c r="D140" s="253"/>
      <c r="E140" s="253"/>
      <c r="F140" s="253"/>
      <c r="G140" s="253"/>
      <c r="H140" s="159"/>
      <c r="I140" s="159"/>
      <c r="J140" s="159"/>
      <c r="K140" s="159"/>
      <c r="L140" s="159"/>
      <c r="M140" s="159"/>
      <c r="N140" s="158"/>
      <c r="O140" s="158"/>
      <c r="P140" s="158"/>
      <c r="Q140" s="158"/>
      <c r="R140" s="159"/>
      <c r="S140" s="159"/>
      <c r="T140" s="159"/>
      <c r="U140" s="159"/>
      <c r="V140" s="159"/>
      <c r="W140" s="159"/>
      <c r="X140" s="159"/>
      <c r="Y140" s="159"/>
      <c r="Z140" s="148"/>
      <c r="AA140" s="148"/>
      <c r="AB140" s="148"/>
      <c r="AC140" s="148"/>
      <c r="AD140" s="148"/>
      <c r="AE140" s="148"/>
      <c r="AF140" s="148"/>
      <c r="AG140" s="148" t="s">
        <v>204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78">
        <v>62</v>
      </c>
      <c r="B141" s="179" t="s">
        <v>331</v>
      </c>
      <c r="C141" s="186" t="s">
        <v>332</v>
      </c>
      <c r="D141" s="180" t="s">
        <v>161</v>
      </c>
      <c r="E141" s="181">
        <v>4</v>
      </c>
      <c r="F141" s="182"/>
      <c r="G141" s="183">
        <f>ROUND(E141*F141,2)</f>
        <v>0</v>
      </c>
      <c r="H141" s="160"/>
      <c r="I141" s="159">
        <f>ROUND(E141*H141,2)</f>
        <v>0</v>
      </c>
      <c r="J141" s="160"/>
      <c r="K141" s="159">
        <f>ROUND(E141*J141,2)</f>
        <v>0</v>
      </c>
      <c r="L141" s="159">
        <v>21</v>
      </c>
      <c r="M141" s="159">
        <f>G141*(1+L141/100)</f>
        <v>0</v>
      </c>
      <c r="N141" s="158">
        <v>5.0000000000000001E-4</v>
      </c>
      <c r="O141" s="158">
        <f>ROUND(E141*N141,2)</f>
        <v>0</v>
      </c>
      <c r="P141" s="158">
        <v>0</v>
      </c>
      <c r="Q141" s="158">
        <f>ROUND(E141*P141,2)</f>
        <v>0</v>
      </c>
      <c r="R141" s="159" t="s">
        <v>165</v>
      </c>
      <c r="S141" s="159" t="s">
        <v>137</v>
      </c>
      <c r="T141" s="159" t="s">
        <v>138</v>
      </c>
      <c r="U141" s="159">
        <v>0</v>
      </c>
      <c r="V141" s="159">
        <f>ROUND(E141*U141,2)</f>
        <v>0</v>
      </c>
      <c r="W141" s="159"/>
      <c r="X141" s="159" t="s">
        <v>166</v>
      </c>
      <c r="Y141" s="159" t="s">
        <v>140</v>
      </c>
      <c r="Z141" s="148"/>
      <c r="AA141" s="148"/>
      <c r="AB141" s="148"/>
      <c r="AC141" s="148"/>
      <c r="AD141" s="148"/>
      <c r="AE141" s="148"/>
      <c r="AF141" s="148"/>
      <c r="AG141" s="148" t="s">
        <v>167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8">
        <v>63</v>
      </c>
      <c r="B142" s="179" t="s">
        <v>333</v>
      </c>
      <c r="C142" s="186" t="s">
        <v>334</v>
      </c>
      <c r="D142" s="180" t="s">
        <v>243</v>
      </c>
      <c r="E142" s="181">
        <v>1.866E-2</v>
      </c>
      <c r="F142" s="182"/>
      <c r="G142" s="183">
        <f>ROUND(E142*F142,2)</f>
        <v>0</v>
      </c>
      <c r="H142" s="160"/>
      <c r="I142" s="159">
        <f>ROUND(E142*H142,2)</f>
        <v>0</v>
      </c>
      <c r="J142" s="160"/>
      <c r="K142" s="159">
        <f>ROUND(E142*J142,2)</f>
        <v>0</v>
      </c>
      <c r="L142" s="159">
        <v>21</v>
      </c>
      <c r="M142" s="159">
        <f>G142*(1+L142/100)</f>
        <v>0</v>
      </c>
      <c r="N142" s="158">
        <v>0</v>
      </c>
      <c r="O142" s="158">
        <f>ROUND(E142*N142,2)</f>
        <v>0</v>
      </c>
      <c r="P142" s="158">
        <v>0</v>
      </c>
      <c r="Q142" s="158">
        <f>ROUND(E142*P142,2)</f>
        <v>0</v>
      </c>
      <c r="R142" s="159"/>
      <c r="S142" s="159" t="s">
        <v>137</v>
      </c>
      <c r="T142" s="159" t="s">
        <v>138</v>
      </c>
      <c r="U142" s="159">
        <v>1.1020000000000001</v>
      </c>
      <c r="V142" s="159">
        <f>ROUND(E142*U142,2)</f>
        <v>0.02</v>
      </c>
      <c r="W142" s="159"/>
      <c r="X142" s="159" t="s">
        <v>244</v>
      </c>
      <c r="Y142" s="159" t="s">
        <v>140</v>
      </c>
      <c r="Z142" s="148"/>
      <c r="AA142" s="148"/>
      <c r="AB142" s="148"/>
      <c r="AC142" s="148"/>
      <c r="AD142" s="148"/>
      <c r="AE142" s="148"/>
      <c r="AF142" s="148"/>
      <c r="AG142" s="148" t="s">
        <v>245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x14ac:dyDescent="0.2">
      <c r="A143" s="165" t="s">
        <v>132</v>
      </c>
      <c r="B143" s="166" t="s">
        <v>93</v>
      </c>
      <c r="C143" s="185" t="s">
        <v>94</v>
      </c>
      <c r="D143" s="167"/>
      <c r="E143" s="168"/>
      <c r="F143" s="169"/>
      <c r="G143" s="170">
        <f>SUMIF(AG144:AG148,"&lt;&gt;NOR",G144:G148)</f>
        <v>0</v>
      </c>
      <c r="H143" s="164"/>
      <c r="I143" s="164">
        <f>SUM(I144:I148)</f>
        <v>0</v>
      </c>
      <c r="J143" s="164"/>
      <c r="K143" s="164">
        <f>SUM(K144:K148)</f>
        <v>0</v>
      </c>
      <c r="L143" s="164"/>
      <c r="M143" s="164">
        <f>SUM(M144:M148)</f>
        <v>0</v>
      </c>
      <c r="N143" s="163"/>
      <c r="O143" s="163">
        <f>SUM(O144:O148)</f>
        <v>0</v>
      </c>
      <c r="P143" s="163"/>
      <c r="Q143" s="163">
        <f>SUM(Q144:Q148)</f>
        <v>0</v>
      </c>
      <c r="R143" s="164"/>
      <c r="S143" s="164"/>
      <c r="T143" s="164"/>
      <c r="U143" s="164"/>
      <c r="V143" s="164">
        <f>SUM(V144:V148)</f>
        <v>2.9</v>
      </c>
      <c r="W143" s="164"/>
      <c r="X143" s="164"/>
      <c r="Y143" s="164"/>
      <c r="AG143" t="s">
        <v>133</v>
      </c>
    </row>
    <row r="144" spans="1:60" outlineLevel="1" x14ac:dyDescent="0.2">
      <c r="A144" s="172">
        <v>64</v>
      </c>
      <c r="B144" s="173" t="s">
        <v>335</v>
      </c>
      <c r="C144" s="187" t="s">
        <v>336</v>
      </c>
      <c r="D144" s="174" t="s">
        <v>144</v>
      </c>
      <c r="E144" s="175">
        <v>23</v>
      </c>
      <c r="F144" s="176"/>
      <c r="G144" s="177">
        <f>ROUND(E144*F144,2)</f>
        <v>0</v>
      </c>
      <c r="H144" s="160"/>
      <c r="I144" s="159">
        <f>ROUND(E144*H144,2)</f>
        <v>0</v>
      </c>
      <c r="J144" s="160"/>
      <c r="K144" s="159">
        <f>ROUND(E144*J144,2)</f>
        <v>0</v>
      </c>
      <c r="L144" s="159">
        <v>21</v>
      </c>
      <c r="M144" s="159">
        <f>G144*(1+L144/100)</f>
        <v>0</v>
      </c>
      <c r="N144" s="158">
        <v>1.0000000000000001E-5</v>
      </c>
      <c r="O144" s="158">
        <f>ROUND(E144*N144,2)</f>
        <v>0</v>
      </c>
      <c r="P144" s="158">
        <v>0</v>
      </c>
      <c r="Q144" s="158">
        <f>ROUND(E144*P144,2)</f>
        <v>0</v>
      </c>
      <c r="R144" s="159"/>
      <c r="S144" s="159" t="s">
        <v>137</v>
      </c>
      <c r="T144" s="159" t="s">
        <v>138</v>
      </c>
      <c r="U144" s="159">
        <v>0.04</v>
      </c>
      <c r="V144" s="159">
        <f>ROUND(E144*U144,2)</f>
        <v>0.92</v>
      </c>
      <c r="W144" s="159"/>
      <c r="X144" s="159" t="s">
        <v>139</v>
      </c>
      <c r="Y144" s="159" t="s">
        <v>140</v>
      </c>
      <c r="Z144" s="148"/>
      <c r="AA144" s="148"/>
      <c r="AB144" s="148"/>
      <c r="AC144" s="148"/>
      <c r="AD144" s="148"/>
      <c r="AE144" s="148"/>
      <c r="AF144" s="148"/>
      <c r="AG144" s="148" t="s">
        <v>141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2" x14ac:dyDescent="0.2">
      <c r="A145" s="155"/>
      <c r="B145" s="156"/>
      <c r="C145" s="188" t="s">
        <v>337</v>
      </c>
      <c r="D145" s="161"/>
      <c r="E145" s="162">
        <v>23</v>
      </c>
      <c r="F145" s="159"/>
      <c r="G145" s="159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59"/>
      <c r="Z145" s="148"/>
      <c r="AA145" s="148"/>
      <c r="AB145" s="148"/>
      <c r="AC145" s="148"/>
      <c r="AD145" s="148"/>
      <c r="AE145" s="148"/>
      <c r="AF145" s="148"/>
      <c r="AG145" s="148" t="s">
        <v>146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ht="22.5" outlineLevel="1" x14ac:dyDescent="0.2">
      <c r="A146" s="172">
        <v>65</v>
      </c>
      <c r="B146" s="173" t="s">
        <v>338</v>
      </c>
      <c r="C146" s="187" t="s">
        <v>339</v>
      </c>
      <c r="D146" s="174" t="s">
        <v>144</v>
      </c>
      <c r="E146" s="175">
        <v>22</v>
      </c>
      <c r="F146" s="176"/>
      <c r="G146" s="177">
        <f>ROUND(E146*F146,2)</f>
        <v>0</v>
      </c>
      <c r="H146" s="160"/>
      <c r="I146" s="159">
        <f>ROUND(E146*H146,2)</f>
        <v>0</v>
      </c>
      <c r="J146" s="160"/>
      <c r="K146" s="159">
        <f>ROUND(E146*J146,2)</f>
        <v>0</v>
      </c>
      <c r="L146" s="159">
        <v>21</v>
      </c>
      <c r="M146" s="159">
        <f>G146*(1+L146/100)</f>
        <v>0</v>
      </c>
      <c r="N146" s="158">
        <v>2.0000000000000001E-4</v>
      </c>
      <c r="O146" s="158">
        <f>ROUND(E146*N146,2)</f>
        <v>0</v>
      </c>
      <c r="P146" s="158">
        <v>0</v>
      </c>
      <c r="Q146" s="158">
        <f>ROUND(E146*P146,2)</f>
        <v>0</v>
      </c>
      <c r="R146" s="159"/>
      <c r="S146" s="159" t="s">
        <v>137</v>
      </c>
      <c r="T146" s="159" t="s">
        <v>138</v>
      </c>
      <c r="U146" s="159">
        <v>0.09</v>
      </c>
      <c r="V146" s="159">
        <f>ROUND(E146*U146,2)</f>
        <v>1.98</v>
      </c>
      <c r="W146" s="159"/>
      <c r="X146" s="159" t="s">
        <v>139</v>
      </c>
      <c r="Y146" s="159" t="s">
        <v>140</v>
      </c>
      <c r="Z146" s="148"/>
      <c r="AA146" s="148"/>
      <c r="AB146" s="148"/>
      <c r="AC146" s="148"/>
      <c r="AD146" s="148"/>
      <c r="AE146" s="148"/>
      <c r="AF146" s="148"/>
      <c r="AG146" s="148" t="s">
        <v>141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2" x14ac:dyDescent="0.2">
      <c r="A147" s="155"/>
      <c r="B147" s="156"/>
      <c r="C147" s="252" t="s">
        <v>340</v>
      </c>
      <c r="D147" s="253"/>
      <c r="E147" s="253"/>
      <c r="F147" s="253"/>
      <c r="G147" s="253"/>
      <c r="H147" s="159"/>
      <c r="I147" s="159"/>
      <c r="J147" s="159"/>
      <c r="K147" s="159"/>
      <c r="L147" s="159"/>
      <c r="M147" s="159"/>
      <c r="N147" s="158"/>
      <c r="O147" s="158"/>
      <c r="P147" s="158"/>
      <c r="Q147" s="158"/>
      <c r="R147" s="159"/>
      <c r="S147" s="159"/>
      <c r="T147" s="159"/>
      <c r="U147" s="159"/>
      <c r="V147" s="159"/>
      <c r="W147" s="159"/>
      <c r="X147" s="159"/>
      <c r="Y147" s="159"/>
      <c r="Z147" s="148"/>
      <c r="AA147" s="148"/>
      <c r="AB147" s="148"/>
      <c r="AC147" s="148"/>
      <c r="AD147" s="148"/>
      <c r="AE147" s="148"/>
      <c r="AF147" s="148"/>
      <c r="AG147" s="148" t="s">
        <v>204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3" x14ac:dyDescent="0.2">
      <c r="A148" s="155"/>
      <c r="B148" s="156"/>
      <c r="C148" s="250" t="s">
        <v>341</v>
      </c>
      <c r="D148" s="251"/>
      <c r="E148" s="251"/>
      <c r="F148" s="251"/>
      <c r="G148" s="251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59"/>
      <c r="Z148" s="148"/>
      <c r="AA148" s="148"/>
      <c r="AB148" s="148"/>
      <c r="AC148" s="148"/>
      <c r="AD148" s="148"/>
      <c r="AE148" s="148"/>
      <c r="AF148" s="148"/>
      <c r="AG148" s="148" t="s">
        <v>204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x14ac:dyDescent="0.2">
      <c r="A149" s="165" t="s">
        <v>132</v>
      </c>
      <c r="B149" s="166" t="s">
        <v>95</v>
      </c>
      <c r="C149" s="185" t="s">
        <v>96</v>
      </c>
      <c r="D149" s="167"/>
      <c r="E149" s="168"/>
      <c r="F149" s="169"/>
      <c r="G149" s="170">
        <f>SUMIF(AG150:AG154,"&lt;&gt;NOR",G150:G154)</f>
        <v>0</v>
      </c>
      <c r="H149" s="164"/>
      <c r="I149" s="164">
        <f>SUM(I150:I154)</f>
        <v>0</v>
      </c>
      <c r="J149" s="164"/>
      <c r="K149" s="164">
        <f>SUM(K150:K154)</f>
        <v>0</v>
      </c>
      <c r="L149" s="164"/>
      <c r="M149" s="164">
        <f>SUM(M150:M154)</f>
        <v>0</v>
      </c>
      <c r="N149" s="163"/>
      <c r="O149" s="163">
        <f>SUM(O150:O154)</f>
        <v>0.03</v>
      </c>
      <c r="P149" s="163"/>
      <c r="Q149" s="163">
        <f>SUM(Q150:Q154)</f>
        <v>0</v>
      </c>
      <c r="R149" s="164"/>
      <c r="S149" s="164"/>
      <c r="T149" s="164"/>
      <c r="U149" s="164"/>
      <c r="V149" s="164">
        <f>SUM(V150:V154)</f>
        <v>7.2299999999999995</v>
      </c>
      <c r="W149" s="164"/>
      <c r="X149" s="164"/>
      <c r="Y149" s="164"/>
      <c r="AG149" t="s">
        <v>133</v>
      </c>
    </row>
    <row r="150" spans="1:60" outlineLevel="1" x14ac:dyDescent="0.2">
      <c r="A150" s="172">
        <v>66</v>
      </c>
      <c r="B150" s="173" t="s">
        <v>342</v>
      </c>
      <c r="C150" s="187" t="s">
        <v>343</v>
      </c>
      <c r="D150" s="174" t="s">
        <v>144</v>
      </c>
      <c r="E150" s="175">
        <v>55.56</v>
      </c>
      <c r="F150" s="176"/>
      <c r="G150" s="177">
        <f>ROUND(E150*F150,2)</f>
        <v>0</v>
      </c>
      <c r="H150" s="160"/>
      <c r="I150" s="159">
        <f>ROUND(E150*H150,2)</f>
        <v>0</v>
      </c>
      <c r="J150" s="160"/>
      <c r="K150" s="159">
        <f>ROUND(E150*J150,2)</f>
        <v>0</v>
      </c>
      <c r="L150" s="159">
        <v>21</v>
      </c>
      <c r="M150" s="159">
        <f>G150*(1+L150/100)</f>
        <v>0</v>
      </c>
      <c r="N150" s="158">
        <v>1.7000000000000001E-4</v>
      </c>
      <c r="O150" s="158">
        <f>ROUND(E150*N150,2)</f>
        <v>0.01</v>
      </c>
      <c r="P150" s="158">
        <v>0</v>
      </c>
      <c r="Q150" s="158">
        <f>ROUND(E150*P150,2)</f>
        <v>0</v>
      </c>
      <c r="R150" s="159"/>
      <c r="S150" s="159" t="s">
        <v>137</v>
      </c>
      <c r="T150" s="159" t="s">
        <v>138</v>
      </c>
      <c r="U150" s="159">
        <v>0.03</v>
      </c>
      <c r="V150" s="159">
        <f>ROUND(E150*U150,2)</f>
        <v>1.67</v>
      </c>
      <c r="W150" s="159"/>
      <c r="X150" s="159" t="s">
        <v>139</v>
      </c>
      <c r="Y150" s="159" t="s">
        <v>140</v>
      </c>
      <c r="Z150" s="148"/>
      <c r="AA150" s="148"/>
      <c r="AB150" s="148"/>
      <c r="AC150" s="148"/>
      <c r="AD150" s="148"/>
      <c r="AE150" s="148"/>
      <c r="AF150" s="148"/>
      <c r="AG150" s="148" t="s">
        <v>141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2" x14ac:dyDescent="0.2">
      <c r="A151" s="155"/>
      <c r="B151" s="156"/>
      <c r="C151" s="188" t="s">
        <v>344</v>
      </c>
      <c r="D151" s="161"/>
      <c r="E151" s="162">
        <v>3.72</v>
      </c>
      <c r="F151" s="159"/>
      <c r="G151" s="159"/>
      <c r="H151" s="159"/>
      <c r="I151" s="159"/>
      <c r="J151" s="159"/>
      <c r="K151" s="159"/>
      <c r="L151" s="159"/>
      <c r="M151" s="159"/>
      <c r="N151" s="158"/>
      <c r="O151" s="158"/>
      <c r="P151" s="158"/>
      <c r="Q151" s="158"/>
      <c r="R151" s="159"/>
      <c r="S151" s="159"/>
      <c r="T151" s="159"/>
      <c r="U151" s="159"/>
      <c r="V151" s="159"/>
      <c r="W151" s="159"/>
      <c r="X151" s="159"/>
      <c r="Y151" s="159"/>
      <c r="Z151" s="148"/>
      <c r="AA151" s="148"/>
      <c r="AB151" s="148"/>
      <c r="AC151" s="148"/>
      <c r="AD151" s="148"/>
      <c r="AE151" s="148"/>
      <c r="AF151" s="148"/>
      <c r="AG151" s="148" t="s">
        <v>146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3" x14ac:dyDescent="0.2">
      <c r="A152" s="155"/>
      <c r="B152" s="156"/>
      <c r="C152" s="188" t="s">
        <v>345</v>
      </c>
      <c r="D152" s="161"/>
      <c r="E152" s="162">
        <v>51.84</v>
      </c>
      <c r="F152" s="159"/>
      <c r="G152" s="159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59"/>
      <c r="Z152" s="148"/>
      <c r="AA152" s="148"/>
      <c r="AB152" s="148"/>
      <c r="AC152" s="148"/>
      <c r="AD152" s="148"/>
      <c r="AE152" s="148"/>
      <c r="AF152" s="148"/>
      <c r="AG152" s="148" t="s">
        <v>146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72">
        <v>67</v>
      </c>
      <c r="B153" s="173" t="s">
        <v>346</v>
      </c>
      <c r="C153" s="187" t="s">
        <v>347</v>
      </c>
      <c r="D153" s="174" t="s">
        <v>144</v>
      </c>
      <c r="E153" s="175">
        <v>55.56</v>
      </c>
      <c r="F153" s="176"/>
      <c r="G153" s="177">
        <f>ROUND(E153*F153,2)</f>
        <v>0</v>
      </c>
      <c r="H153" s="160"/>
      <c r="I153" s="159">
        <f>ROUND(E153*H153,2)</f>
        <v>0</v>
      </c>
      <c r="J153" s="160"/>
      <c r="K153" s="159">
        <f>ROUND(E153*J153,2)</f>
        <v>0</v>
      </c>
      <c r="L153" s="159">
        <v>21</v>
      </c>
      <c r="M153" s="159">
        <f>G153*(1+L153/100)</f>
        <v>0</v>
      </c>
      <c r="N153" s="158">
        <v>2.9E-4</v>
      </c>
      <c r="O153" s="158">
        <f>ROUND(E153*N153,2)</f>
        <v>0.02</v>
      </c>
      <c r="P153" s="158">
        <v>0</v>
      </c>
      <c r="Q153" s="158">
        <f>ROUND(E153*P153,2)</f>
        <v>0</v>
      </c>
      <c r="R153" s="159"/>
      <c r="S153" s="159" t="s">
        <v>137</v>
      </c>
      <c r="T153" s="159" t="s">
        <v>138</v>
      </c>
      <c r="U153" s="159">
        <v>0.1</v>
      </c>
      <c r="V153" s="159">
        <f>ROUND(E153*U153,2)</f>
        <v>5.56</v>
      </c>
      <c r="W153" s="159"/>
      <c r="X153" s="159" t="s">
        <v>139</v>
      </c>
      <c r="Y153" s="159" t="s">
        <v>140</v>
      </c>
      <c r="Z153" s="148"/>
      <c r="AA153" s="148"/>
      <c r="AB153" s="148"/>
      <c r="AC153" s="148"/>
      <c r="AD153" s="148"/>
      <c r="AE153" s="148"/>
      <c r="AF153" s="148"/>
      <c r="AG153" s="148" t="s">
        <v>141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2" x14ac:dyDescent="0.2">
      <c r="A154" s="155"/>
      <c r="B154" s="156"/>
      <c r="C154" s="188" t="s">
        <v>348</v>
      </c>
      <c r="D154" s="161"/>
      <c r="E154" s="162">
        <v>55.56</v>
      </c>
      <c r="F154" s="159"/>
      <c r="G154" s="159"/>
      <c r="H154" s="159"/>
      <c r="I154" s="159"/>
      <c r="J154" s="159"/>
      <c r="K154" s="159"/>
      <c r="L154" s="159"/>
      <c r="M154" s="159"/>
      <c r="N154" s="158"/>
      <c r="O154" s="158"/>
      <c r="P154" s="158"/>
      <c r="Q154" s="158"/>
      <c r="R154" s="159"/>
      <c r="S154" s="159"/>
      <c r="T154" s="159"/>
      <c r="U154" s="159"/>
      <c r="V154" s="159"/>
      <c r="W154" s="159"/>
      <c r="X154" s="159"/>
      <c r="Y154" s="159"/>
      <c r="Z154" s="148"/>
      <c r="AA154" s="148"/>
      <c r="AB154" s="148"/>
      <c r="AC154" s="148"/>
      <c r="AD154" s="148"/>
      <c r="AE154" s="148"/>
      <c r="AF154" s="148"/>
      <c r="AG154" s="148" t="s">
        <v>146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x14ac:dyDescent="0.2">
      <c r="A155" s="165" t="s">
        <v>132</v>
      </c>
      <c r="B155" s="166" t="s">
        <v>97</v>
      </c>
      <c r="C155" s="185" t="s">
        <v>98</v>
      </c>
      <c r="D155" s="167"/>
      <c r="E155" s="168"/>
      <c r="F155" s="169"/>
      <c r="G155" s="170">
        <f>SUMIF(AG156:AG157,"&lt;&gt;NOR",G156:G157)</f>
        <v>0</v>
      </c>
      <c r="H155" s="164"/>
      <c r="I155" s="164">
        <f>SUM(I156:I157)</f>
        <v>0</v>
      </c>
      <c r="J155" s="164"/>
      <c r="K155" s="164">
        <f>SUM(K156:K157)</f>
        <v>0</v>
      </c>
      <c r="L155" s="164"/>
      <c r="M155" s="164">
        <f>SUM(M156:M157)</f>
        <v>0</v>
      </c>
      <c r="N155" s="163"/>
      <c r="O155" s="163">
        <f>SUM(O156:O157)</f>
        <v>0</v>
      </c>
      <c r="P155" s="163"/>
      <c r="Q155" s="163">
        <f>SUM(Q156:Q157)</f>
        <v>0</v>
      </c>
      <c r="R155" s="164"/>
      <c r="S155" s="164"/>
      <c r="T155" s="164"/>
      <c r="U155" s="164"/>
      <c r="V155" s="164">
        <f>SUM(V156:V157)</f>
        <v>8.68</v>
      </c>
      <c r="W155" s="164"/>
      <c r="X155" s="164"/>
      <c r="Y155" s="164"/>
      <c r="AG155" t="s">
        <v>133</v>
      </c>
    </row>
    <row r="156" spans="1:60" outlineLevel="1" x14ac:dyDescent="0.2">
      <c r="A156" s="178">
        <v>68</v>
      </c>
      <c r="B156" s="179" t="s">
        <v>349</v>
      </c>
      <c r="C156" s="186" t="s">
        <v>350</v>
      </c>
      <c r="D156" s="180" t="s">
        <v>161</v>
      </c>
      <c r="E156" s="181">
        <v>10</v>
      </c>
      <c r="F156" s="182"/>
      <c r="G156" s="183">
        <f>ROUND(E156*F156,2)</f>
        <v>0</v>
      </c>
      <c r="H156" s="160"/>
      <c r="I156" s="159">
        <f>ROUND(E156*H156,2)</f>
        <v>0</v>
      </c>
      <c r="J156" s="160"/>
      <c r="K156" s="159">
        <f>ROUND(E156*J156,2)</f>
        <v>0</v>
      </c>
      <c r="L156" s="159">
        <v>21</v>
      </c>
      <c r="M156" s="159">
        <f>G156*(1+L156/100)</f>
        <v>0</v>
      </c>
      <c r="N156" s="158">
        <v>0</v>
      </c>
      <c r="O156" s="158">
        <f>ROUND(E156*N156,2)</f>
        <v>0</v>
      </c>
      <c r="P156" s="158">
        <v>0</v>
      </c>
      <c r="Q156" s="158">
        <f>ROUND(E156*P156,2)</f>
        <v>0</v>
      </c>
      <c r="R156" s="159"/>
      <c r="S156" s="159" t="s">
        <v>137</v>
      </c>
      <c r="T156" s="159" t="s">
        <v>138</v>
      </c>
      <c r="U156" s="159">
        <v>0.71499999999999997</v>
      </c>
      <c r="V156" s="159">
        <f>ROUND(E156*U156,2)</f>
        <v>7.15</v>
      </c>
      <c r="W156" s="159"/>
      <c r="X156" s="159" t="s">
        <v>139</v>
      </c>
      <c r="Y156" s="159" t="s">
        <v>140</v>
      </c>
      <c r="Z156" s="148"/>
      <c r="AA156" s="148"/>
      <c r="AB156" s="148"/>
      <c r="AC156" s="148"/>
      <c r="AD156" s="148"/>
      <c r="AE156" s="148"/>
      <c r="AF156" s="148"/>
      <c r="AG156" s="148" t="s">
        <v>141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78">
        <v>69</v>
      </c>
      <c r="B157" s="179" t="s">
        <v>351</v>
      </c>
      <c r="C157" s="186" t="s">
        <v>352</v>
      </c>
      <c r="D157" s="180" t="s">
        <v>136</v>
      </c>
      <c r="E157" s="181">
        <v>9</v>
      </c>
      <c r="F157" s="182"/>
      <c r="G157" s="183">
        <f>ROUND(E157*F157,2)</f>
        <v>0</v>
      </c>
      <c r="H157" s="160"/>
      <c r="I157" s="159">
        <f>ROUND(E157*H157,2)</f>
        <v>0</v>
      </c>
      <c r="J157" s="160"/>
      <c r="K157" s="159">
        <f>ROUND(E157*J157,2)</f>
        <v>0</v>
      </c>
      <c r="L157" s="159">
        <v>21</v>
      </c>
      <c r="M157" s="159">
        <f>G157*(1+L157/100)</f>
        <v>0</v>
      </c>
      <c r="N157" s="158">
        <v>0</v>
      </c>
      <c r="O157" s="158">
        <f>ROUND(E157*N157,2)</f>
        <v>0</v>
      </c>
      <c r="P157" s="158">
        <v>0</v>
      </c>
      <c r="Q157" s="158">
        <f>ROUND(E157*P157,2)</f>
        <v>0</v>
      </c>
      <c r="R157" s="159"/>
      <c r="S157" s="159" t="s">
        <v>137</v>
      </c>
      <c r="T157" s="159" t="s">
        <v>173</v>
      </c>
      <c r="U157" s="159">
        <v>0.17</v>
      </c>
      <c r="V157" s="159">
        <f>ROUND(E157*U157,2)</f>
        <v>1.53</v>
      </c>
      <c r="W157" s="159"/>
      <c r="X157" s="159" t="s">
        <v>139</v>
      </c>
      <c r="Y157" s="159" t="s">
        <v>140</v>
      </c>
      <c r="Z157" s="148"/>
      <c r="AA157" s="148"/>
      <c r="AB157" s="148"/>
      <c r="AC157" s="148"/>
      <c r="AD157" s="148"/>
      <c r="AE157" s="148"/>
      <c r="AF157" s="148"/>
      <c r="AG157" s="148" t="s">
        <v>141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x14ac:dyDescent="0.2">
      <c r="A158" s="165" t="s">
        <v>132</v>
      </c>
      <c r="B158" s="166" t="s">
        <v>99</v>
      </c>
      <c r="C158" s="185" t="s">
        <v>100</v>
      </c>
      <c r="D158" s="167"/>
      <c r="E158" s="168"/>
      <c r="F158" s="169"/>
      <c r="G158" s="170">
        <f>SUMIF(AG159:AG170,"&lt;&gt;NOR",G159:G170)</f>
        <v>0</v>
      </c>
      <c r="H158" s="164"/>
      <c r="I158" s="164">
        <f>SUM(I159:I170)</f>
        <v>0</v>
      </c>
      <c r="J158" s="164"/>
      <c r="K158" s="164">
        <f>SUM(K159:K170)</f>
        <v>0</v>
      </c>
      <c r="L158" s="164"/>
      <c r="M158" s="164">
        <f>SUM(M159:M170)</f>
        <v>0</v>
      </c>
      <c r="N158" s="163"/>
      <c r="O158" s="163">
        <f>SUM(O159:O170)</f>
        <v>16.270000000000003</v>
      </c>
      <c r="P158" s="163"/>
      <c r="Q158" s="163">
        <f>SUM(Q159:Q170)</f>
        <v>0</v>
      </c>
      <c r="R158" s="164"/>
      <c r="S158" s="164"/>
      <c r="T158" s="164"/>
      <c r="U158" s="164"/>
      <c r="V158" s="164">
        <f>SUM(V159:V170)</f>
        <v>26.29</v>
      </c>
      <c r="W158" s="164"/>
      <c r="X158" s="164"/>
      <c r="Y158" s="164"/>
      <c r="AG158" t="s">
        <v>133</v>
      </c>
    </row>
    <row r="159" spans="1:60" ht="22.5" outlineLevel="1" x14ac:dyDescent="0.2">
      <c r="A159" s="178">
        <v>70</v>
      </c>
      <c r="B159" s="179" t="s">
        <v>353</v>
      </c>
      <c r="C159" s="186" t="s">
        <v>354</v>
      </c>
      <c r="D159" s="180" t="s">
        <v>136</v>
      </c>
      <c r="E159" s="181">
        <v>1</v>
      </c>
      <c r="F159" s="182"/>
      <c r="G159" s="183">
        <f t="shared" ref="G159:G168" si="0">ROUND(E159*F159,2)</f>
        <v>0</v>
      </c>
      <c r="H159" s="160"/>
      <c r="I159" s="159">
        <f t="shared" ref="I159:I168" si="1">ROUND(E159*H159,2)</f>
        <v>0</v>
      </c>
      <c r="J159" s="160"/>
      <c r="K159" s="159">
        <f t="shared" ref="K159:K168" si="2">ROUND(E159*J159,2)</f>
        <v>0</v>
      </c>
      <c r="L159" s="159">
        <v>21</v>
      </c>
      <c r="M159" s="159">
        <f t="shared" ref="M159:M168" si="3">G159*(1+L159/100)</f>
        <v>0</v>
      </c>
      <c r="N159" s="158">
        <v>0</v>
      </c>
      <c r="O159" s="158">
        <f t="shared" ref="O159:O168" si="4">ROUND(E159*N159,2)</f>
        <v>0</v>
      </c>
      <c r="P159" s="158">
        <v>0</v>
      </c>
      <c r="Q159" s="158">
        <f t="shared" ref="Q159:Q168" si="5">ROUND(E159*P159,2)</f>
        <v>0</v>
      </c>
      <c r="R159" s="159"/>
      <c r="S159" s="159" t="s">
        <v>202</v>
      </c>
      <c r="T159" s="159" t="s">
        <v>173</v>
      </c>
      <c r="U159" s="159">
        <v>0.2</v>
      </c>
      <c r="V159" s="159">
        <f t="shared" ref="V159:V168" si="6">ROUND(E159*U159,2)</f>
        <v>0.2</v>
      </c>
      <c r="W159" s="159"/>
      <c r="X159" s="159" t="s">
        <v>139</v>
      </c>
      <c r="Y159" s="159" t="s">
        <v>140</v>
      </c>
      <c r="Z159" s="148"/>
      <c r="AA159" s="148"/>
      <c r="AB159" s="148"/>
      <c r="AC159" s="148"/>
      <c r="AD159" s="148"/>
      <c r="AE159" s="148"/>
      <c r="AF159" s="148"/>
      <c r="AG159" s="148" t="s">
        <v>141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78">
        <v>71</v>
      </c>
      <c r="B160" s="179" t="s">
        <v>355</v>
      </c>
      <c r="C160" s="186" t="s">
        <v>356</v>
      </c>
      <c r="D160" s="180" t="s">
        <v>136</v>
      </c>
      <c r="E160" s="181">
        <v>1</v>
      </c>
      <c r="F160" s="182"/>
      <c r="G160" s="183">
        <f t="shared" si="0"/>
        <v>0</v>
      </c>
      <c r="H160" s="160"/>
      <c r="I160" s="159">
        <f t="shared" si="1"/>
        <v>0</v>
      </c>
      <c r="J160" s="160"/>
      <c r="K160" s="159">
        <f t="shared" si="2"/>
        <v>0</v>
      </c>
      <c r="L160" s="159">
        <v>21</v>
      </c>
      <c r="M160" s="159">
        <f t="shared" si="3"/>
        <v>0</v>
      </c>
      <c r="N160" s="158">
        <v>0</v>
      </c>
      <c r="O160" s="158">
        <f t="shared" si="4"/>
        <v>0</v>
      </c>
      <c r="P160" s="158">
        <v>0</v>
      </c>
      <c r="Q160" s="158">
        <f t="shared" si="5"/>
        <v>0</v>
      </c>
      <c r="R160" s="159"/>
      <c r="S160" s="159" t="s">
        <v>202</v>
      </c>
      <c r="T160" s="159" t="s">
        <v>173</v>
      </c>
      <c r="U160" s="159">
        <v>0.55000000000000004</v>
      </c>
      <c r="V160" s="159">
        <f t="shared" si="6"/>
        <v>0.55000000000000004</v>
      </c>
      <c r="W160" s="159"/>
      <c r="X160" s="159" t="s">
        <v>139</v>
      </c>
      <c r="Y160" s="159" t="s">
        <v>140</v>
      </c>
      <c r="Z160" s="148"/>
      <c r="AA160" s="148"/>
      <c r="AB160" s="148"/>
      <c r="AC160" s="148"/>
      <c r="AD160" s="148"/>
      <c r="AE160" s="148"/>
      <c r="AF160" s="148"/>
      <c r="AG160" s="148" t="s">
        <v>141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78">
        <v>72</v>
      </c>
      <c r="B161" s="179" t="s">
        <v>357</v>
      </c>
      <c r="C161" s="186" t="s">
        <v>358</v>
      </c>
      <c r="D161" s="180" t="s">
        <v>136</v>
      </c>
      <c r="E161" s="181">
        <v>1</v>
      </c>
      <c r="F161" s="182"/>
      <c r="G161" s="183">
        <f t="shared" si="0"/>
        <v>0</v>
      </c>
      <c r="H161" s="160"/>
      <c r="I161" s="159">
        <f t="shared" si="1"/>
        <v>0</v>
      </c>
      <c r="J161" s="160"/>
      <c r="K161" s="159">
        <f t="shared" si="2"/>
        <v>0</v>
      </c>
      <c r="L161" s="159">
        <v>21</v>
      </c>
      <c r="M161" s="159">
        <f t="shared" si="3"/>
        <v>0</v>
      </c>
      <c r="N161" s="158">
        <v>0</v>
      </c>
      <c r="O161" s="158">
        <f t="shared" si="4"/>
        <v>0</v>
      </c>
      <c r="P161" s="158">
        <v>0</v>
      </c>
      <c r="Q161" s="158">
        <f t="shared" si="5"/>
        <v>0</v>
      </c>
      <c r="R161" s="159"/>
      <c r="S161" s="159" t="s">
        <v>202</v>
      </c>
      <c r="T161" s="159" t="s">
        <v>173</v>
      </c>
      <c r="U161" s="159">
        <v>0.55000000000000004</v>
      </c>
      <c r="V161" s="159">
        <f t="shared" si="6"/>
        <v>0.55000000000000004</v>
      </c>
      <c r="W161" s="159"/>
      <c r="X161" s="159" t="s">
        <v>139</v>
      </c>
      <c r="Y161" s="159" t="s">
        <v>140</v>
      </c>
      <c r="Z161" s="148"/>
      <c r="AA161" s="148"/>
      <c r="AB161" s="148"/>
      <c r="AC161" s="148"/>
      <c r="AD161" s="148"/>
      <c r="AE161" s="148"/>
      <c r="AF161" s="148"/>
      <c r="AG161" s="148" t="s">
        <v>141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78">
        <v>73</v>
      </c>
      <c r="B162" s="179" t="s">
        <v>359</v>
      </c>
      <c r="C162" s="186" t="s">
        <v>360</v>
      </c>
      <c r="D162" s="180" t="s">
        <v>136</v>
      </c>
      <c r="E162" s="181">
        <v>1</v>
      </c>
      <c r="F162" s="182"/>
      <c r="G162" s="183">
        <f t="shared" si="0"/>
        <v>0</v>
      </c>
      <c r="H162" s="160"/>
      <c r="I162" s="159">
        <f t="shared" si="1"/>
        <v>0</v>
      </c>
      <c r="J162" s="160"/>
      <c r="K162" s="159">
        <f t="shared" si="2"/>
        <v>0</v>
      </c>
      <c r="L162" s="159">
        <v>21</v>
      </c>
      <c r="M162" s="159">
        <f t="shared" si="3"/>
        <v>0</v>
      </c>
      <c r="N162" s="158">
        <v>0</v>
      </c>
      <c r="O162" s="158">
        <f t="shared" si="4"/>
        <v>0</v>
      </c>
      <c r="P162" s="158">
        <v>0</v>
      </c>
      <c r="Q162" s="158">
        <f t="shared" si="5"/>
        <v>0</v>
      </c>
      <c r="R162" s="159"/>
      <c r="S162" s="159" t="s">
        <v>202</v>
      </c>
      <c r="T162" s="159" t="s">
        <v>173</v>
      </c>
      <c r="U162" s="159">
        <v>0.55000000000000004</v>
      </c>
      <c r="V162" s="159">
        <f t="shared" si="6"/>
        <v>0.55000000000000004</v>
      </c>
      <c r="W162" s="159"/>
      <c r="X162" s="159" t="s">
        <v>139</v>
      </c>
      <c r="Y162" s="159" t="s">
        <v>140</v>
      </c>
      <c r="Z162" s="148"/>
      <c r="AA162" s="148"/>
      <c r="AB162" s="148"/>
      <c r="AC162" s="148"/>
      <c r="AD162" s="148"/>
      <c r="AE162" s="148"/>
      <c r="AF162" s="148"/>
      <c r="AG162" s="148" t="s">
        <v>141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78">
        <v>74</v>
      </c>
      <c r="B163" s="179" t="s">
        <v>361</v>
      </c>
      <c r="C163" s="186" t="s">
        <v>362</v>
      </c>
      <c r="D163" s="180" t="s">
        <v>136</v>
      </c>
      <c r="E163" s="181">
        <v>2</v>
      </c>
      <c r="F163" s="182"/>
      <c r="G163" s="183">
        <f t="shared" si="0"/>
        <v>0</v>
      </c>
      <c r="H163" s="160"/>
      <c r="I163" s="159">
        <f t="shared" si="1"/>
        <v>0</v>
      </c>
      <c r="J163" s="160"/>
      <c r="K163" s="159">
        <f t="shared" si="2"/>
        <v>0</v>
      </c>
      <c r="L163" s="159">
        <v>21</v>
      </c>
      <c r="M163" s="159">
        <f t="shared" si="3"/>
        <v>0</v>
      </c>
      <c r="N163" s="158">
        <v>0</v>
      </c>
      <c r="O163" s="158">
        <f t="shared" si="4"/>
        <v>0</v>
      </c>
      <c r="P163" s="158">
        <v>0</v>
      </c>
      <c r="Q163" s="158">
        <f t="shared" si="5"/>
        <v>0</v>
      </c>
      <c r="R163" s="159"/>
      <c r="S163" s="159" t="s">
        <v>202</v>
      </c>
      <c r="T163" s="159" t="s">
        <v>173</v>
      </c>
      <c r="U163" s="159">
        <v>0.55000000000000004</v>
      </c>
      <c r="V163" s="159">
        <f t="shared" si="6"/>
        <v>1.1000000000000001</v>
      </c>
      <c r="W163" s="159"/>
      <c r="X163" s="159" t="s">
        <v>139</v>
      </c>
      <c r="Y163" s="159" t="s">
        <v>140</v>
      </c>
      <c r="Z163" s="148"/>
      <c r="AA163" s="148"/>
      <c r="AB163" s="148"/>
      <c r="AC163" s="148"/>
      <c r="AD163" s="148"/>
      <c r="AE163" s="148"/>
      <c r="AF163" s="148"/>
      <c r="AG163" s="148" t="s">
        <v>141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78">
        <v>75</v>
      </c>
      <c r="B164" s="179" t="s">
        <v>363</v>
      </c>
      <c r="C164" s="186" t="s">
        <v>364</v>
      </c>
      <c r="D164" s="180" t="s">
        <v>136</v>
      </c>
      <c r="E164" s="181">
        <v>4</v>
      </c>
      <c r="F164" s="182"/>
      <c r="G164" s="183">
        <f t="shared" si="0"/>
        <v>0</v>
      </c>
      <c r="H164" s="160"/>
      <c r="I164" s="159">
        <f t="shared" si="1"/>
        <v>0</v>
      </c>
      <c r="J164" s="160"/>
      <c r="K164" s="159">
        <f t="shared" si="2"/>
        <v>0</v>
      </c>
      <c r="L164" s="159">
        <v>21</v>
      </c>
      <c r="M164" s="159">
        <f t="shared" si="3"/>
        <v>0</v>
      </c>
      <c r="N164" s="158">
        <v>4</v>
      </c>
      <c r="O164" s="158">
        <f t="shared" si="4"/>
        <v>16</v>
      </c>
      <c r="P164" s="158">
        <v>0</v>
      </c>
      <c r="Q164" s="158">
        <f t="shared" si="5"/>
        <v>0</v>
      </c>
      <c r="R164" s="159"/>
      <c r="S164" s="159" t="s">
        <v>202</v>
      </c>
      <c r="T164" s="159" t="s">
        <v>173</v>
      </c>
      <c r="U164" s="159">
        <v>0.55000000000000004</v>
      </c>
      <c r="V164" s="159">
        <f t="shared" si="6"/>
        <v>2.2000000000000002</v>
      </c>
      <c r="W164" s="159"/>
      <c r="X164" s="159" t="s">
        <v>139</v>
      </c>
      <c r="Y164" s="159" t="s">
        <v>140</v>
      </c>
      <c r="Z164" s="148"/>
      <c r="AA164" s="148"/>
      <c r="AB164" s="148"/>
      <c r="AC164" s="148"/>
      <c r="AD164" s="148"/>
      <c r="AE164" s="148"/>
      <c r="AF164" s="148"/>
      <c r="AG164" s="148" t="s">
        <v>141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78">
        <v>76</v>
      </c>
      <c r="B165" s="179" t="s">
        <v>365</v>
      </c>
      <c r="C165" s="186" t="s">
        <v>366</v>
      </c>
      <c r="D165" s="180" t="s">
        <v>136</v>
      </c>
      <c r="E165" s="181">
        <v>1</v>
      </c>
      <c r="F165" s="182"/>
      <c r="G165" s="183">
        <f t="shared" si="0"/>
        <v>0</v>
      </c>
      <c r="H165" s="160"/>
      <c r="I165" s="159">
        <f t="shared" si="1"/>
        <v>0</v>
      </c>
      <c r="J165" s="160"/>
      <c r="K165" s="159">
        <f t="shared" si="2"/>
        <v>0</v>
      </c>
      <c r="L165" s="159">
        <v>21</v>
      </c>
      <c r="M165" s="159">
        <f t="shared" si="3"/>
        <v>0</v>
      </c>
      <c r="N165" s="158">
        <v>0</v>
      </c>
      <c r="O165" s="158">
        <f t="shared" si="4"/>
        <v>0</v>
      </c>
      <c r="P165" s="158">
        <v>0</v>
      </c>
      <c r="Q165" s="158">
        <f t="shared" si="5"/>
        <v>0</v>
      </c>
      <c r="R165" s="159"/>
      <c r="S165" s="159" t="s">
        <v>202</v>
      </c>
      <c r="T165" s="159" t="s">
        <v>158</v>
      </c>
      <c r="U165" s="159">
        <v>0.1</v>
      </c>
      <c r="V165" s="159">
        <f t="shared" si="6"/>
        <v>0.1</v>
      </c>
      <c r="W165" s="159"/>
      <c r="X165" s="159" t="s">
        <v>139</v>
      </c>
      <c r="Y165" s="159" t="s">
        <v>140</v>
      </c>
      <c r="Z165" s="148"/>
      <c r="AA165" s="148"/>
      <c r="AB165" s="148"/>
      <c r="AC165" s="148"/>
      <c r="AD165" s="148"/>
      <c r="AE165" s="148"/>
      <c r="AF165" s="148"/>
      <c r="AG165" s="148" t="s">
        <v>141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ht="22.5" outlineLevel="1" x14ac:dyDescent="0.2">
      <c r="A166" s="178">
        <v>77</v>
      </c>
      <c r="B166" s="179" t="s">
        <v>367</v>
      </c>
      <c r="C166" s="186" t="s">
        <v>368</v>
      </c>
      <c r="D166" s="180" t="s">
        <v>161</v>
      </c>
      <c r="E166" s="181">
        <v>80</v>
      </c>
      <c r="F166" s="182"/>
      <c r="G166" s="183">
        <f t="shared" si="0"/>
        <v>0</v>
      </c>
      <c r="H166" s="160"/>
      <c r="I166" s="159">
        <f t="shared" si="1"/>
        <v>0</v>
      </c>
      <c r="J166" s="160"/>
      <c r="K166" s="159">
        <f t="shared" si="2"/>
        <v>0</v>
      </c>
      <c r="L166" s="159">
        <v>21</v>
      </c>
      <c r="M166" s="159">
        <f t="shared" si="3"/>
        <v>0</v>
      </c>
      <c r="N166" s="158">
        <v>2.5799999999999998E-3</v>
      </c>
      <c r="O166" s="158">
        <f t="shared" si="4"/>
        <v>0.21</v>
      </c>
      <c r="P166" s="158">
        <v>0</v>
      </c>
      <c r="Q166" s="158">
        <f t="shared" si="5"/>
        <v>0</v>
      </c>
      <c r="R166" s="159"/>
      <c r="S166" s="159" t="s">
        <v>202</v>
      </c>
      <c r="T166" s="159" t="s">
        <v>173</v>
      </c>
      <c r="U166" s="159">
        <v>0.21</v>
      </c>
      <c r="V166" s="159">
        <f t="shared" si="6"/>
        <v>16.8</v>
      </c>
      <c r="W166" s="159"/>
      <c r="X166" s="159" t="s">
        <v>139</v>
      </c>
      <c r="Y166" s="159" t="s">
        <v>140</v>
      </c>
      <c r="Z166" s="148"/>
      <c r="AA166" s="148"/>
      <c r="AB166" s="148"/>
      <c r="AC166" s="148"/>
      <c r="AD166" s="148"/>
      <c r="AE166" s="148"/>
      <c r="AF166" s="148"/>
      <c r="AG166" s="148" t="s">
        <v>141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78">
        <v>78</v>
      </c>
      <c r="B167" s="179" t="s">
        <v>369</v>
      </c>
      <c r="C167" s="186" t="s">
        <v>370</v>
      </c>
      <c r="D167" s="180" t="s">
        <v>161</v>
      </c>
      <c r="E167" s="181">
        <v>20</v>
      </c>
      <c r="F167" s="182"/>
      <c r="G167" s="183">
        <f t="shared" si="0"/>
        <v>0</v>
      </c>
      <c r="H167" s="160"/>
      <c r="I167" s="159">
        <f t="shared" si="1"/>
        <v>0</v>
      </c>
      <c r="J167" s="160"/>
      <c r="K167" s="159">
        <f t="shared" si="2"/>
        <v>0</v>
      </c>
      <c r="L167" s="159">
        <v>21</v>
      </c>
      <c r="M167" s="159">
        <f t="shared" si="3"/>
        <v>0</v>
      </c>
      <c r="N167" s="158">
        <v>2.5799999999999998E-3</v>
      </c>
      <c r="O167" s="158">
        <f t="shared" si="4"/>
        <v>0.05</v>
      </c>
      <c r="P167" s="158">
        <v>0</v>
      </c>
      <c r="Q167" s="158">
        <f t="shared" si="5"/>
        <v>0</v>
      </c>
      <c r="R167" s="159"/>
      <c r="S167" s="159" t="s">
        <v>202</v>
      </c>
      <c r="T167" s="159" t="s">
        <v>173</v>
      </c>
      <c r="U167" s="159">
        <v>0.21</v>
      </c>
      <c r="V167" s="159">
        <f t="shared" si="6"/>
        <v>4.2</v>
      </c>
      <c r="W167" s="159"/>
      <c r="X167" s="159" t="s">
        <v>139</v>
      </c>
      <c r="Y167" s="159" t="s">
        <v>140</v>
      </c>
      <c r="Z167" s="148"/>
      <c r="AA167" s="148"/>
      <c r="AB167" s="148"/>
      <c r="AC167" s="148"/>
      <c r="AD167" s="148"/>
      <c r="AE167" s="148"/>
      <c r="AF167" s="148"/>
      <c r="AG167" s="148" t="s">
        <v>141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72">
        <v>79</v>
      </c>
      <c r="B168" s="173" t="s">
        <v>371</v>
      </c>
      <c r="C168" s="187" t="s">
        <v>372</v>
      </c>
      <c r="D168" s="174" t="s">
        <v>373</v>
      </c>
      <c r="E168" s="175">
        <v>1</v>
      </c>
      <c r="F168" s="176"/>
      <c r="G168" s="177">
        <f t="shared" si="0"/>
        <v>0</v>
      </c>
      <c r="H168" s="160"/>
      <c r="I168" s="159">
        <f t="shared" si="1"/>
        <v>0</v>
      </c>
      <c r="J168" s="160"/>
      <c r="K168" s="159">
        <f t="shared" si="2"/>
        <v>0</v>
      </c>
      <c r="L168" s="159">
        <v>21</v>
      </c>
      <c r="M168" s="159">
        <f t="shared" si="3"/>
        <v>0</v>
      </c>
      <c r="N168" s="158">
        <v>0</v>
      </c>
      <c r="O168" s="158">
        <f t="shared" si="4"/>
        <v>0</v>
      </c>
      <c r="P168" s="158">
        <v>0</v>
      </c>
      <c r="Q168" s="158">
        <f t="shared" si="5"/>
        <v>0</v>
      </c>
      <c r="R168" s="159"/>
      <c r="S168" s="159" t="s">
        <v>202</v>
      </c>
      <c r="T168" s="159" t="s">
        <v>173</v>
      </c>
      <c r="U168" s="159">
        <v>0.04</v>
      </c>
      <c r="V168" s="159">
        <f t="shared" si="6"/>
        <v>0.04</v>
      </c>
      <c r="W168" s="159"/>
      <c r="X168" s="159" t="s">
        <v>139</v>
      </c>
      <c r="Y168" s="159" t="s">
        <v>140</v>
      </c>
      <c r="Z168" s="148"/>
      <c r="AA168" s="148"/>
      <c r="AB168" s="148"/>
      <c r="AC168" s="148"/>
      <c r="AD168" s="148"/>
      <c r="AE168" s="148"/>
      <c r="AF168" s="148"/>
      <c r="AG168" s="148" t="s">
        <v>141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2" x14ac:dyDescent="0.2">
      <c r="A169" s="155"/>
      <c r="B169" s="156"/>
      <c r="C169" s="252" t="s">
        <v>374</v>
      </c>
      <c r="D169" s="253"/>
      <c r="E169" s="253"/>
      <c r="F169" s="253"/>
      <c r="G169" s="253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59"/>
      <c r="Z169" s="148"/>
      <c r="AA169" s="148"/>
      <c r="AB169" s="148"/>
      <c r="AC169" s="148"/>
      <c r="AD169" s="148"/>
      <c r="AE169" s="148"/>
      <c r="AF169" s="148"/>
      <c r="AG169" s="148" t="s">
        <v>204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78">
        <v>80</v>
      </c>
      <c r="B170" s="179" t="s">
        <v>375</v>
      </c>
      <c r="C170" s="186" t="s">
        <v>376</v>
      </c>
      <c r="D170" s="180" t="s">
        <v>136</v>
      </c>
      <c r="E170" s="181">
        <v>1</v>
      </c>
      <c r="F170" s="182"/>
      <c r="G170" s="183">
        <f>ROUND(E170*F170,2)</f>
        <v>0</v>
      </c>
      <c r="H170" s="160"/>
      <c r="I170" s="159">
        <f>ROUND(E170*H170,2)</f>
        <v>0</v>
      </c>
      <c r="J170" s="160"/>
      <c r="K170" s="159">
        <f>ROUND(E170*J170,2)</f>
        <v>0</v>
      </c>
      <c r="L170" s="159">
        <v>21</v>
      </c>
      <c r="M170" s="159">
        <f>G170*(1+L170/100)</f>
        <v>0</v>
      </c>
      <c r="N170" s="158">
        <v>8.2000000000000007E-3</v>
      </c>
      <c r="O170" s="158">
        <f>ROUND(E170*N170,2)</f>
        <v>0.01</v>
      </c>
      <c r="P170" s="158">
        <v>0</v>
      </c>
      <c r="Q170" s="158">
        <f>ROUND(E170*P170,2)</f>
        <v>0</v>
      </c>
      <c r="R170" s="159"/>
      <c r="S170" s="159" t="s">
        <v>202</v>
      </c>
      <c r="T170" s="159" t="s">
        <v>173</v>
      </c>
      <c r="U170" s="159">
        <v>0</v>
      </c>
      <c r="V170" s="159">
        <f>ROUND(E170*U170,2)</f>
        <v>0</v>
      </c>
      <c r="W170" s="159"/>
      <c r="X170" s="159" t="s">
        <v>166</v>
      </c>
      <c r="Y170" s="159" t="s">
        <v>140</v>
      </c>
      <c r="Z170" s="148"/>
      <c r="AA170" s="148"/>
      <c r="AB170" s="148"/>
      <c r="AC170" s="148"/>
      <c r="AD170" s="148"/>
      <c r="AE170" s="148"/>
      <c r="AF170" s="148"/>
      <c r="AG170" s="148" t="s">
        <v>167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x14ac:dyDescent="0.2">
      <c r="A171" s="165" t="s">
        <v>132</v>
      </c>
      <c r="B171" s="166" t="s">
        <v>101</v>
      </c>
      <c r="C171" s="185" t="s">
        <v>102</v>
      </c>
      <c r="D171" s="167"/>
      <c r="E171" s="168"/>
      <c r="F171" s="169"/>
      <c r="G171" s="170">
        <f>SUMIF(AG172:AG176,"&lt;&gt;NOR",G172:G176)</f>
        <v>0</v>
      </c>
      <c r="H171" s="164"/>
      <c r="I171" s="164">
        <f>SUM(I172:I176)</f>
        <v>0</v>
      </c>
      <c r="J171" s="164"/>
      <c r="K171" s="164">
        <f>SUM(K172:K176)</f>
        <v>0</v>
      </c>
      <c r="L171" s="164"/>
      <c r="M171" s="164">
        <f>SUM(M172:M176)</f>
        <v>0</v>
      </c>
      <c r="N171" s="163"/>
      <c r="O171" s="163">
        <f>SUM(O172:O176)</f>
        <v>0</v>
      </c>
      <c r="P171" s="163"/>
      <c r="Q171" s="163">
        <f>SUM(Q172:Q176)</f>
        <v>0</v>
      </c>
      <c r="R171" s="164"/>
      <c r="S171" s="164"/>
      <c r="T171" s="164"/>
      <c r="U171" s="164"/>
      <c r="V171" s="164">
        <f>SUM(V172:V176)</f>
        <v>2.61</v>
      </c>
      <c r="W171" s="164"/>
      <c r="X171" s="164"/>
      <c r="Y171" s="164"/>
      <c r="AG171" t="s">
        <v>133</v>
      </c>
    </row>
    <row r="172" spans="1:60" outlineLevel="1" x14ac:dyDescent="0.2">
      <c r="A172" s="178">
        <v>81</v>
      </c>
      <c r="B172" s="179" t="s">
        <v>377</v>
      </c>
      <c r="C172" s="186" t="s">
        <v>378</v>
      </c>
      <c r="D172" s="180" t="s">
        <v>243</v>
      </c>
      <c r="E172" s="181">
        <v>0.82696999999999998</v>
      </c>
      <c r="F172" s="182"/>
      <c r="G172" s="183">
        <f>ROUND(E172*F172,2)</f>
        <v>0</v>
      </c>
      <c r="H172" s="160"/>
      <c r="I172" s="159">
        <f>ROUND(E172*H172,2)</f>
        <v>0</v>
      </c>
      <c r="J172" s="160"/>
      <c r="K172" s="159">
        <f>ROUND(E172*J172,2)</f>
        <v>0</v>
      </c>
      <c r="L172" s="159">
        <v>21</v>
      </c>
      <c r="M172" s="159">
        <f>G172*(1+L172/100)</f>
        <v>0</v>
      </c>
      <c r="N172" s="158">
        <v>0</v>
      </c>
      <c r="O172" s="158">
        <f>ROUND(E172*N172,2)</f>
        <v>0</v>
      </c>
      <c r="P172" s="158">
        <v>0</v>
      </c>
      <c r="Q172" s="158">
        <f>ROUND(E172*P172,2)</f>
        <v>0</v>
      </c>
      <c r="R172" s="159"/>
      <c r="S172" s="159" t="s">
        <v>137</v>
      </c>
      <c r="T172" s="159" t="s">
        <v>158</v>
      </c>
      <c r="U172" s="159">
        <v>2.0099999999999998</v>
      </c>
      <c r="V172" s="159">
        <f>ROUND(E172*U172,2)</f>
        <v>1.66</v>
      </c>
      <c r="W172" s="159"/>
      <c r="X172" s="159" t="s">
        <v>379</v>
      </c>
      <c r="Y172" s="159" t="s">
        <v>140</v>
      </c>
      <c r="Z172" s="148"/>
      <c r="AA172" s="148"/>
      <c r="AB172" s="148"/>
      <c r="AC172" s="148"/>
      <c r="AD172" s="148"/>
      <c r="AE172" s="148"/>
      <c r="AF172" s="148"/>
      <c r="AG172" s="148" t="s">
        <v>380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78">
        <v>82</v>
      </c>
      <c r="B173" s="179" t="s">
        <v>381</v>
      </c>
      <c r="C173" s="186" t="s">
        <v>382</v>
      </c>
      <c r="D173" s="180" t="s">
        <v>243</v>
      </c>
      <c r="E173" s="181">
        <v>0.82696999999999998</v>
      </c>
      <c r="F173" s="182"/>
      <c r="G173" s="183">
        <f>ROUND(E173*F173,2)</f>
        <v>0</v>
      </c>
      <c r="H173" s="160"/>
      <c r="I173" s="159">
        <f>ROUND(E173*H173,2)</f>
        <v>0</v>
      </c>
      <c r="J173" s="160"/>
      <c r="K173" s="159">
        <f>ROUND(E173*J173,2)</f>
        <v>0</v>
      </c>
      <c r="L173" s="159">
        <v>21</v>
      </c>
      <c r="M173" s="159">
        <f>G173*(1+L173/100)</f>
        <v>0</v>
      </c>
      <c r="N173" s="158">
        <v>0</v>
      </c>
      <c r="O173" s="158">
        <f>ROUND(E173*N173,2)</f>
        <v>0</v>
      </c>
      <c r="P173" s="158">
        <v>0</v>
      </c>
      <c r="Q173" s="158">
        <f>ROUND(E173*P173,2)</f>
        <v>0</v>
      </c>
      <c r="R173" s="159"/>
      <c r="S173" s="159" t="s">
        <v>137</v>
      </c>
      <c r="T173" s="159" t="s">
        <v>158</v>
      </c>
      <c r="U173" s="159">
        <v>0.95899999999999996</v>
      </c>
      <c r="V173" s="159">
        <f>ROUND(E173*U173,2)</f>
        <v>0.79</v>
      </c>
      <c r="W173" s="159"/>
      <c r="X173" s="159" t="s">
        <v>379</v>
      </c>
      <c r="Y173" s="159" t="s">
        <v>140</v>
      </c>
      <c r="Z173" s="148"/>
      <c r="AA173" s="148"/>
      <c r="AB173" s="148"/>
      <c r="AC173" s="148"/>
      <c r="AD173" s="148"/>
      <c r="AE173" s="148"/>
      <c r="AF173" s="148"/>
      <c r="AG173" s="148" t="s">
        <v>380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78">
        <v>83</v>
      </c>
      <c r="B174" s="179" t="s">
        <v>383</v>
      </c>
      <c r="C174" s="186" t="s">
        <v>384</v>
      </c>
      <c r="D174" s="180" t="s">
        <v>243</v>
      </c>
      <c r="E174" s="181">
        <v>0.82696999999999998</v>
      </c>
      <c r="F174" s="182"/>
      <c r="G174" s="183">
        <f>ROUND(E174*F174,2)</f>
        <v>0</v>
      </c>
      <c r="H174" s="160"/>
      <c r="I174" s="159">
        <f>ROUND(E174*H174,2)</f>
        <v>0</v>
      </c>
      <c r="J174" s="160"/>
      <c r="K174" s="159">
        <f>ROUND(E174*J174,2)</f>
        <v>0</v>
      </c>
      <c r="L174" s="159">
        <v>21</v>
      </c>
      <c r="M174" s="159">
        <f>G174*(1+L174/100)</f>
        <v>0</v>
      </c>
      <c r="N174" s="158">
        <v>0</v>
      </c>
      <c r="O174" s="158">
        <f>ROUND(E174*N174,2)</f>
        <v>0</v>
      </c>
      <c r="P174" s="158">
        <v>0</v>
      </c>
      <c r="Q174" s="158">
        <f>ROUND(E174*P174,2)</f>
        <v>0</v>
      </c>
      <c r="R174" s="159"/>
      <c r="S174" s="159" t="s">
        <v>137</v>
      </c>
      <c r="T174" s="159" t="s">
        <v>138</v>
      </c>
      <c r="U174" s="159">
        <v>0.155</v>
      </c>
      <c r="V174" s="159">
        <f>ROUND(E174*U174,2)</f>
        <v>0.13</v>
      </c>
      <c r="W174" s="159"/>
      <c r="X174" s="159" t="s">
        <v>379</v>
      </c>
      <c r="Y174" s="159" t="s">
        <v>140</v>
      </c>
      <c r="Z174" s="148"/>
      <c r="AA174" s="148"/>
      <c r="AB174" s="148"/>
      <c r="AC174" s="148"/>
      <c r="AD174" s="148"/>
      <c r="AE174" s="148"/>
      <c r="AF174" s="148"/>
      <c r="AG174" s="148" t="s">
        <v>380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78">
        <v>84</v>
      </c>
      <c r="B175" s="179" t="s">
        <v>385</v>
      </c>
      <c r="C175" s="186" t="s">
        <v>386</v>
      </c>
      <c r="D175" s="180" t="s">
        <v>243</v>
      </c>
      <c r="E175" s="181">
        <v>4.1348500000000001</v>
      </c>
      <c r="F175" s="182"/>
      <c r="G175" s="183">
        <f>ROUND(E175*F175,2)</f>
        <v>0</v>
      </c>
      <c r="H175" s="160"/>
      <c r="I175" s="159">
        <f>ROUND(E175*H175,2)</f>
        <v>0</v>
      </c>
      <c r="J175" s="160"/>
      <c r="K175" s="159">
        <f>ROUND(E175*J175,2)</f>
        <v>0</v>
      </c>
      <c r="L175" s="159">
        <v>21</v>
      </c>
      <c r="M175" s="159">
        <f>G175*(1+L175/100)</f>
        <v>0</v>
      </c>
      <c r="N175" s="158">
        <v>0</v>
      </c>
      <c r="O175" s="158">
        <f>ROUND(E175*N175,2)</f>
        <v>0</v>
      </c>
      <c r="P175" s="158">
        <v>0</v>
      </c>
      <c r="Q175" s="158">
        <f>ROUND(E175*P175,2)</f>
        <v>0</v>
      </c>
      <c r="R175" s="159"/>
      <c r="S175" s="159" t="s">
        <v>137</v>
      </c>
      <c r="T175" s="159" t="s">
        <v>138</v>
      </c>
      <c r="U175" s="159">
        <v>8.0000000000000002E-3</v>
      </c>
      <c r="V175" s="159">
        <f>ROUND(E175*U175,2)</f>
        <v>0.03</v>
      </c>
      <c r="W175" s="159"/>
      <c r="X175" s="159" t="s">
        <v>379</v>
      </c>
      <c r="Y175" s="159" t="s">
        <v>140</v>
      </c>
      <c r="Z175" s="148"/>
      <c r="AA175" s="148"/>
      <c r="AB175" s="148"/>
      <c r="AC175" s="148"/>
      <c r="AD175" s="148"/>
      <c r="AE175" s="148"/>
      <c r="AF175" s="148"/>
      <c r="AG175" s="148" t="s">
        <v>380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72">
        <v>85</v>
      </c>
      <c r="B176" s="173" t="s">
        <v>387</v>
      </c>
      <c r="C176" s="187" t="s">
        <v>388</v>
      </c>
      <c r="D176" s="174" t="s">
        <v>243</v>
      </c>
      <c r="E176" s="175">
        <v>0.82696999999999998</v>
      </c>
      <c r="F176" s="176"/>
      <c r="G176" s="177">
        <f>ROUND(E176*F176,2)</f>
        <v>0</v>
      </c>
      <c r="H176" s="160"/>
      <c r="I176" s="159">
        <f>ROUND(E176*H176,2)</f>
        <v>0</v>
      </c>
      <c r="J176" s="160"/>
      <c r="K176" s="159">
        <f>ROUND(E176*J176,2)</f>
        <v>0</v>
      </c>
      <c r="L176" s="159">
        <v>21</v>
      </c>
      <c r="M176" s="159">
        <f>G176*(1+L176/100)</f>
        <v>0</v>
      </c>
      <c r="N176" s="158">
        <v>0</v>
      </c>
      <c r="O176" s="158">
        <f>ROUND(E176*N176,2)</f>
        <v>0</v>
      </c>
      <c r="P176" s="158">
        <v>0</v>
      </c>
      <c r="Q176" s="158">
        <f>ROUND(E176*P176,2)</f>
        <v>0</v>
      </c>
      <c r="R176" s="159"/>
      <c r="S176" s="159" t="s">
        <v>389</v>
      </c>
      <c r="T176" s="159" t="s">
        <v>173</v>
      </c>
      <c r="U176" s="159">
        <v>0</v>
      </c>
      <c r="V176" s="159">
        <f>ROUND(E176*U176,2)</f>
        <v>0</v>
      </c>
      <c r="W176" s="159"/>
      <c r="X176" s="159" t="s">
        <v>379</v>
      </c>
      <c r="Y176" s="159" t="s">
        <v>140</v>
      </c>
      <c r="Z176" s="148"/>
      <c r="AA176" s="148"/>
      <c r="AB176" s="148"/>
      <c r="AC176" s="148"/>
      <c r="AD176" s="148"/>
      <c r="AE176" s="148"/>
      <c r="AF176" s="148"/>
      <c r="AG176" s="148" t="s">
        <v>380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33" x14ac:dyDescent="0.2">
      <c r="A177" s="3"/>
      <c r="B177" s="4"/>
      <c r="C177" s="190"/>
      <c r="D177" s="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AE177">
        <v>15</v>
      </c>
      <c r="AF177">
        <v>21</v>
      </c>
      <c r="AG177" t="s">
        <v>118</v>
      </c>
    </row>
    <row r="178" spans="1:33" x14ac:dyDescent="0.2">
      <c r="A178" s="151"/>
      <c r="B178" s="152" t="s">
        <v>31</v>
      </c>
      <c r="C178" s="191"/>
      <c r="D178" s="153"/>
      <c r="E178" s="154"/>
      <c r="F178" s="154"/>
      <c r="G178" s="171">
        <f>G8+G22+G27+G32+G68+G72+G79+G81+G118+G134+G143+G149+G155+G158+G171</f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AE178">
        <f>SUMIF(L7:L176,AE177,G7:G176)</f>
        <v>0</v>
      </c>
      <c r="AF178">
        <f>SUMIF(L7:L176,AF177,G7:G176)</f>
        <v>0</v>
      </c>
      <c r="AG178" t="s">
        <v>390</v>
      </c>
    </row>
    <row r="179" spans="1:33" x14ac:dyDescent="0.2">
      <c r="A179" s="3"/>
      <c r="B179" s="4"/>
      <c r="C179" s="190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33" x14ac:dyDescent="0.2">
      <c r="A180" s="3"/>
      <c r="B180" s="4"/>
      <c r="C180" s="190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33" x14ac:dyDescent="0.2">
      <c r="A181" s="261" t="s">
        <v>391</v>
      </c>
      <c r="B181" s="261"/>
      <c r="C181" s="262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33" x14ac:dyDescent="0.2">
      <c r="A182" s="263"/>
      <c r="B182" s="264"/>
      <c r="C182" s="265"/>
      <c r="D182" s="264"/>
      <c r="E182" s="264"/>
      <c r="F182" s="264"/>
      <c r="G182" s="266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AG182" t="s">
        <v>392</v>
      </c>
    </row>
    <row r="183" spans="1:33" x14ac:dyDescent="0.2">
      <c r="A183" s="267"/>
      <c r="B183" s="268"/>
      <c r="C183" s="269"/>
      <c r="D183" s="268"/>
      <c r="E183" s="268"/>
      <c r="F183" s="268"/>
      <c r="G183" s="270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33" x14ac:dyDescent="0.2">
      <c r="A184" s="267"/>
      <c r="B184" s="268"/>
      <c r="C184" s="269"/>
      <c r="D184" s="268"/>
      <c r="E184" s="268"/>
      <c r="F184" s="268"/>
      <c r="G184" s="270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33" x14ac:dyDescent="0.2">
      <c r="A185" s="267"/>
      <c r="B185" s="268"/>
      <c r="C185" s="269"/>
      <c r="D185" s="268"/>
      <c r="E185" s="268"/>
      <c r="F185" s="268"/>
      <c r="G185" s="270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33" x14ac:dyDescent="0.2">
      <c r="A186" s="271"/>
      <c r="B186" s="272"/>
      <c r="C186" s="273"/>
      <c r="D186" s="272"/>
      <c r="E186" s="272"/>
      <c r="F186" s="272"/>
      <c r="G186" s="274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33" x14ac:dyDescent="0.2">
      <c r="A187" s="3"/>
      <c r="B187" s="4"/>
      <c r="C187" s="190"/>
      <c r="D187" s="6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33" x14ac:dyDescent="0.2">
      <c r="C188" s="192"/>
      <c r="D188" s="10"/>
      <c r="AG188" t="s">
        <v>393</v>
      </c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J1t0a+IPIrMiQRurzKn28BimiR1+IiwH1QqwgNyewBH1GWxnE+Kjj2P97gHZfD0IRh7LxVtdHpeJfYwUhae3w==" saltValue="WAMFnaAC1aIiYIO6qGB1HA==" spinCount="100000" sheet="1" objects="1" scenarios="1"/>
  <mergeCells count="27">
    <mergeCell ref="A182:G186"/>
    <mergeCell ref="C46:G46"/>
    <mergeCell ref="C50:G50"/>
    <mergeCell ref="C53:G53"/>
    <mergeCell ref="C56:G56"/>
    <mergeCell ref="A1:G1"/>
    <mergeCell ref="C2:G2"/>
    <mergeCell ref="C3:G3"/>
    <mergeCell ref="C4:G4"/>
    <mergeCell ref="A181:C181"/>
    <mergeCell ref="C130:G130"/>
    <mergeCell ref="C59:G59"/>
    <mergeCell ref="C62:G62"/>
    <mergeCell ref="C63:G63"/>
    <mergeCell ref="C66:G66"/>
    <mergeCell ref="C70:G70"/>
    <mergeCell ref="C83:G83"/>
    <mergeCell ref="C95:G95"/>
    <mergeCell ref="C104:G104"/>
    <mergeCell ref="C106:G106"/>
    <mergeCell ref="C122:G122"/>
    <mergeCell ref="C126:G126"/>
    <mergeCell ref="C131:G131"/>
    <mergeCell ref="C140:G140"/>
    <mergeCell ref="C147:G147"/>
    <mergeCell ref="C148:G148"/>
    <mergeCell ref="C169:G16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30" zoomScaleNormal="130" workbookViewId="0">
      <pane ySplit="7" topLeftCell="A8" activePane="bottomLeft" state="frozen"/>
      <selection pane="bottomLeft" activeCell="F9" sqref="F9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106</v>
      </c>
    </row>
    <row r="2" spans="1:60" ht="24.95" customHeight="1" x14ac:dyDescent="0.2">
      <c r="A2" s="140" t="s">
        <v>8</v>
      </c>
      <c r="B2" s="49" t="s">
        <v>43</v>
      </c>
      <c r="C2" s="255" t="s">
        <v>44</v>
      </c>
      <c r="D2" s="256"/>
      <c r="E2" s="256"/>
      <c r="F2" s="256"/>
      <c r="G2" s="257"/>
      <c r="AG2" t="s">
        <v>107</v>
      </c>
    </row>
    <row r="3" spans="1:60" ht="24.95" customHeight="1" x14ac:dyDescent="0.2">
      <c r="A3" s="140" t="s">
        <v>9</v>
      </c>
      <c r="B3" s="49" t="s">
        <v>56</v>
      </c>
      <c r="C3" s="255" t="s">
        <v>57</v>
      </c>
      <c r="D3" s="256"/>
      <c r="E3" s="256"/>
      <c r="F3" s="256"/>
      <c r="G3" s="257"/>
      <c r="AC3" s="121" t="s">
        <v>107</v>
      </c>
      <c r="AG3" t="s">
        <v>108</v>
      </c>
    </row>
    <row r="4" spans="1:60" ht="24.95" customHeight="1" x14ac:dyDescent="0.2">
      <c r="A4" s="141" t="s">
        <v>10</v>
      </c>
      <c r="B4" s="142" t="s">
        <v>60</v>
      </c>
      <c r="C4" s="258" t="s">
        <v>61</v>
      </c>
      <c r="D4" s="259"/>
      <c r="E4" s="259"/>
      <c r="F4" s="259"/>
      <c r="G4" s="260"/>
      <c r="AG4" t="s">
        <v>109</v>
      </c>
    </row>
    <row r="5" spans="1:60" x14ac:dyDescent="0.2">
      <c r="D5" s="10"/>
    </row>
    <row r="6" spans="1:60" ht="38.25" x14ac:dyDescent="0.2">
      <c r="A6" s="144" t="s">
        <v>110</v>
      </c>
      <c r="B6" s="146" t="s">
        <v>111</v>
      </c>
      <c r="C6" s="146" t="s">
        <v>112</v>
      </c>
      <c r="D6" s="145" t="s">
        <v>113</v>
      </c>
      <c r="E6" s="144" t="s">
        <v>114</v>
      </c>
      <c r="F6" s="143" t="s">
        <v>115</v>
      </c>
      <c r="G6" s="144" t="s">
        <v>31</v>
      </c>
      <c r="H6" s="147" t="s">
        <v>32</v>
      </c>
      <c r="I6" s="147" t="s">
        <v>116</v>
      </c>
      <c r="J6" s="147" t="s">
        <v>33</v>
      </c>
      <c r="K6" s="147" t="s">
        <v>117</v>
      </c>
      <c r="L6" s="147" t="s">
        <v>118</v>
      </c>
      <c r="M6" s="147" t="s">
        <v>119</v>
      </c>
      <c r="N6" s="147" t="s">
        <v>120</v>
      </c>
      <c r="O6" s="147" t="s">
        <v>121</v>
      </c>
      <c r="P6" s="147" t="s">
        <v>122</v>
      </c>
      <c r="Q6" s="147" t="s">
        <v>123</v>
      </c>
      <c r="R6" s="147" t="s">
        <v>124</v>
      </c>
      <c r="S6" s="147" t="s">
        <v>125</v>
      </c>
      <c r="T6" s="147" t="s">
        <v>126</v>
      </c>
      <c r="U6" s="147" t="s">
        <v>127</v>
      </c>
      <c r="V6" s="147" t="s">
        <v>128</v>
      </c>
      <c r="W6" s="147" t="s">
        <v>129</v>
      </c>
      <c r="X6" s="147" t="s">
        <v>130</v>
      </c>
      <c r="Y6" s="147" t="s">
        <v>131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5" t="s">
        <v>132</v>
      </c>
      <c r="B8" s="166" t="s">
        <v>104</v>
      </c>
      <c r="C8" s="185" t="s">
        <v>29</v>
      </c>
      <c r="D8" s="167"/>
      <c r="E8" s="168"/>
      <c r="F8" s="169"/>
      <c r="G8" s="170">
        <f>SUMIF(AG9:AG12,"&lt;&gt;NOR",G9:G12)</f>
        <v>0</v>
      </c>
      <c r="H8" s="164"/>
      <c r="I8" s="164">
        <f>SUM(I9:I12)</f>
        <v>0</v>
      </c>
      <c r="J8" s="164"/>
      <c r="K8" s="164">
        <f>SUM(K9:K12)</f>
        <v>0</v>
      </c>
      <c r="L8" s="164"/>
      <c r="M8" s="164">
        <f>SUM(M9:M12)</f>
        <v>0</v>
      </c>
      <c r="N8" s="163"/>
      <c r="O8" s="163">
        <f>SUM(O9:O12)</f>
        <v>0</v>
      </c>
      <c r="P8" s="163"/>
      <c r="Q8" s="163">
        <f>SUM(Q9:Q12)</f>
        <v>0</v>
      </c>
      <c r="R8" s="164"/>
      <c r="S8" s="164"/>
      <c r="T8" s="164"/>
      <c r="U8" s="164"/>
      <c r="V8" s="164">
        <f>SUM(V9:V12)</f>
        <v>0</v>
      </c>
      <c r="W8" s="164"/>
      <c r="X8" s="164"/>
      <c r="Y8" s="164"/>
      <c r="AG8" t="s">
        <v>133</v>
      </c>
    </row>
    <row r="9" spans="1:60" outlineLevel="1" x14ac:dyDescent="0.2">
      <c r="A9" s="178">
        <v>1</v>
      </c>
      <c r="B9" s="179" t="s">
        <v>394</v>
      </c>
      <c r="C9" s="186" t="s">
        <v>395</v>
      </c>
      <c r="D9" s="180" t="s">
        <v>396</v>
      </c>
      <c r="E9" s="181">
        <v>1</v>
      </c>
      <c r="F9" s="182"/>
      <c r="G9" s="183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9"/>
      <c r="S9" s="159" t="s">
        <v>137</v>
      </c>
      <c r="T9" s="159" t="s">
        <v>173</v>
      </c>
      <c r="U9" s="159">
        <v>0</v>
      </c>
      <c r="V9" s="159">
        <f>ROUND(E9*U9,2)</f>
        <v>0</v>
      </c>
      <c r="W9" s="159"/>
      <c r="X9" s="159" t="s">
        <v>397</v>
      </c>
      <c r="Y9" s="159" t="s">
        <v>140</v>
      </c>
      <c r="Z9" s="148"/>
      <c r="AA9" s="148"/>
      <c r="AB9" s="148"/>
      <c r="AC9" s="148"/>
      <c r="AD9" s="148"/>
      <c r="AE9" s="148"/>
      <c r="AF9" s="148"/>
      <c r="AG9" s="148" t="s">
        <v>398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8">
        <v>2</v>
      </c>
      <c r="B10" s="179" t="s">
        <v>399</v>
      </c>
      <c r="C10" s="186" t="s">
        <v>400</v>
      </c>
      <c r="D10" s="180" t="s">
        <v>396</v>
      </c>
      <c r="E10" s="181">
        <v>1</v>
      </c>
      <c r="F10" s="182"/>
      <c r="G10" s="183">
        <f>ROUND(E10*F10,2)</f>
        <v>0</v>
      </c>
      <c r="H10" s="160"/>
      <c r="I10" s="159">
        <f>ROUND(E10*H10,2)</f>
        <v>0</v>
      </c>
      <c r="J10" s="160"/>
      <c r="K10" s="159">
        <f>ROUND(E10*J10,2)</f>
        <v>0</v>
      </c>
      <c r="L10" s="159">
        <v>21</v>
      </c>
      <c r="M10" s="159">
        <f>G10*(1+L10/100)</f>
        <v>0</v>
      </c>
      <c r="N10" s="158">
        <v>0</v>
      </c>
      <c r="O10" s="158">
        <f>ROUND(E10*N10,2)</f>
        <v>0</v>
      </c>
      <c r="P10" s="158">
        <v>0</v>
      </c>
      <c r="Q10" s="158">
        <f>ROUND(E10*P10,2)</f>
        <v>0</v>
      </c>
      <c r="R10" s="159"/>
      <c r="S10" s="159" t="s">
        <v>137</v>
      </c>
      <c r="T10" s="159" t="s">
        <v>173</v>
      </c>
      <c r="U10" s="159">
        <v>0</v>
      </c>
      <c r="V10" s="159">
        <f>ROUND(E10*U10,2)</f>
        <v>0</v>
      </c>
      <c r="W10" s="159"/>
      <c r="X10" s="159" t="s">
        <v>397</v>
      </c>
      <c r="Y10" s="159" t="s">
        <v>140</v>
      </c>
      <c r="Z10" s="148"/>
      <c r="AA10" s="148"/>
      <c r="AB10" s="148"/>
      <c r="AC10" s="148"/>
      <c r="AD10" s="148"/>
      <c r="AE10" s="148"/>
      <c r="AF10" s="148"/>
      <c r="AG10" s="148" t="s">
        <v>398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2">
        <v>3</v>
      </c>
      <c r="B11" s="173" t="s">
        <v>401</v>
      </c>
      <c r="C11" s="187" t="s">
        <v>402</v>
      </c>
      <c r="D11" s="174" t="s">
        <v>396</v>
      </c>
      <c r="E11" s="175">
        <v>1</v>
      </c>
      <c r="F11" s="176"/>
      <c r="G11" s="177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21</v>
      </c>
      <c r="M11" s="159">
        <f>G11*(1+L11/100)</f>
        <v>0</v>
      </c>
      <c r="N11" s="158">
        <v>0</v>
      </c>
      <c r="O11" s="158">
        <f>ROUND(E11*N11,2)</f>
        <v>0</v>
      </c>
      <c r="P11" s="158">
        <v>0</v>
      </c>
      <c r="Q11" s="158">
        <f>ROUND(E11*P11,2)</f>
        <v>0</v>
      </c>
      <c r="R11" s="159"/>
      <c r="S11" s="159" t="s">
        <v>137</v>
      </c>
      <c r="T11" s="159" t="s">
        <v>173</v>
      </c>
      <c r="U11" s="159">
        <v>0</v>
      </c>
      <c r="V11" s="159">
        <f>ROUND(E11*U11,2)</f>
        <v>0</v>
      </c>
      <c r="W11" s="159"/>
      <c r="X11" s="159" t="s">
        <v>397</v>
      </c>
      <c r="Y11" s="159" t="s">
        <v>140</v>
      </c>
      <c r="Z11" s="148"/>
      <c r="AA11" s="148"/>
      <c r="AB11" s="148"/>
      <c r="AC11" s="148"/>
      <c r="AD11" s="148"/>
      <c r="AE11" s="148"/>
      <c r="AF11" s="148"/>
      <c r="AG11" s="148" t="s">
        <v>398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2" x14ac:dyDescent="0.2">
      <c r="A12" s="155"/>
      <c r="B12" s="156"/>
      <c r="C12" s="252" t="s">
        <v>403</v>
      </c>
      <c r="D12" s="253"/>
      <c r="E12" s="253"/>
      <c r="F12" s="253"/>
      <c r="G12" s="253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8"/>
      <c r="AA12" s="148"/>
      <c r="AB12" s="148"/>
      <c r="AC12" s="148"/>
      <c r="AD12" s="148"/>
      <c r="AE12" s="148"/>
      <c r="AF12" s="148"/>
      <c r="AG12" s="148" t="s">
        <v>204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93" t="str">
        <f>C12</f>
        <v>Doklad o montáži, funkční zkoušce a kontrole provozuschopnosti požárně bezpečnostního zařízení (PBZ) podle vyhlášky č. 246/2001 Sb., o požární prevenci, ve znění vyhlášky č. 221/2014 Sb.“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3"/>
      <c r="B13" s="4"/>
      <c r="C13" s="190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v>15</v>
      </c>
      <c r="AF13">
        <v>21</v>
      </c>
      <c r="AG13" t="s">
        <v>118</v>
      </c>
    </row>
    <row r="14" spans="1:60" x14ac:dyDescent="0.2">
      <c r="A14" s="151"/>
      <c r="B14" s="152" t="s">
        <v>31</v>
      </c>
      <c r="C14" s="191"/>
      <c r="D14" s="153"/>
      <c r="E14" s="154"/>
      <c r="F14" s="154"/>
      <c r="G14" s="171">
        <f>G8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E14">
        <f>SUMIF(L7:L12,AE13,G7:G12)</f>
        <v>0</v>
      </c>
      <c r="AF14">
        <f>SUMIF(L7:L12,AF13,G7:G12)</f>
        <v>0</v>
      </c>
      <c r="AG14" t="s">
        <v>390</v>
      </c>
    </row>
    <row r="15" spans="1:60" x14ac:dyDescent="0.2">
      <c r="A15" s="3"/>
      <c r="B15" s="4"/>
      <c r="C15" s="190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">
      <c r="A16" s="3"/>
      <c r="B16" s="4"/>
      <c r="C16" s="190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261" t="s">
        <v>391</v>
      </c>
      <c r="B17" s="261"/>
      <c r="C17" s="262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263"/>
      <c r="B18" s="264"/>
      <c r="C18" s="265"/>
      <c r="D18" s="264"/>
      <c r="E18" s="264"/>
      <c r="F18" s="264"/>
      <c r="G18" s="266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G18" t="s">
        <v>392</v>
      </c>
    </row>
    <row r="19" spans="1:33" x14ac:dyDescent="0.2">
      <c r="A19" s="267"/>
      <c r="B19" s="268"/>
      <c r="C19" s="269"/>
      <c r="D19" s="268"/>
      <c r="E19" s="268"/>
      <c r="F19" s="268"/>
      <c r="G19" s="270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267"/>
      <c r="B20" s="268"/>
      <c r="C20" s="269"/>
      <c r="D20" s="268"/>
      <c r="E20" s="268"/>
      <c r="F20" s="268"/>
      <c r="G20" s="270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267"/>
      <c r="B21" s="268"/>
      <c r="C21" s="269"/>
      <c r="D21" s="268"/>
      <c r="E21" s="268"/>
      <c r="F21" s="268"/>
      <c r="G21" s="270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A22" s="271"/>
      <c r="B22" s="272"/>
      <c r="C22" s="273"/>
      <c r="D22" s="272"/>
      <c r="E22" s="272"/>
      <c r="F22" s="272"/>
      <c r="G22" s="274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">
      <c r="A23" s="3"/>
      <c r="B23" s="4"/>
      <c r="C23" s="190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">
      <c r="C24" s="192"/>
      <c r="D24" s="10"/>
      <c r="AG24" t="s">
        <v>393</v>
      </c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o8pFU3ZKzwIsD3hJY7QUIyfxh9wYd4VnzpeRaofQoacik7T0HZ5qYamLF7mgOnAdIeCh2N83WvfBPLRP2U1bw==" saltValue="8HbhuBcGgXpMsdNW+rIhZQ==" spinCount="100000" sheet="1" objects="1" scenarios="1"/>
  <mergeCells count="7">
    <mergeCell ref="A18:G22"/>
    <mergeCell ref="C12:G12"/>
    <mergeCell ref="A1:G1"/>
    <mergeCell ref="C2:G2"/>
    <mergeCell ref="C3:G3"/>
    <mergeCell ref="C4:G4"/>
    <mergeCell ref="A17:C1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001 005 Pol</vt:lpstr>
      <vt:lpstr>001 006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'001 005 Pol'!Názvy_tisku</vt:lpstr>
      <vt:lpstr>'001 006 Pol'!Názvy_tisku</vt:lpstr>
      <vt:lpstr>oadresa</vt:lpstr>
      <vt:lpstr>Stavba!Objednatel</vt:lpstr>
      <vt:lpstr>Stavba!Objekt</vt:lpstr>
      <vt:lpstr>'001 005 Pol'!Oblast_tisku</vt:lpstr>
      <vt:lpstr>'001 006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2019-03-19T12:27:02Z</cp:lastPrinted>
  <dcterms:created xsi:type="dcterms:W3CDTF">2009-04-08T07:15:50Z</dcterms:created>
  <dcterms:modified xsi:type="dcterms:W3CDTF">2023-04-03T14:02:05Z</dcterms:modified>
</cp:coreProperties>
</file>