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kopie_dat_z_PC\motyckovak\Projekty\TBUS_Vozovna_Rekonstrukce_autoskoly\DPS\Rozpocet\Rozpocet_Etapa1_Zadni_vyjezd\"/>
    </mc:Choice>
  </mc:AlternateContent>
  <bookViews>
    <workbookView xWindow="0" yWindow="0" windowWidth="0" windowHeight="0"/>
  </bookViews>
  <sheets>
    <sheet name="Rekapitulace stavby" sheetId="1" r:id="rId1"/>
    <sheet name="SO 03.8 - Etapa 1 - Přel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03.8 - Etapa 1 - Přelo...'!$C$132:$K$321</definedName>
    <definedName name="_xlnm.Print_Area" localSheetId="1">'SO 03.8 - Etapa 1 - Přelo...'!$C$4:$J$76,'SO 03.8 - Etapa 1 - Přelo...'!$C$82:$J$114,'SO 03.8 - Etapa 1 - Přelo...'!$C$120:$J$321</definedName>
    <definedName name="_xlnm.Print_Titles" localSheetId="1">'SO 03.8 - Etapa 1 - Přelo...'!$132:$132</definedName>
  </definedNames>
  <calcPr/>
</workbook>
</file>

<file path=xl/calcChain.xml><?xml version="1.0" encoding="utf-8"?>
<calcChain xmlns="http://schemas.openxmlformats.org/spreadsheetml/2006/main">
  <c i="2" l="1" r="T319"/>
  <c r="J37"/>
  <c r="J36"/>
  <c i="1" r="AY95"/>
  <c i="2" r="J35"/>
  <c i="1" r="AX95"/>
  <c i="2"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T314"/>
  <c r="R315"/>
  <c r="R314"/>
  <c r="P315"/>
  <c r="P314"/>
  <c r="BI313"/>
  <c r="BH313"/>
  <c r="BG313"/>
  <c r="BF313"/>
  <c r="T313"/>
  <c r="R313"/>
  <c r="P313"/>
  <c r="BI312"/>
  <c r="BH312"/>
  <c r="BG312"/>
  <c r="BF312"/>
  <c r="T312"/>
  <c r="R312"/>
  <c r="P312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30"/>
  <c r="F127"/>
  <c r="E125"/>
  <c r="J92"/>
  <c r="F89"/>
  <c r="E87"/>
  <c r="J21"/>
  <c r="E21"/>
  <c r="J129"/>
  <c r="J20"/>
  <c r="J18"/>
  <c r="E18"/>
  <c r="F130"/>
  <c r="J17"/>
  <c r="J15"/>
  <c r="E15"/>
  <c r="F91"/>
  <c r="J14"/>
  <c r="J12"/>
  <c r="J127"/>
  <c r="E7"/>
  <c r="E123"/>
  <c i="1" r="L90"/>
  <c r="AM90"/>
  <c r="AM89"/>
  <c r="L89"/>
  <c r="AM87"/>
  <c r="L87"/>
  <c r="L85"/>
  <c r="L84"/>
  <c i="2" r="BK277"/>
  <c r="BK244"/>
  <c r="BK208"/>
  <c r="J308"/>
  <c r="J254"/>
  <c r="J201"/>
  <c r="J292"/>
  <c r="BK172"/>
  <c r="J305"/>
  <c r="J273"/>
  <c r="J232"/>
  <c r="J317"/>
  <c r="J274"/>
  <c r="BK212"/>
  <c r="J157"/>
  <c r="BK213"/>
  <c r="BK186"/>
  <c r="BK289"/>
  <c r="J215"/>
  <c r="J297"/>
  <c r="J217"/>
  <c r="J187"/>
  <c r="J285"/>
  <c r="J224"/>
  <c r="BK315"/>
  <c r="BK238"/>
  <c r="J179"/>
  <c r="J269"/>
  <c r="J235"/>
  <c r="J209"/>
  <c r="BK309"/>
  <c r="BK236"/>
  <c r="J191"/>
  <c r="J284"/>
  <c r="BK233"/>
  <c r="BK190"/>
  <c r="BK285"/>
  <c r="BK153"/>
  <c r="BK266"/>
  <c r="J223"/>
  <c r="J167"/>
  <c r="BK267"/>
  <c r="J199"/>
  <c r="BK242"/>
  <c r="J203"/>
  <c r="BK295"/>
  <c r="BK264"/>
  <c r="BK168"/>
  <c r="J293"/>
  <c r="BK218"/>
  <c r="J195"/>
  <c r="J313"/>
  <c r="J243"/>
  <c r="BK144"/>
  <c r="J244"/>
  <c r="J208"/>
  <c r="J307"/>
  <c r="J239"/>
  <c r="J137"/>
  <c r="BK272"/>
  <c r="BK223"/>
  <c r="J151"/>
  <c r="J278"/>
  <c r="BK214"/>
  <c r="BK303"/>
  <c r="BK179"/>
  <c r="BK312"/>
  <c r="J265"/>
  <c r="BK203"/>
  <c r="BK305"/>
  <c r="BK219"/>
  <c r="BK183"/>
  <c r="BK250"/>
  <c r="J193"/>
  <c r="J268"/>
  <c r="BK143"/>
  <c r="J275"/>
  <c r="BK206"/>
  <c r="BK151"/>
  <c r="J264"/>
  <c r="BK237"/>
  <c r="BK140"/>
  <c r="J253"/>
  <c r="J214"/>
  <c r="BK155"/>
  <c r="BK261"/>
  <c r="J141"/>
  <c r="J258"/>
  <c r="J219"/>
  <c r="BK192"/>
  <c r="BK259"/>
  <c r="J202"/>
  <c r="J312"/>
  <c r="J234"/>
  <c r="BK164"/>
  <c r="BK291"/>
  <c r="BK252"/>
  <c r="BK178"/>
  <c r="BK268"/>
  <c r="BK181"/>
  <c r="J225"/>
  <c r="J188"/>
  <c r="J304"/>
  <c r="J255"/>
  <c r="BK170"/>
  <c r="BK294"/>
  <c r="BK230"/>
  <c r="J197"/>
  <c r="J315"/>
  <c r="BK211"/>
  <c r="BK318"/>
  <c r="BK241"/>
  <c r="J182"/>
  <c r="BK263"/>
  <c r="BK195"/>
  <c r="J270"/>
  <c r="J210"/>
  <c r="BK159"/>
  <c r="J280"/>
  <c r="J231"/>
  <c r="BK165"/>
  <c r="J194"/>
  <c r="BK142"/>
  <c r="J276"/>
  <c r="J246"/>
  <c r="J143"/>
  <c r="BK269"/>
  <c r="J190"/>
  <c r="J144"/>
  <c r="BK204"/>
  <c r="BK299"/>
  <c r="J229"/>
  <c r="BK296"/>
  <c r="BK253"/>
  <c r="BK196"/>
  <c r="BK317"/>
  <c r="BK265"/>
  <c r="J240"/>
  <c r="BK136"/>
  <c r="BK246"/>
  <c r="J213"/>
  <c r="BK278"/>
  <c r="J236"/>
  <c r="J221"/>
  <c r="J301"/>
  <c r="J250"/>
  <c r="BK205"/>
  <c r="J289"/>
  <c r="J228"/>
  <c r="BK297"/>
  <c r="J257"/>
  <c r="J212"/>
  <c r="J170"/>
  <c r="BK274"/>
  <c r="J230"/>
  <c r="BK197"/>
  <c r="BK254"/>
  <c r="BK175"/>
  <c r="BK279"/>
  <c r="BK260"/>
  <c r="J220"/>
  <c r="BK304"/>
  <c r="BK222"/>
  <c r="J153"/>
  <c r="BK217"/>
  <c r="J146"/>
  <c r="J290"/>
  <c r="J226"/>
  <c r="J295"/>
  <c r="BK225"/>
  <c i="1" r="AS94"/>
  <c i="2" r="BK307"/>
  <c r="J261"/>
  <c r="BK141"/>
  <c r="BK284"/>
  <c r="BK240"/>
  <c r="J168"/>
  <c r="BK286"/>
  <c r="J238"/>
  <c r="J183"/>
  <c r="BK308"/>
  <c r="BK224"/>
  <c r="J165"/>
  <c r="BK255"/>
  <c r="J218"/>
  <c r="BK138"/>
  <c r="J262"/>
  <c r="J171"/>
  <c r="BK275"/>
  <c r="J242"/>
  <c r="J186"/>
  <c r="J252"/>
  <c r="BK194"/>
  <c r="BK258"/>
  <c r="J155"/>
  <c r="BK293"/>
  <c r="BK180"/>
  <c r="J318"/>
  <c r="BK234"/>
  <c r="BK173"/>
  <c r="BK320"/>
  <c r="J263"/>
  <c r="J205"/>
  <c r="BK302"/>
  <c r="J245"/>
  <c r="BK220"/>
  <c r="J172"/>
  <c r="J291"/>
  <c r="BK257"/>
  <c r="J189"/>
  <c r="BK298"/>
  <c r="BK256"/>
  <c r="BK193"/>
  <c r="BK146"/>
  <c r="J267"/>
  <c r="BK215"/>
  <c r="J142"/>
  <c r="J204"/>
  <c r="BK280"/>
  <c r="J247"/>
  <c r="J181"/>
  <c r="BK282"/>
  <c r="J211"/>
  <c r="J227"/>
  <c r="J173"/>
  <c r="J294"/>
  <c r="BK187"/>
  <c r="J321"/>
  <c r="BK226"/>
  <c r="BK161"/>
  <c r="J286"/>
  <c r="BK262"/>
  <c r="J175"/>
  <c r="J277"/>
  <c r="J139"/>
  <c r="BK245"/>
  <c r="J159"/>
  <c r="J299"/>
  <c r="BK248"/>
  <c r="BK209"/>
  <c r="J164"/>
  <c r="BK287"/>
  <c r="BK239"/>
  <c r="J207"/>
  <c r="J309"/>
  <c r="BK201"/>
  <c r="BK157"/>
  <c r="J282"/>
  <c r="BK221"/>
  <c r="BK301"/>
  <c r="BK231"/>
  <c r="BK167"/>
  <c r="BK210"/>
  <c r="J148"/>
  <c r="BK270"/>
  <c r="J138"/>
  <c r="J260"/>
  <c r="BK207"/>
  <c r="BK321"/>
  <c r="J272"/>
  <c r="BK182"/>
  <c r="J296"/>
  <c r="BK243"/>
  <c r="BK202"/>
  <c r="J303"/>
  <c r="J237"/>
  <c r="BK235"/>
  <c r="BK290"/>
  <c r="BK227"/>
  <c r="BK148"/>
  <c r="J266"/>
  <c r="BK232"/>
  <c r="BK137"/>
  <c r="J178"/>
  <c r="BK313"/>
  <c r="J248"/>
  <c r="BK189"/>
  <c r="BK292"/>
  <c r="J206"/>
  <c r="J241"/>
  <c r="J196"/>
  <c r="BK139"/>
  <c r="J279"/>
  <c r="BK188"/>
  <c r="J136"/>
  <c r="J216"/>
  <c r="BK171"/>
  <c r="J302"/>
  <c r="J222"/>
  <c r="J320"/>
  <c r="J256"/>
  <c r="BK228"/>
  <c r="J140"/>
  <c r="BK276"/>
  <c r="BK216"/>
  <c r="BK199"/>
  <c r="J259"/>
  <c r="J180"/>
  <c r="J287"/>
  <c r="BK247"/>
  <c r="J161"/>
  <c r="J298"/>
  <c r="J233"/>
  <c r="J192"/>
  <c r="BK273"/>
  <c r="BK229"/>
  <c r="BK191"/>
  <c l="1" r="P135"/>
  <c r="BK163"/>
  <c r="J163"/>
  <c r="J101"/>
  <c r="R135"/>
  <c r="R177"/>
  <c r="R176"/>
  <c r="BK150"/>
  <c r="J150"/>
  <c r="J99"/>
  <c r="T163"/>
  <c r="T177"/>
  <c r="T176"/>
  <c r="BK185"/>
  <c r="J185"/>
  <c r="J106"/>
  <c r="P306"/>
  <c r="R185"/>
  <c r="T306"/>
  <c r="P185"/>
  <c r="P316"/>
  <c r="BK135"/>
  <c r="J135"/>
  <c r="J98"/>
  <c r="P150"/>
  <c r="BK271"/>
  <c r="J271"/>
  <c r="J107"/>
  <c r="R306"/>
  <c r="R311"/>
  <c r="T316"/>
  <c r="T185"/>
  <c r="BK306"/>
  <c r="J306"/>
  <c r="J108"/>
  <c r="P311"/>
  <c r="BK319"/>
  <c r="J319"/>
  <c r="J113"/>
  <c r="T150"/>
  <c r="P163"/>
  <c r="P177"/>
  <c r="P176"/>
  <c r="R271"/>
  <c r="T311"/>
  <c r="T310"/>
  <c r="R316"/>
  <c r="T135"/>
  <c r="T134"/>
  <c r="R163"/>
  <c r="T271"/>
  <c r="BK316"/>
  <c r="J316"/>
  <c r="J112"/>
  <c r="P319"/>
  <c r="R150"/>
  <c r="BK177"/>
  <c r="BK176"/>
  <c r="J176"/>
  <c r="J103"/>
  <c r="P271"/>
  <c r="BK311"/>
  <c r="R319"/>
  <c r="BK160"/>
  <c r="J160"/>
  <c r="J100"/>
  <c r="BK174"/>
  <c r="J174"/>
  <c r="J102"/>
  <c r="BK314"/>
  <c r="J314"/>
  <c r="J111"/>
  <c r="F129"/>
  <c r="BE140"/>
  <c r="BE155"/>
  <c r="BE168"/>
  <c r="BE194"/>
  <c r="BE210"/>
  <c r="BE225"/>
  <c r="BE284"/>
  <c r="E85"/>
  <c r="BE138"/>
  <c r="BE161"/>
  <c r="BE186"/>
  <c r="BE201"/>
  <c r="BE226"/>
  <c r="BE240"/>
  <c r="BE241"/>
  <c r="BE246"/>
  <c r="BE258"/>
  <c r="BE260"/>
  <c r="BE270"/>
  <c r="BE274"/>
  <c r="BE287"/>
  <c r="BE295"/>
  <c r="BE298"/>
  <c r="BE148"/>
  <c r="BE173"/>
  <c r="BE180"/>
  <c r="BE183"/>
  <c r="BE196"/>
  <c r="BE211"/>
  <c r="BE215"/>
  <c r="BE221"/>
  <c r="BE229"/>
  <c r="BE231"/>
  <c r="BE234"/>
  <c r="BE247"/>
  <c r="BE257"/>
  <c r="BE266"/>
  <c r="BE269"/>
  <c r="BE285"/>
  <c r="BE290"/>
  <c r="BE313"/>
  <c r="J91"/>
  <c r="BE165"/>
  <c r="BE187"/>
  <c r="BE232"/>
  <c r="BE235"/>
  <c r="BE238"/>
  <c r="BE248"/>
  <c r="BE267"/>
  <c r="BE268"/>
  <c r="BE305"/>
  <c r="BE309"/>
  <c r="J89"/>
  <c r="BE157"/>
  <c r="BE164"/>
  <c r="BE175"/>
  <c r="BE181"/>
  <c r="BE191"/>
  <c r="BE199"/>
  <c r="BE202"/>
  <c r="BE208"/>
  <c r="BE212"/>
  <c r="BE219"/>
  <c r="BE222"/>
  <c r="BE239"/>
  <c r="BE244"/>
  <c r="BE276"/>
  <c r="BE277"/>
  <c r="BE286"/>
  <c r="BE289"/>
  <c r="BE291"/>
  <c r="BE318"/>
  <c r="BE320"/>
  <c r="BE321"/>
  <c r="BE141"/>
  <c r="BE151"/>
  <c r="BE209"/>
  <c r="BE216"/>
  <c r="BE227"/>
  <c r="BE230"/>
  <c r="BE259"/>
  <c r="BE262"/>
  <c r="BE275"/>
  <c r="BE308"/>
  <c r="F92"/>
  <c r="BE170"/>
  <c r="BE189"/>
  <c r="BE207"/>
  <c r="BE214"/>
  <c r="BE218"/>
  <c r="BE233"/>
  <c r="BE136"/>
  <c r="BE146"/>
  <c r="BE171"/>
  <c r="BE204"/>
  <c r="BE220"/>
  <c r="BE223"/>
  <c r="BE236"/>
  <c r="BE253"/>
  <c r="BE265"/>
  <c r="BE278"/>
  <c r="BE137"/>
  <c r="BE144"/>
  <c r="BE190"/>
  <c r="BE195"/>
  <c r="BE213"/>
  <c r="BE243"/>
  <c r="BE261"/>
  <c r="BE263"/>
  <c r="BE297"/>
  <c r="BE299"/>
  <c r="BE303"/>
  <c r="BE143"/>
  <c r="BE182"/>
  <c r="BE192"/>
  <c r="BE205"/>
  <c r="BE224"/>
  <c r="BE242"/>
  <c r="BE250"/>
  <c r="BE255"/>
  <c r="BE280"/>
  <c r="BE293"/>
  <c r="BE304"/>
  <c r="BE307"/>
  <c r="BE139"/>
  <c r="BE153"/>
  <c r="BE159"/>
  <c r="BE167"/>
  <c r="BE172"/>
  <c r="BE179"/>
  <c r="BE193"/>
  <c r="BE203"/>
  <c r="BE245"/>
  <c r="BE256"/>
  <c r="BE272"/>
  <c r="BE279"/>
  <c r="BE294"/>
  <c r="BE296"/>
  <c r="BE301"/>
  <c r="BE315"/>
  <c r="BE142"/>
  <c r="BE178"/>
  <c r="BE188"/>
  <c r="BE197"/>
  <c r="BE206"/>
  <c r="BE217"/>
  <c r="BE228"/>
  <c r="BE237"/>
  <c r="BE252"/>
  <c r="BE254"/>
  <c r="BE264"/>
  <c r="BE273"/>
  <c r="BE282"/>
  <c r="BE292"/>
  <c r="BE302"/>
  <c r="BE312"/>
  <c r="BE317"/>
  <c r="F35"/>
  <c i="1" r="BB95"/>
  <c r="BB94"/>
  <c r="AX94"/>
  <c i="2" r="F37"/>
  <c i="1" r="BD95"/>
  <c r="BD94"/>
  <c r="W33"/>
  <c i="2" r="F36"/>
  <c i="1" r="BC95"/>
  <c r="BC94"/>
  <c r="W32"/>
  <c i="2" r="J34"/>
  <c i="1" r="AW95"/>
  <c i="2" r="F34"/>
  <c i="1" r="BA95"/>
  <c r="BA94"/>
  <c r="W30"/>
  <c i="2" l="1" r="T184"/>
  <c r="T133"/>
  <c r="R310"/>
  <c r="R184"/>
  <c r="BK310"/>
  <c r="J310"/>
  <c r="J109"/>
  <c r="P310"/>
  <c r="R134"/>
  <c r="R133"/>
  <c r="P184"/>
  <c r="P134"/>
  <c r="P133"/>
  <c i="1" r="AU95"/>
  <c i="2" r="BK184"/>
  <c r="J184"/>
  <c r="J105"/>
  <c r="J177"/>
  <c r="J104"/>
  <c r="J311"/>
  <c r="J110"/>
  <c r="BK134"/>
  <c r="BK133"/>
  <c r="J133"/>
  <c i="1" r="AU94"/>
  <c i="2" r="J30"/>
  <c i="1" r="AG95"/>
  <c r="AG94"/>
  <c r="AK26"/>
  <c r="AW94"/>
  <c r="AK30"/>
  <c r="W31"/>
  <c i="2" r="J33"/>
  <c i="1" r="AV95"/>
  <c r="AT95"/>
  <c r="AN95"/>
  <c i="2" r="F33"/>
  <c i="1" r="AZ95"/>
  <c r="AZ94"/>
  <c r="W29"/>
  <c r="AY94"/>
  <c i="2" l="1" r="J134"/>
  <c r="J97"/>
  <c r="J96"/>
  <c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<sst xmlns="http://schemas.openxmlformats.org/spreadsheetml/2006/main">
  <si>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</si>
  <si>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</si>
  <si>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</si>
  <si>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</si>
  <si>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</si>
  <si>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{df896e4f-1901-4e56-abcc-8ba124545d8b}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</si>
  <si>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</si>
  <si>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</si>
  <si>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</si>
  <si>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</si>
  <si>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</si>
  <si>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</si>
  <si>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</si>
  <si>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</si>
  <si>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</si>
  <si>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</si>
  <si>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</si>
  <si>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adm. budovy střediska trolejbusy</t>
  </si>
  <si>
    <t>KSO:</t>
  </si>
  <si>
    <t>CC-CZ:</t>
  </si>
  <si>
    <t>Místo:</t>
  </si>
  <si>
    <t xml:space="preserve"> </t>
  </si>
  <si>
    <t>Datum:</t>
  </si>
  <si>
    <t>8. 2. 2023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</si>
  <si>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</si>
  <si>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</si>
  <si>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</si>
  <si>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</si>
  <si>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</si>
  <si>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</si>
  <si>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</si>
  <si>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</si>
  <si>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DPO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</si>
  <si>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</si>
  <si>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</si>
  <si>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</si>
  <si>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</si>
  <si>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</si>
  <si>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</si>
  <si>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</si>
  <si>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</si>
  <si>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</si>
  <si>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</si>
  <si>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</si>
  <si>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</si>
  <si>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</si>
  <si>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</si>
  <si>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</si>
  <si>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</si>
  <si>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</si>
  <si>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</si>
  <si>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</si>
  <si>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</si>
  <si>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</si>
  <si>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</si>
  <si>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</si>
  <si>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</si>
  <si>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</si>
  <si>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</si>
  <si>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</si>
  <si>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</si>
  <si>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</si>
  <si>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</si>
  <si>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</si>
  <si>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</si>
  <si>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</si>
  <si>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</si>
  <si>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</si>
  <si>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</si>
  <si>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</si>
  <si>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</si>
  <si>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</si>
  <si>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</si>
  <si>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</si>
  <si>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</si>
  <si>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</si>
  <si>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</si>
  <si>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</si>
  <si>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</si>
  <si>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03.8</t>
  </si>
  <si>
    <t>Etapa 1 - Přeložky trakčního vedení DPO</t>
  </si>
  <si>
    <t>STA</t>
  </si>
  <si>
    <t>1</t>
  </si>
  <si>
    <t>{a14f04fe-fd9d-44bc-b70f-822a3a36f768}</t>
  </si>
  <si>
    <t>2</t>
  </si>
  <si>
    <t>KRYCÍ LIST SOUPISU PRACÍ</t>
  </si>
  <si>
    <t>Objekt:</t>
  </si>
  <si>
    <t>SO 03.8 - Etapa 1 - Přeložky trakčního vedení DPO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</si>
  <si>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</si>
  <si>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</si>
  <si>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</si>
  <si>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</si>
  <si>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</si>
  <si>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</si>
  <si>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</si>
  <si>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</si>
  <si>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</si>
  <si>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</si>
  <si>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</si>
  <si>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</si>
  <si>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</si>
  <si>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</si>
  <si>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</si>
  <si>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</si>
  <si>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</si>
  <si>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</si>
  <si>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</si>
  <si>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VRN5 - Finanční náklady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</si>
  <si>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</si>
  <si>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</si>
  <si>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</si>
  <si>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</si>
  <si>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</si>
  <si>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</si>
  <si>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</si>
  <si>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</si>
  <si>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</si>
  <si>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</si>
  <si>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</si>
  <si>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</si>
  <si>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</si>
  <si>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</si>
  <si>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</si>
  <si>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</si>
  <si>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</si>
  <si>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</si>
  <si>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</si>
  <si>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</si>
  <si>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119002121</t>
  </si>
  <si>
    <t>Přechodová lávka délky do 2 m včetně zábradlí pro zabezpečení výkopu zřízení</t>
  </si>
  <si>
    <t>kus</t>
  </si>
  <si>
    <t>4</t>
  </si>
  <si>
    <t>-172379713</t>
  </si>
  <si>
    <t>119002122</t>
  </si>
  <si>
    <t>Přechodová lávka délky do 2 m včetně zábradlí pro zabezpečení výkopu odstranění</t>
  </si>
  <si>
    <t>383705639</t>
  </si>
  <si>
    <t>3</t>
  </si>
  <si>
    <t>119002411</t>
  </si>
  <si>
    <t>Pojezdový ocelový plech pro zabezpečení výkopu zřízení</t>
  </si>
  <si>
    <t>m2</t>
  </si>
  <si>
    <t>1645327096</t>
  </si>
  <si>
    <t>119002412</t>
  </si>
  <si>
    <t>Pojezdový ocelový plech pro zabezpečení výkopu odstranění</t>
  </si>
  <si>
    <t>1810029979</t>
  </si>
  <si>
    <t>5</t>
  </si>
  <si>
    <t>119003131</t>
  </si>
  <si>
    <t>Výstražná páska pro zabezpečení výkopu zřízení</t>
  </si>
  <si>
    <t>m</t>
  </si>
  <si>
    <t>1706275669</t>
  </si>
  <si>
    <t>6</t>
  </si>
  <si>
    <t>119003132</t>
  </si>
  <si>
    <t>Výstražná páska pro zabezpečení výkopu odstranění</t>
  </si>
  <si>
    <t>634748914</t>
  </si>
  <si>
    <t>7</t>
  </si>
  <si>
    <t>119003217</t>
  </si>
  <si>
    <t>Mobilní plotová zábrana vyplněná dráty výšky do 1,5 m pro zabezpečení výkopu zřízení</t>
  </si>
  <si>
    <t>717723985</t>
  </si>
  <si>
    <t>8</t>
  </si>
  <si>
    <t>119003218</t>
  </si>
  <si>
    <t>Mobilní plotová zábrana vyplněná dráty výšky do 1,5 m pro zabezpečení výkopu odstranění</t>
  </si>
  <si>
    <t>5627091</t>
  </si>
  <si>
    <t>9</t>
  </si>
  <si>
    <t>131313712</t>
  </si>
  <si>
    <t>Hloubení zapažených jam v nesoudržných horninách třídy těžitelnosti II skupiny 4 ručně</t>
  </si>
  <si>
    <t>m3</t>
  </si>
  <si>
    <t>-900704531</t>
  </si>
  <si>
    <t>VV</t>
  </si>
  <si>
    <t xml:space="preserve">((2,3*2,3*2,5)*2)+((2,3*1*2,5)*5) </t>
  </si>
  <si>
    <t>10</t>
  </si>
  <si>
    <t>151101201</t>
  </si>
  <si>
    <t>Zřízení příložného pažení stěn výkopu hl do 4 m</t>
  </si>
  <si>
    <t>-929582181</t>
  </si>
  <si>
    <t>(2,3*2,5*4)*5</t>
  </si>
  <si>
    <t>11</t>
  </si>
  <si>
    <t>151101211</t>
  </si>
  <si>
    <t>Odstranění příložného pažení stěn hl do 4 m</t>
  </si>
  <si>
    <t>1009708728</t>
  </si>
  <si>
    <t>Zakládání</t>
  </si>
  <si>
    <t>12</t>
  </si>
  <si>
    <t>271542211</t>
  </si>
  <si>
    <t>Podsyp pod základové konstrukce se zhutněním z netříděné štěrkodrtě</t>
  </si>
  <si>
    <t>1724628788</t>
  </si>
  <si>
    <t>(2,3*2,3*0,1)*7</t>
  </si>
  <si>
    <t>13</t>
  </si>
  <si>
    <t>274313911</t>
  </si>
  <si>
    <t>Základové pásy z betonu tř. C 30/37</t>
  </si>
  <si>
    <t>1365431953</t>
  </si>
  <si>
    <t>0,2*7</t>
  </si>
  <si>
    <t>14</t>
  </si>
  <si>
    <t>275313811</t>
  </si>
  <si>
    <t>Základové patky z betonu tř. C 25/30 XA1</t>
  </si>
  <si>
    <t>-206750319</t>
  </si>
  <si>
    <t>(2,3*2,3*2,2)*7</t>
  </si>
  <si>
    <t>M</t>
  </si>
  <si>
    <t>28611162</t>
  </si>
  <si>
    <t>trubka kanalizační PVC DN 500x3000 mm SN8</t>
  </si>
  <si>
    <t>-231412854</t>
  </si>
  <si>
    <t>7*2,5</t>
  </si>
  <si>
    <t>16</t>
  </si>
  <si>
    <t>34571352</t>
  </si>
  <si>
    <t>trubka elektroinstalační ohebná dvouplášťová korugovaná (chránička) D 52/63mm, HDPE+LDPE</t>
  </si>
  <si>
    <t>-626592717</t>
  </si>
  <si>
    <t>Ostatní konstrukce a práce, bourání</t>
  </si>
  <si>
    <t>17</t>
  </si>
  <si>
    <t>961044111</t>
  </si>
  <si>
    <t>Bourání základů z betonu prostého</t>
  </si>
  <si>
    <t>-1297676438</t>
  </si>
  <si>
    <t>(1,8*1,8*2)*5</t>
  </si>
  <si>
    <t>997</t>
  </si>
  <si>
    <t>Přesun sutě</t>
  </si>
  <si>
    <t>18</t>
  </si>
  <si>
    <t>997006512</t>
  </si>
  <si>
    <t>Vodorovné doprava suti s naložením a složením na skládku přes 100 m do 1 km</t>
  </si>
  <si>
    <t>t</t>
  </si>
  <si>
    <t>673841904</t>
  </si>
  <si>
    <t>19</t>
  </si>
  <si>
    <t>997006519</t>
  </si>
  <si>
    <t>Příplatek k vodorovnému přemístění suti na skládku ZKD 1 km přes 1 km</t>
  </si>
  <si>
    <t>-583004750</t>
  </si>
  <si>
    <t>64,8*10 'Přepočtené koeficientem množství</t>
  </si>
  <si>
    <t>20</t>
  </si>
  <si>
    <t>997013501</t>
  </si>
  <si>
    <t>Odvoz suti a vybouraných hmot na skládku nebo meziskládku do 1 km se složením</t>
  </si>
  <si>
    <t>-1099006856</t>
  </si>
  <si>
    <t>997013509</t>
  </si>
  <si>
    <t>Příplatek k odvozu suti a vybouraných hmot na skládku ZKD 1 km přes 1 km</t>
  </si>
  <si>
    <t>-2030407778</t>
  </si>
  <si>
    <t>10*10 'Přepočtené koeficientem množství</t>
  </si>
  <si>
    <t>22</t>
  </si>
  <si>
    <t>997013861</t>
  </si>
  <si>
    <t>Poplatek za uložení stavebního odpadu na recyklační skládce (skládkovné) z prostého betonu kód odpadu 17 01 01</t>
  </si>
  <si>
    <t>268324970</t>
  </si>
  <si>
    <t>23</t>
  </si>
  <si>
    <t>997013871</t>
  </si>
  <si>
    <t>Poplatek za uložení stavebního odpadu na recyklační skládce (skládkovné) směsného stavebního a demoličního kód odpadu 17 09 04</t>
  </si>
  <si>
    <t>-2050168113</t>
  </si>
  <si>
    <t>24</t>
  </si>
  <si>
    <t>997013873</t>
  </si>
  <si>
    <t>Poplatek za uložení stavebního odpadu na recyklační skládce (skládkovné) zeminy a kamení zatříděného do Katalogu odpadů pod kódem 17 05 04</t>
  </si>
  <si>
    <t>1462386363</t>
  </si>
  <si>
    <t>25</t>
  </si>
  <si>
    <t>997013875</t>
  </si>
  <si>
    <t>Poplatek za uložení stavebního odpadu na recyklační skládce (skládkovné) asfaltového bez obsahu dehtu zatříděného do Katalogu odpadů pod kódem 17 03 02</t>
  </si>
  <si>
    <t>177460264</t>
  </si>
  <si>
    <t>998</t>
  </si>
  <si>
    <t>Přesun hmot</t>
  </si>
  <si>
    <t>26</t>
  </si>
  <si>
    <t>998012021</t>
  </si>
  <si>
    <t>Přesun hmot pro budovy monolitické v do 6 m</t>
  </si>
  <si>
    <t>-1107446436</t>
  </si>
  <si>
    <t>PSV</t>
  </si>
  <si>
    <t>Práce a dodávky PSV</t>
  </si>
  <si>
    <t>741</t>
  </si>
  <si>
    <t>Elektroinstalace - silnoproud</t>
  </si>
  <si>
    <t>27</t>
  </si>
  <si>
    <t>R003</t>
  </si>
  <si>
    <t>Zajištění a odjištění trolejového vedení provozovatelem, včetně materiálu - odpojení a opětovné připojení - četa pracovníků + vozidlo</t>
  </si>
  <si>
    <t>hod</t>
  </si>
  <si>
    <t>-1105903012</t>
  </si>
  <si>
    <t>28</t>
  </si>
  <si>
    <t>R005</t>
  </si>
  <si>
    <t>Montáž trakčního stožáru včetně dopravy a mechanizace potřebné pro osazení</t>
  </si>
  <si>
    <t>8337080</t>
  </si>
  <si>
    <t>29</t>
  </si>
  <si>
    <t>R001</t>
  </si>
  <si>
    <t>Stožár trakční typ D11 - žárově zinkovaný 11m, s protikorozní ochranou ve výšce 1,5m, vrcholový tah 30kN, včetně dopravy</t>
  </si>
  <si>
    <t>1203527221</t>
  </si>
  <si>
    <t>30</t>
  </si>
  <si>
    <t>R006</t>
  </si>
  <si>
    <t>Demontáž a odvoz rušeného trakčního stožáru</t>
  </si>
  <si>
    <t>-317908454</t>
  </si>
  <si>
    <t>31</t>
  </si>
  <si>
    <t>R007</t>
  </si>
  <si>
    <t>Osazení provizorního stožáru na terén s dovozem a odvozem</t>
  </si>
  <si>
    <t>-363677653</t>
  </si>
  <si>
    <t>32</t>
  </si>
  <si>
    <t>R22</t>
  </si>
  <si>
    <t xml:space="preserve">Provizorní stožár mobilní, s nadzemní patkou pro vrcholový tah 15kN, o celkové nadzemní výšce 8,5m </t>
  </si>
  <si>
    <t>-418982051</t>
  </si>
  <si>
    <t>Práce a dodávky M</t>
  </si>
  <si>
    <t>21-M</t>
  </si>
  <si>
    <t>Elektromontáže</t>
  </si>
  <si>
    <t>33</t>
  </si>
  <si>
    <t>RK900</t>
  </si>
  <si>
    <t>Úpravy na stávajícím trolejovém vedení - četa pracovníků+vozidlo</t>
  </si>
  <si>
    <t>-2049712020</t>
  </si>
  <si>
    <t>34</t>
  </si>
  <si>
    <t>RK901</t>
  </si>
  <si>
    <t>Demontáž trolejového vedení - četa pracovníků+vozidlo</t>
  </si>
  <si>
    <t>-1046621451</t>
  </si>
  <si>
    <t>35</t>
  </si>
  <si>
    <t>RK110</t>
  </si>
  <si>
    <t>Montáž objímky na stožár</t>
  </si>
  <si>
    <t>64</t>
  </si>
  <si>
    <t>-234122757</t>
  </si>
  <si>
    <t>36</t>
  </si>
  <si>
    <t>RM110</t>
  </si>
  <si>
    <t>Objímka na stožár průměr 170mm</t>
  </si>
  <si>
    <t>128</t>
  </si>
  <si>
    <t>66548918</t>
  </si>
  <si>
    <t>37</t>
  </si>
  <si>
    <t>RM111</t>
  </si>
  <si>
    <t>Objímka na stožár průměr 245mm</t>
  </si>
  <si>
    <t>-1471350969</t>
  </si>
  <si>
    <t>38</t>
  </si>
  <si>
    <t>310032250</t>
  </si>
  <si>
    <t>Montáž páskovaného kardanu na stožár</t>
  </si>
  <si>
    <t>1317107136</t>
  </si>
  <si>
    <t>39</t>
  </si>
  <si>
    <t>354349975</t>
  </si>
  <si>
    <t xml:space="preserve">Páskovaný kardan pro lano </t>
  </si>
  <si>
    <t>590885320</t>
  </si>
  <si>
    <t>40</t>
  </si>
  <si>
    <t>404452601</t>
  </si>
  <si>
    <t xml:space="preserve">páska upínací   19 x 0,75 mm (50 m)</t>
  </si>
  <si>
    <t>1791676627</t>
  </si>
  <si>
    <t>41</t>
  </si>
  <si>
    <t>404452611</t>
  </si>
  <si>
    <t xml:space="preserve">spona upínací  19 mm  (bal. 100 kusů)</t>
  </si>
  <si>
    <t>100 kus</t>
  </si>
  <si>
    <t>1232833841</t>
  </si>
  <si>
    <t>42</t>
  </si>
  <si>
    <t>210032230</t>
  </si>
  <si>
    <t>Montáž ocelové nerezové lano 35 mm2</t>
  </si>
  <si>
    <t>-1606211963</t>
  </si>
  <si>
    <t>43</t>
  </si>
  <si>
    <t>R30</t>
  </si>
  <si>
    <t>Ocelové nerezové lano 35mm2</t>
  </si>
  <si>
    <t>256</t>
  </si>
  <si>
    <t>1089810303</t>
  </si>
  <si>
    <t>44</t>
  </si>
  <si>
    <t>210030761</t>
  </si>
  <si>
    <t>Montáž troleje Cu průřezu do 150 mm2</t>
  </si>
  <si>
    <t>-1955866833</t>
  </si>
  <si>
    <t>((55+65+60+50+30+25)*2)*1,05</t>
  </si>
  <si>
    <t>45</t>
  </si>
  <si>
    <t>RM198</t>
  </si>
  <si>
    <t>Trolejový drát Cu 100mm2</t>
  </si>
  <si>
    <t>-1400808759</t>
  </si>
  <si>
    <t>46</t>
  </si>
  <si>
    <t>RK101</t>
  </si>
  <si>
    <t>Montáž ukončení lana 35 mm2 s izolátorem</t>
  </si>
  <si>
    <t>-1153501807</t>
  </si>
  <si>
    <t>47</t>
  </si>
  <si>
    <t>RM101</t>
  </si>
  <si>
    <t>TBUS komplet - Ukončení lana N35mm2 s izolátorem - komplet</t>
  </si>
  <si>
    <t>-1625160778</t>
  </si>
  <si>
    <t>48</t>
  </si>
  <si>
    <t>R098</t>
  </si>
  <si>
    <t>TBUS komplet - Ukončení lana N35mm2 s izolátorem a napínacím šroubem</t>
  </si>
  <si>
    <t>-1882020498</t>
  </si>
  <si>
    <t>49</t>
  </si>
  <si>
    <t>RK102</t>
  </si>
  <si>
    <t>Montáž trojsměrné spojení lan do 50 mm2</t>
  </si>
  <si>
    <t>-533193855</t>
  </si>
  <si>
    <t>50</t>
  </si>
  <si>
    <t>R095</t>
  </si>
  <si>
    <t>TBUS komplet - Převěs ve tvaru Y z lana 35 mm2 - střižený</t>
  </si>
  <si>
    <t>1149077491</t>
  </si>
  <si>
    <t>51</t>
  </si>
  <si>
    <t>R97</t>
  </si>
  <si>
    <t>Montáž kotvení TBUS stopy</t>
  </si>
  <si>
    <t>-150662708</t>
  </si>
  <si>
    <t>52</t>
  </si>
  <si>
    <t>R98</t>
  </si>
  <si>
    <t>TBUS komplet dvojité pevné kotvení 1 TBUS stopy</t>
  </si>
  <si>
    <t>-1975423206</t>
  </si>
  <si>
    <t>53</t>
  </si>
  <si>
    <t>RK301</t>
  </si>
  <si>
    <t>Montáž TBUS závěs na lano do roviny</t>
  </si>
  <si>
    <t>-2103167559</t>
  </si>
  <si>
    <t>54</t>
  </si>
  <si>
    <t>RM301</t>
  </si>
  <si>
    <t>TBUS závěs na lano do roviny - komplet pár</t>
  </si>
  <si>
    <t>-917806976</t>
  </si>
  <si>
    <t>55</t>
  </si>
  <si>
    <t>RK302</t>
  </si>
  <si>
    <t>Montáž TBUS závěs na lano oblouk 2-3°</t>
  </si>
  <si>
    <t>73301905</t>
  </si>
  <si>
    <t>56</t>
  </si>
  <si>
    <t>RM302</t>
  </si>
  <si>
    <t>TBUS závěs na lano oblouk 2-3° - komplet pár</t>
  </si>
  <si>
    <t>1828682502</t>
  </si>
  <si>
    <t>57</t>
  </si>
  <si>
    <t>RK303</t>
  </si>
  <si>
    <t>Montáž TBUS závěs na lano oblouk 4-5°</t>
  </si>
  <si>
    <t>636182889</t>
  </si>
  <si>
    <t>58</t>
  </si>
  <si>
    <t>RM303</t>
  </si>
  <si>
    <t>TBUS závěs na lano oblouk 4-5° - komplet pár</t>
  </si>
  <si>
    <t>1910752273</t>
  </si>
  <si>
    <t>59</t>
  </si>
  <si>
    <t>RK304</t>
  </si>
  <si>
    <t>Montáž TBUS závěs na lano oblouk 5-7°</t>
  </si>
  <si>
    <t>761091354</t>
  </si>
  <si>
    <t>60</t>
  </si>
  <si>
    <t>RM304</t>
  </si>
  <si>
    <t>TBUS závěs na lano oblouk 5-7° - komplet pár</t>
  </si>
  <si>
    <t>1644849858</t>
  </si>
  <si>
    <t>61</t>
  </si>
  <si>
    <t>RK306</t>
  </si>
  <si>
    <t>Montáž TBUS závěs na lano oblouk 7-10°</t>
  </si>
  <si>
    <t>1975156588</t>
  </si>
  <si>
    <t>62</t>
  </si>
  <si>
    <t>RM306</t>
  </si>
  <si>
    <t>TBUS závěs na lano oblouk 7-10° - komplet pár</t>
  </si>
  <si>
    <t>243737825</t>
  </si>
  <si>
    <t>63</t>
  </si>
  <si>
    <t>RK307</t>
  </si>
  <si>
    <t>Montáž TBUS závěs na lano oblouk 10-13°</t>
  </si>
  <si>
    <t>-1252281791</t>
  </si>
  <si>
    <t>RM307</t>
  </si>
  <si>
    <t>TBUS závěs na lano oblouk 10-13° - komplet pár</t>
  </si>
  <si>
    <t>-784441689</t>
  </si>
  <si>
    <t>65</t>
  </si>
  <si>
    <t>RK308</t>
  </si>
  <si>
    <t>Montáž TBUS závěs na lano oblouk 13-30°</t>
  </si>
  <si>
    <t>-1983844194</t>
  </si>
  <si>
    <t>66</t>
  </si>
  <si>
    <t>RM308</t>
  </si>
  <si>
    <t>TBUS závěs na lano oblouk 13-30° - komplet pár</t>
  </si>
  <si>
    <t>697189762</t>
  </si>
  <si>
    <t>67</t>
  </si>
  <si>
    <t>210030209</t>
  </si>
  <si>
    <t>Spojení Fe drátů, lan a troleje lano - trolej Cu do 150 mm2 neizolované</t>
  </si>
  <si>
    <t>-1712729714</t>
  </si>
  <si>
    <t>68</t>
  </si>
  <si>
    <t>RM120</t>
  </si>
  <si>
    <t>Spojka pro trolejový drát 100mm2</t>
  </si>
  <si>
    <t>1516562783</t>
  </si>
  <si>
    <t>69</t>
  </si>
  <si>
    <t>RK899</t>
  </si>
  <si>
    <t>Montáž drobného trolejového materiálu a pomocného materiálu</t>
  </si>
  <si>
    <t>-2068493002</t>
  </si>
  <si>
    <t>70</t>
  </si>
  <si>
    <t>RM899</t>
  </si>
  <si>
    <t>ostatní drobný trolejový a pomocný materiál</t>
  </si>
  <si>
    <t>1414700170</t>
  </si>
  <si>
    <t>71</t>
  </si>
  <si>
    <t>210030482</t>
  </si>
  <si>
    <t>Montáž děliče úsekového 750 V pro trakční vedení</t>
  </si>
  <si>
    <t>898858312</t>
  </si>
  <si>
    <t>72</t>
  </si>
  <si>
    <t>R16</t>
  </si>
  <si>
    <t>TBUS komplet - děliče na lano včetně vyvěšení - pár</t>
  </si>
  <si>
    <t>798643489</t>
  </si>
  <si>
    <t>73</t>
  </si>
  <si>
    <t>R150</t>
  </si>
  <si>
    <t>Montáž TBUS elektrické výhybky 10°, včetně montáže ovládání a signaliazce, včetně oživení</t>
  </si>
  <si>
    <t>-896552984</t>
  </si>
  <si>
    <t>74</t>
  </si>
  <si>
    <t>R151</t>
  </si>
  <si>
    <t>TBUS komplet výhybka elektrická 10°dle standardu provozovatele, včetně vyvěšení</t>
  </si>
  <si>
    <t>-456563471</t>
  </si>
  <si>
    <t>75</t>
  </si>
  <si>
    <t>R152</t>
  </si>
  <si>
    <t>TBUS komplet - řidicí skříň elektrické výhybky, včetně kabeláže a signalizace dle standardu provozovatele</t>
  </si>
  <si>
    <t>-1174026990</t>
  </si>
  <si>
    <t>76</t>
  </si>
  <si>
    <t>R155</t>
  </si>
  <si>
    <t>Montáž TBUS mechanické sjízdné výhybky</t>
  </si>
  <si>
    <t>1006812063</t>
  </si>
  <si>
    <t>77</t>
  </si>
  <si>
    <t>R156</t>
  </si>
  <si>
    <t>TBUS komplet výhybka mechanická 10°, včetně vyvěšení</t>
  </si>
  <si>
    <t>363172628</t>
  </si>
  <si>
    <t>78</t>
  </si>
  <si>
    <t>R160</t>
  </si>
  <si>
    <t>Montáž křížení TBUS x TBUS stopy</t>
  </si>
  <si>
    <t>-116553949</t>
  </si>
  <si>
    <t>79</t>
  </si>
  <si>
    <t>R161</t>
  </si>
  <si>
    <t>TBUS komplet křížení TBUS stop 40°, včetně vyvěšení</t>
  </si>
  <si>
    <t>2134593248</t>
  </si>
  <si>
    <t>80</t>
  </si>
  <si>
    <t>R162</t>
  </si>
  <si>
    <t>TBUS komplet křížení TBUS stop 60°, včetně vyvěšení</t>
  </si>
  <si>
    <t>-797160051</t>
  </si>
  <si>
    <t>81</t>
  </si>
  <si>
    <t>R38</t>
  </si>
  <si>
    <t>Montáž PSP svodiče přepětí pro dělič</t>
  </si>
  <si>
    <t>-1958066267</t>
  </si>
  <si>
    <t>82</t>
  </si>
  <si>
    <t>R19</t>
  </si>
  <si>
    <t>TBUS komplet - bleskojistka se svodičem PSP včetně uzemnění</t>
  </si>
  <si>
    <t>-295027782</t>
  </si>
  <si>
    <t>83</t>
  </si>
  <si>
    <t>R39</t>
  </si>
  <si>
    <t>Montáž růžkové bleskojistky pro napájecí bod</t>
  </si>
  <si>
    <t>562615720</t>
  </si>
  <si>
    <t>84</t>
  </si>
  <si>
    <t>R20</t>
  </si>
  <si>
    <t>TBUS komplet - růžková bleskojistka včetně uzemnění</t>
  </si>
  <si>
    <t>1689226158</t>
  </si>
  <si>
    <t>85</t>
  </si>
  <si>
    <t>210030641</t>
  </si>
  <si>
    <t>Montáž dvojitého TBUS odpojovače s pákovým pohonem</t>
  </si>
  <si>
    <t>756953795</t>
  </si>
  <si>
    <t>86</t>
  </si>
  <si>
    <t>R92</t>
  </si>
  <si>
    <t>TBUS komplet - Odpojovač táhlový dvojitý ruční na kulatý stožár, včetně úchytového materiálu, typ U, 3000A</t>
  </si>
  <si>
    <t>858152145</t>
  </si>
  <si>
    <t>87</t>
  </si>
  <si>
    <t>R67</t>
  </si>
  <si>
    <t>Demontáž táhlového odpojovače</t>
  </si>
  <si>
    <t>929684840</t>
  </si>
  <si>
    <t>88</t>
  </si>
  <si>
    <t>R55</t>
  </si>
  <si>
    <t>Montáž kabelového propojení "odpojovač - trolej", na lano, pro 1 TBUS stopu</t>
  </si>
  <si>
    <t>401134445</t>
  </si>
  <si>
    <t>89</t>
  </si>
  <si>
    <t>R29</t>
  </si>
  <si>
    <t>TBUS komplet - kabelové propojení "odpojovač - trolej" na lano, pro 1 TBUS stopu, kabel CHBU 120mm2</t>
  </si>
  <si>
    <t>922226456</t>
  </si>
  <si>
    <t>90</t>
  </si>
  <si>
    <t>210030492</t>
  </si>
  <si>
    <t>Proudové propojení trolejí kabelem Cu 120 mm2</t>
  </si>
  <si>
    <t>1450964263</t>
  </si>
  <si>
    <t>91</t>
  </si>
  <si>
    <t>R27</t>
  </si>
  <si>
    <t>TBUS komplet - kabelové propojení trolejí na lano pro 1 TBUS stopu</t>
  </si>
  <si>
    <t>-2135920486</t>
  </si>
  <si>
    <t>92</t>
  </si>
  <si>
    <t>Vyvedení kabelů napájecího bodu na trakční stožár, včetně chrániček a upevnění na stožár</t>
  </si>
  <si>
    <t>302404677</t>
  </si>
  <si>
    <t>93</t>
  </si>
  <si>
    <t>210900607</t>
  </si>
  <si>
    <t>Montáž vodičů Al izolovaných plných a laněných žíla 500 mm2 uložených volně (AY, AYY)</t>
  </si>
  <si>
    <t>-1268031916</t>
  </si>
  <si>
    <t>((4*16)+(4*12)+(1*20)+(1*15)+(2*15)+(2*10))*1,05</t>
  </si>
  <si>
    <t>94</t>
  </si>
  <si>
    <t>34112444</t>
  </si>
  <si>
    <t>kabel energetický stíněný jádro Al izolace PVC plášť PVC 3,6/6kV (6-AYKCY) 1x500/35mm2</t>
  </si>
  <si>
    <t>330364250</t>
  </si>
  <si>
    <t>95</t>
  </si>
  <si>
    <t>210950121</t>
  </si>
  <si>
    <t>Zatažení lana do kanálu nebo tvárnicové trasy</t>
  </si>
  <si>
    <t>391885473</t>
  </si>
  <si>
    <t>96</t>
  </si>
  <si>
    <t>210950203</t>
  </si>
  <si>
    <t>Příplatek na zatahování kabelů hmotnosti do 4 kg do tvárnicových tras a kolektorů</t>
  </si>
  <si>
    <t>595129248</t>
  </si>
  <si>
    <t>97</t>
  </si>
  <si>
    <t>741120105</t>
  </si>
  <si>
    <t>Montáž vodič Cu izolovaný plný a laněný s PVC pláštěm žíla 50-70 mm2 zatažený (CY, CHAH-R(V))</t>
  </si>
  <si>
    <t>-1248841906</t>
  </si>
  <si>
    <t>98</t>
  </si>
  <si>
    <t>34112334</t>
  </si>
  <si>
    <t>kabel silový jádro Cu izolace PVC plášť PVC 0,6/1kV (NYY) 1x50mm2</t>
  </si>
  <si>
    <t>-1094624491</t>
  </si>
  <si>
    <t>99</t>
  </si>
  <si>
    <t>34567127</t>
  </si>
  <si>
    <t>oko kabelové Cu 1-36kV lisovací 50x8</t>
  </si>
  <si>
    <t>293546708</t>
  </si>
  <si>
    <t>100</t>
  </si>
  <si>
    <t>34567340</t>
  </si>
  <si>
    <t>oko kabelové Al 1 - 10 kV lisovací plná 500 x 16</t>
  </si>
  <si>
    <t>-1992511106</t>
  </si>
  <si>
    <t>101</t>
  </si>
  <si>
    <t>59071005</t>
  </si>
  <si>
    <t>pěna pistolová PUR nízkoexpanzní celoroční</t>
  </si>
  <si>
    <t>litr</t>
  </si>
  <si>
    <t>20230065</t>
  </si>
  <si>
    <t>102</t>
  </si>
  <si>
    <t>0002</t>
  </si>
  <si>
    <t>Montáž kabelové spojky</t>
  </si>
  <si>
    <t>-757137507</t>
  </si>
  <si>
    <t>103</t>
  </si>
  <si>
    <t>00001</t>
  </si>
  <si>
    <t>Kabelová spojka 03/1x500mm2</t>
  </si>
  <si>
    <t>-99501294</t>
  </si>
  <si>
    <t>104</t>
  </si>
  <si>
    <t>R96</t>
  </si>
  <si>
    <t>Demontáž Al kabelů jednožilových 500mm2</t>
  </si>
  <si>
    <t>-2104494141</t>
  </si>
  <si>
    <t>105</t>
  </si>
  <si>
    <t>R95</t>
  </si>
  <si>
    <t>Demontáž trakční kabelové skříně</t>
  </si>
  <si>
    <t>-700321012</t>
  </si>
  <si>
    <t>106</t>
  </si>
  <si>
    <t>210190011</t>
  </si>
  <si>
    <t>Montáž trakční skříně včetně osazení, betonáže a zapojení</t>
  </si>
  <si>
    <t>1490396556</t>
  </si>
  <si>
    <t>107</t>
  </si>
  <si>
    <t>357120003</t>
  </si>
  <si>
    <t>Trakční kabelová skříň 600V DC komplet - 5 odpojovačů, včetně základku, š. 1200, hl. 320, v. 1140 + základový díl</t>
  </si>
  <si>
    <t>-749909988</t>
  </si>
  <si>
    <t>108</t>
  </si>
  <si>
    <t>343432410</t>
  </si>
  <si>
    <t>trubka smršťovací tenkostěnná tl bez lepidla GTI102,0/51,0</t>
  </si>
  <si>
    <t>-956633772</t>
  </si>
  <si>
    <t>109</t>
  </si>
  <si>
    <t>R354</t>
  </si>
  <si>
    <t>Montáž zemnicího materiálu pro každé místo s uzemněním</t>
  </si>
  <si>
    <t>-1796061615</t>
  </si>
  <si>
    <t>110</t>
  </si>
  <si>
    <t>35442062</t>
  </si>
  <si>
    <t>pás zemnící 30x4mm FeZn</t>
  </si>
  <si>
    <t>kg</t>
  </si>
  <si>
    <t>-1808189537</t>
  </si>
  <si>
    <t>111</t>
  </si>
  <si>
    <t>35441986</t>
  </si>
  <si>
    <t>svorka odbočovací a spojovací pro pásek 30x4mm, FeZn</t>
  </si>
  <si>
    <t>1913924963</t>
  </si>
  <si>
    <t>112</t>
  </si>
  <si>
    <t>35442128</t>
  </si>
  <si>
    <t>tyč zemnící 2 m FeZn se svorkou</t>
  </si>
  <si>
    <t>-254643003</t>
  </si>
  <si>
    <t>113</t>
  </si>
  <si>
    <t>999100000</t>
  </si>
  <si>
    <t>jiný materiál</t>
  </si>
  <si>
    <t>Kč</t>
  </si>
  <si>
    <t>-1675274593</t>
  </si>
  <si>
    <t>46-M</t>
  </si>
  <si>
    <t>Zemní práce při extr.mont.pracích</t>
  </si>
  <si>
    <t>114</t>
  </si>
  <si>
    <t>460010025</t>
  </si>
  <si>
    <t>Vytyčení trasy inženýrských sítí v zastavěném prostoru</t>
  </si>
  <si>
    <t>km</t>
  </si>
  <si>
    <t>49035047</t>
  </si>
  <si>
    <t>115</t>
  </si>
  <si>
    <t>460030011</t>
  </si>
  <si>
    <t>Sejmutí drnu jakékoliv tloušťky</t>
  </si>
  <si>
    <t>-416206620</t>
  </si>
  <si>
    <t>116</t>
  </si>
  <si>
    <t>460030021</t>
  </si>
  <si>
    <t>Odstranění dřevitého porostu z křovin a stromů měkkého středně hustého při elektromontážích</t>
  </si>
  <si>
    <t>446765867</t>
  </si>
  <si>
    <t>117</t>
  </si>
  <si>
    <t>460161273</t>
  </si>
  <si>
    <t>Hloubení kabelových rýh ručně š 50 cm hl 80 cm v hornině tř II skupiny 4</t>
  </si>
  <si>
    <t>-1576858322</t>
  </si>
  <si>
    <t>118</t>
  </si>
  <si>
    <t>460161303</t>
  </si>
  <si>
    <t>Hloubení kabelových rýh ručně š 50 cm hl 110 cm v hornině tř II skupiny 4</t>
  </si>
  <si>
    <t>-453015016</t>
  </si>
  <si>
    <t>119</t>
  </si>
  <si>
    <t>460431283</t>
  </si>
  <si>
    <t>Zásyp kabelových rýh ručně se zhutněním š 50 cm hl 80 cm z horniny tř II skupiny 4</t>
  </si>
  <si>
    <t>575205810</t>
  </si>
  <si>
    <t>120</t>
  </si>
  <si>
    <t>460431323</t>
  </si>
  <si>
    <t>Zásyp kabelových rýh ručně se zhutněním š 50 cm hl 110 cm z horniny tř II skupiny 4</t>
  </si>
  <si>
    <t>317779073</t>
  </si>
  <si>
    <t>121</t>
  </si>
  <si>
    <t>460481132</t>
  </si>
  <si>
    <t>Úprava pláně při elektromontážích v hornině třídy těžitelnosti II skupiny 4 se zhutněním ručně</t>
  </si>
  <si>
    <t>1053406907</t>
  </si>
  <si>
    <t>122</t>
  </si>
  <si>
    <t>460520174</t>
  </si>
  <si>
    <t>Montáž trubek ochranných plastových ohebných do 110 mm uložených do rýhy</t>
  </si>
  <si>
    <t>172524410</t>
  </si>
  <si>
    <t>(15*2)+(10*2)+50</t>
  </si>
  <si>
    <t>123</t>
  </si>
  <si>
    <t>34571355</t>
  </si>
  <si>
    <t>trubka elektroinstalační ohebná dvouplášťová korugovaná (chránička) D 94/110mm, HDPE+LDPE</t>
  </si>
  <si>
    <t>1320143505</t>
  </si>
  <si>
    <t>124</t>
  </si>
  <si>
    <t>460551111</t>
  </si>
  <si>
    <t>Rozprostření a urovnání ornice při elektromotážích ručně tl vrstvy do 20 cm</t>
  </si>
  <si>
    <t>-1036289330</t>
  </si>
  <si>
    <t>125</t>
  </si>
  <si>
    <t>460581121</t>
  </si>
  <si>
    <t>Zatravnění včetně zalití vodou na rovině</t>
  </si>
  <si>
    <t>1576933042</t>
  </si>
  <si>
    <t>126</t>
  </si>
  <si>
    <t>460641113</t>
  </si>
  <si>
    <t>Základové konstrukce při elektromontážích z monolitického betonu tř. C 16/20</t>
  </si>
  <si>
    <t>1063593449</t>
  </si>
  <si>
    <t>127</t>
  </si>
  <si>
    <t>460661211</t>
  </si>
  <si>
    <t>Kabelové lože z písku pro kabely nn zakryté cihlami š lože do 15 cm</t>
  </si>
  <si>
    <t>673700487</t>
  </si>
  <si>
    <t>(2*15)</t>
  </si>
  <si>
    <t>460671114</t>
  </si>
  <si>
    <t>Výstražná fólie pro krytí kabelů šířky 40 cm</t>
  </si>
  <si>
    <t>1513615676</t>
  </si>
  <si>
    <t>129</t>
  </si>
  <si>
    <t>460721111</t>
  </si>
  <si>
    <t>Krytí spojek, koncovek a odbočnic pro kabely do 6 kV cihlami s ložem a zásypem pískem</t>
  </si>
  <si>
    <t>925100474</t>
  </si>
  <si>
    <t>130</t>
  </si>
  <si>
    <t>460731111</t>
  </si>
  <si>
    <t>Přepážky s utěsněním pro oddělení kabelů ve výkopu z cihel</t>
  </si>
  <si>
    <t>-956512113</t>
  </si>
  <si>
    <t>131</t>
  </si>
  <si>
    <t>460871132</t>
  </si>
  <si>
    <t>Podklad vozovky a chodníku ze štěrkopísku se zhutněním při elektromontážích tl přes 5 do 10 cm</t>
  </si>
  <si>
    <t>-327525094</t>
  </si>
  <si>
    <t>132</t>
  </si>
  <si>
    <t>460881112</t>
  </si>
  <si>
    <t>Kryt vozovky a chodníku z betonu prostého při elektromontážích tl přes 5 do 10 cm</t>
  </si>
  <si>
    <t>-1765002936</t>
  </si>
  <si>
    <t>133</t>
  </si>
  <si>
    <t>460881213</t>
  </si>
  <si>
    <t>Kryt vozovky a chodníku z asfaltového betonu při elektromontážích vrstva ložní tl 6 cm</t>
  </si>
  <si>
    <t>-856012006</t>
  </si>
  <si>
    <t>134</t>
  </si>
  <si>
    <t>460881611</t>
  </si>
  <si>
    <t>Kladení dlažby z dlaždic betonových 4hranných do lože z kameniva těženého při elektromontážích</t>
  </si>
  <si>
    <t>715335915</t>
  </si>
  <si>
    <t>135</t>
  </si>
  <si>
    <t>460892121</t>
  </si>
  <si>
    <t>Osazení betonového obrubníku chodníkového ležatého do betonu při elektromontážích</t>
  </si>
  <si>
    <t>1458228922</t>
  </si>
  <si>
    <t>136</t>
  </si>
  <si>
    <t>460911121</t>
  </si>
  <si>
    <t>Očištění dlaždic betonových čtyřhranných z rozebraných dlažeb při elektromontážích</t>
  </si>
  <si>
    <t>-734215113</t>
  </si>
  <si>
    <t>137</t>
  </si>
  <si>
    <t>460912211</t>
  </si>
  <si>
    <t>Očištění vybouraných obrubníků chodníkových od spojovacího materiálu</t>
  </si>
  <si>
    <t>-1486117660</t>
  </si>
  <si>
    <t>138</t>
  </si>
  <si>
    <t>59245021</t>
  </si>
  <si>
    <t>dlažba tvar čtverec betonová 200x200x60mm přírodní</t>
  </si>
  <si>
    <t>-1641431317</t>
  </si>
  <si>
    <t>19,6078431372549*1,02 'Přepočtené koeficientem množství</t>
  </si>
  <si>
    <t>139</t>
  </si>
  <si>
    <t>468011131</t>
  </si>
  <si>
    <t>Odstranění podkladu nebo krytu komunikace při elektromontážích z betonu prostého tl do 15 cm</t>
  </si>
  <si>
    <t>-1230483990</t>
  </si>
  <si>
    <t>140</t>
  </si>
  <si>
    <t>468021212</t>
  </si>
  <si>
    <t>Rozebrání dlažeb při elektromontážích ručně z dlaždic betonových nebo keramických do písku spáry nezalité</t>
  </si>
  <si>
    <t>957275622</t>
  </si>
  <si>
    <t>141</t>
  </si>
  <si>
    <t>468031111</t>
  </si>
  <si>
    <t>Vytrhání obrub při elektromontážích ležatých chodníkových s odhozením nebo naložením na dopravní prostředek</t>
  </si>
  <si>
    <t>-850976940</t>
  </si>
  <si>
    <t>142</t>
  </si>
  <si>
    <t>468041122</t>
  </si>
  <si>
    <t>Řezání živičného podkladu nebo krytu při elektromontážích hl přes 5 do 10 cm</t>
  </si>
  <si>
    <t>1725858415</t>
  </si>
  <si>
    <t>143</t>
  </si>
  <si>
    <t>468051121</t>
  </si>
  <si>
    <t>Bourání základu betonového při elektromontážích</t>
  </si>
  <si>
    <t>-2062625164</t>
  </si>
  <si>
    <t>HZS</t>
  </si>
  <si>
    <t>Hodinové zúčtovací sazby</t>
  </si>
  <si>
    <t>144</t>
  </si>
  <si>
    <t>HZS4212</t>
  </si>
  <si>
    <t>Hodinová zúčtovací sazba revizní technik specialista</t>
  </si>
  <si>
    <t>512</t>
  </si>
  <si>
    <t>502242994</t>
  </si>
  <si>
    <t>145</t>
  </si>
  <si>
    <t>HZS4222</t>
  </si>
  <si>
    <t>Hodinová zúčtovací sazba geodet specialista</t>
  </si>
  <si>
    <t>-170673551</t>
  </si>
  <si>
    <t>146</t>
  </si>
  <si>
    <t>HZS4232</t>
  </si>
  <si>
    <t>Hodinová zúčtovací sazba technik odborný</t>
  </si>
  <si>
    <t>-1302694899</t>
  </si>
  <si>
    <t>VRN</t>
  </si>
  <si>
    <t>Vedlejší rozpočtové náklady</t>
  </si>
  <si>
    <t>VRN1</t>
  </si>
  <si>
    <t>Průzkumné, geodetické a projektové práce</t>
  </si>
  <si>
    <t>147</t>
  </si>
  <si>
    <t>013244000</t>
  </si>
  <si>
    <t>Dokumentace pro provádění stavby</t>
  </si>
  <si>
    <t>kpl</t>
  </si>
  <si>
    <t>1024</t>
  </si>
  <si>
    <t>-1406837612</t>
  </si>
  <si>
    <t>148</t>
  </si>
  <si>
    <t>013254000</t>
  </si>
  <si>
    <t>Dokumentace skutečného provedení stavby</t>
  </si>
  <si>
    <t>-1299152071</t>
  </si>
  <si>
    <t>VRN5</t>
  </si>
  <si>
    <t>Finanční náklady</t>
  </si>
  <si>
    <t>149</t>
  </si>
  <si>
    <t>053002000</t>
  </si>
  <si>
    <t>Poplatky</t>
  </si>
  <si>
    <t>-697550265</t>
  </si>
  <si>
    <t>VRN7</t>
  </si>
  <si>
    <t>Provozní vlivy</t>
  </si>
  <si>
    <t>150</t>
  </si>
  <si>
    <t>072103001</t>
  </si>
  <si>
    <t>Projednání DIO a zajištění DIR komunikace II.a III. třídy</t>
  </si>
  <si>
    <t>1265480385</t>
  </si>
  <si>
    <t>151</t>
  </si>
  <si>
    <t>072103011</t>
  </si>
  <si>
    <t>Zajištění DIO komunikace II. a III. třídy - jednoduché el. vedení</t>
  </si>
  <si>
    <t>-552378397</t>
  </si>
  <si>
    <t>VRN9</t>
  </si>
  <si>
    <t>Ostatní náklady</t>
  </si>
  <si>
    <t>152</t>
  </si>
  <si>
    <t>092103001</t>
  </si>
  <si>
    <t>Náklady na zkušební provoz</t>
  </si>
  <si>
    <t>-1846227895</t>
  </si>
  <si>
    <t>153</t>
  </si>
  <si>
    <t>094104000</t>
  </si>
  <si>
    <t>Náklady na opatření BOZP</t>
  </si>
  <si>
    <t>-913009530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</si>
</sst>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2023/01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Rekonstrukce adm. budovy střediska trolejbusy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8. 2. 2023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>DPO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73</v>
      </c>
      <c r="BT94" s="115" t="s">
        <v>74</v>
      </c>
      <c r="BU94" s="116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24.75" customHeight="1">
      <c r="A95" s="117" t="s">
        <v>78</v>
      </c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80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03.8 - Etapa 1 - Přelo...'!J30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81</v>
      </c>
      <c r="AR95" s="124"/>
      <c r="AS95" s="125">
        <v>0</v>
      </c>
      <c r="AT95" s="126">
        <f>ROUND(SUM(AV95:AW95),2)</f>
        <v>0</v>
      </c>
      <c r="AU95" s="127">
        <f>'SO 03.8 - Etapa 1 - Přelo...'!P133</f>
        <v>0</v>
      </c>
      <c r="AV95" s="126">
        <f>'SO 03.8 - Etapa 1 - Přelo...'!J33</f>
        <v>0</v>
      </c>
      <c r="AW95" s="126">
        <f>'SO 03.8 - Etapa 1 - Přelo...'!J34</f>
        <v>0</v>
      </c>
      <c r="AX95" s="126">
        <f>'SO 03.8 - Etapa 1 - Přelo...'!J35</f>
        <v>0</v>
      </c>
      <c r="AY95" s="126">
        <f>'SO 03.8 - Etapa 1 - Přelo...'!J36</f>
        <v>0</v>
      </c>
      <c r="AZ95" s="126">
        <f>'SO 03.8 - Etapa 1 - Přelo...'!F33</f>
        <v>0</v>
      </c>
      <c r="BA95" s="126">
        <f>'SO 03.8 - Etapa 1 - Přelo...'!F34</f>
        <v>0</v>
      </c>
      <c r="BB95" s="126">
        <f>'SO 03.8 - Etapa 1 - Přelo...'!F35</f>
        <v>0</v>
      </c>
      <c r="BC95" s="126">
        <f>'SO 03.8 - Etapa 1 - Přelo...'!F36</f>
        <v>0</v>
      </c>
      <c r="BD95" s="128">
        <f>'SO 03.8 - Etapa 1 - Přelo...'!F37</f>
        <v>0</v>
      </c>
      <c r="BE95" s="7"/>
      <c r="BT95" s="129" t="s">
        <v>82</v>
      </c>
      <c r="BV95" s="129" t="s">
        <v>76</v>
      </c>
      <c r="BW95" s="129" t="s">
        <v>83</v>
      </c>
      <c r="BX95" s="129" t="s">
        <v>5</v>
      </c>
      <c r="CL95" s="129" t="s">
        <v>1</v>
      </c>
      <c r="CM95" s="129" t="s">
        <v>84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5Wh+NklyjrWlV62/32dTb2KkkohE8457bGAXMJmxZ4icni9Ak4FodvNIB44BlMR6+tX5qL4qg/tgstsk/EzlxQ==" hashValue="Kq0XmYeTKQ7/I7WQ3qFZUFIHt9j9ivukG9cOGmfg1is9dJfJEht11Gr4Y6IEAjzh0Fg7X4zh+O9YbCLwLrRMA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3.8 - Etapa 1 - Přel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84</v>
      </c>
    </row>
    <row r="4" s="1" customFormat="1" ht="24.96" customHeight="1">
      <c r="B4" s="18"/>
      <c r="D4" s="132" t="s">
        <v>85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16.5" customHeight="1">
      <c r="B7" s="18"/>
      <c r="E7" s="135" t="str">
        <f>'Rekapitulace stavby'!K6</f>
        <v>Rekonstrukce adm. budovy střediska trolejbusy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21</v>
      </c>
      <c r="G12" s="36"/>
      <c r="H12" s="36"/>
      <c r="I12" s="134" t="s">
        <v>22</v>
      </c>
      <c r="J12" s="138" t="str">
        <f>'Rekapitulace stavby'!AN8</f>
        <v>8. 2. 2023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26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27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29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26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31</v>
      </c>
      <c r="E23" s="36"/>
      <c r="F23" s="36"/>
      <c r="G23" s="36"/>
      <c r="H23" s="36"/>
      <c r="I23" s="134" t="s">
        <v>25</v>
      </c>
      <c r="J23" s="137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">
        <v>32</v>
      </c>
      <c r="F24" s="36"/>
      <c r="G24" s="36"/>
      <c r="H24" s="36"/>
      <c r="I24" s="134" t="s">
        <v>26</v>
      </c>
      <c r="J24" s="137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4" t="s">
        <v>34</v>
      </c>
      <c r="E30" s="36"/>
      <c r="F30" s="36"/>
      <c r="G30" s="36"/>
      <c r="H30" s="36"/>
      <c r="I30" s="36"/>
      <c r="J30" s="145">
        <f>ROUND(J133,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3"/>
      <c r="E31" s="143"/>
      <c r="F31" s="143"/>
      <c r="G31" s="143"/>
      <c r="H31" s="143"/>
      <c r="I31" s="143"/>
      <c r="J31" s="143"/>
      <c r="K31" s="143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6" t="s">
        <v>36</v>
      </c>
      <c r="G32" s="36"/>
      <c r="H32" s="36"/>
      <c r="I32" s="146" t="s">
        <v>35</v>
      </c>
      <c r="J32" s="146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38</v>
      </c>
      <c r="E33" s="134" t="s">
        <v>39</v>
      </c>
      <c r="F33" s="148">
        <f>ROUND((SUM(BE133:BE321)),  2)</f>
        <v>0</v>
      </c>
      <c r="G33" s="36"/>
      <c r="H33" s="36"/>
      <c r="I33" s="149">
        <v>0.20999999999999999</v>
      </c>
      <c r="J33" s="148">
        <f>ROUND(((SUM(BE133:BE321))*I33),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4" t="s">
        <v>40</v>
      </c>
      <c r="F34" s="148">
        <f>ROUND((SUM(BF133:BF321)),  2)</f>
        <v>0</v>
      </c>
      <c r="G34" s="36"/>
      <c r="H34" s="36"/>
      <c r="I34" s="149">
        <v>0.14999999999999999</v>
      </c>
      <c r="J34" s="148">
        <f>ROUND(((SUM(BF133:BF321))*I34),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41</v>
      </c>
      <c r="F35" s="148">
        <f>ROUND((SUM(BG133:BG321)),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4" t="s">
        <v>42</v>
      </c>
      <c r="F36" s="148">
        <f>ROUND((SUM(BH133:BH321)),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43</v>
      </c>
      <c r="F37" s="148">
        <f>ROUND((SUM(BI133:BI321)),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7" t="s">
        <v>47</v>
      </c>
      <c r="E50" s="158"/>
      <c r="F50" s="158"/>
      <c r="G50" s="157" t="s">
        <v>48</v>
      </c>
      <c r="H50" s="158"/>
      <c r="I50" s="158"/>
      <c r="J50" s="158"/>
      <c r="K50" s="158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9" t="s">
        <v>49</v>
      </c>
      <c r="E61" s="160"/>
      <c r="F61" s="161" t="s">
        <v>50</v>
      </c>
      <c r="G61" s="159" t="s">
        <v>49</v>
      </c>
      <c r="H61" s="160"/>
      <c r="I61" s="160"/>
      <c r="J61" s="162" t="s">
        <v>50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7" t="s">
        <v>51</v>
      </c>
      <c r="E65" s="163"/>
      <c r="F65" s="163"/>
      <c r="G65" s="157" t="s">
        <v>52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9" t="s">
        <v>49</v>
      </c>
      <c r="E76" s="160"/>
      <c r="F76" s="161" t="s">
        <v>50</v>
      </c>
      <c r="G76" s="159" t="s">
        <v>49</v>
      </c>
      <c r="H76" s="160"/>
      <c r="I76" s="160"/>
      <c r="J76" s="162" t="s">
        <v>50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68" t="str">
        <f>E7</f>
        <v>Rekonstrukce adm. budovy střediska trolejbusy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03.8 - Etapa 1 - Přeložky trakčního vedení DPO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8. 2. 2023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>DPO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69" t="s">
        <v>89</v>
      </c>
      <c r="D94" s="170"/>
      <c r="E94" s="170"/>
      <c r="F94" s="170"/>
      <c r="G94" s="170"/>
      <c r="H94" s="170"/>
      <c r="I94" s="170"/>
      <c r="J94" s="171" t="s">
        <v>90</v>
      </c>
      <c r="K94" s="170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2" t="s">
        <v>91</v>
      </c>
      <c r="D96" s="38"/>
      <c r="E96" s="38"/>
      <c r="F96" s="38"/>
      <c r="G96" s="38"/>
      <c r="H96" s="38"/>
      <c r="I96" s="38"/>
      <c r="J96" s="108">
        <f>J133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92</v>
      </c>
    </row>
    <row r="97" s="9" customFormat="1" ht="24.96" customHeight="1">
      <c r="A97" s="9"/>
      <c r="B97" s="173"/>
      <c r="C97" s="174"/>
      <c r="D97" s="175" t="s">
        <v>93</v>
      </c>
      <c r="E97" s="176"/>
      <c r="F97" s="176"/>
      <c r="G97" s="176"/>
      <c r="H97" s="176"/>
      <c r="I97" s="176"/>
      <c r="J97" s="177">
        <f>J134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94</v>
      </c>
      <c r="E98" s="182"/>
      <c r="F98" s="182"/>
      <c r="G98" s="182"/>
      <c r="H98" s="182"/>
      <c r="I98" s="182"/>
      <c r="J98" s="183">
        <f>J135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95</v>
      </c>
      <c r="E99" s="182"/>
      <c r="F99" s="182"/>
      <c r="G99" s="182"/>
      <c r="H99" s="182"/>
      <c r="I99" s="182"/>
      <c r="J99" s="183">
        <f>J150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96</v>
      </c>
      <c r="E100" s="182"/>
      <c r="F100" s="182"/>
      <c r="G100" s="182"/>
      <c r="H100" s="182"/>
      <c r="I100" s="182"/>
      <c r="J100" s="183">
        <f>J160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97</v>
      </c>
      <c r="E101" s="182"/>
      <c r="F101" s="182"/>
      <c r="G101" s="182"/>
      <c r="H101" s="182"/>
      <c r="I101" s="182"/>
      <c r="J101" s="183">
        <f>J163</f>
        <v>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98</v>
      </c>
      <c r="E102" s="182"/>
      <c r="F102" s="182"/>
      <c r="G102" s="182"/>
      <c r="H102" s="182"/>
      <c r="I102" s="182"/>
      <c r="J102" s="183">
        <f>J174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3"/>
      <c r="C103" s="174"/>
      <c r="D103" s="175" t="s">
        <v>99</v>
      </c>
      <c r="E103" s="176"/>
      <c r="F103" s="176"/>
      <c r="G103" s="176"/>
      <c r="H103" s="176"/>
      <c r="I103" s="176"/>
      <c r="J103" s="177">
        <f>J176</f>
        <v>0</v>
      </c>
      <c r="K103" s="174"/>
      <c r="L103" s="17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9"/>
      <c r="C104" s="180"/>
      <c r="D104" s="181" t="s">
        <v>100</v>
      </c>
      <c r="E104" s="182"/>
      <c r="F104" s="182"/>
      <c r="G104" s="182"/>
      <c r="H104" s="182"/>
      <c r="I104" s="182"/>
      <c r="J104" s="183">
        <f>J177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3"/>
      <c r="C105" s="174"/>
      <c r="D105" s="175" t="s">
        <v>101</v>
      </c>
      <c r="E105" s="176"/>
      <c r="F105" s="176"/>
      <c r="G105" s="176"/>
      <c r="H105" s="176"/>
      <c r="I105" s="176"/>
      <c r="J105" s="177">
        <f>J184</f>
        <v>0</v>
      </c>
      <c r="K105" s="174"/>
      <c r="L105" s="17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9"/>
      <c r="C106" s="180"/>
      <c r="D106" s="181" t="s">
        <v>102</v>
      </c>
      <c r="E106" s="182"/>
      <c r="F106" s="182"/>
      <c r="G106" s="182"/>
      <c r="H106" s="182"/>
      <c r="I106" s="182"/>
      <c r="J106" s="183">
        <f>J185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9"/>
      <c r="C107" s="180"/>
      <c r="D107" s="181" t="s">
        <v>103</v>
      </c>
      <c r="E107" s="182"/>
      <c r="F107" s="182"/>
      <c r="G107" s="182"/>
      <c r="H107" s="182"/>
      <c r="I107" s="182"/>
      <c r="J107" s="183">
        <f>J271</f>
        <v>0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3"/>
      <c r="C108" s="174"/>
      <c r="D108" s="175" t="s">
        <v>104</v>
      </c>
      <c r="E108" s="176"/>
      <c r="F108" s="176"/>
      <c r="G108" s="176"/>
      <c r="H108" s="176"/>
      <c r="I108" s="176"/>
      <c r="J108" s="177">
        <f>J306</f>
        <v>0</v>
      </c>
      <c r="K108" s="174"/>
      <c r="L108" s="17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3"/>
      <c r="C109" s="174"/>
      <c r="D109" s="175" t="s">
        <v>105</v>
      </c>
      <c r="E109" s="176"/>
      <c r="F109" s="176"/>
      <c r="G109" s="176"/>
      <c r="H109" s="176"/>
      <c r="I109" s="176"/>
      <c r="J109" s="177">
        <f>J310</f>
        <v>0</v>
      </c>
      <c r="K109" s="174"/>
      <c r="L109" s="178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79"/>
      <c r="C110" s="180"/>
      <c r="D110" s="181" t="s">
        <v>106</v>
      </c>
      <c r="E110" s="182"/>
      <c r="F110" s="182"/>
      <c r="G110" s="182"/>
      <c r="H110" s="182"/>
      <c r="I110" s="182"/>
      <c r="J110" s="183">
        <f>J311</f>
        <v>0</v>
      </c>
      <c r="K110" s="180"/>
      <c r="L110" s="18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9"/>
      <c r="C111" s="180"/>
      <c r="D111" s="181" t="s">
        <v>107</v>
      </c>
      <c r="E111" s="182"/>
      <c r="F111" s="182"/>
      <c r="G111" s="182"/>
      <c r="H111" s="182"/>
      <c r="I111" s="182"/>
      <c r="J111" s="183">
        <f>J314</f>
        <v>0</v>
      </c>
      <c r="K111" s="180"/>
      <c r="L111" s="18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9"/>
      <c r="C112" s="180"/>
      <c r="D112" s="181" t="s">
        <v>108</v>
      </c>
      <c r="E112" s="182"/>
      <c r="F112" s="182"/>
      <c r="G112" s="182"/>
      <c r="H112" s="182"/>
      <c r="I112" s="182"/>
      <c r="J112" s="183">
        <f>J316</f>
        <v>0</v>
      </c>
      <c r="K112" s="180"/>
      <c r="L112" s="18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9"/>
      <c r="C113" s="180"/>
      <c r="D113" s="181" t="s">
        <v>109</v>
      </c>
      <c r="E113" s="182"/>
      <c r="F113" s="182"/>
      <c r="G113" s="182"/>
      <c r="H113" s="182"/>
      <c r="I113" s="182"/>
      <c r="J113" s="183">
        <f>J319</f>
        <v>0</v>
      </c>
      <c r="K113" s="180"/>
      <c r="L113" s="18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64"/>
      <c r="C115" s="65"/>
      <c r="D115" s="65"/>
      <c r="E115" s="65"/>
      <c r="F115" s="65"/>
      <c r="G115" s="65"/>
      <c r="H115" s="65"/>
      <c r="I115" s="65"/>
      <c r="J115" s="65"/>
      <c r="K115" s="65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9" s="2" customFormat="1" ht="6.96" customHeight="1">
      <c r="A119" s="36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4.96" customHeight="1">
      <c r="A120" s="36"/>
      <c r="B120" s="37"/>
      <c r="C120" s="21" t="s">
        <v>110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16</v>
      </c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8"/>
      <c r="D123" s="38"/>
      <c r="E123" s="168" t="str">
        <f>E7</f>
        <v>Rekonstrukce adm. budovy střediska trolejbusy</v>
      </c>
      <c r="F123" s="30"/>
      <c r="G123" s="30"/>
      <c r="H123" s="30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86</v>
      </c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6.5" customHeight="1">
      <c r="A125" s="36"/>
      <c r="B125" s="37"/>
      <c r="C125" s="38"/>
      <c r="D125" s="38"/>
      <c r="E125" s="74" t="str">
        <f>E9</f>
        <v>SO 03.8 - Etapa 1 - Přeložky trakčního vedení DPO</v>
      </c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20</v>
      </c>
      <c r="D127" s="38"/>
      <c r="E127" s="38"/>
      <c r="F127" s="25" t="str">
        <f>F12</f>
        <v xml:space="preserve"> </v>
      </c>
      <c r="G127" s="38"/>
      <c r="H127" s="38"/>
      <c r="I127" s="30" t="s">
        <v>22</v>
      </c>
      <c r="J127" s="77" t="str">
        <f>IF(J12="","",J12)</f>
        <v>8. 2. 2023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24</v>
      </c>
      <c r="D129" s="38"/>
      <c r="E129" s="38"/>
      <c r="F129" s="25" t="str">
        <f>E15</f>
        <v xml:space="preserve"> </v>
      </c>
      <c r="G129" s="38"/>
      <c r="H129" s="38"/>
      <c r="I129" s="30" t="s">
        <v>29</v>
      </c>
      <c r="J129" s="34" t="str">
        <f>E21</f>
        <v xml:space="preserve"> </v>
      </c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27</v>
      </c>
      <c r="D130" s="38"/>
      <c r="E130" s="38"/>
      <c r="F130" s="25" t="str">
        <f>IF(E18="","",E18)</f>
        <v>Vyplň údaj</v>
      </c>
      <c r="G130" s="38"/>
      <c r="H130" s="38"/>
      <c r="I130" s="30" t="s">
        <v>31</v>
      </c>
      <c r="J130" s="34" t="str">
        <f>E24</f>
        <v>DPO</v>
      </c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0.32" customHeight="1">
      <c r="A131" s="36"/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11" customFormat="1" ht="29.28" customHeight="1">
      <c r="A132" s="185"/>
      <c r="B132" s="186"/>
      <c r="C132" s="187" t="s">
        <v>111</v>
      </c>
      <c r="D132" s="188" t="s">
        <v>59</v>
      </c>
      <c r="E132" s="188" t="s">
        <v>55</v>
      </c>
      <c r="F132" s="188" t="s">
        <v>56</v>
      </c>
      <c r="G132" s="188" t="s">
        <v>112</v>
      </c>
      <c r="H132" s="188" t="s">
        <v>113</v>
      </c>
      <c r="I132" s="188" t="s">
        <v>114</v>
      </c>
      <c r="J132" s="189" t="s">
        <v>90</v>
      </c>
      <c r="K132" s="190" t="s">
        <v>115</v>
      </c>
      <c r="L132" s="191"/>
      <c r="M132" s="98" t="s">
        <v>1</v>
      </c>
      <c r="N132" s="99" t="s">
        <v>38</v>
      </c>
      <c r="O132" s="99" t="s">
        <v>116</v>
      </c>
      <c r="P132" s="99" t="s">
        <v>117</v>
      </c>
      <c r="Q132" s="99" t="s">
        <v>118</v>
      </c>
      <c r="R132" s="99" t="s">
        <v>119</v>
      </c>
      <c r="S132" s="99" t="s">
        <v>120</v>
      </c>
      <c r="T132" s="100" t="s">
        <v>121</v>
      </c>
      <c r="U132" s="185"/>
      <c r="V132" s="185"/>
      <c r="W132" s="185"/>
      <c r="X132" s="185"/>
      <c r="Y132" s="185"/>
      <c r="Z132" s="185"/>
      <c r="AA132" s="185"/>
      <c r="AB132" s="185"/>
      <c r="AC132" s="185"/>
      <c r="AD132" s="185"/>
      <c r="AE132" s="185"/>
    </row>
    <row r="133" s="2" customFormat="1" ht="22.8" customHeight="1">
      <c r="A133" s="36"/>
      <c r="B133" s="37"/>
      <c r="C133" s="105" t="s">
        <v>122</v>
      </c>
      <c r="D133" s="38"/>
      <c r="E133" s="38"/>
      <c r="F133" s="38"/>
      <c r="G133" s="38"/>
      <c r="H133" s="38"/>
      <c r="I133" s="38"/>
      <c r="J133" s="192">
        <f>BK133</f>
        <v>0</v>
      </c>
      <c r="K133" s="38"/>
      <c r="L133" s="42"/>
      <c r="M133" s="101"/>
      <c r="N133" s="193"/>
      <c r="O133" s="102"/>
      <c r="P133" s="194">
        <f>P134+P176+P184+P306+P310</f>
        <v>0</v>
      </c>
      <c r="Q133" s="102"/>
      <c r="R133" s="194">
        <f>R134+R176+R184+R306+R310</f>
        <v>227.051377956664</v>
      </c>
      <c r="S133" s="102"/>
      <c r="T133" s="195">
        <f>T134+T176+T184+T306+T310</f>
        <v>96.200000000000003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73</v>
      </c>
      <c r="AU133" s="15" t="s">
        <v>92</v>
      </c>
      <c r="BK133" s="196">
        <f>BK134+BK176+BK184+BK306+BK310</f>
        <v>0</v>
      </c>
    </row>
    <row r="134" s="12" customFormat="1" ht="25.92" customHeight="1">
      <c r="A134" s="12"/>
      <c r="B134" s="197"/>
      <c r="C134" s="198"/>
      <c r="D134" s="199" t="s">
        <v>73</v>
      </c>
      <c r="E134" s="200" t="s">
        <v>123</v>
      </c>
      <c r="F134" s="200" t="s">
        <v>124</v>
      </c>
      <c r="G134" s="198"/>
      <c r="H134" s="198"/>
      <c r="I134" s="201"/>
      <c r="J134" s="202">
        <f>BK134</f>
        <v>0</v>
      </c>
      <c r="K134" s="198"/>
      <c r="L134" s="203"/>
      <c r="M134" s="204"/>
      <c r="N134" s="205"/>
      <c r="O134" s="205"/>
      <c r="P134" s="206">
        <f>P135+P150+P160+P163+P174</f>
        <v>0</v>
      </c>
      <c r="Q134" s="205"/>
      <c r="R134" s="206">
        <f>R135+R150+R160+R163+R174</f>
        <v>216.351661056664</v>
      </c>
      <c r="S134" s="205"/>
      <c r="T134" s="207">
        <f>T135+T150+T160+T163+T174</f>
        <v>64.799999999999997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8" t="s">
        <v>82</v>
      </c>
      <c r="AT134" s="209" t="s">
        <v>73</v>
      </c>
      <c r="AU134" s="209" t="s">
        <v>74</v>
      </c>
      <c r="AY134" s="208" t="s">
        <v>125</v>
      </c>
      <c r="BK134" s="210">
        <f>BK135+BK150+BK160+BK163+BK174</f>
        <v>0</v>
      </c>
    </row>
    <row r="135" s="12" customFormat="1" ht="22.8" customHeight="1">
      <c r="A135" s="12"/>
      <c r="B135" s="197"/>
      <c r="C135" s="198"/>
      <c r="D135" s="199" t="s">
        <v>73</v>
      </c>
      <c r="E135" s="211" t="s">
        <v>82</v>
      </c>
      <c r="F135" s="211" t="s">
        <v>126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SUM(P136:P149)</f>
        <v>0</v>
      </c>
      <c r="Q135" s="205"/>
      <c r="R135" s="206">
        <f>SUM(R136:R149)</f>
        <v>0.26146399999999997</v>
      </c>
      <c r="S135" s="205"/>
      <c r="T135" s="207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82</v>
      </c>
      <c r="AT135" s="209" t="s">
        <v>73</v>
      </c>
      <c r="AU135" s="209" t="s">
        <v>82</v>
      </c>
      <c r="AY135" s="208" t="s">
        <v>125</v>
      </c>
      <c r="BK135" s="210">
        <f>SUM(BK136:BK149)</f>
        <v>0</v>
      </c>
    </row>
    <row r="136" s="2" customFormat="1" ht="24.15" customHeight="1">
      <c r="A136" s="36"/>
      <c r="B136" s="37"/>
      <c r="C136" s="213" t="s">
        <v>82</v>
      </c>
      <c r="D136" s="213" t="s">
        <v>127</v>
      </c>
      <c r="E136" s="214" t="s">
        <v>128</v>
      </c>
      <c r="F136" s="215" t="s">
        <v>129</v>
      </c>
      <c r="G136" s="216" t="s">
        <v>130</v>
      </c>
      <c r="H136" s="217">
        <v>2</v>
      </c>
      <c r="I136" s="218"/>
      <c r="J136" s="219">
        <f>ROUND(I136*H136,2)</f>
        <v>0</v>
      </c>
      <c r="K136" s="220"/>
      <c r="L136" s="42"/>
      <c r="M136" s="221" t="s">
        <v>1</v>
      </c>
      <c r="N136" s="222" t="s">
        <v>39</v>
      </c>
      <c r="O136" s="89"/>
      <c r="P136" s="223">
        <f>O136*H136</f>
        <v>0</v>
      </c>
      <c r="Q136" s="223">
        <v>0.00064999999999999997</v>
      </c>
      <c r="R136" s="223">
        <f>Q136*H136</f>
        <v>0.0012999999999999999</v>
      </c>
      <c r="S136" s="223">
        <v>0</v>
      </c>
      <c r="T136" s="22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5" t="s">
        <v>131</v>
      </c>
      <c r="AT136" s="225" t="s">
        <v>127</v>
      </c>
      <c r="AU136" s="225" t="s">
        <v>84</v>
      </c>
      <c r="AY136" s="15" t="s">
        <v>125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5" t="s">
        <v>82</v>
      </c>
      <c r="BK136" s="226">
        <f>ROUND(I136*H136,2)</f>
        <v>0</v>
      </c>
      <c r="BL136" s="15" t="s">
        <v>131</v>
      </c>
      <c r="BM136" s="225" t="s">
        <v>132</v>
      </c>
    </row>
    <row r="137" s="2" customFormat="1" ht="24.15" customHeight="1">
      <c r="A137" s="36"/>
      <c r="B137" s="37"/>
      <c r="C137" s="213" t="s">
        <v>84</v>
      </c>
      <c r="D137" s="213" t="s">
        <v>127</v>
      </c>
      <c r="E137" s="214" t="s">
        <v>133</v>
      </c>
      <c r="F137" s="215" t="s">
        <v>134</v>
      </c>
      <c r="G137" s="216" t="s">
        <v>130</v>
      </c>
      <c r="H137" s="217">
        <v>2</v>
      </c>
      <c r="I137" s="218"/>
      <c r="J137" s="219">
        <f>ROUND(I137*H137,2)</f>
        <v>0</v>
      </c>
      <c r="K137" s="220"/>
      <c r="L137" s="42"/>
      <c r="M137" s="221" t="s">
        <v>1</v>
      </c>
      <c r="N137" s="222" t="s">
        <v>39</v>
      </c>
      <c r="O137" s="89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5" t="s">
        <v>131</v>
      </c>
      <c r="AT137" s="225" t="s">
        <v>127</v>
      </c>
      <c r="AU137" s="225" t="s">
        <v>84</v>
      </c>
      <c r="AY137" s="15" t="s">
        <v>125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5" t="s">
        <v>82</v>
      </c>
      <c r="BK137" s="226">
        <f>ROUND(I137*H137,2)</f>
        <v>0</v>
      </c>
      <c r="BL137" s="15" t="s">
        <v>131</v>
      </c>
      <c r="BM137" s="225" t="s">
        <v>135</v>
      </c>
    </row>
    <row r="138" s="2" customFormat="1" ht="24.15" customHeight="1">
      <c r="A138" s="36"/>
      <c r="B138" s="37"/>
      <c r="C138" s="213" t="s">
        <v>136</v>
      </c>
      <c r="D138" s="213" t="s">
        <v>127</v>
      </c>
      <c r="E138" s="214" t="s">
        <v>137</v>
      </c>
      <c r="F138" s="215" t="s">
        <v>138</v>
      </c>
      <c r="G138" s="216" t="s">
        <v>139</v>
      </c>
      <c r="H138" s="217">
        <v>1</v>
      </c>
      <c r="I138" s="218"/>
      <c r="J138" s="219">
        <f>ROUND(I138*H138,2)</f>
        <v>0</v>
      </c>
      <c r="K138" s="220"/>
      <c r="L138" s="42"/>
      <c r="M138" s="221" t="s">
        <v>1</v>
      </c>
      <c r="N138" s="222" t="s">
        <v>39</v>
      </c>
      <c r="O138" s="89"/>
      <c r="P138" s="223">
        <f>O138*H138</f>
        <v>0</v>
      </c>
      <c r="Q138" s="223">
        <v>0.00064000000000000005</v>
      </c>
      <c r="R138" s="223">
        <f>Q138*H138</f>
        <v>0.00064000000000000005</v>
      </c>
      <c r="S138" s="223">
        <v>0</v>
      </c>
      <c r="T138" s="22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5" t="s">
        <v>131</v>
      </c>
      <c r="AT138" s="225" t="s">
        <v>127</v>
      </c>
      <c r="AU138" s="225" t="s">
        <v>84</v>
      </c>
      <c r="AY138" s="15" t="s">
        <v>125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5" t="s">
        <v>82</v>
      </c>
      <c r="BK138" s="226">
        <f>ROUND(I138*H138,2)</f>
        <v>0</v>
      </c>
      <c r="BL138" s="15" t="s">
        <v>131</v>
      </c>
      <c r="BM138" s="225" t="s">
        <v>140</v>
      </c>
    </row>
    <row r="139" s="2" customFormat="1" ht="24.15" customHeight="1">
      <c r="A139" s="36"/>
      <c r="B139" s="37"/>
      <c r="C139" s="213" t="s">
        <v>131</v>
      </c>
      <c r="D139" s="213" t="s">
        <v>127</v>
      </c>
      <c r="E139" s="214" t="s">
        <v>141</v>
      </c>
      <c r="F139" s="215" t="s">
        <v>142</v>
      </c>
      <c r="G139" s="216" t="s">
        <v>139</v>
      </c>
      <c r="H139" s="217">
        <v>1</v>
      </c>
      <c r="I139" s="218"/>
      <c r="J139" s="219">
        <f>ROUND(I139*H139,2)</f>
        <v>0</v>
      </c>
      <c r="K139" s="220"/>
      <c r="L139" s="42"/>
      <c r="M139" s="221" t="s">
        <v>1</v>
      </c>
      <c r="N139" s="222" t="s">
        <v>39</v>
      </c>
      <c r="O139" s="89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5" t="s">
        <v>131</v>
      </c>
      <c r="AT139" s="225" t="s">
        <v>127</v>
      </c>
      <c r="AU139" s="225" t="s">
        <v>84</v>
      </c>
      <c r="AY139" s="15" t="s">
        <v>125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5" t="s">
        <v>82</v>
      </c>
      <c r="BK139" s="226">
        <f>ROUND(I139*H139,2)</f>
        <v>0</v>
      </c>
      <c r="BL139" s="15" t="s">
        <v>131</v>
      </c>
      <c r="BM139" s="225" t="s">
        <v>143</v>
      </c>
    </row>
    <row r="140" s="2" customFormat="1" ht="16.5" customHeight="1">
      <c r="A140" s="36"/>
      <c r="B140" s="37"/>
      <c r="C140" s="213" t="s">
        <v>144</v>
      </c>
      <c r="D140" s="213" t="s">
        <v>127</v>
      </c>
      <c r="E140" s="214" t="s">
        <v>145</v>
      </c>
      <c r="F140" s="215" t="s">
        <v>146</v>
      </c>
      <c r="G140" s="216" t="s">
        <v>147</v>
      </c>
      <c r="H140" s="217">
        <v>300</v>
      </c>
      <c r="I140" s="218"/>
      <c r="J140" s="219">
        <f>ROUND(I140*H140,2)</f>
        <v>0</v>
      </c>
      <c r="K140" s="220"/>
      <c r="L140" s="42"/>
      <c r="M140" s="221" t="s">
        <v>1</v>
      </c>
      <c r="N140" s="222" t="s">
        <v>39</v>
      </c>
      <c r="O140" s="89"/>
      <c r="P140" s="223">
        <f>O140*H140</f>
        <v>0</v>
      </c>
      <c r="Q140" s="223">
        <v>0.000562</v>
      </c>
      <c r="R140" s="223">
        <f>Q140*H140</f>
        <v>0.1686</v>
      </c>
      <c r="S140" s="223">
        <v>0</v>
      </c>
      <c r="T140" s="22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5" t="s">
        <v>131</v>
      </c>
      <c r="AT140" s="225" t="s">
        <v>127</v>
      </c>
      <c r="AU140" s="225" t="s">
        <v>84</v>
      </c>
      <c r="AY140" s="15" t="s">
        <v>125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5" t="s">
        <v>82</v>
      </c>
      <c r="BK140" s="226">
        <f>ROUND(I140*H140,2)</f>
        <v>0</v>
      </c>
      <c r="BL140" s="15" t="s">
        <v>131</v>
      </c>
      <c r="BM140" s="225" t="s">
        <v>148</v>
      </c>
    </row>
    <row r="141" s="2" customFormat="1" ht="21.75" customHeight="1">
      <c r="A141" s="36"/>
      <c r="B141" s="37"/>
      <c r="C141" s="213" t="s">
        <v>149</v>
      </c>
      <c r="D141" s="213" t="s">
        <v>127</v>
      </c>
      <c r="E141" s="214" t="s">
        <v>150</v>
      </c>
      <c r="F141" s="215" t="s">
        <v>151</v>
      </c>
      <c r="G141" s="216" t="s">
        <v>147</v>
      </c>
      <c r="H141" s="217">
        <v>300</v>
      </c>
      <c r="I141" s="218"/>
      <c r="J141" s="219">
        <f>ROUND(I141*H141,2)</f>
        <v>0</v>
      </c>
      <c r="K141" s="220"/>
      <c r="L141" s="42"/>
      <c r="M141" s="221" t="s">
        <v>1</v>
      </c>
      <c r="N141" s="222" t="s">
        <v>39</v>
      </c>
      <c r="O141" s="89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5" t="s">
        <v>131</v>
      </c>
      <c r="AT141" s="225" t="s">
        <v>127</v>
      </c>
      <c r="AU141" s="225" t="s">
        <v>84</v>
      </c>
      <c r="AY141" s="15" t="s">
        <v>125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5" t="s">
        <v>82</v>
      </c>
      <c r="BK141" s="226">
        <f>ROUND(I141*H141,2)</f>
        <v>0</v>
      </c>
      <c r="BL141" s="15" t="s">
        <v>131</v>
      </c>
      <c r="BM141" s="225" t="s">
        <v>152</v>
      </c>
    </row>
    <row r="142" s="2" customFormat="1" ht="24.15" customHeight="1">
      <c r="A142" s="36"/>
      <c r="B142" s="37"/>
      <c r="C142" s="213" t="s">
        <v>153</v>
      </c>
      <c r="D142" s="213" t="s">
        <v>127</v>
      </c>
      <c r="E142" s="214" t="s">
        <v>154</v>
      </c>
      <c r="F142" s="215" t="s">
        <v>155</v>
      </c>
      <c r="G142" s="216" t="s">
        <v>147</v>
      </c>
      <c r="H142" s="217">
        <v>100</v>
      </c>
      <c r="I142" s="218"/>
      <c r="J142" s="219">
        <f>ROUND(I142*H142,2)</f>
        <v>0</v>
      </c>
      <c r="K142" s="220"/>
      <c r="L142" s="42"/>
      <c r="M142" s="221" t="s">
        <v>1</v>
      </c>
      <c r="N142" s="222" t="s">
        <v>39</v>
      </c>
      <c r="O142" s="89"/>
      <c r="P142" s="223">
        <f>O142*H142</f>
        <v>0</v>
      </c>
      <c r="Q142" s="223">
        <v>0.00010424000000000001</v>
      </c>
      <c r="R142" s="223">
        <f>Q142*H142</f>
        <v>0.010424000000000001</v>
      </c>
      <c r="S142" s="223">
        <v>0</v>
      </c>
      <c r="T142" s="22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5" t="s">
        <v>131</v>
      </c>
      <c r="AT142" s="225" t="s">
        <v>127</v>
      </c>
      <c r="AU142" s="225" t="s">
        <v>84</v>
      </c>
      <c r="AY142" s="15" t="s">
        <v>125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5" t="s">
        <v>82</v>
      </c>
      <c r="BK142" s="226">
        <f>ROUND(I142*H142,2)</f>
        <v>0</v>
      </c>
      <c r="BL142" s="15" t="s">
        <v>131</v>
      </c>
      <c r="BM142" s="225" t="s">
        <v>156</v>
      </c>
    </row>
    <row r="143" s="2" customFormat="1" ht="24.15" customHeight="1">
      <c r="A143" s="36"/>
      <c r="B143" s="37"/>
      <c r="C143" s="213" t="s">
        <v>157</v>
      </c>
      <c r="D143" s="213" t="s">
        <v>127</v>
      </c>
      <c r="E143" s="214" t="s">
        <v>158</v>
      </c>
      <c r="F143" s="215" t="s">
        <v>159</v>
      </c>
      <c r="G143" s="216" t="s">
        <v>147</v>
      </c>
      <c r="H143" s="217">
        <v>100</v>
      </c>
      <c r="I143" s="218"/>
      <c r="J143" s="219">
        <f>ROUND(I143*H143,2)</f>
        <v>0</v>
      </c>
      <c r="K143" s="220"/>
      <c r="L143" s="42"/>
      <c r="M143" s="221" t="s">
        <v>1</v>
      </c>
      <c r="N143" s="222" t="s">
        <v>39</v>
      </c>
      <c r="O143" s="89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5" t="s">
        <v>131</v>
      </c>
      <c r="AT143" s="225" t="s">
        <v>127</v>
      </c>
      <c r="AU143" s="225" t="s">
        <v>84</v>
      </c>
      <c r="AY143" s="15" t="s">
        <v>125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5" t="s">
        <v>82</v>
      </c>
      <c r="BK143" s="226">
        <f>ROUND(I143*H143,2)</f>
        <v>0</v>
      </c>
      <c r="BL143" s="15" t="s">
        <v>131</v>
      </c>
      <c r="BM143" s="225" t="s">
        <v>160</v>
      </c>
    </row>
    <row r="144" s="2" customFormat="1" ht="24.15" customHeight="1">
      <c r="A144" s="36"/>
      <c r="B144" s="37"/>
      <c r="C144" s="213" t="s">
        <v>161</v>
      </c>
      <c r="D144" s="213" t="s">
        <v>127</v>
      </c>
      <c r="E144" s="214" t="s">
        <v>162</v>
      </c>
      <c r="F144" s="215" t="s">
        <v>163</v>
      </c>
      <c r="G144" s="216" t="s">
        <v>164</v>
      </c>
      <c r="H144" s="217">
        <v>55.200000000000003</v>
      </c>
      <c r="I144" s="218"/>
      <c r="J144" s="219">
        <f>ROUND(I144*H144,2)</f>
        <v>0</v>
      </c>
      <c r="K144" s="220"/>
      <c r="L144" s="42"/>
      <c r="M144" s="221" t="s">
        <v>1</v>
      </c>
      <c r="N144" s="222" t="s">
        <v>39</v>
      </c>
      <c r="O144" s="89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5" t="s">
        <v>131</v>
      </c>
      <c r="AT144" s="225" t="s">
        <v>127</v>
      </c>
      <c r="AU144" s="225" t="s">
        <v>84</v>
      </c>
      <c r="AY144" s="15" t="s">
        <v>125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5" t="s">
        <v>82</v>
      </c>
      <c r="BK144" s="226">
        <f>ROUND(I144*H144,2)</f>
        <v>0</v>
      </c>
      <c r="BL144" s="15" t="s">
        <v>131</v>
      </c>
      <c r="BM144" s="225" t="s">
        <v>165</v>
      </c>
    </row>
    <row r="145" s="13" customFormat="1">
      <c r="A145" s="13"/>
      <c r="B145" s="227"/>
      <c r="C145" s="228"/>
      <c r="D145" s="229" t="s">
        <v>166</v>
      </c>
      <c r="E145" s="230" t="s">
        <v>1</v>
      </c>
      <c r="F145" s="231" t="s">
        <v>167</v>
      </c>
      <c r="G145" s="228"/>
      <c r="H145" s="232">
        <v>55.200000000000003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166</v>
      </c>
      <c r="AU145" s="238" t="s">
        <v>84</v>
      </c>
      <c r="AV145" s="13" t="s">
        <v>84</v>
      </c>
      <c r="AW145" s="13" t="s">
        <v>30</v>
      </c>
      <c r="AX145" s="13" t="s">
        <v>82</v>
      </c>
      <c r="AY145" s="238" t="s">
        <v>125</v>
      </c>
    </row>
    <row r="146" s="2" customFormat="1" ht="21.75" customHeight="1">
      <c r="A146" s="36"/>
      <c r="B146" s="37"/>
      <c r="C146" s="213" t="s">
        <v>168</v>
      </c>
      <c r="D146" s="213" t="s">
        <v>127</v>
      </c>
      <c r="E146" s="214" t="s">
        <v>169</v>
      </c>
      <c r="F146" s="215" t="s">
        <v>170</v>
      </c>
      <c r="G146" s="216" t="s">
        <v>139</v>
      </c>
      <c r="H146" s="217">
        <v>115</v>
      </c>
      <c r="I146" s="218"/>
      <c r="J146" s="219">
        <f>ROUND(I146*H146,2)</f>
        <v>0</v>
      </c>
      <c r="K146" s="220"/>
      <c r="L146" s="42"/>
      <c r="M146" s="221" t="s">
        <v>1</v>
      </c>
      <c r="N146" s="222" t="s">
        <v>39</v>
      </c>
      <c r="O146" s="89"/>
      <c r="P146" s="223">
        <f>O146*H146</f>
        <v>0</v>
      </c>
      <c r="Q146" s="223">
        <v>0.00069999999999999999</v>
      </c>
      <c r="R146" s="223">
        <f>Q146*H146</f>
        <v>0.080500000000000002</v>
      </c>
      <c r="S146" s="223">
        <v>0</v>
      </c>
      <c r="T146" s="22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5" t="s">
        <v>131</v>
      </c>
      <c r="AT146" s="225" t="s">
        <v>127</v>
      </c>
      <c r="AU146" s="225" t="s">
        <v>84</v>
      </c>
      <c r="AY146" s="15" t="s">
        <v>125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5" t="s">
        <v>82</v>
      </c>
      <c r="BK146" s="226">
        <f>ROUND(I146*H146,2)</f>
        <v>0</v>
      </c>
      <c r="BL146" s="15" t="s">
        <v>131</v>
      </c>
      <c r="BM146" s="225" t="s">
        <v>171</v>
      </c>
    </row>
    <row r="147" s="13" customFormat="1">
      <c r="A147" s="13"/>
      <c r="B147" s="227"/>
      <c r="C147" s="228"/>
      <c r="D147" s="229" t="s">
        <v>166</v>
      </c>
      <c r="E147" s="230" t="s">
        <v>1</v>
      </c>
      <c r="F147" s="231" t="s">
        <v>172</v>
      </c>
      <c r="G147" s="228"/>
      <c r="H147" s="232">
        <v>115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166</v>
      </c>
      <c r="AU147" s="238" t="s">
        <v>84</v>
      </c>
      <c r="AV147" s="13" t="s">
        <v>84</v>
      </c>
      <c r="AW147" s="13" t="s">
        <v>30</v>
      </c>
      <c r="AX147" s="13" t="s">
        <v>82</v>
      </c>
      <c r="AY147" s="238" t="s">
        <v>125</v>
      </c>
    </row>
    <row r="148" s="2" customFormat="1" ht="16.5" customHeight="1">
      <c r="A148" s="36"/>
      <c r="B148" s="37"/>
      <c r="C148" s="213" t="s">
        <v>173</v>
      </c>
      <c r="D148" s="213" t="s">
        <v>127</v>
      </c>
      <c r="E148" s="214" t="s">
        <v>174</v>
      </c>
      <c r="F148" s="215" t="s">
        <v>175</v>
      </c>
      <c r="G148" s="216" t="s">
        <v>139</v>
      </c>
      <c r="H148" s="217">
        <v>115</v>
      </c>
      <c r="I148" s="218"/>
      <c r="J148" s="219">
        <f>ROUND(I148*H148,2)</f>
        <v>0</v>
      </c>
      <c r="K148" s="220"/>
      <c r="L148" s="42"/>
      <c r="M148" s="221" t="s">
        <v>1</v>
      </c>
      <c r="N148" s="222" t="s">
        <v>39</v>
      </c>
      <c r="O148" s="89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5" t="s">
        <v>131</v>
      </c>
      <c r="AT148" s="225" t="s">
        <v>127</v>
      </c>
      <c r="AU148" s="225" t="s">
        <v>84</v>
      </c>
      <c r="AY148" s="15" t="s">
        <v>125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5" t="s">
        <v>82</v>
      </c>
      <c r="BK148" s="226">
        <f>ROUND(I148*H148,2)</f>
        <v>0</v>
      </c>
      <c r="BL148" s="15" t="s">
        <v>131</v>
      </c>
      <c r="BM148" s="225" t="s">
        <v>176</v>
      </c>
    </row>
    <row r="149" s="13" customFormat="1">
      <c r="A149" s="13"/>
      <c r="B149" s="227"/>
      <c r="C149" s="228"/>
      <c r="D149" s="229" t="s">
        <v>166</v>
      </c>
      <c r="E149" s="230" t="s">
        <v>1</v>
      </c>
      <c r="F149" s="231" t="s">
        <v>172</v>
      </c>
      <c r="G149" s="228"/>
      <c r="H149" s="232">
        <v>115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166</v>
      </c>
      <c r="AU149" s="238" t="s">
        <v>84</v>
      </c>
      <c r="AV149" s="13" t="s">
        <v>84</v>
      </c>
      <c r="AW149" s="13" t="s">
        <v>30</v>
      </c>
      <c r="AX149" s="13" t="s">
        <v>82</v>
      </c>
      <c r="AY149" s="238" t="s">
        <v>125</v>
      </c>
    </row>
    <row r="150" s="12" customFormat="1" ht="22.8" customHeight="1">
      <c r="A150" s="12"/>
      <c r="B150" s="197"/>
      <c r="C150" s="198"/>
      <c r="D150" s="199" t="s">
        <v>73</v>
      </c>
      <c r="E150" s="211" t="s">
        <v>84</v>
      </c>
      <c r="F150" s="211" t="s">
        <v>177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SUM(P151:P159)</f>
        <v>0</v>
      </c>
      <c r="Q150" s="205"/>
      <c r="R150" s="206">
        <f>SUM(R151:R159)</f>
        <v>216.09019705666401</v>
      </c>
      <c r="S150" s="205"/>
      <c r="T150" s="207">
        <f>SUM(T151:T159)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8" t="s">
        <v>82</v>
      </c>
      <c r="AT150" s="209" t="s">
        <v>73</v>
      </c>
      <c r="AU150" s="209" t="s">
        <v>82</v>
      </c>
      <c r="AY150" s="208" t="s">
        <v>125</v>
      </c>
      <c r="BK150" s="210">
        <f>SUM(BK151:BK159)</f>
        <v>0</v>
      </c>
    </row>
    <row r="151" s="2" customFormat="1" ht="24.15" customHeight="1">
      <c r="A151" s="36"/>
      <c r="B151" s="37"/>
      <c r="C151" s="213" t="s">
        <v>178</v>
      </c>
      <c r="D151" s="213" t="s">
        <v>127</v>
      </c>
      <c r="E151" s="214" t="s">
        <v>179</v>
      </c>
      <c r="F151" s="215" t="s">
        <v>180</v>
      </c>
      <c r="G151" s="216" t="s">
        <v>164</v>
      </c>
      <c r="H151" s="217">
        <v>3.7029999999999998</v>
      </c>
      <c r="I151" s="218"/>
      <c r="J151" s="219">
        <f>ROUND(I151*H151,2)</f>
        <v>0</v>
      </c>
      <c r="K151" s="220"/>
      <c r="L151" s="42"/>
      <c r="M151" s="221" t="s">
        <v>1</v>
      </c>
      <c r="N151" s="222" t="s">
        <v>39</v>
      </c>
      <c r="O151" s="89"/>
      <c r="P151" s="223">
        <f>O151*H151</f>
        <v>0</v>
      </c>
      <c r="Q151" s="223">
        <v>2.1600000000000001</v>
      </c>
      <c r="R151" s="223">
        <f>Q151*H151</f>
        <v>7.9984799999999998</v>
      </c>
      <c r="S151" s="223">
        <v>0</v>
      </c>
      <c r="T151" s="22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5" t="s">
        <v>131</v>
      </c>
      <c r="AT151" s="225" t="s">
        <v>127</v>
      </c>
      <c r="AU151" s="225" t="s">
        <v>84</v>
      </c>
      <c r="AY151" s="15" t="s">
        <v>125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5" t="s">
        <v>82</v>
      </c>
      <c r="BK151" s="226">
        <f>ROUND(I151*H151,2)</f>
        <v>0</v>
      </c>
      <c r="BL151" s="15" t="s">
        <v>131</v>
      </c>
      <c r="BM151" s="225" t="s">
        <v>181</v>
      </c>
    </row>
    <row r="152" s="13" customFormat="1">
      <c r="A152" s="13"/>
      <c r="B152" s="227"/>
      <c r="C152" s="228"/>
      <c r="D152" s="229" t="s">
        <v>166</v>
      </c>
      <c r="E152" s="230" t="s">
        <v>1</v>
      </c>
      <c r="F152" s="231" t="s">
        <v>182</v>
      </c>
      <c r="G152" s="228"/>
      <c r="H152" s="232">
        <v>3.7029999999999998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166</v>
      </c>
      <c r="AU152" s="238" t="s">
        <v>84</v>
      </c>
      <c r="AV152" s="13" t="s">
        <v>84</v>
      </c>
      <c r="AW152" s="13" t="s">
        <v>30</v>
      </c>
      <c r="AX152" s="13" t="s">
        <v>82</v>
      </c>
      <c r="AY152" s="238" t="s">
        <v>125</v>
      </c>
    </row>
    <row r="153" s="2" customFormat="1" ht="16.5" customHeight="1">
      <c r="A153" s="36"/>
      <c r="B153" s="37"/>
      <c r="C153" s="213" t="s">
        <v>183</v>
      </c>
      <c r="D153" s="213" t="s">
        <v>127</v>
      </c>
      <c r="E153" s="214" t="s">
        <v>184</v>
      </c>
      <c r="F153" s="215" t="s">
        <v>185</v>
      </c>
      <c r="G153" s="216" t="s">
        <v>164</v>
      </c>
      <c r="H153" s="217">
        <v>1.3999999999999999</v>
      </c>
      <c r="I153" s="218"/>
      <c r="J153" s="219">
        <f>ROUND(I153*H153,2)</f>
        <v>0</v>
      </c>
      <c r="K153" s="220"/>
      <c r="L153" s="42"/>
      <c r="M153" s="221" t="s">
        <v>1</v>
      </c>
      <c r="N153" s="222" t="s">
        <v>39</v>
      </c>
      <c r="O153" s="89"/>
      <c r="P153" s="223">
        <f>O153*H153</f>
        <v>0</v>
      </c>
      <c r="Q153" s="223">
        <v>2.5018722040000001</v>
      </c>
      <c r="R153" s="223">
        <f>Q153*H153</f>
        <v>3.5026210856</v>
      </c>
      <c r="S153" s="223">
        <v>0</v>
      </c>
      <c r="T153" s="22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5" t="s">
        <v>131</v>
      </c>
      <c r="AT153" s="225" t="s">
        <v>127</v>
      </c>
      <c r="AU153" s="225" t="s">
        <v>84</v>
      </c>
      <c r="AY153" s="15" t="s">
        <v>125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5" t="s">
        <v>82</v>
      </c>
      <c r="BK153" s="226">
        <f>ROUND(I153*H153,2)</f>
        <v>0</v>
      </c>
      <c r="BL153" s="15" t="s">
        <v>131</v>
      </c>
      <c r="BM153" s="225" t="s">
        <v>186</v>
      </c>
    </row>
    <row r="154" s="13" customFormat="1">
      <c r="A154" s="13"/>
      <c r="B154" s="227"/>
      <c r="C154" s="228"/>
      <c r="D154" s="229" t="s">
        <v>166</v>
      </c>
      <c r="E154" s="230" t="s">
        <v>1</v>
      </c>
      <c r="F154" s="231" t="s">
        <v>187</v>
      </c>
      <c r="G154" s="228"/>
      <c r="H154" s="232">
        <v>1.3999999999999999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166</v>
      </c>
      <c r="AU154" s="238" t="s">
        <v>84</v>
      </c>
      <c r="AV154" s="13" t="s">
        <v>84</v>
      </c>
      <c r="AW154" s="13" t="s">
        <v>30</v>
      </c>
      <c r="AX154" s="13" t="s">
        <v>82</v>
      </c>
      <c r="AY154" s="238" t="s">
        <v>125</v>
      </c>
    </row>
    <row r="155" s="2" customFormat="1" ht="16.5" customHeight="1">
      <c r="A155" s="36"/>
      <c r="B155" s="37"/>
      <c r="C155" s="213" t="s">
        <v>188</v>
      </c>
      <c r="D155" s="213" t="s">
        <v>127</v>
      </c>
      <c r="E155" s="214" t="s">
        <v>189</v>
      </c>
      <c r="F155" s="215" t="s">
        <v>190</v>
      </c>
      <c r="G155" s="216" t="s">
        <v>164</v>
      </c>
      <c r="H155" s="217">
        <v>81.465999999999994</v>
      </c>
      <c r="I155" s="218"/>
      <c r="J155" s="219">
        <f>ROUND(I155*H155,2)</f>
        <v>0</v>
      </c>
      <c r="K155" s="220"/>
      <c r="L155" s="42"/>
      <c r="M155" s="221" t="s">
        <v>1</v>
      </c>
      <c r="N155" s="222" t="s">
        <v>39</v>
      </c>
      <c r="O155" s="89"/>
      <c r="P155" s="223">
        <f>O155*H155</f>
        <v>0</v>
      </c>
      <c r="Q155" s="223">
        <v>2.5018722040000001</v>
      </c>
      <c r="R155" s="223">
        <f>Q155*H155</f>
        <v>203.817520971064</v>
      </c>
      <c r="S155" s="223">
        <v>0</v>
      </c>
      <c r="T155" s="22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5" t="s">
        <v>131</v>
      </c>
      <c r="AT155" s="225" t="s">
        <v>127</v>
      </c>
      <c r="AU155" s="225" t="s">
        <v>84</v>
      </c>
      <c r="AY155" s="15" t="s">
        <v>125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5" t="s">
        <v>82</v>
      </c>
      <c r="BK155" s="226">
        <f>ROUND(I155*H155,2)</f>
        <v>0</v>
      </c>
      <c r="BL155" s="15" t="s">
        <v>131</v>
      </c>
      <c r="BM155" s="225" t="s">
        <v>191</v>
      </c>
    </row>
    <row r="156" s="13" customFormat="1">
      <c r="A156" s="13"/>
      <c r="B156" s="227"/>
      <c r="C156" s="228"/>
      <c r="D156" s="229" t="s">
        <v>166</v>
      </c>
      <c r="E156" s="230" t="s">
        <v>1</v>
      </c>
      <c r="F156" s="231" t="s">
        <v>192</v>
      </c>
      <c r="G156" s="228"/>
      <c r="H156" s="232">
        <v>81.465999999999994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166</v>
      </c>
      <c r="AU156" s="238" t="s">
        <v>84</v>
      </c>
      <c r="AV156" s="13" t="s">
        <v>84</v>
      </c>
      <c r="AW156" s="13" t="s">
        <v>30</v>
      </c>
      <c r="AX156" s="13" t="s">
        <v>82</v>
      </c>
      <c r="AY156" s="238" t="s">
        <v>125</v>
      </c>
    </row>
    <row r="157" s="2" customFormat="1" ht="16.5" customHeight="1">
      <c r="A157" s="36"/>
      <c r="B157" s="37"/>
      <c r="C157" s="239" t="s">
        <v>8</v>
      </c>
      <c r="D157" s="239" t="s">
        <v>193</v>
      </c>
      <c r="E157" s="240" t="s">
        <v>194</v>
      </c>
      <c r="F157" s="241" t="s">
        <v>195</v>
      </c>
      <c r="G157" s="242" t="s">
        <v>147</v>
      </c>
      <c r="H157" s="243">
        <v>17.5</v>
      </c>
      <c r="I157" s="244"/>
      <c r="J157" s="245">
        <f>ROUND(I157*H157,2)</f>
        <v>0</v>
      </c>
      <c r="K157" s="246"/>
      <c r="L157" s="247"/>
      <c r="M157" s="248" t="s">
        <v>1</v>
      </c>
      <c r="N157" s="249" t="s">
        <v>39</v>
      </c>
      <c r="O157" s="89"/>
      <c r="P157" s="223">
        <f>O157*H157</f>
        <v>0</v>
      </c>
      <c r="Q157" s="223">
        <v>0.043290000000000002</v>
      </c>
      <c r="R157" s="223">
        <f>Q157*H157</f>
        <v>0.757575</v>
      </c>
      <c r="S157" s="223">
        <v>0</v>
      </c>
      <c r="T157" s="22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5" t="s">
        <v>157</v>
      </c>
      <c r="AT157" s="225" t="s">
        <v>193</v>
      </c>
      <c r="AU157" s="225" t="s">
        <v>84</v>
      </c>
      <c r="AY157" s="15" t="s">
        <v>125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5" t="s">
        <v>82</v>
      </c>
      <c r="BK157" s="226">
        <f>ROUND(I157*H157,2)</f>
        <v>0</v>
      </c>
      <c r="BL157" s="15" t="s">
        <v>131</v>
      </c>
      <c r="BM157" s="225" t="s">
        <v>196</v>
      </c>
    </row>
    <row r="158" s="13" customFormat="1">
      <c r="A158" s="13"/>
      <c r="B158" s="227"/>
      <c r="C158" s="228"/>
      <c r="D158" s="229" t="s">
        <v>166</v>
      </c>
      <c r="E158" s="230" t="s">
        <v>1</v>
      </c>
      <c r="F158" s="231" t="s">
        <v>197</v>
      </c>
      <c r="G158" s="228"/>
      <c r="H158" s="232">
        <v>17.5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166</v>
      </c>
      <c r="AU158" s="238" t="s">
        <v>84</v>
      </c>
      <c r="AV158" s="13" t="s">
        <v>84</v>
      </c>
      <c r="AW158" s="13" t="s">
        <v>30</v>
      </c>
      <c r="AX158" s="13" t="s">
        <v>82</v>
      </c>
      <c r="AY158" s="238" t="s">
        <v>125</v>
      </c>
    </row>
    <row r="159" s="2" customFormat="1" ht="24.15" customHeight="1">
      <c r="A159" s="36"/>
      <c r="B159" s="37"/>
      <c r="C159" s="239" t="s">
        <v>198</v>
      </c>
      <c r="D159" s="239" t="s">
        <v>193</v>
      </c>
      <c r="E159" s="240" t="s">
        <v>199</v>
      </c>
      <c r="F159" s="241" t="s">
        <v>200</v>
      </c>
      <c r="G159" s="242" t="s">
        <v>147</v>
      </c>
      <c r="H159" s="243">
        <v>40</v>
      </c>
      <c r="I159" s="244"/>
      <c r="J159" s="245">
        <f>ROUND(I159*H159,2)</f>
        <v>0</v>
      </c>
      <c r="K159" s="246"/>
      <c r="L159" s="247"/>
      <c r="M159" s="248" t="s">
        <v>1</v>
      </c>
      <c r="N159" s="249" t="s">
        <v>39</v>
      </c>
      <c r="O159" s="89"/>
      <c r="P159" s="223">
        <f>O159*H159</f>
        <v>0</v>
      </c>
      <c r="Q159" s="223">
        <v>0.00035</v>
      </c>
      <c r="R159" s="223">
        <f>Q159*H159</f>
        <v>0.014</v>
      </c>
      <c r="S159" s="223">
        <v>0</v>
      </c>
      <c r="T159" s="22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5" t="s">
        <v>157</v>
      </c>
      <c r="AT159" s="225" t="s">
        <v>193</v>
      </c>
      <c r="AU159" s="225" t="s">
        <v>84</v>
      </c>
      <c r="AY159" s="15" t="s">
        <v>125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5" t="s">
        <v>82</v>
      </c>
      <c r="BK159" s="226">
        <f>ROUND(I159*H159,2)</f>
        <v>0</v>
      </c>
      <c r="BL159" s="15" t="s">
        <v>131</v>
      </c>
      <c r="BM159" s="225" t="s">
        <v>201</v>
      </c>
    </row>
    <row r="160" s="12" customFormat="1" ht="22.8" customHeight="1">
      <c r="A160" s="12"/>
      <c r="B160" s="197"/>
      <c r="C160" s="198"/>
      <c r="D160" s="199" t="s">
        <v>73</v>
      </c>
      <c r="E160" s="211" t="s">
        <v>161</v>
      </c>
      <c r="F160" s="211" t="s">
        <v>202</v>
      </c>
      <c r="G160" s="198"/>
      <c r="H160" s="198"/>
      <c r="I160" s="201"/>
      <c r="J160" s="212">
        <f>BK160</f>
        <v>0</v>
      </c>
      <c r="K160" s="198"/>
      <c r="L160" s="203"/>
      <c r="M160" s="204"/>
      <c r="N160" s="205"/>
      <c r="O160" s="205"/>
      <c r="P160" s="206">
        <f>SUM(P161:P162)</f>
        <v>0</v>
      </c>
      <c r="Q160" s="205"/>
      <c r="R160" s="206">
        <f>SUM(R161:R162)</f>
        <v>0</v>
      </c>
      <c r="S160" s="205"/>
      <c r="T160" s="207">
        <f>SUM(T161:T162)</f>
        <v>64.799999999999997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8" t="s">
        <v>82</v>
      </c>
      <c r="AT160" s="209" t="s">
        <v>73</v>
      </c>
      <c r="AU160" s="209" t="s">
        <v>82</v>
      </c>
      <c r="AY160" s="208" t="s">
        <v>125</v>
      </c>
      <c r="BK160" s="210">
        <f>SUM(BK161:BK162)</f>
        <v>0</v>
      </c>
    </row>
    <row r="161" s="2" customFormat="1" ht="16.5" customHeight="1">
      <c r="A161" s="36"/>
      <c r="B161" s="37"/>
      <c r="C161" s="213" t="s">
        <v>203</v>
      </c>
      <c r="D161" s="213" t="s">
        <v>127</v>
      </c>
      <c r="E161" s="214" t="s">
        <v>204</v>
      </c>
      <c r="F161" s="215" t="s">
        <v>205</v>
      </c>
      <c r="G161" s="216" t="s">
        <v>164</v>
      </c>
      <c r="H161" s="217">
        <v>32.399999999999999</v>
      </c>
      <c r="I161" s="218"/>
      <c r="J161" s="219">
        <f>ROUND(I161*H161,2)</f>
        <v>0</v>
      </c>
      <c r="K161" s="220"/>
      <c r="L161" s="42"/>
      <c r="M161" s="221" t="s">
        <v>1</v>
      </c>
      <c r="N161" s="222" t="s">
        <v>39</v>
      </c>
      <c r="O161" s="89"/>
      <c r="P161" s="223">
        <f>O161*H161</f>
        <v>0</v>
      </c>
      <c r="Q161" s="223">
        <v>0</v>
      </c>
      <c r="R161" s="223">
        <f>Q161*H161</f>
        <v>0</v>
      </c>
      <c r="S161" s="223">
        <v>2</v>
      </c>
      <c r="T161" s="224">
        <f>S161*H161</f>
        <v>64.799999999999997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5" t="s">
        <v>131</v>
      </c>
      <c r="AT161" s="225" t="s">
        <v>127</v>
      </c>
      <c r="AU161" s="225" t="s">
        <v>84</v>
      </c>
      <c r="AY161" s="15" t="s">
        <v>125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5" t="s">
        <v>82</v>
      </c>
      <c r="BK161" s="226">
        <f>ROUND(I161*H161,2)</f>
        <v>0</v>
      </c>
      <c r="BL161" s="15" t="s">
        <v>131</v>
      </c>
      <c r="BM161" s="225" t="s">
        <v>206</v>
      </c>
    </row>
    <row r="162" s="13" customFormat="1">
      <c r="A162" s="13"/>
      <c r="B162" s="227"/>
      <c r="C162" s="228"/>
      <c r="D162" s="229" t="s">
        <v>166</v>
      </c>
      <c r="E162" s="230" t="s">
        <v>1</v>
      </c>
      <c r="F162" s="231" t="s">
        <v>207</v>
      </c>
      <c r="G162" s="228"/>
      <c r="H162" s="232">
        <v>32.399999999999999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166</v>
      </c>
      <c r="AU162" s="238" t="s">
        <v>84</v>
      </c>
      <c r="AV162" s="13" t="s">
        <v>84</v>
      </c>
      <c r="AW162" s="13" t="s">
        <v>30</v>
      </c>
      <c r="AX162" s="13" t="s">
        <v>82</v>
      </c>
      <c r="AY162" s="238" t="s">
        <v>125</v>
      </c>
    </row>
    <row r="163" s="12" customFormat="1" ht="22.8" customHeight="1">
      <c r="A163" s="12"/>
      <c r="B163" s="197"/>
      <c r="C163" s="198"/>
      <c r="D163" s="199" t="s">
        <v>73</v>
      </c>
      <c r="E163" s="211" t="s">
        <v>208</v>
      </c>
      <c r="F163" s="211" t="s">
        <v>209</v>
      </c>
      <c r="G163" s="198"/>
      <c r="H163" s="198"/>
      <c r="I163" s="201"/>
      <c r="J163" s="212">
        <f>BK163</f>
        <v>0</v>
      </c>
      <c r="K163" s="198"/>
      <c r="L163" s="203"/>
      <c r="M163" s="204"/>
      <c r="N163" s="205"/>
      <c r="O163" s="205"/>
      <c r="P163" s="206">
        <f>SUM(P164:P173)</f>
        <v>0</v>
      </c>
      <c r="Q163" s="205"/>
      <c r="R163" s="206">
        <f>SUM(R164:R173)</f>
        <v>0</v>
      </c>
      <c r="S163" s="205"/>
      <c r="T163" s="207">
        <f>SUM(T164:T173)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8" t="s">
        <v>82</v>
      </c>
      <c r="AT163" s="209" t="s">
        <v>73</v>
      </c>
      <c r="AU163" s="209" t="s">
        <v>82</v>
      </c>
      <c r="AY163" s="208" t="s">
        <v>125</v>
      </c>
      <c r="BK163" s="210">
        <f>SUM(BK164:BK173)</f>
        <v>0</v>
      </c>
    </row>
    <row r="164" s="2" customFormat="1" ht="24.15" customHeight="1">
      <c r="A164" s="36"/>
      <c r="B164" s="37"/>
      <c r="C164" s="213" t="s">
        <v>210</v>
      </c>
      <c r="D164" s="213" t="s">
        <v>127</v>
      </c>
      <c r="E164" s="214" t="s">
        <v>211</v>
      </c>
      <c r="F164" s="215" t="s">
        <v>212</v>
      </c>
      <c r="G164" s="216" t="s">
        <v>213</v>
      </c>
      <c r="H164" s="217">
        <v>64.799999999999997</v>
      </c>
      <c r="I164" s="218"/>
      <c r="J164" s="219">
        <f>ROUND(I164*H164,2)</f>
        <v>0</v>
      </c>
      <c r="K164" s="220"/>
      <c r="L164" s="42"/>
      <c r="M164" s="221" t="s">
        <v>1</v>
      </c>
      <c r="N164" s="222" t="s">
        <v>39</v>
      </c>
      <c r="O164" s="89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5" t="s">
        <v>131</v>
      </c>
      <c r="AT164" s="225" t="s">
        <v>127</v>
      </c>
      <c r="AU164" s="225" t="s">
        <v>84</v>
      </c>
      <c r="AY164" s="15" t="s">
        <v>125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5" t="s">
        <v>82</v>
      </c>
      <c r="BK164" s="226">
        <f>ROUND(I164*H164,2)</f>
        <v>0</v>
      </c>
      <c r="BL164" s="15" t="s">
        <v>131</v>
      </c>
      <c r="BM164" s="225" t="s">
        <v>214</v>
      </c>
    </row>
    <row r="165" s="2" customFormat="1" ht="24.15" customHeight="1">
      <c r="A165" s="36"/>
      <c r="B165" s="37"/>
      <c r="C165" s="213" t="s">
        <v>215</v>
      </c>
      <c r="D165" s="213" t="s">
        <v>127</v>
      </c>
      <c r="E165" s="214" t="s">
        <v>216</v>
      </c>
      <c r="F165" s="215" t="s">
        <v>217</v>
      </c>
      <c r="G165" s="216" t="s">
        <v>213</v>
      </c>
      <c r="H165" s="217">
        <v>648</v>
      </c>
      <c r="I165" s="218"/>
      <c r="J165" s="219">
        <f>ROUND(I165*H165,2)</f>
        <v>0</v>
      </c>
      <c r="K165" s="220"/>
      <c r="L165" s="42"/>
      <c r="M165" s="221" t="s">
        <v>1</v>
      </c>
      <c r="N165" s="222" t="s">
        <v>39</v>
      </c>
      <c r="O165" s="89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5" t="s">
        <v>131</v>
      </c>
      <c r="AT165" s="225" t="s">
        <v>127</v>
      </c>
      <c r="AU165" s="225" t="s">
        <v>84</v>
      </c>
      <c r="AY165" s="15" t="s">
        <v>125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5" t="s">
        <v>82</v>
      </c>
      <c r="BK165" s="226">
        <f>ROUND(I165*H165,2)</f>
        <v>0</v>
      </c>
      <c r="BL165" s="15" t="s">
        <v>131</v>
      </c>
      <c r="BM165" s="225" t="s">
        <v>218</v>
      </c>
    </row>
    <row r="166" s="13" customFormat="1">
      <c r="A166" s="13"/>
      <c r="B166" s="227"/>
      <c r="C166" s="228"/>
      <c r="D166" s="229" t="s">
        <v>166</v>
      </c>
      <c r="E166" s="228"/>
      <c r="F166" s="231" t="s">
        <v>219</v>
      </c>
      <c r="G166" s="228"/>
      <c r="H166" s="232">
        <v>648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166</v>
      </c>
      <c r="AU166" s="238" t="s">
        <v>84</v>
      </c>
      <c r="AV166" s="13" t="s">
        <v>84</v>
      </c>
      <c r="AW166" s="13" t="s">
        <v>4</v>
      </c>
      <c r="AX166" s="13" t="s">
        <v>82</v>
      </c>
      <c r="AY166" s="238" t="s">
        <v>125</v>
      </c>
    </row>
    <row r="167" s="2" customFormat="1" ht="24.15" customHeight="1">
      <c r="A167" s="36"/>
      <c r="B167" s="37"/>
      <c r="C167" s="213" t="s">
        <v>220</v>
      </c>
      <c r="D167" s="213" t="s">
        <v>127</v>
      </c>
      <c r="E167" s="214" t="s">
        <v>221</v>
      </c>
      <c r="F167" s="215" t="s">
        <v>222</v>
      </c>
      <c r="G167" s="216" t="s">
        <v>213</v>
      </c>
      <c r="H167" s="217">
        <v>10</v>
      </c>
      <c r="I167" s="218"/>
      <c r="J167" s="219">
        <f>ROUND(I167*H167,2)</f>
        <v>0</v>
      </c>
      <c r="K167" s="220"/>
      <c r="L167" s="42"/>
      <c r="M167" s="221" t="s">
        <v>1</v>
      </c>
      <c r="N167" s="222" t="s">
        <v>39</v>
      </c>
      <c r="O167" s="89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5" t="s">
        <v>131</v>
      </c>
      <c r="AT167" s="225" t="s">
        <v>127</v>
      </c>
      <c r="AU167" s="225" t="s">
        <v>84</v>
      </c>
      <c r="AY167" s="15" t="s">
        <v>125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5" t="s">
        <v>82</v>
      </c>
      <c r="BK167" s="226">
        <f>ROUND(I167*H167,2)</f>
        <v>0</v>
      </c>
      <c r="BL167" s="15" t="s">
        <v>131</v>
      </c>
      <c r="BM167" s="225" t="s">
        <v>223</v>
      </c>
    </row>
    <row r="168" s="2" customFormat="1" ht="24.15" customHeight="1">
      <c r="A168" s="36"/>
      <c r="B168" s="37"/>
      <c r="C168" s="213" t="s">
        <v>7</v>
      </c>
      <c r="D168" s="213" t="s">
        <v>127</v>
      </c>
      <c r="E168" s="214" t="s">
        <v>224</v>
      </c>
      <c r="F168" s="215" t="s">
        <v>225</v>
      </c>
      <c r="G168" s="216" t="s">
        <v>213</v>
      </c>
      <c r="H168" s="217">
        <v>100</v>
      </c>
      <c r="I168" s="218"/>
      <c r="J168" s="219">
        <f>ROUND(I168*H168,2)</f>
        <v>0</v>
      </c>
      <c r="K168" s="220"/>
      <c r="L168" s="42"/>
      <c r="M168" s="221" t="s">
        <v>1</v>
      </c>
      <c r="N168" s="222" t="s">
        <v>39</v>
      </c>
      <c r="O168" s="89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5" t="s">
        <v>131</v>
      </c>
      <c r="AT168" s="225" t="s">
        <v>127</v>
      </c>
      <c r="AU168" s="225" t="s">
        <v>84</v>
      </c>
      <c r="AY168" s="15" t="s">
        <v>125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5" t="s">
        <v>82</v>
      </c>
      <c r="BK168" s="226">
        <f>ROUND(I168*H168,2)</f>
        <v>0</v>
      </c>
      <c r="BL168" s="15" t="s">
        <v>131</v>
      </c>
      <c r="BM168" s="225" t="s">
        <v>226</v>
      </c>
    </row>
    <row r="169" s="13" customFormat="1">
      <c r="A169" s="13"/>
      <c r="B169" s="227"/>
      <c r="C169" s="228"/>
      <c r="D169" s="229" t="s">
        <v>166</v>
      </c>
      <c r="E169" s="228"/>
      <c r="F169" s="231" t="s">
        <v>227</v>
      </c>
      <c r="G169" s="228"/>
      <c r="H169" s="232">
        <v>100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166</v>
      </c>
      <c r="AU169" s="238" t="s">
        <v>84</v>
      </c>
      <c r="AV169" s="13" t="s">
        <v>84</v>
      </c>
      <c r="AW169" s="13" t="s">
        <v>4</v>
      </c>
      <c r="AX169" s="13" t="s">
        <v>82</v>
      </c>
      <c r="AY169" s="238" t="s">
        <v>125</v>
      </c>
    </row>
    <row r="170" s="2" customFormat="1" ht="37.8" customHeight="1">
      <c r="A170" s="36"/>
      <c r="B170" s="37"/>
      <c r="C170" s="213" t="s">
        <v>228</v>
      </c>
      <c r="D170" s="213" t="s">
        <v>127</v>
      </c>
      <c r="E170" s="214" t="s">
        <v>229</v>
      </c>
      <c r="F170" s="215" t="s">
        <v>230</v>
      </c>
      <c r="G170" s="216" t="s">
        <v>213</v>
      </c>
      <c r="H170" s="217">
        <v>65</v>
      </c>
      <c r="I170" s="218"/>
      <c r="J170" s="219">
        <f>ROUND(I170*H170,2)</f>
        <v>0</v>
      </c>
      <c r="K170" s="220"/>
      <c r="L170" s="42"/>
      <c r="M170" s="221" t="s">
        <v>1</v>
      </c>
      <c r="N170" s="222" t="s">
        <v>39</v>
      </c>
      <c r="O170" s="89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5" t="s">
        <v>131</v>
      </c>
      <c r="AT170" s="225" t="s">
        <v>127</v>
      </c>
      <c r="AU170" s="225" t="s">
        <v>84</v>
      </c>
      <c r="AY170" s="15" t="s">
        <v>125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5" t="s">
        <v>82</v>
      </c>
      <c r="BK170" s="226">
        <f>ROUND(I170*H170,2)</f>
        <v>0</v>
      </c>
      <c r="BL170" s="15" t="s">
        <v>131</v>
      </c>
      <c r="BM170" s="225" t="s">
        <v>231</v>
      </c>
    </row>
    <row r="171" s="2" customFormat="1" ht="44.25" customHeight="1">
      <c r="A171" s="36"/>
      <c r="B171" s="37"/>
      <c r="C171" s="213" t="s">
        <v>232</v>
      </c>
      <c r="D171" s="213" t="s">
        <v>127</v>
      </c>
      <c r="E171" s="214" t="s">
        <v>233</v>
      </c>
      <c r="F171" s="215" t="s">
        <v>234</v>
      </c>
      <c r="G171" s="216" t="s">
        <v>213</v>
      </c>
      <c r="H171" s="217">
        <v>10</v>
      </c>
      <c r="I171" s="218"/>
      <c r="J171" s="219">
        <f>ROUND(I171*H171,2)</f>
        <v>0</v>
      </c>
      <c r="K171" s="220"/>
      <c r="L171" s="42"/>
      <c r="M171" s="221" t="s">
        <v>1</v>
      </c>
      <c r="N171" s="222" t="s">
        <v>39</v>
      </c>
      <c r="O171" s="89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5" t="s">
        <v>131</v>
      </c>
      <c r="AT171" s="225" t="s">
        <v>127</v>
      </c>
      <c r="AU171" s="225" t="s">
        <v>84</v>
      </c>
      <c r="AY171" s="15" t="s">
        <v>125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5" t="s">
        <v>82</v>
      </c>
      <c r="BK171" s="226">
        <f>ROUND(I171*H171,2)</f>
        <v>0</v>
      </c>
      <c r="BL171" s="15" t="s">
        <v>131</v>
      </c>
      <c r="BM171" s="225" t="s">
        <v>235</v>
      </c>
    </row>
    <row r="172" s="2" customFormat="1" ht="44.25" customHeight="1">
      <c r="A172" s="36"/>
      <c r="B172" s="37"/>
      <c r="C172" s="213" t="s">
        <v>236</v>
      </c>
      <c r="D172" s="213" t="s">
        <v>127</v>
      </c>
      <c r="E172" s="214" t="s">
        <v>237</v>
      </c>
      <c r="F172" s="215" t="s">
        <v>238</v>
      </c>
      <c r="G172" s="216" t="s">
        <v>213</v>
      </c>
      <c r="H172" s="217">
        <v>20</v>
      </c>
      <c r="I172" s="218"/>
      <c r="J172" s="219">
        <f>ROUND(I172*H172,2)</f>
        <v>0</v>
      </c>
      <c r="K172" s="220"/>
      <c r="L172" s="42"/>
      <c r="M172" s="221" t="s">
        <v>1</v>
      </c>
      <c r="N172" s="222" t="s">
        <v>39</v>
      </c>
      <c r="O172" s="89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5" t="s">
        <v>131</v>
      </c>
      <c r="AT172" s="225" t="s">
        <v>127</v>
      </c>
      <c r="AU172" s="225" t="s">
        <v>84</v>
      </c>
      <c r="AY172" s="15" t="s">
        <v>125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5" t="s">
        <v>82</v>
      </c>
      <c r="BK172" s="226">
        <f>ROUND(I172*H172,2)</f>
        <v>0</v>
      </c>
      <c r="BL172" s="15" t="s">
        <v>131</v>
      </c>
      <c r="BM172" s="225" t="s">
        <v>239</v>
      </c>
    </row>
    <row r="173" s="2" customFormat="1" ht="44.25" customHeight="1">
      <c r="A173" s="36"/>
      <c r="B173" s="37"/>
      <c r="C173" s="213" t="s">
        <v>240</v>
      </c>
      <c r="D173" s="213" t="s">
        <v>127</v>
      </c>
      <c r="E173" s="214" t="s">
        <v>241</v>
      </c>
      <c r="F173" s="215" t="s">
        <v>242</v>
      </c>
      <c r="G173" s="216" t="s">
        <v>213</v>
      </c>
      <c r="H173" s="217">
        <v>0.5</v>
      </c>
      <c r="I173" s="218"/>
      <c r="J173" s="219">
        <f>ROUND(I173*H173,2)</f>
        <v>0</v>
      </c>
      <c r="K173" s="220"/>
      <c r="L173" s="42"/>
      <c r="M173" s="221" t="s">
        <v>1</v>
      </c>
      <c r="N173" s="222" t="s">
        <v>39</v>
      </c>
      <c r="O173" s="89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5" t="s">
        <v>131</v>
      </c>
      <c r="AT173" s="225" t="s">
        <v>127</v>
      </c>
      <c r="AU173" s="225" t="s">
        <v>84</v>
      </c>
      <c r="AY173" s="15" t="s">
        <v>125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5" t="s">
        <v>82</v>
      </c>
      <c r="BK173" s="226">
        <f>ROUND(I173*H173,2)</f>
        <v>0</v>
      </c>
      <c r="BL173" s="15" t="s">
        <v>131</v>
      </c>
      <c r="BM173" s="225" t="s">
        <v>243</v>
      </c>
    </row>
    <row r="174" s="12" customFormat="1" ht="22.8" customHeight="1">
      <c r="A174" s="12"/>
      <c r="B174" s="197"/>
      <c r="C174" s="198"/>
      <c r="D174" s="199" t="s">
        <v>73</v>
      </c>
      <c r="E174" s="211" t="s">
        <v>244</v>
      </c>
      <c r="F174" s="211" t="s">
        <v>245</v>
      </c>
      <c r="G174" s="198"/>
      <c r="H174" s="198"/>
      <c r="I174" s="201"/>
      <c r="J174" s="212">
        <f>BK174</f>
        <v>0</v>
      </c>
      <c r="K174" s="198"/>
      <c r="L174" s="203"/>
      <c r="M174" s="204"/>
      <c r="N174" s="205"/>
      <c r="O174" s="205"/>
      <c r="P174" s="206">
        <f>P175</f>
        <v>0</v>
      </c>
      <c r="Q174" s="205"/>
      <c r="R174" s="206">
        <f>R175</f>
        <v>0</v>
      </c>
      <c r="S174" s="205"/>
      <c r="T174" s="207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8" t="s">
        <v>82</v>
      </c>
      <c r="AT174" s="209" t="s">
        <v>73</v>
      </c>
      <c r="AU174" s="209" t="s">
        <v>82</v>
      </c>
      <c r="AY174" s="208" t="s">
        <v>125</v>
      </c>
      <c r="BK174" s="210">
        <f>BK175</f>
        <v>0</v>
      </c>
    </row>
    <row r="175" s="2" customFormat="1" ht="16.5" customHeight="1">
      <c r="A175" s="36"/>
      <c r="B175" s="37"/>
      <c r="C175" s="213" t="s">
        <v>246</v>
      </c>
      <c r="D175" s="213" t="s">
        <v>127</v>
      </c>
      <c r="E175" s="214" t="s">
        <v>247</v>
      </c>
      <c r="F175" s="215" t="s">
        <v>248</v>
      </c>
      <c r="G175" s="216" t="s">
        <v>213</v>
      </c>
      <c r="H175" s="217">
        <v>216.352</v>
      </c>
      <c r="I175" s="218"/>
      <c r="J175" s="219">
        <f>ROUND(I175*H175,2)</f>
        <v>0</v>
      </c>
      <c r="K175" s="220"/>
      <c r="L175" s="42"/>
      <c r="M175" s="221" t="s">
        <v>1</v>
      </c>
      <c r="N175" s="222" t="s">
        <v>39</v>
      </c>
      <c r="O175" s="89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5" t="s">
        <v>131</v>
      </c>
      <c r="AT175" s="225" t="s">
        <v>127</v>
      </c>
      <c r="AU175" s="225" t="s">
        <v>84</v>
      </c>
      <c r="AY175" s="15" t="s">
        <v>125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5" t="s">
        <v>82</v>
      </c>
      <c r="BK175" s="226">
        <f>ROUND(I175*H175,2)</f>
        <v>0</v>
      </c>
      <c r="BL175" s="15" t="s">
        <v>131</v>
      </c>
      <c r="BM175" s="225" t="s">
        <v>249</v>
      </c>
    </row>
    <row r="176" s="12" customFormat="1" ht="25.92" customHeight="1">
      <c r="A176" s="12"/>
      <c r="B176" s="197"/>
      <c r="C176" s="198"/>
      <c r="D176" s="199" t="s">
        <v>73</v>
      </c>
      <c r="E176" s="200" t="s">
        <v>250</v>
      </c>
      <c r="F176" s="200" t="s">
        <v>251</v>
      </c>
      <c r="G176" s="198"/>
      <c r="H176" s="198"/>
      <c r="I176" s="201"/>
      <c r="J176" s="202">
        <f>BK176</f>
        <v>0</v>
      </c>
      <c r="K176" s="198"/>
      <c r="L176" s="203"/>
      <c r="M176" s="204"/>
      <c r="N176" s="205"/>
      <c r="O176" s="205"/>
      <c r="P176" s="206">
        <f>P177</f>
        <v>0</v>
      </c>
      <c r="Q176" s="205"/>
      <c r="R176" s="206">
        <f>R177</f>
        <v>0</v>
      </c>
      <c r="S176" s="205"/>
      <c r="T176" s="207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8" t="s">
        <v>84</v>
      </c>
      <c r="AT176" s="209" t="s">
        <v>73</v>
      </c>
      <c r="AU176" s="209" t="s">
        <v>74</v>
      </c>
      <c r="AY176" s="208" t="s">
        <v>125</v>
      </c>
      <c r="BK176" s="210">
        <f>BK177</f>
        <v>0</v>
      </c>
    </row>
    <row r="177" s="12" customFormat="1" ht="22.8" customHeight="1">
      <c r="A177" s="12"/>
      <c r="B177" s="197"/>
      <c r="C177" s="198"/>
      <c r="D177" s="199" t="s">
        <v>73</v>
      </c>
      <c r="E177" s="211" t="s">
        <v>252</v>
      </c>
      <c r="F177" s="211" t="s">
        <v>253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SUM(P178:P183)</f>
        <v>0</v>
      </c>
      <c r="Q177" s="205"/>
      <c r="R177" s="206">
        <f>SUM(R178:R183)</f>
        <v>0</v>
      </c>
      <c r="S177" s="205"/>
      <c r="T177" s="207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84</v>
      </c>
      <c r="AT177" s="209" t="s">
        <v>73</v>
      </c>
      <c r="AU177" s="209" t="s">
        <v>82</v>
      </c>
      <c r="AY177" s="208" t="s">
        <v>125</v>
      </c>
      <c r="BK177" s="210">
        <f>SUM(BK178:BK183)</f>
        <v>0</v>
      </c>
    </row>
    <row r="178" s="2" customFormat="1" ht="37.8" customHeight="1">
      <c r="A178" s="36"/>
      <c r="B178" s="37"/>
      <c r="C178" s="213" t="s">
        <v>254</v>
      </c>
      <c r="D178" s="213" t="s">
        <v>127</v>
      </c>
      <c r="E178" s="214" t="s">
        <v>255</v>
      </c>
      <c r="F178" s="215" t="s">
        <v>256</v>
      </c>
      <c r="G178" s="216" t="s">
        <v>257</v>
      </c>
      <c r="H178" s="217">
        <v>40</v>
      </c>
      <c r="I178" s="218"/>
      <c r="J178" s="219">
        <f>ROUND(I178*H178,2)</f>
        <v>0</v>
      </c>
      <c r="K178" s="220"/>
      <c r="L178" s="42"/>
      <c r="M178" s="221" t="s">
        <v>1</v>
      </c>
      <c r="N178" s="222" t="s">
        <v>39</v>
      </c>
      <c r="O178" s="89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5" t="s">
        <v>82</v>
      </c>
      <c r="AT178" s="225" t="s">
        <v>127</v>
      </c>
      <c r="AU178" s="225" t="s">
        <v>84</v>
      </c>
      <c r="AY178" s="15" t="s">
        <v>125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5" t="s">
        <v>82</v>
      </c>
      <c r="BK178" s="226">
        <f>ROUND(I178*H178,2)</f>
        <v>0</v>
      </c>
      <c r="BL178" s="15" t="s">
        <v>82</v>
      </c>
      <c r="BM178" s="225" t="s">
        <v>258</v>
      </c>
    </row>
    <row r="179" s="2" customFormat="1" ht="24.15" customHeight="1">
      <c r="A179" s="36"/>
      <c r="B179" s="37"/>
      <c r="C179" s="213" t="s">
        <v>259</v>
      </c>
      <c r="D179" s="213" t="s">
        <v>127</v>
      </c>
      <c r="E179" s="214" t="s">
        <v>260</v>
      </c>
      <c r="F179" s="215" t="s">
        <v>261</v>
      </c>
      <c r="G179" s="216" t="s">
        <v>130</v>
      </c>
      <c r="H179" s="217">
        <v>7</v>
      </c>
      <c r="I179" s="218"/>
      <c r="J179" s="219">
        <f>ROUND(I179*H179,2)</f>
        <v>0</v>
      </c>
      <c r="K179" s="220"/>
      <c r="L179" s="42"/>
      <c r="M179" s="221" t="s">
        <v>1</v>
      </c>
      <c r="N179" s="222" t="s">
        <v>39</v>
      </c>
      <c r="O179" s="89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5" t="s">
        <v>82</v>
      </c>
      <c r="AT179" s="225" t="s">
        <v>127</v>
      </c>
      <c r="AU179" s="225" t="s">
        <v>84</v>
      </c>
      <c r="AY179" s="15" t="s">
        <v>125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5" t="s">
        <v>82</v>
      </c>
      <c r="BK179" s="226">
        <f>ROUND(I179*H179,2)</f>
        <v>0</v>
      </c>
      <c r="BL179" s="15" t="s">
        <v>82</v>
      </c>
      <c r="BM179" s="225" t="s">
        <v>262</v>
      </c>
    </row>
    <row r="180" s="2" customFormat="1" ht="37.8" customHeight="1">
      <c r="A180" s="36"/>
      <c r="B180" s="37"/>
      <c r="C180" s="239" t="s">
        <v>263</v>
      </c>
      <c r="D180" s="239" t="s">
        <v>193</v>
      </c>
      <c r="E180" s="240" t="s">
        <v>264</v>
      </c>
      <c r="F180" s="241" t="s">
        <v>265</v>
      </c>
      <c r="G180" s="242" t="s">
        <v>130</v>
      </c>
      <c r="H180" s="243">
        <v>7</v>
      </c>
      <c r="I180" s="244"/>
      <c r="J180" s="245">
        <f>ROUND(I180*H180,2)</f>
        <v>0</v>
      </c>
      <c r="K180" s="246"/>
      <c r="L180" s="247"/>
      <c r="M180" s="248" t="s">
        <v>1</v>
      </c>
      <c r="N180" s="249" t="s">
        <v>39</v>
      </c>
      <c r="O180" s="89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5" t="s">
        <v>157</v>
      </c>
      <c r="AT180" s="225" t="s">
        <v>193</v>
      </c>
      <c r="AU180" s="225" t="s">
        <v>84</v>
      </c>
      <c r="AY180" s="15" t="s">
        <v>125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5" t="s">
        <v>82</v>
      </c>
      <c r="BK180" s="226">
        <f>ROUND(I180*H180,2)</f>
        <v>0</v>
      </c>
      <c r="BL180" s="15" t="s">
        <v>131</v>
      </c>
      <c r="BM180" s="225" t="s">
        <v>266</v>
      </c>
    </row>
    <row r="181" s="2" customFormat="1" ht="16.5" customHeight="1">
      <c r="A181" s="36"/>
      <c r="B181" s="37"/>
      <c r="C181" s="213" t="s">
        <v>267</v>
      </c>
      <c r="D181" s="213" t="s">
        <v>127</v>
      </c>
      <c r="E181" s="214" t="s">
        <v>268</v>
      </c>
      <c r="F181" s="215" t="s">
        <v>269</v>
      </c>
      <c r="G181" s="216" t="s">
        <v>130</v>
      </c>
      <c r="H181" s="217">
        <v>5</v>
      </c>
      <c r="I181" s="218"/>
      <c r="J181" s="219">
        <f>ROUND(I181*H181,2)</f>
        <v>0</v>
      </c>
      <c r="K181" s="220"/>
      <c r="L181" s="42"/>
      <c r="M181" s="221" t="s">
        <v>1</v>
      </c>
      <c r="N181" s="222" t="s">
        <v>39</v>
      </c>
      <c r="O181" s="89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5" t="s">
        <v>82</v>
      </c>
      <c r="AT181" s="225" t="s">
        <v>127</v>
      </c>
      <c r="AU181" s="225" t="s">
        <v>84</v>
      </c>
      <c r="AY181" s="15" t="s">
        <v>125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5" t="s">
        <v>82</v>
      </c>
      <c r="BK181" s="226">
        <f>ROUND(I181*H181,2)</f>
        <v>0</v>
      </c>
      <c r="BL181" s="15" t="s">
        <v>82</v>
      </c>
      <c r="BM181" s="225" t="s">
        <v>270</v>
      </c>
    </row>
    <row r="182" s="2" customFormat="1" ht="24.15" customHeight="1">
      <c r="A182" s="36"/>
      <c r="B182" s="37"/>
      <c r="C182" s="213" t="s">
        <v>271</v>
      </c>
      <c r="D182" s="213" t="s">
        <v>127</v>
      </c>
      <c r="E182" s="214" t="s">
        <v>272</v>
      </c>
      <c r="F182" s="215" t="s">
        <v>273</v>
      </c>
      <c r="G182" s="216" t="s">
        <v>130</v>
      </c>
      <c r="H182" s="217">
        <v>5</v>
      </c>
      <c r="I182" s="218"/>
      <c r="J182" s="219">
        <f>ROUND(I182*H182,2)</f>
        <v>0</v>
      </c>
      <c r="K182" s="220"/>
      <c r="L182" s="42"/>
      <c r="M182" s="221" t="s">
        <v>1</v>
      </c>
      <c r="N182" s="222" t="s">
        <v>39</v>
      </c>
      <c r="O182" s="89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5" t="s">
        <v>82</v>
      </c>
      <c r="AT182" s="225" t="s">
        <v>127</v>
      </c>
      <c r="AU182" s="225" t="s">
        <v>84</v>
      </c>
      <c r="AY182" s="15" t="s">
        <v>125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5" t="s">
        <v>82</v>
      </c>
      <c r="BK182" s="226">
        <f>ROUND(I182*H182,2)</f>
        <v>0</v>
      </c>
      <c r="BL182" s="15" t="s">
        <v>82</v>
      </c>
      <c r="BM182" s="225" t="s">
        <v>274</v>
      </c>
    </row>
    <row r="183" s="2" customFormat="1" ht="33" customHeight="1">
      <c r="A183" s="36"/>
      <c r="B183" s="37"/>
      <c r="C183" s="239" t="s">
        <v>275</v>
      </c>
      <c r="D183" s="239" t="s">
        <v>193</v>
      </c>
      <c r="E183" s="240" t="s">
        <v>276</v>
      </c>
      <c r="F183" s="241" t="s">
        <v>277</v>
      </c>
      <c r="G183" s="242" t="s">
        <v>130</v>
      </c>
      <c r="H183" s="243">
        <v>5</v>
      </c>
      <c r="I183" s="244"/>
      <c r="J183" s="245">
        <f>ROUND(I183*H183,2)</f>
        <v>0</v>
      </c>
      <c r="K183" s="246"/>
      <c r="L183" s="247"/>
      <c r="M183" s="248" t="s">
        <v>1</v>
      </c>
      <c r="N183" s="249" t="s">
        <v>39</v>
      </c>
      <c r="O183" s="89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5" t="s">
        <v>84</v>
      </c>
      <c r="AT183" s="225" t="s">
        <v>193</v>
      </c>
      <c r="AU183" s="225" t="s">
        <v>84</v>
      </c>
      <c r="AY183" s="15" t="s">
        <v>125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5" t="s">
        <v>82</v>
      </c>
      <c r="BK183" s="226">
        <f>ROUND(I183*H183,2)</f>
        <v>0</v>
      </c>
      <c r="BL183" s="15" t="s">
        <v>82</v>
      </c>
      <c r="BM183" s="225" t="s">
        <v>278</v>
      </c>
    </row>
    <row r="184" s="12" customFormat="1" ht="25.92" customHeight="1">
      <c r="A184" s="12"/>
      <c r="B184" s="197"/>
      <c r="C184" s="198"/>
      <c r="D184" s="199" t="s">
        <v>73</v>
      </c>
      <c r="E184" s="200" t="s">
        <v>193</v>
      </c>
      <c r="F184" s="200" t="s">
        <v>279</v>
      </c>
      <c r="G184" s="198"/>
      <c r="H184" s="198"/>
      <c r="I184" s="201"/>
      <c r="J184" s="202">
        <f>BK184</f>
        <v>0</v>
      </c>
      <c r="K184" s="198"/>
      <c r="L184" s="203"/>
      <c r="M184" s="204"/>
      <c r="N184" s="205"/>
      <c r="O184" s="205"/>
      <c r="P184" s="206">
        <f>P185+P271</f>
        <v>0</v>
      </c>
      <c r="Q184" s="205"/>
      <c r="R184" s="206">
        <f>R185+R271</f>
        <v>10.699716899999999</v>
      </c>
      <c r="S184" s="205"/>
      <c r="T184" s="207">
        <f>T185+T271</f>
        <v>31.400000000000002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8" t="s">
        <v>136</v>
      </c>
      <c r="AT184" s="209" t="s">
        <v>73</v>
      </c>
      <c r="AU184" s="209" t="s">
        <v>74</v>
      </c>
      <c r="AY184" s="208" t="s">
        <v>125</v>
      </c>
      <c r="BK184" s="210">
        <f>BK185+BK271</f>
        <v>0</v>
      </c>
    </row>
    <row r="185" s="12" customFormat="1" ht="22.8" customHeight="1">
      <c r="A185" s="12"/>
      <c r="B185" s="197"/>
      <c r="C185" s="198"/>
      <c r="D185" s="199" t="s">
        <v>73</v>
      </c>
      <c r="E185" s="211" t="s">
        <v>280</v>
      </c>
      <c r="F185" s="211" t="s">
        <v>281</v>
      </c>
      <c r="G185" s="198"/>
      <c r="H185" s="198"/>
      <c r="I185" s="201"/>
      <c r="J185" s="212">
        <f>BK185</f>
        <v>0</v>
      </c>
      <c r="K185" s="198"/>
      <c r="L185" s="203"/>
      <c r="M185" s="204"/>
      <c r="N185" s="205"/>
      <c r="O185" s="205"/>
      <c r="P185" s="206">
        <f>SUM(P186:P270)</f>
        <v>0</v>
      </c>
      <c r="Q185" s="205"/>
      <c r="R185" s="206">
        <f>SUM(R186:R270)</f>
        <v>0.80923800000000001</v>
      </c>
      <c r="S185" s="205"/>
      <c r="T185" s="207">
        <f>SUM(T186:T270)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8" t="s">
        <v>136</v>
      </c>
      <c r="AT185" s="209" t="s">
        <v>73</v>
      </c>
      <c r="AU185" s="209" t="s">
        <v>82</v>
      </c>
      <c r="AY185" s="208" t="s">
        <v>125</v>
      </c>
      <c r="BK185" s="210">
        <f>SUM(BK186:BK270)</f>
        <v>0</v>
      </c>
    </row>
    <row r="186" s="2" customFormat="1" ht="24.15" customHeight="1">
      <c r="A186" s="36"/>
      <c r="B186" s="37"/>
      <c r="C186" s="213" t="s">
        <v>282</v>
      </c>
      <c r="D186" s="213" t="s">
        <v>127</v>
      </c>
      <c r="E186" s="214" t="s">
        <v>283</v>
      </c>
      <c r="F186" s="215" t="s">
        <v>284</v>
      </c>
      <c r="G186" s="216" t="s">
        <v>257</v>
      </c>
      <c r="H186" s="217">
        <v>50</v>
      </c>
      <c r="I186" s="218"/>
      <c r="J186" s="219">
        <f>ROUND(I186*H186,2)</f>
        <v>0</v>
      </c>
      <c r="K186" s="220"/>
      <c r="L186" s="42"/>
      <c r="M186" s="221" t="s">
        <v>1</v>
      </c>
      <c r="N186" s="222" t="s">
        <v>39</v>
      </c>
      <c r="O186" s="89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5" t="s">
        <v>82</v>
      </c>
      <c r="AT186" s="225" t="s">
        <v>127</v>
      </c>
      <c r="AU186" s="225" t="s">
        <v>84</v>
      </c>
      <c r="AY186" s="15" t="s">
        <v>125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5" t="s">
        <v>82</v>
      </c>
      <c r="BK186" s="226">
        <f>ROUND(I186*H186,2)</f>
        <v>0</v>
      </c>
      <c r="BL186" s="15" t="s">
        <v>82</v>
      </c>
      <c r="BM186" s="225" t="s">
        <v>285</v>
      </c>
    </row>
    <row r="187" s="2" customFormat="1" ht="21.75" customHeight="1">
      <c r="A187" s="36"/>
      <c r="B187" s="37"/>
      <c r="C187" s="213" t="s">
        <v>286</v>
      </c>
      <c r="D187" s="213" t="s">
        <v>127</v>
      </c>
      <c r="E187" s="214" t="s">
        <v>287</v>
      </c>
      <c r="F187" s="215" t="s">
        <v>288</v>
      </c>
      <c r="G187" s="216" t="s">
        <v>257</v>
      </c>
      <c r="H187" s="217">
        <v>100</v>
      </c>
      <c r="I187" s="218"/>
      <c r="J187" s="219">
        <f>ROUND(I187*H187,2)</f>
        <v>0</v>
      </c>
      <c r="K187" s="220"/>
      <c r="L187" s="42"/>
      <c r="M187" s="221" t="s">
        <v>1</v>
      </c>
      <c r="N187" s="222" t="s">
        <v>39</v>
      </c>
      <c r="O187" s="89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5" t="s">
        <v>82</v>
      </c>
      <c r="AT187" s="225" t="s">
        <v>127</v>
      </c>
      <c r="AU187" s="225" t="s">
        <v>84</v>
      </c>
      <c r="AY187" s="15" t="s">
        <v>125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5" t="s">
        <v>82</v>
      </c>
      <c r="BK187" s="226">
        <f>ROUND(I187*H187,2)</f>
        <v>0</v>
      </c>
      <c r="BL187" s="15" t="s">
        <v>82</v>
      </c>
      <c r="BM187" s="225" t="s">
        <v>289</v>
      </c>
    </row>
    <row r="188" s="2" customFormat="1" ht="16.5" customHeight="1">
      <c r="A188" s="36"/>
      <c r="B188" s="37"/>
      <c r="C188" s="213" t="s">
        <v>290</v>
      </c>
      <c r="D188" s="213" t="s">
        <v>127</v>
      </c>
      <c r="E188" s="214" t="s">
        <v>291</v>
      </c>
      <c r="F188" s="215" t="s">
        <v>292</v>
      </c>
      <c r="G188" s="216" t="s">
        <v>130</v>
      </c>
      <c r="H188" s="217">
        <v>170</v>
      </c>
      <c r="I188" s="218"/>
      <c r="J188" s="219">
        <f>ROUND(I188*H188,2)</f>
        <v>0</v>
      </c>
      <c r="K188" s="220"/>
      <c r="L188" s="42"/>
      <c r="M188" s="221" t="s">
        <v>1</v>
      </c>
      <c r="N188" s="222" t="s">
        <v>39</v>
      </c>
      <c r="O188" s="89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5" t="s">
        <v>293</v>
      </c>
      <c r="AT188" s="225" t="s">
        <v>127</v>
      </c>
      <c r="AU188" s="225" t="s">
        <v>84</v>
      </c>
      <c r="AY188" s="15" t="s">
        <v>125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5" t="s">
        <v>82</v>
      </c>
      <c r="BK188" s="226">
        <f>ROUND(I188*H188,2)</f>
        <v>0</v>
      </c>
      <c r="BL188" s="15" t="s">
        <v>293</v>
      </c>
      <c r="BM188" s="225" t="s">
        <v>294</v>
      </c>
    </row>
    <row r="189" s="2" customFormat="1" ht="16.5" customHeight="1">
      <c r="A189" s="36"/>
      <c r="B189" s="37"/>
      <c r="C189" s="239" t="s">
        <v>295</v>
      </c>
      <c r="D189" s="239" t="s">
        <v>193</v>
      </c>
      <c r="E189" s="240" t="s">
        <v>296</v>
      </c>
      <c r="F189" s="241" t="s">
        <v>297</v>
      </c>
      <c r="G189" s="242" t="s">
        <v>130</v>
      </c>
      <c r="H189" s="243">
        <v>50</v>
      </c>
      <c r="I189" s="244"/>
      <c r="J189" s="245">
        <f>ROUND(I189*H189,2)</f>
        <v>0</v>
      </c>
      <c r="K189" s="246"/>
      <c r="L189" s="247"/>
      <c r="M189" s="248" t="s">
        <v>1</v>
      </c>
      <c r="N189" s="249" t="s">
        <v>39</v>
      </c>
      <c r="O189" s="89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5" t="s">
        <v>298</v>
      </c>
      <c r="AT189" s="225" t="s">
        <v>193</v>
      </c>
      <c r="AU189" s="225" t="s">
        <v>84</v>
      </c>
      <c r="AY189" s="15" t="s">
        <v>125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5" t="s">
        <v>82</v>
      </c>
      <c r="BK189" s="226">
        <f>ROUND(I189*H189,2)</f>
        <v>0</v>
      </c>
      <c r="BL189" s="15" t="s">
        <v>298</v>
      </c>
      <c r="BM189" s="225" t="s">
        <v>299</v>
      </c>
    </row>
    <row r="190" s="2" customFormat="1" ht="16.5" customHeight="1">
      <c r="A190" s="36"/>
      <c r="B190" s="37"/>
      <c r="C190" s="239" t="s">
        <v>300</v>
      </c>
      <c r="D190" s="239" t="s">
        <v>193</v>
      </c>
      <c r="E190" s="240" t="s">
        <v>301</v>
      </c>
      <c r="F190" s="241" t="s">
        <v>302</v>
      </c>
      <c r="G190" s="242" t="s">
        <v>130</v>
      </c>
      <c r="H190" s="243">
        <v>120</v>
      </c>
      <c r="I190" s="244"/>
      <c r="J190" s="245">
        <f>ROUND(I190*H190,2)</f>
        <v>0</v>
      </c>
      <c r="K190" s="246"/>
      <c r="L190" s="247"/>
      <c r="M190" s="248" t="s">
        <v>1</v>
      </c>
      <c r="N190" s="249" t="s">
        <v>39</v>
      </c>
      <c r="O190" s="89"/>
      <c r="P190" s="223">
        <f>O190*H190</f>
        <v>0</v>
      </c>
      <c r="Q190" s="223">
        <v>8.0000000000000007E-05</v>
      </c>
      <c r="R190" s="223">
        <f>Q190*H190</f>
        <v>0.0096000000000000009</v>
      </c>
      <c r="S190" s="223">
        <v>0</v>
      </c>
      <c r="T190" s="22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5" t="s">
        <v>298</v>
      </c>
      <c r="AT190" s="225" t="s">
        <v>193</v>
      </c>
      <c r="AU190" s="225" t="s">
        <v>84</v>
      </c>
      <c r="AY190" s="15" t="s">
        <v>125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5" t="s">
        <v>82</v>
      </c>
      <c r="BK190" s="226">
        <f>ROUND(I190*H190,2)</f>
        <v>0</v>
      </c>
      <c r="BL190" s="15" t="s">
        <v>298</v>
      </c>
      <c r="BM190" s="225" t="s">
        <v>303</v>
      </c>
    </row>
    <row r="191" s="2" customFormat="1" ht="16.5" customHeight="1">
      <c r="A191" s="36"/>
      <c r="B191" s="37"/>
      <c r="C191" s="213" t="s">
        <v>304</v>
      </c>
      <c r="D191" s="213" t="s">
        <v>127</v>
      </c>
      <c r="E191" s="214" t="s">
        <v>305</v>
      </c>
      <c r="F191" s="215" t="s">
        <v>306</v>
      </c>
      <c r="G191" s="216" t="s">
        <v>130</v>
      </c>
      <c r="H191" s="217">
        <v>20</v>
      </c>
      <c r="I191" s="218"/>
      <c r="J191" s="219">
        <f>ROUND(I191*H191,2)</f>
        <v>0</v>
      </c>
      <c r="K191" s="220"/>
      <c r="L191" s="42"/>
      <c r="M191" s="221" t="s">
        <v>1</v>
      </c>
      <c r="N191" s="222" t="s">
        <v>39</v>
      </c>
      <c r="O191" s="89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5" t="s">
        <v>293</v>
      </c>
      <c r="AT191" s="225" t="s">
        <v>127</v>
      </c>
      <c r="AU191" s="225" t="s">
        <v>84</v>
      </c>
      <c r="AY191" s="15" t="s">
        <v>125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5" t="s">
        <v>82</v>
      </c>
      <c r="BK191" s="226">
        <f>ROUND(I191*H191,2)</f>
        <v>0</v>
      </c>
      <c r="BL191" s="15" t="s">
        <v>293</v>
      </c>
      <c r="BM191" s="225" t="s">
        <v>307</v>
      </c>
    </row>
    <row r="192" s="2" customFormat="1" ht="16.5" customHeight="1">
      <c r="A192" s="36"/>
      <c r="B192" s="37"/>
      <c r="C192" s="239" t="s">
        <v>308</v>
      </c>
      <c r="D192" s="239" t="s">
        <v>193</v>
      </c>
      <c r="E192" s="240" t="s">
        <v>309</v>
      </c>
      <c r="F192" s="241" t="s">
        <v>310</v>
      </c>
      <c r="G192" s="242" t="s">
        <v>130</v>
      </c>
      <c r="H192" s="243">
        <v>20</v>
      </c>
      <c r="I192" s="244"/>
      <c r="J192" s="245">
        <f>ROUND(I192*H192,2)</f>
        <v>0</v>
      </c>
      <c r="K192" s="246"/>
      <c r="L192" s="247"/>
      <c r="M192" s="248" t="s">
        <v>1</v>
      </c>
      <c r="N192" s="249" t="s">
        <v>39</v>
      </c>
      <c r="O192" s="89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5" t="s">
        <v>298</v>
      </c>
      <c r="AT192" s="225" t="s">
        <v>193</v>
      </c>
      <c r="AU192" s="225" t="s">
        <v>84</v>
      </c>
      <c r="AY192" s="15" t="s">
        <v>125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5" t="s">
        <v>82</v>
      </c>
      <c r="BK192" s="226">
        <f>ROUND(I192*H192,2)</f>
        <v>0</v>
      </c>
      <c r="BL192" s="15" t="s">
        <v>298</v>
      </c>
      <c r="BM192" s="225" t="s">
        <v>311</v>
      </c>
    </row>
    <row r="193" s="2" customFormat="1" ht="16.5" customHeight="1">
      <c r="A193" s="36"/>
      <c r="B193" s="37"/>
      <c r="C193" s="239" t="s">
        <v>312</v>
      </c>
      <c r="D193" s="239" t="s">
        <v>193</v>
      </c>
      <c r="E193" s="240" t="s">
        <v>313</v>
      </c>
      <c r="F193" s="241" t="s">
        <v>314</v>
      </c>
      <c r="G193" s="242" t="s">
        <v>147</v>
      </c>
      <c r="H193" s="243">
        <v>50</v>
      </c>
      <c r="I193" s="244"/>
      <c r="J193" s="245">
        <f>ROUND(I193*H193,2)</f>
        <v>0</v>
      </c>
      <c r="K193" s="246"/>
      <c r="L193" s="247"/>
      <c r="M193" s="248" t="s">
        <v>1</v>
      </c>
      <c r="N193" s="249" t="s">
        <v>39</v>
      </c>
      <c r="O193" s="89"/>
      <c r="P193" s="223">
        <f>O193*H193</f>
        <v>0</v>
      </c>
      <c r="Q193" s="223">
        <v>8.0000000000000007E-05</v>
      </c>
      <c r="R193" s="223">
        <f>Q193*H193</f>
        <v>0.0040000000000000001</v>
      </c>
      <c r="S193" s="223">
        <v>0</v>
      </c>
      <c r="T193" s="22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5" t="s">
        <v>298</v>
      </c>
      <c r="AT193" s="225" t="s">
        <v>193</v>
      </c>
      <c r="AU193" s="225" t="s">
        <v>84</v>
      </c>
      <c r="AY193" s="15" t="s">
        <v>125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5" t="s">
        <v>82</v>
      </c>
      <c r="BK193" s="226">
        <f>ROUND(I193*H193,2)</f>
        <v>0</v>
      </c>
      <c r="BL193" s="15" t="s">
        <v>298</v>
      </c>
      <c r="BM193" s="225" t="s">
        <v>315</v>
      </c>
    </row>
    <row r="194" s="2" customFormat="1" ht="16.5" customHeight="1">
      <c r="A194" s="36"/>
      <c r="B194" s="37"/>
      <c r="C194" s="239" t="s">
        <v>316</v>
      </c>
      <c r="D194" s="239" t="s">
        <v>193</v>
      </c>
      <c r="E194" s="240" t="s">
        <v>317</v>
      </c>
      <c r="F194" s="241" t="s">
        <v>318</v>
      </c>
      <c r="G194" s="242" t="s">
        <v>319</v>
      </c>
      <c r="H194" s="243">
        <v>0.5</v>
      </c>
      <c r="I194" s="244"/>
      <c r="J194" s="245">
        <f>ROUND(I194*H194,2)</f>
        <v>0</v>
      </c>
      <c r="K194" s="246"/>
      <c r="L194" s="247"/>
      <c r="M194" s="248" t="s">
        <v>1</v>
      </c>
      <c r="N194" s="249" t="s">
        <v>39</v>
      </c>
      <c r="O194" s="89"/>
      <c r="P194" s="223">
        <f>O194*H194</f>
        <v>0</v>
      </c>
      <c r="Q194" s="223">
        <v>0.00050000000000000001</v>
      </c>
      <c r="R194" s="223">
        <f>Q194*H194</f>
        <v>0.00025000000000000001</v>
      </c>
      <c r="S194" s="223">
        <v>0</v>
      </c>
      <c r="T194" s="22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5" t="s">
        <v>298</v>
      </c>
      <c r="AT194" s="225" t="s">
        <v>193</v>
      </c>
      <c r="AU194" s="225" t="s">
        <v>84</v>
      </c>
      <c r="AY194" s="15" t="s">
        <v>125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5" t="s">
        <v>82</v>
      </c>
      <c r="BK194" s="226">
        <f>ROUND(I194*H194,2)</f>
        <v>0</v>
      </c>
      <c r="BL194" s="15" t="s">
        <v>298</v>
      </c>
      <c r="BM194" s="225" t="s">
        <v>320</v>
      </c>
    </row>
    <row r="195" s="2" customFormat="1" ht="16.5" customHeight="1">
      <c r="A195" s="36"/>
      <c r="B195" s="37"/>
      <c r="C195" s="213" t="s">
        <v>321</v>
      </c>
      <c r="D195" s="213" t="s">
        <v>127</v>
      </c>
      <c r="E195" s="214" t="s">
        <v>322</v>
      </c>
      <c r="F195" s="215" t="s">
        <v>323</v>
      </c>
      <c r="G195" s="216" t="s">
        <v>147</v>
      </c>
      <c r="H195" s="217">
        <v>2500</v>
      </c>
      <c r="I195" s="218"/>
      <c r="J195" s="219">
        <f>ROUND(I195*H195,2)</f>
        <v>0</v>
      </c>
      <c r="K195" s="220"/>
      <c r="L195" s="42"/>
      <c r="M195" s="221" t="s">
        <v>1</v>
      </c>
      <c r="N195" s="222" t="s">
        <v>39</v>
      </c>
      <c r="O195" s="89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5" t="s">
        <v>293</v>
      </c>
      <c r="AT195" s="225" t="s">
        <v>127</v>
      </c>
      <c r="AU195" s="225" t="s">
        <v>84</v>
      </c>
      <c r="AY195" s="15" t="s">
        <v>125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5" t="s">
        <v>82</v>
      </c>
      <c r="BK195" s="226">
        <f>ROUND(I195*H195,2)</f>
        <v>0</v>
      </c>
      <c r="BL195" s="15" t="s">
        <v>293</v>
      </c>
      <c r="BM195" s="225" t="s">
        <v>324</v>
      </c>
    </row>
    <row r="196" s="2" customFormat="1" ht="16.5" customHeight="1">
      <c r="A196" s="36"/>
      <c r="B196" s="37"/>
      <c r="C196" s="239" t="s">
        <v>325</v>
      </c>
      <c r="D196" s="239" t="s">
        <v>193</v>
      </c>
      <c r="E196" s="240" t="s">
        <v>326</v>
      </c>
      <c r="F196" s="241" t="s">
        <v>327</v>
      </c>
      <c r="G196" s="242" t="s">
        <v>147</v>
      </c>
      <c r="H196" s="243">
        <v>2500</v>
      </c>
      <c r="I196" s="244"/>
      <c r="J196" s="245">
        <f>ROUND(I196*H196,2)</f>
        <v>0</v>
      </c>
      <c r="K196" s="246"/>
      <c r="L196" s="247"/>
      <c r="M196" s="248" t="s">
        <v>1</v>
      </c>
      <c r="N196" s="249" t="s">
        <v>39</v>
      </c>
      <c r="O196" s="89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5" t="s">
        <v>328</v>
      </c>
      <c r="AT196" s="225" t="s">
        <v>193</v>
      </c>
      <c r="AU196" s="225" t="s">
        <v>84</v>
      </c>
      <c r="AY196" s="15" t="s">
        <v>125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5" t="s">
        <v>82</v>
      </c>
      <c r="BK196" s="226">
        <f>ROUND(I196*H196,2)</f>
        <v>0</v>
      </c>
      <c r="BL196" s="15" t="s">
        <v>293</v>
      </c>
      <c r="BM196" s="225" t="s">
        <v>329</v>
      </c>
    </row>
    <row r="197" s="2" customFormat="1" ht="16.5" customHeight="1">
      <c r="A197" s="36"/>
      <c r="B197" s="37"/>
      <c r="C197" s="213" t="s">
        <v>330</v>
      </c>
      <c r="D197" s="213" t="s">
        <v>127</v>
      </c>
      <c r="E197" s="214" t="s">
        <v>331</v>
      </c>
      <c r="F197" s="215" t="s">
        <v>332</v>
      </c>
      <c r="G197" s="216" t="s">
        <v>147</v>
      </c>
      <c r="H197" s="217">
        <v>598.5</v>
      </c>
      <c r="I197" s="218"/>
      <c r="J197" s="219">
        <f>ROUND(I197*H197,2)</f>
        <v>0</v>
      </c>
      <c r="K197" s="220"/>
      <c r="L197" s="42"/>
      <c r="M197" s="221" t="s">
        <v>1</v>
      </c>
      <c r="N197" s="222" t="s">
        <v>39</v>
      </c>
      <c r="O197" s="89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5" t="s">
        <v>293</v>
      </c>
      <c r="AT197" s="225" t="s">
        <v>127</v>
      </c>
      <c r="AU197" s="225" t="s">
        <v>84</v>
      </c>
      <c r="AY197" s="15" t="s">
        <v>125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5" t="s">
        <v>82</v>
      </c>
      <c r="BK197" s="226">
        <f>ROUND(I197*H197,2)</f>
        <v>0</v>
      </c>
      <c r="BL197" s="15" t="s">
        <v>293</v>
      </c>
      <c r="BM197" s="225" t="s">
        <v>333</v>
      </c>
    </row>
    <row r="198" s="13" customFormat="1">
      <c r="A198" s="13"/>
      <c r="B198" s="227"/>
      <c r="C198" s="228"/>
      <c r="D198" s="229" t="s">
        <v>166</v>
      </c>
      <c r="E198" s="230" t="s">
        <v>1</v>
      </c>
      <c r="F198" s="231" t="s">
        <v>334</v>
      </c>
      <c r="G198" s="228"/>
      <c r="H198" s="232">
        <v>598.5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166</v>
      </c>
      <c r="AU198" s="238" t="s">
        <v>84</v>
      </c>
      <c r="AV198" s="13" t="s">
        <v>84</v>
      </c>
      <c r="AW198" s="13" t="s">
        <v>30</v>
      </c>
      <c r="AX198" s="13" t="s">
        <v>82</v>
      </c>
      <c r="AY198" s="238" t="s">
        <v>125</v>
      </c>
    </row>
    <row r="199" s="2" customFormat="1" ht="16.5" customHeight="1">
      <c r="A199" s="36"/>
      <c r="B199" s="37"/>
      <c r="C199" s="239" t="s">
        <v>335</v>
      </c>
      <c r="D199" s="239" t="s">
        <v>193</v>
      </c>
      <c r="E199" s="240" t="s">
        <v>336</v>
      </c>
      <c r="F199" s="241" t="s">
        <v>337</v>
      </c>
      <c r="G199" s="242" t="s">
        <v>147</v>
      </c>
      <c r="H199" s="243">
        <v>598.5</v>
      </c>
      <c r="I199" s="244"/>
      <c r="J199" s="245">
        <f>ROUND(I199*H199,2)</f>
        <v>0</v>
      </c>
      <c r="K199" s="246"/>
      <c r="L199" s="247"/>
      <c r="M199" s="248" t="s">
        <v>1</v>
      </c>
      <c r="N199" s="249" t="s">
        <v>39</v>
      </c>
      <c r="O199" s="89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5" t="s">
        <v>328</v>
      </c>
      <c r="AT199" s="225" t="s">
        <v>193</v>
      </c>
      <c r="AU199" s="225" t="s">
        <v>84</v>
      </c>
      <c r="AY199" s="15" t="s">
        <v>125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5" t="s">
        <v>82</v>
      </c>
      <c r="BK199" s="226">
        <f>ROUND(I199*H199,2)</f>
        <v>0</v>
      </c>
      <c r="BL199" s="15" t="s">
        <v>293</v>
      </c>
      <c r="BM199" s="225" t="s">
        <v>338</v>
      </c>
    </row>
    <row r="200" s="13" customFormat="1">
      <c r="A200" s="13"/>
      <c r="B200" s="227"/>
      <c r="C200" s="228"/>
      <c r="D200" s="229" t="s">
        <v>166</v>
      </c>
      <c r="E200" s="230" t="s">
        <v>1</v>
      </c>
      <c r="F200" s="231" t="s">
        <v>334</v>
      </c>
      <c r="G200" s="228"/>
      <c r="H200" s="232">
        <v>598.5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8" t="s">
        <v>166</v>
      </c>
      <c r="AU200" s="238" t="s">
        <v>84</v>
      </c>
      <c r="AV200" s="13" t="s">
        <v>84</v>
      </c>
      <c r="AW200" s="13" t="s">
        <v>30</v>
      </c>
      <c r="AX200" s="13" t="s">
        <v>82</v>
      </c>
      <c r="AY200" s="238" t="s">
        <v>125</v>
      </c>
    </row>
    <row r="201" s="2" customFormat="1" ht="16.5" customHeight="1">
      <c r="A201" s="36"/>
      <c r="B201" s="37"/>
      <c r="C201" s="213" t="s">
        <v>339</v>
      </c>
      <c r="D201" s="213" t="s">
        <v>127</v>
      </c>
      <c r="E201" s="214" t="s">
        <v>340</v>
      </c>
      <c r="F201" s="215" t="s">
        <v>341</v>
      </c>
      <c r="G201" s="216" t="s">
        <v>130</v>
      </c>
      <c r="H201" s="217">
        <v>170</v>
      </c>
      <c r="I201" s="218"/>
      <c r="J201" s="219">
        <f>ROUND(I201*H201,2)</f>
        <v>0</v>
      </c>
      <c r="K201" s="220"/>
      <c r="L201" s="42"/>
      <c r="M201" s="221" t="s">
        <v>1</v>
      </c>
      <c r="N201" s="222" t="s">
        <v>39</v>
      </c>
      <c r="O201" s="89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5" t="s">
        <v>293</v>
      </c>
      <c r="AT201" s="225" t="s">
        <v>127</v>
      </c>
      <c r="AU201" s="225" t="s">
        <v>84</v>
      </c>
      <c r="AY201" s="15" t="s">
        <v>125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5" t="s">
        <v>82</v>
      </c>
      <c r="BK201" s="226">
        <f>ROUND(I201*H201,2)</f>
        <v>0</v>
      </c>
      <c r="BL201" s="15" t="s">
        <v>293</v>
      </c>
      <c r="BM201" s="225" t="s">
        <v>342</v>
      </c>
    </row>
    <row r="202" s="2" customFormat="1" ht="24.15" customHeight="1">
      <c r="A202" s="36"/>
      <c r="B202" s="37"/>
      <c r="C202" s="239" t="s">
        <v>343</v>
      </c>
      <c r="D202" s="239" t="s">
        <v>193</v>
      </c>
      <c r="E202" s="240" t="s">
        <v>344</v>
      </c>
      <c r="F202" s="241" t="s">
        <v>345</v>
      </c>
      <c r="G202" s="242" t="s">
        <v>130</v>
      </c>
      <c r="H202" s="243">
        <v>100</v>
      </c>
      <c r="I202" s="244"/>
      <c r="J202" s="245">
        <f>ROUND(I202*H202,2)</f>
        <v>0</v>
      </c>
      <c r="K202" s="246"/>
      <c r="L202" s="247"/>
      <c r="M202" s="248" t="s">
        <v>1</v>
      </c>
      <c r="N202" s="249" t="s">
        <v>39</v>
      </c>
      <c r="O202" s="89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5" t="s">
        <v>298</v>
      </c>
      <c r="AT202" s="225" t="s">
        <v>193</v>
      </c>
      <c r="AU202" s="225" t="s">
        <v>84</v>
      </c>
      <c r="AY202" s="15" t="s">
        <v>125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5" t="s">
        <v>82</v>
      </c>
      <c r="BK202" s="226">
        <f>ROUND(I202*H202,2)</f>
        <v>0</v>
      </c>
      <c r="BL202" s="15" t="s">
        <v>298</v>
      </c>
      <c r="BM202" s="225" t="s">
        <v>346</v>
      </c>
    </row>
    <row r="203" s="2" customFormat="1" ht="24.15" customHeight="1">
      <c r="A203" s="36"/>
      <c r="B203" s="37"/>
      <c r="C203" s="239" t="s">
        <v>347</v>
      </c>
      <c r="D203" s="239" t="s">
        <v>193</v>
      </c>
      <c r="E203" s="240" t="s">
        <v>348</v>
      </c>
      <c r="F203" s="241" t="s">
        <v>349</v>
      </c>
      <c r="G203" s="242" t="s">
        <v>130</v>
      </c>
      <c r="H203" s="243">
        <v>70</v>
      </c>
      <c r="I203" s="244"/>
      <c r="J203" s="245">
        <f>ROUND(I203*H203,2)</f>
        <v>0</v>
      </c>
      <c r="K203" s="246"/>
      <c r="L203" s="247"/>
      <c r="M203" s="248" t="s">
        <v>1</v>
      </c>
      <c r="N203" s="249" t="s">
        <v>39</v>
      </c>
      <c r="O203" s="89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5" t="s">
        <v>328</v>
      </c>
      <c r="AT203" s="225" t="s">
        <v>193</v>
      </c>
      <c r="AU203" s="225" t="s">
        <v>84</v>
      </c>
      <c r="AY203" s="15" t="s">
        <v>125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5" t="s">
        <v>82</v>
      </c>
      <c r="BK203" s="226">
        <f>ROUND(I203*H203,2)</f>
        <v>0</v>
      </c>
      <c r="BL203" s="15" t="s">
        <v>293</v>
      </c>
      <c r="BM203" s="225" t="s">
        <v>350</v>
      </c>
    </row>
    <row r="204" s="2" customFormat="1" ht="16.5" customHeight="1">
      <c r="A204" s="36"/>
      <c r="B204" s="37"/>
      <c r="C204" s="213" t="s">
        <v>351</v>
      </c>
      <c r="D204" s="213" t="s">
        <v>127</v>
      </c>
      <c r="E204" s="214" t="s">
        <v>352</v>
      </c>
      <c r="F204" s="215" t="s">
        <v>353</v>
      </c>
      <c r="G204" s="216" t="s">
        <v>130</v>
      </c>
      <c r="H204" s="217">
        <v>40</v>
      </c>
      <c r="I204" s="218"/>
      <c r="J204" s="219">
        <f>ROUND(I204*H204,2)</f>
        <v>0</v>
      </c>
      <c r="K204" s="220"/>
      <c r="L204" s="42"/>
      <c r="M204" s="221" t="s">
        <v>1</v>
      </c>
      <c r="N204" s="222" t="s">
        <v>39</v>
      </c>
      <c r="O204" s="89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5" t="s">
        <v>293</v>
      </c>
      <c r="AT204" s="225" t="s">
        <v>127</v>
      </c>
      <c r="AU204" s="225" t="s">
        <v>84</v>
      </c>
      <c r="AY204" s="15" t="s">
        <v>125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5" t="s">
        <v>82</v>
      </c>
      <c r="BK204" s="226">
        <f>ROUND(I204*H204,2)</f>
        <v>0</v>
      </c>
      <c r="BL204" s="15" t="s">
        <v>293</v>
      </c>
      <c r="BM204" s="225" t="s">
        <v>354</v>
      </c>
    </row>
    <row r="205" s="2" customFormat="1" ht="24.15" customHeight="1">
      <c r="A205" s="36"/>
      <c r="B205" s="37"/>
      <c r="C205" s="239" t="s">
        <v>355</v>
      </c>
      <c r="D205" s="239" t="s">
        <v>193</v>
      </c>
      <c r="E205" s="240" t="s">
        <v>356</v>
      </c>
      <c r="F205" s="241" t="s">
        <v>357</v>
      </c>
      <c r="G205" s="242" t="s">
        <v>130</v>
      </c>
      <c r="H205" s="243">
        <v>40</v>
      </c>
      <c r="I205" s="244"/>
      <c r="J205" s="245">
        <f>ROUND(I205*H205,2)</f>
        <v>0</v>
      </c>
      <c r="K205" s="246"/>
      <c r="L205" s="247"/>
      <c r="M205" s="248" t="s">
        <v>1</v>
      </c>
      <c r="N205" s="249" t="s">
        <v>39</v>
      </c>
      <c r="O205" s="89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5" t="s">
        <v>328</v>
      </c>
      <c r="AT205" s="225" t="s">
        <v>193</v>
      </c>
      <c r="AU205" s="225" t="s">
        <v>84</v>
      </c>
      <c r="AY205" s="15" t="s">
        <v>125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5" t="s">
        <v>82</v>
      </c>
      <c r="BK205" s="226">
        <f>ROUND(I205*H205,2)</f>
        <v>0</v>
      </c>
      <c r="BL205" s="15" t="s">
        <v>293</v>
      </c>
      <c r="BM205" s="225" t="s">
        <v>358</v>
      </c>
    </row>
    <row r="206" s="2" customFormat="1" ht="16.5" customHeight="1">
      <c r="A206" s="36"/>
      <c r="B206" s="37"/>
      <c r="C206" s="213" t="s">
        <v>359</v>
      </c>
      <c r="D206" s="213" t="s">
        <v>127</v>
      </c>
      <c r="E206" s="214" t="s">
        <v>360</v>
      </c>
      <c r="F206" s="215" t="s">
        <v>361</v>
      </c>
      <c r="G206" s="216" t="s">
        <v>130</v>
      </c>
      <c r="H206" s="217">
        <v>2</v>
      </c>
      <c r="I206" s="218"/>
      <c r="J206" s="219">
        <f>ROUND(I206*H206,2)</f>
        <v>0</v>
      </c>
      <c r="K206" s="220"/>
      <c r="L206" s="42"/>
      <c r="M206" s="221" t="s">
        <v>1</v>
      </c>
      <c r="N206" s="222" t="s">
        <v>39</v>
      </c>
      <c r="O206" s="89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5" t="s">
        <v>293</v>
      </c>
      <c r="AT206" s="225" t="s">
        <v>127</v>
      </c>
      <c r="AU206" s="225" t="s">
        <v>84</v>
      </c>
      <c r="AY206" s="15" t="s">
        <v>125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5" t="s">
        <v>82</v>
      </c>
      <c r="BK206" s="226">
        <f>ROUND(I206*H206,2)</f>
        <v>0</v>
      </c>
      <c r="BL206" s="15" t="s">
        <v>293</v>
      </c>
      <c r="BM206" s="225" t="s">
        <v>362</v>
      </c>
    </row>
    <row r="207" s="2" customFormat="1" ht="21.75" customHeight="1">
      <c r="A207" s="36"/>
      <c r="B207" s="37"/>
      <c r="C207" s="239" t="s">
        <v>363</v>
      </c>
      <c r="D207" s="239" t="s">
        <v>193</v>
      </c>
      <c r="E207" s="240" t="s">
        <v>364</v>
      </c>
      <c r="F207" s="241" t="s">
        <v>365</v>
      </c>
      <c r="G207" s="242" t="s">
        <v>130</v>
      </c>
      <c r="H207" s="243">
        <v>2</v>
      </c>
      <c r="I207" s="244"/>
      <c r="J207" s="245">
        <f>ROUND(I207*H207,2)</f>
        <v>0</v>
      </c>
      <c r="K207" s="246"/>
      <c r="L207" s="247"/>
      <c r="M207" s="248" t="s">
        <v>1</v>
      </c>
      <c r="N207" s="249" t="s">
        <v>39</v>
      </c>
      <c r="O207" s="89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5" t="s">
        <v>328</v>
      </c>
      <c r="AT207" s="225" t="s">
        <v>193</v>
      </c>
      <c r="AU207" s="225" t="s">
        <v>84</v>
      </c>
      <c r="AY207" s="15" t="s">
        <v>125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5" t="s">
        <v>82</v>
      </c>
      <c r="BK207" s="226">
        <f>ROUND(I207*H207,2)</f>
        <v>0</v>
      </c>
      <c r="BL207" s="15" t="s">
        <v>293</v>
      </c>
      <c r="BM207" s="225" t="s">
        <v>366</v>
      </c>
    </row>
    <row r="208" s="2" customFormat="1" ht="16.5" customHeight="1">
      <c r="A208" s="36"/>
      <c r="B208" s="37"/>
      <c r="C208" s="213" t="s">
        <v>367</v>
      </c>
      <c r="D208" s="213" t="s">
        <v>127</v>
      </c>
      <c r="E208" s="214" t="s">
        <v>368</v>
      </c>
      <c r="F208" s="215" t="s">
        <v>369</v>
      </c>
      <c r="G208" s="216" t="s">
        <v>130</v>
      </c>
      <c r="H208" s="217">
        <v>6</v>
      </c>
      <c r="I208" s="218"/>
      <c r="J208" s="219">
        <f>ROUND(I208*H208,2)</f>
        <v>0</v>
      </c>
      <c r="K208" s="220"/>
      <c r="L208" s="42"/>
      <c r="M208" s="221" t="s">
        <v>1</v>
      </c>
      <c r="N208" s="222" t="s">
        <v>39</v>
      </c>
      <c r="O208" s="89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5" t="s">
        <v>293</v>
      </c>
      <c r="AT208" s="225" t="s">
        <v>127</v>
      </c>
      <c r="AU208" s="225" t="s">
        <v>84</v>
      </c>
      <c r="AY208" s="15" t="s">
        <v>125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5" t="s">
        <v>82</v>
      </c>
      <c r="BK208" s="226">
        <f>ROUND(I208*H208,2)</f>
        <v>0</v>
      </c>
      <c r="BL208" s="15" t="s">
        <v>293</v>
      </c>
      <c r="BM208" s="225" t="s">
        <v>370</v>
      </c>
    </row>
    <row r="209" s="2" customFormat="1" ht="16.5" customHeight="1">
      <c r="A209" s="36"/>
      <c r="B209" s="37"/>
      <c r="C209" s="239" t="s">
        <v>371</v>
      </c>
      <c r="D209" s="239" t="s">
        <v>193</v>
      </c>
      <c r="E209" s="240" t="s">
        <v>372</v>
      </c>
      <c r="F209" s="241" t="s">
        <v>373</v>
      </c>
      <c r="G209" s="242" t="s">
        <v>130</v>
      </c>
      <c r="H209" s="243">
        <v>6</v>
      </c>
      <c r="I209" s="244"/>
      <c r="J209" s="245">
        <f>ROUND(I209*H209,2)</f>
        <v>0</v>
      </c>
      <c r="K209" s="246"/>
      <c r="L209" s="247"/>
      <c r="M209" s="248" t="s">
        <v>1</v>
      </c>
      <c r="N209" s="249" t="s">
        <v>39</v>
      </c>
      <c r="O209" s="89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5" t="s">
        <v>328</v>
      </c>
      <c r="AT209" s="225" t="s">
        <v>193</v>
      </c>
      <c r="AU209" s="225" t="s">
        <v>84</v>
      </c>
      <c r="AY209" s="15" t="s">
        <v>125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5" t="s">
        <v>82</v>
      </c>
      <c r="BK209" s="226">
        <f>ROUND(I209*H209,2)</f>
        <v>0</v>
      </c>
      <c r="BL209" s="15" t="s">
        <v>293</v>
      </c>
      <c r="BM209" s="225" t="s">
        <v>374</v>
      </c>
    </row>
    <row r="210" s="2" customFormat="1" ht="16.5" customHeight="1">
      <c r="A210" s="36"/>
      <c r="B210" s="37"/>
      <c r="C210" s="213" t="s">
        <v>375</v>
      </c>
      <c r="D210" s="213" t="s">
        <v>127</v>
      </c>
      <c r="E210" s="214" t="s">
        <v>376</v>
      </c>
      <c r="F210" s="215" t="s">
        <v>377</v>
      </c>
      <c r="G210" s="216" t="s">
        <v>130</v>
      </c>
      <c r="H210" s="217">
        <v>2</v>
      </c>
      <c r="I210" s="218"/>
      <c r="J210" s="219">
        <f>ROUND(I210*H210,2)</f>
        <v>0</v>
      </c>
      <c r="K210" s="220"/>
      <c r="L210" s="42"/>
      <c r="M210" s="221" t="s">
        <v>1</v>
      </c>
      <c r="N210" s="222" t="s">
        <v>39</v>
      </c>
      <c r="O210" s="89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5" t="s">
        <v>293</v>
      </c>
      <c r="AT210" s="225" t="s">
        <v>127</v>
      </c>
      <c r="AU210" s="225" t="s">
        <v>84</v>
      </c>
      <c r="AY210" s="15" t="s">
        <v>125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5" t="s">
        <v>82</v>
      </c>
      <c r="BK210" s="226">
        <f>ROUND(I210*H210,2)</f>
        <v>0</v>
      </c>
      <c r="BL210" s="15" t="s">
        <v>293</v>
      </c>
      <c r="BM210" s="225" t="s">
        <v>378</v>
      </c>
    </row>
    <row r="211" s="2" customFormat="1" ht="16.5" customHeight="1">
      <c r="A211" s="36"/>
      <c r="B211" s="37"/>
      <c r="C211" s="239" t="s">
        <v>379</v>
      </c>
      <c r="D211" s="239" t="s">
        <v>193</v>
      </c>
      <c r="E211" s="240" t="s">
        <v>380</v>
      </c>
      <c r="F211" s="241" t="s">
        <v>381</v>
      </c>
      <c r="G211" s="242" t="s">
        <v>130</v>
      </c>
      <c r="H211" s="243">
        <v>2</v>
      </c>
      <c r="I211" s="244"/>
      <c r="J211" s="245">
        <f>ROUND(I211*H211,2)</f>
        <v>0</v>
      </c>
      <c r="K211" s="246"/>
      <c r="L211" s="247"/>
      <c r="M211" s="248" t="s">
        <v>1</v>
      </c>
      <c r="N211" s="249" t="s">
        <v>39</v>
      </c>
      <c r="O211" s="89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5" t="s">
        <v>298</v>
      </c>
      <c r="AT211" s="225" t="s">
        <v>193</v>
      </c>
      <c r="AU211" s="225" t="s">
        <v>84</v>
      </c>
      <c r="AY211" s="15" t="s">
        <v>125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5" t="s">
        <v>82</v>
      </c>
      <c r="BK211" s="226">
        <f>ROUND(I211*H211,2)</f>
        <v>0</v>
      </c>
      <c r="BL211" s="15" t="s">
        <v>298</v>
      </c>
      <c r="BM211" s="225" t="s">
        <v>382</v>
      </c>
    </row>
    <row r="212" s="2" customFormat="1" ht="16.5" customHeight="1">
      <c r="A212" s="36"/>
      <c r="B212" s="37"/>
      <c r="C212" s="213" t="s">
        <v>383</v>
      </c>
      <c r="D212" s="213" t="s">
        <v>127</v>
      </c>
      <c r="E212" s="214" t="s">
        <v>384</v>
      </c>
      <c r="F212" s="215" t="s">
        <v>385</v>
      </c>
      <c r="G212" s="216" t="s">
        <v>130</v>
      </c>
      <c r="H212" s="217">
        <v>1</v>
      </c>
      <c r="I212" s="218"/>
      <c r="J212" s="219">
        <f>ROUND(I212*H212,2)</f>
        <v>0</v>
      </c>
      <c r="K212" s="220"/>
      <c r="L212" s="42"/>
      <c r="M212" s="221" t="s">
        <v>1</v>
      </c>
      <c r="N212" s="222" t="s">
        <v>39</v>
      </c>
      <c r="O212" s="89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5" t="s">
        <v>293</v>
      </c>
      <c r="AT212" s="225" t="s">
        <v>127</v>
      </c>
      <c r="AU212" s="225" t="s">
        <v>84</v>
      </c>
      <c r="AY212" s="15" t="s">
        <v>125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5" t="s">
        <v>82</v>
      </c>
      <c r="BK212" s="226">
        <f>ROUND(I212*H212,2)</f>
        <v>0</v>
      </c>
      <c r="BL212" s="15" t="s">
        <v>293</v>
      </c>
      <c r="BM212" s="225" t="s">
        <v>386</v>
      </c>
    </row>
    <row r="213" s="2" customFormat="1" ht="16.5" customHeight="1">
      <c r="A213" s="36"/>
      <c r="B213" s="37"/>
      <c r="C213" s="239" t="s">
        <v>387</v>
      </c>
      <c r="D213" s="239" t="s">
        <v>193</v>
      </c>
      <c r="E213" s="240" t="s">
        <v>388</v>
      </c>
      <c r="F213" s="241" t="s">
        <v>389</v>
      </c>
      <c r="G213" s="242" t="s">
        <v>130</v>
      </c>
      <c r="H213" s="243">
        <v>1</v>
      </c>
      <c r="I213" s="244"/>
      <c r="J213" s="245">
        <f>ROUND(I213*H213,2)</f>
        <v>0</v>
      </c>
      <c r="K213" s="246"/>
      <c r="L213" s="247"/>
      <c r="M213" s="248" t="s">
        <v>1</v>
      </c>
      <c r="N213" s="249" t="s">
        <v>39</v>
      </c>
      <c r="O213" s="89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5" t="s">
        <v>328</v>
      </c>
      <c r="AT213" s="225" t="s">
        <v>193</v>
      </c>
      <c r="AU213" s="225" t="s">
        <v>84</v>
      </c>
      <c r="AY213" s="15" t="s">
        <v>125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5" t="s">
        <v>82</v>
      </c>
      <c r="BK213" s="226">
        <f>ROUND(I213*H213,2)</f>
        <v>0</v>
      </c>
      <c r="BL213" s="15" t="s">
        <v>293</v>
      </c>
      <c r="BM213" s="225" t="s">
        <v>390</v>
      </c>
    </row>
    <row r="214" s="2" customFormat="1" ht="16.5" customHeight="1">
      <c r="A214" s="36"/>
      <c r="B214" s="37"/>
      <c r="C214" s="213" t="s">
        <v>391</v>
      </c>
      <c r="D214" s="213" t="s">
        <v>127</v>
      </c>
      <c r="E214" s="214" t="s">
        <v>392</v>
      </c>
      <c r="F214" s="215" t="s">
        <v>393</v>
      </c>
      <c r="G214" s="216" t="s">
        <v>130</v>
      </c>
      <c r="H214" s="217">
        <v>1</v>
      </c>
      <c r="I214" s="218"/>
      <c r="J214" s="219">
        <f>ROUND(I214*H214,2)</f>
        <v>0</v>
      </c>
      <c r="K214" s="220"/>
      <c r="L214" s="42"/>
      <c r="M214" s="221" t="s">
        <v>1</v>
      </c>
      <c r="N214" s="222" t="s">
        <v>39</v>
      </c>
      <c r="O214" s="89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5" t="s">
        <v>293</v>
      </c>
      <c r="AT214" s="225" t="s">
        <v>127</v>
      </c>
      <c r="AU214" s="225" t="s">
        <v>84</v>
      </c>
      <c r="AY214" s="15" t="s">
        <v>125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5" t="s">
        <v>82</v>
      </c>
      <c r="BK214" s="226">
        <f>ROUND(I214*H214,2)</f>
        <v>0</v>
      </c>
      <c r="BL214" s="15" t="s">
        <v>293</v>
      </c>
      <c r="BM214" s="225" t="s">
        <v>394</v>
      </c>
    </row>
    <row r="215" s="2" customFormat="1" ht="16.5" customHeight="1">
      <c r="A215" s="36"/>
      <c r="B215" s="37"/>
      <c r="C215" s="239" t="s">
        <v>395</v>
      </c>
      <c r="D215" s="239" t="s">
        <v>193</v>
      </c>
      <c r="E215" s="240" t="s">
        <v>396</v>
      </c>
      <c r="F215" s="241" t="s">
        <v>397</v>
      </c>
      <c r="G215" s="242" t="s">
        <v>130</v>
      </c>
      <c r="H215" s="243">
        <v>1</v>
      </c>
      <c r="I215" s="244"/>
      <c r="J215" s="245">
        <f>ROUND(I215*H215,2)</f>
        <v>0</v>
      </c>
      <c r="K215" s="246"/>
      <c r="L215" s="247"/>
      <c r="M215" s="248" t="s">
        <v>1</v>
      </c>
      <c r="N215" s="249" t="s">
        <v>39</v>
      </c>
      <c r="O215" s="89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5" t="s">
        <v>328</v>
      </c>
      <c r="AT215" s="225" t="s">
        <v>193</v>
      </c>
      <c r="AU215" s="225" t="s">
        <v>84</v>
      </c>
      <c r="AY215" s="15" t="s">
        <v>125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5" t="s">
        <v>82</v>
      </c>
      <c r="BK215" s="226">
        <f>ROUND(I215*H215,2)</f>
        <v>0</v>
      </c>
      <c r="BL215" s="15" t="s">
        <v>293</v>
      </c>
      <c r="BM215" s="225" t="s">
        <v>398</v>
      </c>
    </row>
    <row r="216" s="2" customFormat="1" ht="16.5" customHeight="1">
      <c r="A216" s="36"/>
      <c r="B216" s="37"/>
      <c r="C216" s="213" t="s">
        <v>399</v>
      </c>
      <c r="D216" s="213" t="s">
        <v>127</v>
      </c>
      <c r="E216" s="214" t="s">
        <v>400</v>
      </c>
      <c r="F216" s="215" t="s">
        <v>401</v>
      </c>
      <c r="G216" s="216" t="s">
        <v>130</v>
      </c>
      <c r="H216" s="217">
        <v>5</v>
      </c>
      <c r="I216" s="218"/>
      <c r="J216" s="219">
        <f>ROUND(I216*H216,2)</f>
        <v>0</v>
      </c>
      <c r="K216" s="220"/>
      <c r="L216" s="42"/>
      <c r="M216" s="221" t="s">
        <v>1</v>
      </c>
      <c r="N216" s="222" t="s">
        <v>39</v>
      </c>
      <c r="O216" s="89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5" t="s">
        <v>293</v>
      </c>
      <c r="AT216" s="225" t="s">
        <v>127</v>
      </c>
      <c r="AU216" s="225" t="s">
        <v>84</v>
      </c>
      <c r="AY216" s="15" t="s">
        <v>125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5" t="s">
        <v>82</v>
      </c>
      <c r="BK216" s="226">
        <f>ROUND(I216*H216,2)</f>
        <v>0</v>
      </c>
      <c r="BL216" s="15" t="s">
        <v>293</v>
      </c>
      <c r="BM216" s="225" t="s">
        <v>402</v>
      </c>
    </row>
    <row r="217" s="2" customFormat="1" ht="21.75" customHeight="1">
      <c r="A217" s="36"/>
      <c r="B217" s="37"/>
      <c r="C217" s="239" t="s">
        <v>403</v>
      </c>
      <c r="D217" s="239" t="s">
        <v>193</v>
      </c>
      <c r="E217" s="240" t="s">
        <v>404</v>
      </c>
      <c r="F217" s="241" t="s">
        <v>405</v>
      </c>
      <c r="G217" s="242" t="s">
        <v>130</v>
      </c>
      <c r="H217" s="243">
        <v>8</v>
      </c>
      <c r="I217" s="244"/>
      <c r="J217" s="245">
        <f>ROUND(I217*H217,2)</f>
        <v>0</v>
      </c>
      <c r="K217" s="246"/>
      <c r="L217" s="247"/>
      <c r="M217" s="248" t="s">
        <v>1</v>
      </c>
      <c r="N217" s="249" t="s">
        <v>39</v>
      </c>
      <c r="O217" s="89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5" t="s">
        <v>328</v>
      </c>
      <c r="AT217" s="225" t="s">
        <v>193</v>
      </c>
      <c r="AU217" s="225" t="s">
        <v>84</v>
      </c>
      <c r="AY217" s="15" t="s">
        <v>125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5" t="s">
        <v>82</v>
      </c>
      <c r="BK217" s="226">
        <f>ROUND(I217*H217,2)</f>
        <v>0</v>
      </c>
      <c r="BL217" s="15" t="s">
        <v>293</v>
      </c>
      <c r="BM217" s="225" t="s">
        <v>406</v>
      </c>
    </row>
    <row r="218" s="2" customFormat="1" ht="16.5" customHeight="1">
      <c r="A218" s="36"/>
      <c r="B218" s="37"/>
      <c r="C218" s="213" t="s">
        <v>407</v>
      </c>
      <c r="D218" s="213" t="s">
        <v>127</v>
      </c>
      <c r="E218" s="214" t="s">
        <v>408</v>
      </c>
      <c r="F218" s="215" t="s">
        <v>409</v>
      </c>
      <c r="G218" s="216" t="s">
        <v>130</v>
      </c>
      <c r="H218" s="217">
        <v>3</v>
      </c>
      <c r="I218" s="218"/>
      <c r="J218" s="219">
        <f>ROUND(I218*H218,2)</f>
        <v>0</v>
      </c>
      <c r="K218" s="220"/>
      <c r="L218" s="42"/>
      <c r="M218" s="221" t="s">
        <v>1</v>
      </c>
      <c r="N218" s="222" t="s">
        <v>39</v>
      </c>
      <c r="O218" s="89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5" t="s">
        <v>293</v>
      </c>
      <c r="AT218" s="225" t="s">
        <v>127</v>
      </c>
      <c r="AU218" s="225" t="s">
        <v>84</v>
      </c>
      <c r="AY218" s="15" t="s">
        <v>125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5" t="s">
        <v>82</v>
      </c>
      <c r="BK218" s="226">
        <f>ROUND(I218*H218,2)</f>
        <v>0</v>
      </c>
      <c r="BL218" s="15" t="s">
        <v>293</v>
      </c>
      <c r="BM218" s="225" t="s">
        <v>410</v>
      </c>
    </row>
    <row r="219" s="2" customFormat="1" ht="21.75" customHeight="1">
      <c r="A219" s="36"/>
      <c r="B219" s="37"/>
      <c r="C219" s="239" t="s">
        <v>293</v>
      </c>
      <c r="D219" s="239" t="s">
        <v>193</v>
      </c>
      <c r="E219" s="240" t="s">
        <v>411</v>
      </c>
      <c r="F219" s="241" t="s">
        <v>412</v>
      </c>
      <c r="G219" s="242" t="s">
        <v>130</v>
      </c>
      <c r="H219" s="243">
        <v>3</v>
      </c>
      <c r="I219" s="244"/>
      <c r="J219" s="245">
        <f>ROUND(I219*H219,2)</f>
        <v>0</v>
      </c>
      <c r="K219" s="246"/>
      <c r="L219" s="247"/>
      <c r="M219" s="248" t="s">
        <v>1</v>
      </c>
      <c r="N219" s="249" t="s">
        <v>39</v>
      </c>
      <c r="O219" s="89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5" t="s">
        <v>328</v>
      </c>
      <c r="AT219" s="225" t="s">
        <v>193</v>
      </c>
      <c r="AU219" s="225" t="s">
        <v>84</v>
      </c>
      <c r="AY219" s="15" t="s">
        <v>125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5" t="s">
        <v>82</v>
      </c>
      <c r="BK219" s="226">
        <f>ROUND(I219*H219,2)</f>
        <v>0</v>
      </c>
      <c r="BL219" s="15" t="s">
        <v>293</v>
      </c>
      <c r="BM219" s="225" t="s">
        <v>413</v>
      </c>
    </row>
    <row r="220" s="2" customFormat="1" ht="16.5" customHeight="1">
      <c r="A220" s="36"/>
      <c r="B220" s="37"/>
      <c r="C220" s="213" t="s">
        <v>414</v>
      </c>
      <c r="D220" s="213" t="s">
        <v>127</v>
      </c>
      <c r="E220" s="214" t="s">
        <v>415</v>
      </c>
      <c r="F220" s="215" t="s">
        <v>416</v>
      </c>
      <c r="G220" s="216" t="s">
        <v>130</v>
      </c>
      <c r="H220" s="217">
        <v>16</v>
      </c>
      <c r="I220" s="218"/>
      <c r="J220" s="219">
        <f>ROUND(I220*H220,2)</f>
        <v>0</v>
      </c>
      <c r="K220" s="220"/>
      <c r="L220" s="42"/>
      <c r="M220" s="221" t="s">
        <v>1</v>
      </c>
      <c r="N220" s="222" t="s">
        <v>39</v>
      </c>
      <c r="O220" s="89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5" t="s">
        <v>293</v>
      </c>
      <c r="AT220" s="225" t="s">
        <v>127</v>
      </c>
      <c r="AU220" s="225" t="s">
        <v>84</v>
      </c>
      <c r="AY220" s="15" t="s">
        <v>125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5" t="s">
        <v>82</v>
      </c>
      <c r="BK220" s="226">
        <f>ROUND(I220*H220,2)</f>
        <v>0</v>
      </c>
      <c r="BL220" s="15" t="s">
        <v>293</v>
      </c>
      <c r="BM220" s="225" t="s">
        <v>417</v>
      </c>
    </row>
    <row r="221" s="2" customFormat="1" ht="21.75" customHeight="1">
      <c r="A221" s="36"/>
      <c r="B221" s="37"/>
      <c r="C221" s="239" t="s">
        <v>418</v>
      </c>
      <c r="D221" s="239" t="s">
        <v>193</v>
      </c>
      <c r="E221" s="240" t="s">
        <v>419</v>
      </c>
      <c r="F221" s="241" t="s">
        <v>420</v>
      </c>
      <c r="G221" s="242" t="s">
        <v>130</v>
      </c>
      <c r="H221" s="243">
        <v>16</v>
      </c>
      <c r="I221" s="244"/>
      <c r="J221" s="245">
        <f>ROUND(I221*H221,2)</f>
        <v>0</v>
      </c>
      <c r="K221" s="246"/>
      <c r="L221" s="247"/>
      <c r="M221" s="248" t="s">
        <v>1</v>
      </c>
      <c r="N221" s="249" t="s">
        <v>39</v>
      </c>
      <c r="O221" s="89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5" t="s">
        <v>328</v>
      </c>
      <c r="AT221" s="225" t="s">
        <v>193</v>
      </c>
      <c r="AU221" s="225" t="s">
        <v>84</v>
      </c>
      <c r="AY221" s="15" t="s">
        <v>125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5" t="s">
        <v>82</v>
      </c>
      <c r="BK221" s="226">
        <f>ROUND(I221*H221,2)</f>
        <v>0</v>
      </c>
      <c r="BL221" s="15" t="s">
        <v>293</v>
      </c>
      <c r="BM221" s="225" t="s">
        <v>421</v>
      </c>
    </row>
    <row r="222" s="2" customFormat="1" ht="24.15" customHeight="1">
      <c r="A222" s="36"/>
      <c r="B222" s="37"/>
      <c r="C222" s="213" t="s">
        <v>422</v>
      </c>
      <c r="D222" s="213" t="s">
        <v>127</v>
      </c>
      <c r="E222" s="214" t="s">
        <v>423</v>
      </c>
      <c r="F222" s="215" t="s">
        <v>424</v>
      </c>
      <c r="G222" s="216" t="s">
        <v>130</v>
      </c>
      <c r="H222" s="217">
        <v>2</v>
      </c>
      <c r="I222" s="218"/>
      <c r="J222" s="219">
        <f>ROUND(I222*H222,2)</f>
        <v>0</v>
      </c>
      <c r="K222" s="220"/>
      <c r="L222" s="42"/>
      <c r="M222" s="221" t="s">
        <v>1</v>
      </c>
      <c r="N222" s="222" t="s">
        <v>39</v>
      </c>
      <c r="O222" s="89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5" t="s">
        <v>293</v>
      </c>
      <c r="AT222" s="225" t="s">
        <v>127</v>
      </c>
      <c r="AU222" s="225" t="s">
        <v>84</v>
      </c>
      <c r="AY222" s="15" t="s">
        <v>125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5" t="s">
        <v>82</v>
      </c>
      <c r="BK222" s="226">
        <f>ROUND(I222*H222,2)</f>
        <v>0</v>
      </c>
      <c r="BL222" s="15" t="s">
        <v>293</v>
      </c>
      <c r="BM222" s="225" t="s">
        <v>425</v>
      </c>
    </row>
    <row r="223" s="2" customFormat="1" ht="16.5" customHeight="1">
      <c r="A223" s="36"/>
      <c r="B223" s="37"/>
      <c r="C223" s="239" t="s">
        <v>426</v>
      </c>
      <c r="D223" s="239" t="s">
        <v>193</v>
      </c>
      <c r="E223" s="240" t="s">
        <v>427</v>
      </c>
      <c r="F223" s="241" t="s">
        <v>428</v>
      </c>
      <c r="G223" s="242" t="s">
        <v>130</v>
      </c>
      <c r="H223" s="243">
        <v>2</v>
      </c>
      <c r="I223" s="244"/>
      <c r="J223" s="245">
        <f>ROUND(I223*H223,2)</f>
        <v>0</v>
      </c>
      <c r="K223" s="246"/>
      <c r="L223" s="247"/>
      <c r="M223" s="248" t="s">
        <v>1</v>
      </c>
      <c r="N223" s="249" t="s">
        <v>39</v>
      </c>
      <c r="O223" s="89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5" t="s">
        <v>328</v>
      </c>
      <c r="AT223" s="225" t="s">
        <v>193</v>
      </c>
      <c r="AU223" s="225" t="s">
        <v>84</v>
      </c>
      <c r="AY223" s="15" t="s">
        <v>125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5" t="s">
        <v>82</v>
      </c>
      <c r="BK223" s="226">
        <f>ROUND(I223*H223,2)</f>
        <v>0</v>
      </c>
      <c r="BL223" s="15" t="s">
        <v>293</v>
      </c>
      <c r="BM223" s="225" t="s">
        <v>429</v>
      </c>
    </row>
    <row r="224" s="2" customFormat="1" ht="24.15" customHeight="1">
      <c r="A224" s="36"/>
      <c r="B224" s="37"/>
      <c r="C224" s="213" t="s">
        <v>430</v>
      </c>
      <c r="D224" s="213" t="s">
        <v>127</v>
      </c>
      <c r="E224" s="214" t="s">
        <v>431</v>
      </c>
      <c r="F224" s="215" t="s">
        <v>432</v>
      </c>
      <c r="G224" s="216" t="s">
        <v>130</v>
      </c>
      <c r="H224" s="217">
        <v>50</v>
      </c>
      <c r="I224" s="218"/>
      <c r="J224" s="219">
        <f>ROUND(I224*H224,2)</f>
        <v>0</v>
      </c>
      <c r="K224" s="220"/>
      <c r="L224" s="42"/>
      <c r="M224" s="221" t="s">
        <v>1</v>
      </c>
      <c r="N224" s="222" t="s">
        <v>39</v>
      </c>
      <c r="O224" s="89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5" t="s">
        <v>131</v>
      </c>
      <c r="AT224" s="225" t="s">
        <v>127</v>
      </c>
      <c r="AU224" s="225" t="s">
        <v>84</v>
      </c>
      <c r="AY224" s="15" t="s">
        <v>125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5" t="s">
        <v>82</v>
      </c>
      <c r="BK224" s="226">
        <f>ROUND(I224*H224,2)</f>
        <v>0</v>
      </c>
      <c r="BL224" s="15" t="s">
        <v>131</v>
      </c>
      <c r="BM224" s="225" t="s">
        <v>433</v>
      </c>
    </row>
    <row r="225" s="2" customFormat="1" ht="16.5" customHeight="1">
      <c r="A225" s="36"/>
      <c r="B225" s="37"/>
      <c r="C225" s="239" t="s">
        <v>434</v>
      </c>
      <c r="D225" s="239" t="s">
        <v>193</v>
      </c>
      <c r="E225" s="240" t="s">
        <v>435</v>
      </c>
      <c r="F225" s="241" t="s">
        <v>436</v>
      </c>
      <c r="G225" s="242" t="s">
        <v>130</v>
      </c>
      <c r="H225" s="243">
        <v>50</v>
      </c>
      <c r="I225" s="244"/>
      <c r="J225" s="245">
        <f>ROUND(I225*H225,2)</f>
        <v>0</v>
      </c>
      <c r="K225" s="246"/>
      <c r="L225" s="247"/>
      <c r="M225" s="248" t="s">
        <v>1</v>
      </c>
      <c r="N225" s="249" t="s">
        <v>39</v>
      </c>
      <c r="O225" s="89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5" t="s">
        <v>328</v>
      </c>
      <c r="AT225" s="225" t="s">
        <v>193</v>
      </c>
      <c r="AU225" s="225" t="s">
        <v>84</v>
      </c>
      <c r="AY225" s="15" t="s">
        <v>125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5" t="s">
        <v>82</v>
      </c>
      <c r="BK225" s="226">
        <f>ROUND(I225*H225,2)</f>
        <v>0</v>
      </c>
      <c r="BL225" s="15" t="s">
        <v>293</v>
      </c>
      <c r="BM225" s="225" t="s">
        <v>437</v>
      </c>
    </row>
    <row r="226" s="2" customFormat="1" ht="21.75" customHeight="1">
      <c r="A226" s="36"/>
      <c r="B226" s="37"/>
      <c r="C226" s="213" t="s">
        <v>438</v>
      </c>
      <c r="D226" s="213" t="s">
        <v>127</v>
      </c>
      <c r="E226" s="214" t="s">
        <v>439</v>
      </c>
      <c r="F226" s="215" t="s">
        <v>440</v>
      </c>
      <c r="G226" s="216" t="s">
        <v>130</v>
      </c>
      <c r="H226" s="217">
        <v>10</v>
      </c>
      <c r="I226" s="218"/>
      <c r="J226" s="219">
        <f>ROUND(I226*H226,2)</f>
        <v>0</v>
      </c>
      <c r="K226" s="220"/>
      <c r="L226" s="42"/>
      <c r="M226" s="221" t="s">
        <v>1</v>
      </c>
      <c r="N226" s="222" t="s">
        <v>39</v>
      </c>
      <c r="O226" s="89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5" t="s">
        <v>293</v>
      </c>
      <c r="AT226" s="225" t="s">
        <v>127</v>
      </c>
      <c r="AU226" s="225" t="s">
        <v>84</v>
      </c>
      <c r="AY226" s="15" t="s">
        <v>125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5" t="s">
        <v>82</v>
      </c>
      <c r="BK226" s="226">
        <f>ROUND(I226*H226,2)</f>
        <v>0</v>
      </c>
      <c r="BL226" s="15" t="s">
        <v>293</v>
      </c>
      <c r="BM226" s="225" t="s">
        <v>441</v>
      </c>
    </row>
    <row r="227" s="2" customFormat="1" ht="21.75" customHeight="1">
      <c r="A227" s="36"/>
      <c r="B227" s="37"/>
      <c r="C227" s="239" t="s">
        <v>442</v>
      </c>
      <c r="D227" s="239" t="s">
        <v>193</v>
      </c>
      <c r="E227" s="240" t="s">
        <v>443</v>
      </c>
      <c r="F227" s="241" t="s">
        <v>444</v>
      </c>
      <c r="G227" s="242" t="s">
        <v>130</v>
      </c>
      <c r="H227" s="243">
        <v>5</v>
      </c>
      <c r="I227" s="244"/>
      <c r="J227" s="245">
        <f>ROUND(I227*H227,2)</f>
        <v>0</v>
      </c>
      <c r="K227" s="246"/>
      <c r="L227" s="247"/>
      <c r="M227" s="248" t="s">
        <v>1</v>
      </c>
      <c r="N227" s="249" t="s">
        <v>39</v>
      </c>
      <c r="O227" s="89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5" t="s">
        <v>328</v>
      </c>
      <c r="AT227" s="225" t="s">
        <v>193</v>
      </c>
      <c r="AU227" s="225" t="s">
        <v>84</v>
      </c>
      <c r="AY227" s="15" t="s">
        <v>125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5" t="s">
        <v>82</v>
      </c>
      <c r="BK227" s="226">
        <f>ROUND(I227*H227,2)</f>
        <v>0</v>
      </c>
      <c r="BL227" s="15" t="s">
        <v>293</v>
      </c>
      <c r="BM227" s="225" t="s">
        <v>445</v>
      </c>
    </row>
    <row r="228" s="2" customFormat="1" ht="24.15" customHeight="1">
      <c r="A228" s="36"/>
      <c r="B228" s="37"/>
      <c r="C228" s="213" t="s">
        <v>446</v>
      </c>
      <c r="D228" s="213" t="s">
        <v>127</v>
      </c>
      <c r="E228" s="214" t="s">
        <v>447</v>
      </c>
      <c r="F228" s="215" t="s">
        <v>448</v>
      </c>
      <c r="G228" s="216" t="s">
        <v>130</v>
      </c>
      <c r="H228" s="217">
        <v>2</v>
      </c>
      <c r="I228" s="218"/>
      <c r="J228" s="219">
        <f>ROUND(I228*H228,2)</f>
        <v>0</v>
      </c>
      <c r="K228" s="220"/>
      <c r="L228" s="42"/>
      <c r="M228" s="221" t="s">
        <v>1</v>
      </c>
      <c r="N228" s="222" t="s">
        <v>39</v>
      </c>
      <c r="O228" s="89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5" t="s">
        <v>293</v>
      </c>
      <c r="AT228" s="225" t="s">
        <v>127</v>
      </c>
      <c r="AU228" s="225" t="s">
        <v>84</v>
      </c>
      <c r="AY228" s="15" t="s">
        <v>125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5" t="s">
        <v>82</v>
      </c>
      <c r="BK228" s="226">
        <f>ROUND(I228*H228,2)</f>
        <v>0</v>
      </c>
      <c r="BL228" s="15" t="s">
        <v>293</v>
      </c>
      <c r="BM228" s="225" t="s">
        <v>449</v>
      </c>
    </row>
    <row r="229" s="2" customFormat="1" ht="24.15" customHeight="1">
      <c r="A229" s="36"/>
      <c r="B229" s="37"/>
      <c r="C229" s="239" t="s">
        <v>450</v>
      </c>
      <c r="D229" s="239" t="s">
        <v>193</v>
      </c>
      <c r="E229" s="240" t="s">
        <v>451</v>
      </c>
      <c r="F229" s="241" t="s">
        <v>452</v>
      </c>
      <c r="G229" s="242" t="s">
        <v>130</v>
      </c>
      <c r="H229" s="243">
        <v>2</v>
      </c>
      <c r="I229" s="244"/>
      <c r="J229" s="245">
        <f>ROUND(I229*H229,2)</f>
        <v>0</v>
      </c>
      <c r="K229" s="246"/>
      <c r="L229" s="247"/>
      <c r="M229" s="248" t="s">
        <v>1</v>
      </c>
      <c r="N229" s="249" t="s">
        <v>39</v>
      </c>
      <c r="O229" s="89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5" t="s">
        <v>328</v>
      </c>
      <c r="AT229" s="225" t="s">
        <v>193</v>
      </c>
      <c r="AU229" s="225" t="s">
        <v>84</v>
      </c>
      <c r="AY229" s="15" t="s">
        <v>125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5" t="s">
        <v>82</v>
      </c>
      <c r="BK229" s="226">
        <f>ROUND(I229*H229,2)</f>
        <v>0</v>
      </c>
      <c r="BL229" s="15" t="s">
        <v>293</v>
      </c>
      <c r="BM229" s="225" t="s">
        <v>453</v>
      </c>
    </row>
    <row r="230" s="2" customFormat="1" ht="33" customHeight="1">
      <c r="A230" s="36"/>
      <c r="B230" s="37"/>
      <c r="C230" s="239" t="s">
        <v>454</v>
      </c>
      <c r="D230" s="239" t="s">
        <v>193</v>
      </c>
      <c r="E230" s="240" t="s">
        <v>455</v>
      </c>
      <c r="F230" s="241" t="s">
        <v>456</v>
      </c>
      <c r="G230" s="242" t="s">
        <v>130</v>
      </c>
      <c r="H230" s="243">
        <v>2</v>
      </c>
      <c r="I230" s="244"/>
      <c r="J230" s="245">
        <f>ROUND(I230*H230,2)</f>
        <v>0</v>
      </c>
      <c r="K230" s="246"/>
      <c r="L230" s="247"/>
      <c r="M230" s="248" t="s">
        <v>1</v>
      </c>
      <c r="N230" s="249" t="s">
        <v>39</v>
      </c>
      <c r="O230" s="89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5" t="s">
        <v>328</v>
      </c>
      <c r="AT230" s="225" t="s">
        <v>193</v>
      </c>
      <c r="AU230" s="225" t="s">
        <v>84</v>
      </c>
      <c r="AY230" s="15" t="s">
        <v>125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5" t="s">
        <v>82</v>
      </c>
      <c r="BK230" s="226">
        <f>ROUND(I230*H230,2)</f>
        <v>0</v>
      </c>
      <c r="BL230" s="15" t="s">
        <v>293</v>
      </c>
      <c r="BM230" s="225" t="s">
        <v>457</v>
      </c>
    </row>
    <row r="231" s="2" customFormat="1" ht="16.5" customHeight="1">
      <c r="A231" s="36"/>
      <c r="B231" s="37"/>
      <c r="C231" s="213" t="s">
        <v>458</v>
      </c>
      <c r="D231" s="213" t="s">
        <v>127</v>
      </c>
      <c r="E231" s="214" t="s">
        <v>459</v>
      </c>
      <c r="F231" s="215" t="s">
        <v>460</v>
      </c>
      <c r="G231" s="216" t="s">
        <v>130</v>
      </c>
      <c r="H231" s="217">
        <v>3</v>
      </c>
      <c r="I231" s="218"/>
      <c r="J231" s="219">
        <f>ROUND(I231*H231,2)</f>
        <v>0</v>
      </c>
      <c r="K231" s="220"/>
      <c r="L231" s="42"/>
      <c r="M231" s="221" t="s">
        <v>1</v>
      </c>
      <c r="N231" s="222" t="s">
        <v>39</v>
      </c>
      <c r="O231" s="89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5" t="s">
        <v>293</v>
      </c>
      <c r="AT231" s="225" t="s">
        <v>127</v>
      </c>
      <c r="AU231" s="225" t="s">
        <v>84</v>
      </c>
      <c r="AY231" s="15" t="s">
        <v>125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5" t="s">
        <v>82</v>
      </c>
      <c r="BK231" s="226">
        <f>ROUND(I231*H231,2)</f>
        <v>0</v>
      </c>
      <c r="BL231" s="15" t="s">
        <v>293</v>
      </c>
      <c r="BM231" s="225" t="s">
        <v>461</v>
      </c>
    </row>
    <row r="232" s="2" customFormat="1" ht="24.15" customHeight="1">
      <c r="A232" s="36"/>
      <c r="B232" s="37"/>
      <c r="C232" s="239" t="s">
        <v>462</v>
      </c>
      <c r="D232" s="239" t="s">
        <v>193</v>
      </c>
      <c r="E232" s="240" t="s">
        <v>463</v>
      </c>
      <c r="F232" s="241" t="s">
        <v>464</v>
      </c>
      <c r="G232" s="242" t="s">
        <v>130</v>
      </c>
      <c r="H232" s="243">
        <v>3</v>
      </c>
      <c r="I232" s="244"/>
      <c r="J232" s="245">
        <f>ROUND(I232*H232,2)</f>
        <v>0</v>
      </c>
      <c r="K232" s="246"/>
      <c r="L232" s="247"/>
      <c r="M232" s="248" t="s">
        <v>1</v>
      </c>
      <c r="N232" s="249" t="s">
        <v>39</v>
      </c>
      <c r="O232" s="89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5" t="s">
        <v>328</v>
      </c>
      <c r="AT232" s="225" t="s">
        <v>193</v>
      </c>
      <c r="AU232" s="225" t="s">
        <v>84</v>
      </c>
      <c r="AY232" s="15" t="s">
        <v>125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5" t="s">
        <v>82</v>
      </c>
      <c r="BK232" s="226">
        <f>ROUND(I232*H232,2)</f>
        <v>0</v>
      </c>
      <c r="BL232" s="15" t="s">
        <v>293</v>
      </c>
      <c r="BM232" s="225" t="s">
        <v>465</v>
      </c>
    </row>
    <row r="233" s="2" customFormat="1" ht="16.5" customHeight="1">
      <c r="A233" s="36"/>
      <c r="B233" s="37"/>
      <c r="C233" s="213" t="s">
        <v>466</v>
      </c>
      <c r="D233" s="213" t="s">
        <v>127</v>
      </c>
      <c r="E233" s="214" t="s">
        <v>467</v>
      </c>
      <c r="F233" s="215" t="s">
        <v>468</v>
      </c>
      <c r="G233" s="216" t="s">
        <v>130</v>
      </c>
      <c r="H233" s="217">
        <v>2</v>
      </c>
      <c r="I233" s="218"/>
      <c r="J233" s="219">
        <f>ROUND(I233*H233,2)</f>
        <v>0</v>
      </c>
      <c r="K233" s="220"/>
      <c r="L233" s="42"/>
      <c r="M233" s="221" t="s">
        <v>1</v>
      </c>
      <c r="N233" s="222" t="s">
        <v>39</v>
      </c>
      <c r="O233" s="89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5" t="s">
        <v>293</v>
      </c>
      <c r="AT233" s="225" t="s">
        <v>127</v>
      </c>
      <c r="AU233" s="225" t="s">
        <v>84</v>
      </c>
      <c r="AY233" s="15" t="s">
        <v>125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5" t="s">
        <v>82</v>
      </c>
      <c r="BK233" s="226">
        <f>ROUND(I233*H233,2)</f>
        <v>0</v>
      </c>
      <c r="BL233" s="15" t="s">
        <v>293</v>
      </c>
      <c r="BM233" s="225" t="s">
        <v>469</v>
      </c>
    </row>
    <row r="234" s="2" customFormat="1" ht="21.75" customHeight="1">
      <c r="A234" s="36"/>
      <c r="B234" s="37"/>
      <c r="C234" s="239" t="s">
        <v>470</v>
      </c>
      <c r="D234" s="239" t="s">
        <v>193</v>
      </c>
      <c r="E234" s="240" t="s">
        <v>471</v>
      </c>
      <c r="F234" s="241" t="s">
        <v>472</v>
      </c>
      <c r="G234" s="242" t="s">
        <v>130</v>
      </c>
      <c r="H234" s="243">
        <v>1</v>
      </c>
      <c r="I234" s="244"/>
      <c r="J234" s="245">
        <f>ROUND(I234*H234,2)</f>
        <v>0</v>
      </c>
      <c r="K234" s="246"/>
      <c r="L234" s="247"/>
      <c r="M234" s="248" t="s">
        <v>1</v>
      </c>
      <c r="N234" s="249" t="s">
        <v>39</v>
      </c>
      <c r="O234" s="89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5" t="s">
        <v>328</v>
      </c>
      <c r="AT234" s="225" t="s">
        <v>193</v>
      </c>
      <c r="AU234" s="225" t="s">
        <v>84</v>
      </c>
      <c r="AY234" s="15" t="s">
        <v>125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5" t="s">
        <v>82</v>
      </c>
      <c r="BK234" s="226">
        <f>ROUND(I234*H234,2)</f>
        <v>0</v>
      </c>
      <c r="BL234" s="15" t="s">
        <v>293</v>
      </c>
      <c r="BM234" s="225" t="s">
        <v>473</v>
      </c>
    </row>
    <row r="235" s="2" customFormat="1" ht="21.75" customHeight="1">
      <c r="A235" s="36"/>
      <c r="B235" s="37"/>
      <c r="C235" s="239" t="s">
        <v>474</v>
      </c>
      <c r="D235" s="239" t="s">
        <v>193</v>
      </c>
      <c r="E235" s="240" t="s">
        <v>475</v>
      </c>
      <c r="F235" s="241" t="s">
        <v>476</v>
      </c>
      <c r="G235" s="242" t="s">
        <v>130</v>
      </c>
      <c r="H235" s="243">
        <v>1</v>
      </c>
      <c r="I235" s="244"/>
      <c r="J235" s="245">
        <f>ROUND(I235*H235,2)</f>
        <v>0</v>
      </c>
      <c r="K235" s="246"/>
      <c r="L235" s="247"/>
      <c r="M235" s="248" t="s">
        <v>1</v>
      </c>
      <c r="N235" s="249" t="s">
        <v>39</v>
      </c>
      <c r="O235" s="89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5" t="s">
        <v>328</v>
      </c>
      <c r="AT235" s="225" t="s">
        <v>193</v>
      </c>
      <c r="AU235" s="225" t="s">
        <v>84</v>
      </c>
      <c r="AY235" s="15" t="s">
        <v>125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5" t="s">
        <v>82</v>
      </c>
      <c r="BK235" s="226">
        <f>ROUND(I235*H235,2)</f>
        <v>0</v>
      </c>
      <c r="BL235" s="15" t="s">
        <v>293</v>
      </c>
      <c r="BM235" s="225" t="s">
        <v>477</v>
      </c>
    </row>
    <row r="236" s="2" customFormat="1" ht="16.5" customHeight="1">
      <c r="A236" s="36"/>
      <c r="B236" s="37"/>
      <c r="C236" s="213" t="s">
        <v>478</v>
      </c>
      <c r="D236" s="213" t="s">
        <v>127</v>
      </c>
      <c r="E236" s="214" t="s">
        <v>479</v>
      </c>
      <c r="F236" s="215" t="s">
        <v>480</v>
      </c>
      <c r="G236" s="216" t="s">
        <v>130</v>
      </c>
      <c r="H236" s="217">
        <v>4</v>
      </c>
      <c r="I236" s="218"/>
      <c r="J236" s="219">
        <f>ROUND(I236*H236,2)</f>
        <v>0</v>
      </c>
      <c r="K236" s="220"/>
      <c r="L236" s="42"/>
      <c r="M236" s="221" t="s">
        <v>1</v>
      </c>
      <c r="N236" s="222" t="s">
        <v>39</v>
      </c>
      <c r="O236" s="89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5" t="s">
        <v>293</v>
      </c>
      <c r="AT236" s="225" t="s">
        <v>127</v>
      </c>
      <c r="AU236" s="225" t="s">
        <v>84</v>
      </c>
      <c r="AY236" s="15" t="s">
        <v>125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5" t="s">
        <v>82</v>
      </c>
      <c r="BK236" s="226">
        <f>ROUND(I236*H236,2)</f>
        <v>0</v>
      </c>
      <c r="BL236" s="15" t="s">
        <v>293</v>
      </c>
      <c r="BM236" s="225" t="s">
        <v>481</v>
      </c>
    </row>
    <row r="237" s="2" customFormat="1" ht="24.15" customHeight="1">
      <c r="A237" s="36"/>
      <c r="B237" s="37"/>
      <c r="C237" s="239" t="s">
        <v>482</v>
      </c>
      <c r="D237" s="239" t="s">
        <v>193</v>
      </c>
      <c r="E237" s="240" t="s">
        <v>483</v>
      </c>
      <c r="F237" s="241" t="s">
        <v>484</v>
      </c>
      <c r="G237" s="242" t="s">
        <v>130</v>
      </c>
      <c r="H237" s="243">
        <v>4</v>
      </c>
      <c r="I237" s="244"/>
      <c r="J237" s="245">
        <f>ROUND(I237*H237,2)</f>
        <v>0</v>
      </c>
      <c r="K237" s="246"/>
      <c r="L237" s="247"/>
      <c r="M237" s="248" t="s">
        <v>1</v>
      </c>
      <c r="N237" s="249" t="s">
        <v>39</v>
      </c>
      <c r="O237" s="89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5" t="s">
        <v>328</v>
      </c>
      <c r="AT237" s="225" t="s">
        <v>193</v>
      </c>
      <c r="AU237" s="225" t="s">
        <v>84</v>
      </c>
      <c r="AY237" s="15" t="s">
        <v>125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5" t="s">
        <v>82</v>
      </c>
      <c r="BK237" s="226">
        <f>ROUND(I237*H237,2)</f>
        <v>0</v>
      </c>
      <c r="BL237" s="15" t="s">
        <v>293</v>
      </c>
      <c r="BM237" s="225" t="s">
        <v>485</v>
      </c>
    </row>
    <row r="238" s="2" customFormat="1" ht="16.5" customHeight="1">
      <c r="A238" s="36"/>
      <c r="B238" s="37"/>
      <c r="C238" s="213" t="s">
        <v>486</v>
      </c>
      <c r="D238" s="213" t="s">
        <v>127</v>
      </c>
      <c r="E238" s="214" t="s">
        <v>487</v>
      </c>
      <c r="F238" s="215" t="s">
        <v>488</v>
      </c>
      <c r="G238" s="216" t="s">
        <v>130</v>
      </c>
      <c r="H238" s="217">
        <v>2</v>
      </c>
      <c r="I238" s="218"/>
      <c r="J238" s="219">
        <f>ROUND(I238*H238,2)</f>
        <v>0</v>
      </c>
      <c r="K238" s="220"/>
      <c r="L238" s="42"/>
      <c r="M238" s="221" t="s">
        <v>1</v>
      </c>
      <c r="N238" s="222" t="s">
        <v>39</v>
      </c>
      <c r="O238" s="89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5" t="s">
        <v>293</v>
      </c>
      <c r="AT238" s="225" t="s">
        <v>127</v>
      </c>
      <c r="AU238" s="225" t="s">
        <v>84</v>
      </c>
      <c r="AY238" s="15" t="s">
        <v>125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5" t="s">
        <v>82</v>
      </c>
      <c r="BK238" s="226">
        <f>ROUND(I238*H238,2)</f>
        <v>0</v>
      </c>
      <c r="BL238" s="15" t="s">
        <v>293</v>
      </c>
      <c r="BM238" s="225" t="s">
        <v>489</v>
      </c>
    </row>
    <row r="239" s="2" customFormat="1" ht="21.75" customHeight="1">
      <c r="A239" s="36"/>
      <c r="B239" s="37"/>
      <c r="C239" s="239" t="s">
        <v>490</v>
      </c>
      <c r="D239" s="239" t="s">
        <v>193</v>
      </c>
      <c r="E239" s="240" t="s">
        <v>491</v>
      </c>
      <c r="F239" s="241" t="s">
        <v>492</v>
      </c>
      <c r="G239" s="242" t="s">
        <v>130</v>
      </c>
      <c r="H239" s="243">
        <v>2</v>
      </c>
      <c r="I239" s="244"/>
      <c r="J239" s="245">
        <f>ROUND(I239*H239,2)</f>
        <v>0</v>
      </c>
      <c r="K239" s="246"/>
      <c r="L239" s="247"/>
      <c r="M239" s="248" t="s">
        <v>1</v>
      </c>
      <c r="N239" s="249" t="s">
        <v>39</v>
      </c>
      <c r="O239" s="89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5" t="s">
        <v>328</v>
      </c>
      <c r="AT239" s="225" t="s">
        <v>193</v>
      </c>
      <c r="AU239" s="225" t="s">
        <v>84</v>
      </c>
      <c r="AY239" s="15" t="s">
        <v>125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5" t="s">
        <v>82</v>
      </c>
      <c r="BK239" s="226">
        <f>ROUND(I239*H239,2)</f>
        <v>0</v>
      </c>
      <c r="BL239" s="15" t="s">
        <v>293</v>
      </c>
      <c r="BM239" s="225" t="s">
        <v>493</v>
      </c>
    </row>
    <row r="240" s="2" customFormat="1" ht="24.15" customHeight="1">
      <c r="A240" s="36"/>
      <c r="B240" s="37"/>
      <c r="C240" s="213" t="s">
        <v>494</v>
      </c>
      <c r="D240" s="213" t="s">
        <v>127</v>
      </c>
      <c r="E240" s="214" t="s">
        <v>495</v>
      </c>
      <c r="F240" s="215" t="s">
        <v>496</v>
      </c>
      <c r="G240" s="216" t="s">
        <v>130</v>
      </c>
      <c r="H240" s="217">
        <v>4</v>
      </c>
      <c r="I240" s="218"/>
      <c r="J240" s="219">
        <f>ROUND(I240*H240,2)</f>
        <v>0</v>
      </c>
      <c r="K240" s="220"/>
      <c r="L240" s="42"/>
      <c r="M240" s="221" t="s">
        <v>1</v>
      </c>
      <c r="N240" s="222" t="s">
        <v>39</v>
      </c>
      <c r="O240" s="89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5" t="s">
        <v>293</v>
      </c>
      <c r="AT240" s="225" t="s">
        <v>127</v>
      </c>
      <c r="AU240" s="225" t="s">
        <v>84</v>
      </c>
      <c r="AY240" s="15" t="s">
        <v>125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5" t="s">
        <v>82</v>
      </c>
      <c r="BK240" s="226">
        <f>ROUND(I240*H240,2)</f>
        <v>0</v>
      </c>
      <c r="BL240" s="15" t="s">
        <v>293</v>
      </c>
      <c r="BM240" s="225" t="s">
        <v>497</v>
      </c>
    </row>
    <row r="241" s="2" customFormat="1" ht="37.8" customHeight="1">
      <c r="A241" s="36"/>
      <c r="B241" s="37"/>
      <c r="C241" s="239" t="s">
        <v>498</v>
      </c>
      <c r="D241" s="239" t="s">
        <v>193</v>
      </c>
      <c r="E241" s="240" t="s">
        <v>499</v>
      </c>
      <c r="F241" s="241" t="s">
        <v>500</v>
      </c>
      <c r="G241" s="242" t="s">
        <v>130</v>
      </c>
      <c r="H241" s="243">
        <v>4</v>
      </c>
      <c r="I241" s="244"/>
      <c r="J241" s="245">
        <f>ROUND(I241*H241,2)</f>
        <v>0</v>
      </c>
      <c r="K241" s="246"/>
      <c r="L241" s="247"/>
      <c r="M241" s="248" t="s">
        <v>1</v>
      </c>
      <c r="N241" s="249" t="s">
        <v>39</v>
      </c>
      <c r="O241" s="89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5" t="s">
        <v>328</v>
      </c>
      <c r="AT241" s="225" t="s">
        <v>193</v>
      </c>
      <c r="AU241" s="225" t="s">
        <v>84</v>
      </c>
      <c r="AY241" s="15" t="s">
        <v>125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5" t="s">
        <v>82</v>
      </c>
      <c r="BK241" s="226">
        <f>ROUND(I241*H241,2)</f>
        <v>0</v>
      </c>
      <c r="BL241" s="15" t="s">
        <v>293</v>
      </c>
      <c r="BM241" s="225" t="s">
        <v>501</v>
      </c>
    </row>
    <row r="242" s="2" customFormat="1" ht="16.5" customHeight="1">
      <c r="A242" s="36"/>
      <c r="B242" s="37"/>
      <c r="C242" s="213" t="s">
        <v>502</v>
      </c>
      <c r="D242" s="213" t="s">
        <v>127</v>
      </c>
      <c r="E242" s="214" t="s">
        <v>503</v>
      </c>
      <c r="F242" s="215" t="s">
        <v>504</v>
      </c>
      <c r="G242" s="216" t="s">
        <v>130</v>
      </c>
      <c r="H242" s="217">
        <v>2</v>
      </c>
      <c r="I242" s="218"/>
      <c r="J242" s="219">
        <f>ROUND(I242*H242,2)</f>
        <v>0</v>
      </c>
      <c r="K242" s="220"/>
      <c r="L242" s="42"/>
      <c r="M242" s="221" t="s">
        <v>1</v>
      </c>
      <c r="N242" s="222" t="s">
        <v>39</v>
      </c>
      <c r="O242" s="89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5" t="s">
        <v>293</v>
      </c>
      <c r="AT242" s="225" t="s">
        <v>127</v>
      </c>
      <c r="AU242" s="225" t="s">
        <v>84</v>
      </c>
      <c r="AY242" s="15" t="s">
        <v>125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5" t="s">
        <v>82</v>
      </c>
      <c r="BK242" s="226">
        <f>ROUND(I242*H242,2)</f>
        <v>0</v>
      </c>
      <c r="BL242" s="15" t="s">
        <v>293</v>
      </c>
      <c r="BM242" s="225" t="s">
        <v>505</v>
      </c>
    </row>
    <row r="243" s="2" customFormat="1" ht="24.15" customHeight="1">
      <c r="A243" s="36"/>
      <c r="B243" s="37"/>
      <c r="C243" s="213" t="s">
        <v>506</v>
      </c>
      <c r="D243" s="213" t="s">
        <v>127</v>
      </c>
      <c r="E243" s="214" t="s">
        <v>507</v>
      </c>
      <c r="F243" s="215" t="s">
        <v>508</v>
      </c>
      <c r="G243" s="216" t="s">
        <v>130</v>
      </c>
      <c r="H243" s="217">
        <v>6</v>
      </c>
      <c r="I243" s="218"/>
      <c r="J243" s="219">
        <f>ROUND(I243*H243,2)</f>
        <v>0</v>
      </c>
      <c r="K243" s="220"/>
      <c r="L243" s="42"/>
      <c r="M243" s="221" t="s">
        <v>1</v>
      </c>
      <c r="N243" s="222" t="s">
        <v>39</v>
      </c>
      <c r="O243" s="89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5" t="s">
        <v>293</v>
      </c>
      <c r="AT243" s="225" t="s">
        <v>127</v>
      </c>
      <c r="AU243" s="225" t="s">
        <v>84</v>
      </c>
      <c r="AY243" s="15" t="s">
        <v>125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5" t="s">
        <v>82</v>
      </c>
      <c r="BK243" s="226">
        <f>ROUND(I243*H243,2)</f>
        <v>0</v>
      </c>
      <c r="BL243" s="15" t="s">
        <v>293</v>
      </c>
      <c r="BM243" s="225" t="s">
        <v>509</v>
      </c>
    </row>
    <row r="244" s="2" customFormat="1" ht="33" customHeight="1">
      <c r="A244" s="36"/>
      <c r="B244" s="37"/>
      <c r="C244" s="239" t="s">
        <v>510</v>
      </c>
      <c r="D244" s="239" t="s">
        <v>193</v>
      </c>
      <c r="E244" s="240" t="s">
        <v>511</v>
      </c>
      <c r="F244" s="241" t="s">
        <v>512</v>
      </c>
      <c r="G244" s="242" t="s">
        <v>130</v>
      </c>
      <c r="H244" s="243">
        <v>6</v>
      </c>
      <c r="I244" s="244"/>
      <c r="J244" s="245">
        <f>ROUND(I244*H244,2)</f>
        <v>0</v>
      </c>
      <c r="K244" s="246"/>
      <c r="L244" s="247"/>
      <c r="M244" s="248" t="s">
        <v>1</v>
      </c>
      <c r="N244" s="249" t="s">
        <v>39</v>
      </c>
      <c r="O244" s="89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5" t="s">
        <v>328</v>
      </c>
      <c r="AT244" s="225" t="s">
        <v>193</v>
      </c>
      <c r="AU244" s="225" t="s">
        <v>84</v>
      </c>
      <c r="AY244" s="15" t="s">
        <v>125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5" t="s">
        <v>82</v>
      </c>
      <c r="BK244" s="226">
        <f>ROUND(I244*H244,2)</f>
        <v>0</v>
      </c>
      <c r="BL244" s="15" t="s">
        <v>293</v>
      </c>
      <c r="BM244" s="225" t="s">
        <v>513</v>
      </c>
    </row>
    <row r="245" s="2" customFormat="1" ht="21.75" customHeight="1">
      <c r="A245" s="36"/>
      <c r="B245" s="37"/>
      <c r="C245" s="213" t="s">
        <v>514</v>
      </c>
      <c r="D245" s="213" t="s">
        <v>127</v>
      </c>
      <c r="E245" s="214" t="s">
        <v>515</v>
      </c>
      <c r="F245" s="215" t="s">
        <v>516</v>
      </c>
      <c r="G245" s="216" t="s">
        <v>130</v>
      </c>
      <c r="H245" s="217">
        <v>6</v>
      </c>
      <c r="I245" s="218"/>
      <c r="J245" s="219">
        <f>ROUND(I245*H245,2)</f>
        <v>0</v>
      </c>
      <c r="K245" s="220"/>
      <c r="L245" s="42"/>
      <c r="M245" s="221" t="s">
        <v>1</v>
      </c>
      <c r="N245" s="222" t="s">
        <v>39</v>
      </c>
      <c r="O245" s="89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5" t="s">
        <v>293</v>
      </c>
      <c r="AT245" s="225" t="s">
        <v>127</v>
      </c>
      <c r="AU245" s="225" t="s">
        <v>84</v>
      </c>
      <c r="AY245" s="15" t="s">
        <v>125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5" t="s">
        <v>82</v>
      </c>
      <c r="BK245" s="226">
        <f>ROUND(I245*H245,2)</f>
        <v>0</v>
      </c>
      <c r="BL245" s="15" t="s">
        <v>293</v>
      </c>
      <c r="BM245" s="225" t="s">
        <v>517</v>
      </c>
    </row>
    <row r="246" s="2" customFormat="1" ht="24.15" customHeight="1">
      <c r="A246" s="36"/>
      <c r="B246" s="37"/>
      <c r="C246" s="239" t="s">
        <v>518</v>
      </c>
      <c r="D246" s="239" t="s">
        <v>193</v>
      </c>
      <c r="E246" s="240" t="s">
        <v>519</v>
      </c>
      <c r="F246" s="241" t="s">
        <v>520</v>
      </c>
      <c r="G246" s="242" t="s">
        <v>130</v>
      </c>
      <c r="H246" s="243">
        <v>6</v>
      </c>
      <c r="I246" s="244"/>
      <c r="J246" s="245">
        <f>ROUND(I246*H246,2)</f>
        <v>0</v>
      </c>
      <c r="K246" s="246"/>
      <c r="L246" s="247"/>
      <c r="M246" s="248" t="s">
        <v>1</v>
      </c>
      <c r="N246" s="249" t="s">
        <v>39</v>
      </c>
      <c r="O246" s="89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5" t="s">
        <v>328</v>
      </c>
      <c r="AT246" s="225" t="s">
        <v>193</v>
      </c>
      <c r="AU246" s="225" t="s">
        <v>84</v>
      </c>
      <c r="AY246" s="15" t="s">
        <v>125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5" t="s">
        <v>82</v>
      </c>
      <c r="BK246" s="226">
        <f>ROUND(I246*H246,2)</f>
        <v>0</v>
      </c>
      <c r="BL246" s="15" t="s">
        <v>293</v>
      </c>
      <c r="BM246" s="225" t="s">
        <v>521</v>
      </c>
    </row>
    <row r="247" s="2" customFormat="1" ht="24.15" customHeight="1">
      <c r="A247" s="36"/>
      <c r="B247" s="37"/>
      <c r="C247" s="213" t="s">
        <v>522</v>
      </c>
      <c r="D247" s="213" t="s">
        <v>127</v>
      </c>
      <c r="E247" s="214" t="s">
        <v>364</v>
      </c>
      <c r="F247" s="215" t="s">
        <v>523</v>
      </c>
      <c r="G247" s="216" t="s">
        <v>147</v>
      </c>
      <c r="H247" s="217">
        <v>20</v>
      </c>
      <c r="I247" s="218"/>
      <c r="J247" s="219">
        <f>ROUND(I247*H247,2)</f>
        <v>0</v>
      </c>
      <c r="K247" s="220"/>
      <c r="L247" s="42"/>
      <c r="M247" s="221" t="s">
        <v>1</v>
      </c>
      <c r="N247" s="222" t="s">
        <v>39</v>
      </c>
      <c r="O247" s="89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5" t="s">
        <v>293</v>
      </c>
      <c r="AT247" s="225" t="s">
        <v>127</v>
      </c>
      <c r="AU247" s="225" t="s">
        <v>84</v>
      </c>
      <c r="AY247" s="15" t="s">
        <v>125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5" t="s">
        <v>82</v>
      </c>
      <c r="BK247" s="226">
        <f>ROUND(I247*H247,2)</f>
        <v>0</v>
      </c>
      <c r="BL247" s="15" t="s">
        <v>293</v>
      </c>
      <c r="BM247" s="225" t="s">
        <v>524</v>
      </c>
    </row>
    <row r="248" s="2" customFormat="1" ht="24.15" customHeight="1">
      <c r="A248" s="36"/>
      <c r="B248" s="37"/>
      <c r="C248" s="213" t="s">
        <v>525</v>
      </c>
      <c r="D248" s="213" t="s">
        <v>127</v>
      </c>
      <c r="E248" s="214" t="s">
        <v>526</v>
      </c>
      <c r="F248" s="215" t="s">
        <v>527</v>
      </c>
      <c r="G248" s="216" t="s">
        <v>147</v>
      </c>
      <c r="H248" s="217">
        <v>206.84999999999999</v>
      </c>
      <c r="I248" s="218"/>
      <c r="J248" s="219">
        <f>ROUND(I248*H248,2)</f>
        <v>0</v>
      </c>
      <c r="K248" s="220"/>
      <c r="L248" s="42"/>
      <c r="M248" s="221" t="s">
        <v>1</v>
      </c>
      <c r="N248" s="222" t="s">
        <v>39</v>
      </c>
      <c r="O248" s="89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5" t="s">
        <v>293</v>
      </c>
      <c r="AT248" s="225" t="s">
        <v>127</v>
      </c>
      <c r="AU248" s="225" t="s">
        <v>84</v>
      </c>
      <c r="AY248" s="15" t="s">
        <v>125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5" t="s">
        <v>82</v>
      </c>
      <c r="BK248" s="226">
        <f>ROUND(I248*H248,2)</f>
        <v>0</v>
      </c>
      <c r="BL248" s="15" t="s">
        <v>293</v>
      </c>
      <c r="BM248" s="225" t="s">
        <v>528</v>
      </c>
    </row>
    <row r="249" s="13" customFormat="1">
      <c r="A249" s="13"/>
      <c r="B249" s="227"/>
      <c r="C249" s="228"/>
      <c r="D249" s="229" t="s">
        <v>166</v>
      </c>
      <c r="E249" s="230" t="s">
        <v>1</v>
      </c>
      <c r="F249" s="231" t="s">
        <v>529</v>
      </c>
      <c r="G249" s="228"/>
      <c r="H249" s="232">
        <v>206.84999999999999</v>
      </c>
      <c r="I249" s="233"/>
      <c r="J249" s="228"/>
      <c r="K249" s="228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166</v>
      </c>
      <c r="AU249" s="238" t="s">
        <v>84</v>
      </c>
      <c r="AV249" s="13" t="s">
        <v>84</v>
      </c>
      <c r="AW249" s="13" t="s">
        <v>30</v>
      </c>
      <c r="AX249" s="13" t="s">
        <v>82</v>
      </c>
      <c r="AY249" s="238" t="s">
        <v>125</v>
      </c>
    </row>
    <row r="250" s="2" customFormat="1" ht="24.15" customHeight="1">
      <c r="A250" s="36"/>
      <c r="B250" s="37"/>
      <c r="C250" s="239" t="s">
        <v>530</v>
      </c>
      <c r="D250" s="239" t="s">
        <v>193</v>
      </c>
      <c r="E250" s="240" t="s">
        <v>531</v>
      </c>
      <c r="F250" s="241" t="s">
        <v>532</v>
      </c>
      <c r="G250" s="242" t="s">
        <v>147</v>
      </c>
      <c r="H250" s="243">
        <v>206.84999999999999</v>
      </c>
      <c r="I250" s="244"/>
      <c r="J250" s="245">
        <f>ROUND(I250*H250,2)</f>
        <v>0</v>
      </c>
      <c r="K250" s="246"/>
      <c r="L250" s="247"/>
      <c r="M250" s="248" t="s">
        <v>1</v>
      </c>
      <c r="N250" s="249" t="s">
        <v>39</v>
      </c>
      <c r="O250" s="89"/>
      <c r="P250" s="223">
        <f>O250*H250</f>
        <v>0</v>
      </c>
      <c r="Q250" s="223">
        <v>0.0030799999999999998</v>
      </c>
      <c r="R250" s="223">
        <f>Q250*H250</f>
        <v>0.63709799999999994</v>
      </c>
      <c r="S250" s="223">
        <v>0</v>
      </c>
      <c r="T250" s="224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5" t="s">
        <v>328</v>
      </c>
      <c r="AT250" s="225" t="s">
        <v>193</v>
      </c>
      <c r="AU250" s="225" t="s">
        <v>84</v>
      </c>
      <c r="AY250" s="15" t="s">
        <v>125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5" t="s">
        <v>82</v>
      </c>
      <c r="BK250" s="226">
        <f>ROUND(I250*H250,2)</f>
        <v>0</v>
      </c>
      <c r="BL250" s="15" t="s">
        <v>293</v>
      </c>
      <c r="BM250" s="225" t="s">
        <v>533</v>
      </c>
    </row>
    <row r="251" s="13" customFormat="1">
      <c r="A251" s="13"/>
      <c r="B251" s="227"/>
      <c r="C251" s="228"/>
      <c r="D251" s="229" t="s">
        <v>166</v>
      </c>
      <c r="E251" s="230" t="s">
        <v>1</v>
      </c>
      <c r="F251" s="231" t="s">
        <v>529</v>
      </c>
      <c r="G251" s="228"/>
      <c r="H251" s="232">
        <v>206.84999999999999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166</v>
      </c>
      <c r="AU251" s="238" t="s">
        <v>84</v>
      </c>
      <c r="AV251" s="13" t="s">
        <v>84</v>
      </c>
      <c r="AW251" s="13" t="s">
        <v>30</v>
      </c>
      <c r="AX251" s="13" t="s">
        <v>82</v>
      </c>
      <c r="AY251" s="238" t="s">
        <v>125</v>
      </c>
    </row>
    <row r="252" s="2" customFormat="1" ht="16.5" customHeight="1">
      <c r="A252" s="36"/>
      <c r="B252" s="37"/>
      <c r="C252" s="213" t="s">
        <v>534</v>
      </c>
      <c r="D252" s="213" t="s">
        <v>127</v>
      </c>
      <c r="E252" s="214" t="s">
        <v>535</v>
      </c>
      <c r="F252" s="215" t="s">
        <v>536</v>
      </c>
      <c r="G252" s="216" t="s">
        <v>147</v>
      </c>
      <c r="H252" s="217">
        <v>50</v>
      </c>
      <c r="I252" s="218"/>
      <c r="J252" s="219">
        <f>ROUND(I252*H252,2)</f>
        <v>0</v>
      </c>
      <c r="K252" s="220"/>
      <c r="L252" s="42"/>
      <c r="M252" s="221" t="s">
        <v>1</v>
      </c>
      <c r="N252" s="222" t="s">
        <v>39</v>
      </c>
      <c r="O252" s="89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5" t="s">
        <v>293</v>
      </c>
      <c r="AT252" s="225" t="s">
        <v>127</v>
      </c>
      <c r="AU252" s="225" t="s">
        <v>84</v>
      </c>
      <c r="AY252" s="15" t="s">
        <v>125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5" t="s">
        <v>82</v>
      </c>
      <c r="BK252" s="226">
        <f>ROUND(I252*H252,2)</f>
        <v>0</v>
      </c>
      <c r="BL252" s="15" t="s">
        <v>293</v>
      </c>
      <c r="BM252" s="225" t="s">
        <v>537</v>
      </c>
    </row>
    <row r="253" s="2" customFormat="1" ht="24.15" customHeight="1">
      <c r="A253" s="36"/>
      <c r="B253" s="37"/>
      <c r="C253" s="213" t="s">
        <v>538</v>
      </c>
      <c r="D253" s="213" t="s">
        <v>127</v>
      </c>
      <c r="E253" s="214" t="s">
        <v>539</v>
      </c>
      <c r="F253" s="215" t="s">
        <v>540</v>
      </c>
      <c r="G253" s="216" t="s">
        <v>147</v>
      </c>
      <c r="H253" s="217">
        <v>50</v>
      </c>
      <c r="I253" s="218"/>
      <c r="J253" s="219">
        <f>ROUND(I253*H253,2)</f>
        <v>0</v>
      </c>
      <c r="K253" s="220"/>
      <c r="L253" s="42"/>
      <c r="M253" s="221" t="s">
        <v>1</v>
      </c>
      <c r="N253" s="222" t="s">
        <v>39</v>
      </c>
      <c r="O253" s="89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5" t="s">
        <v>293</v>
      </c>
      <c r="AT253" s="225" t="s">
        <v>127</v>
      </c>
      <c r="AU253" s="225" t="s">
        <v>84</v>
      </c>
      <c r="AY253" s="15" t="s">
        <v>125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5" t="s">
        <v>82</v>
      </c>
      <c r="BK253" s="226">
        <f>ROUND(I253*H253,2)</f>
        <v>0</v>
      </c>
      <c r="BL253" s="15" t="s">
        <v>293</v>
      </c>
      <c r="BM253" s="225" t="s">
        <v>541</v>
      </c>
    </row>
    <row r="254" s="2" customFormat="1" ht="33" customHeight="1">
      <c r="A254" s="36"/>
      <c r="B254" s="37"/>
      <c r="C254" s="213" t="s">
        <v>542</v>
      </c>
      <c r="D254" s="213" t="s">
        <v>127</v>
      </c>
      <c r="E254" s="214" t="s">
        <v>543</v>
      </c>
      <c r="F254" s="215" t="s">
        <v>544</v>
      </c>
      <c r="G254" s="216" t="s">
        <v>147</v>
      </c>
      <c r="H254" s="217">
        <v>30</v>
      </c>
      <c r="I254" s="218"/>
      <c r="J254" s="219">
        <f>ROUND(I254*H254,2)</f>
        <v>0</v>
      </c>
      <c r="K254" s="220"/>
      <c r="L254" s="42"/>
      <c r="M254" s="221" t="s">
        <v>1</v>
      </c>
      <c r="N254" s="222" t="s">
        <v>39</v>
      </c>
      <c r="O254" s="89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5" t="s">
        <v>293</v>
      </c>
      <c r="AT254" s="225" t="s">
        <v>127</v>
      </c>
      <c r="AU254" s="225" t="s">
        <v>84</v>
      </c>
      <c r="AY254" s="15" t="s">
        <v>125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5" t="s">
        <v>82</v>
      </c>
      <c r="BK254" s="226">
        <f>ROUND(I254*H254,2)</f>
        <v>0</v>
      </c>
      <c r="BL254" s="15" t="s">
        <v>293</v>
      </c>
      <c r="BM254" s="225" t="s">
        <v>545</v>
      </c>
    </row>
    <row r="255" s="2" customFormat="1" ht="24.15" customHeight="1">
      <c r="A255" s="36"/>
      <c r="B255" s="37"/>
      <c r="C255" s="239" t="s">
        <v>546</v>
      </c>
      <c r="D255" s="239" t="s">
        <v>193</v>
      </c>
      <c r="E255" s="240" t="s">
        <v>547</v>
      </c>
      <c r="F255" s="241" t="s">
        <v>548</v>
      </c>
      <c r="G255" s="242" t="s">
        <v>147</v>
      </c>
      <c r="H255" s="243">
        <v>30</v>
      </c>
      <c r="I255" s="244"/>
      <c r="J255" s="245">
        <f>ROUND(I255*H255,2)</f>
        <v>0</v>
      </c>
      <c r="K255" s="246"/>
      <c r="L255" s="247"/>
      <c r="M255" s="248" t="s">
        <v>1</v>
      </c>
      <c r="N255" s="249" t="s">
        <v>39</v>
      </c>
      <c r="O255" s="89"/>
      <c r="P255" s="223">
        <f>O255*H255</f>
        <v>0</v>
      </c>
      <c r="Q255" s="223">
        <v>0.00060999999999999997</v>
      </c>
      <c r="R255" s="223">
        <f>Q255*H255</f>
        <v>0.0183</v>
      </c>
      <c r="S255" s="223">
        <v>0</v>
      </c>
      <c r="T255" s="224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5" t="s">
        <v>328</v>
      </c>
      <c r="AT255" s="225" t="s">
        <v>193</v>
      </c>
      <c r="AU255" s="225" t="s">
        <v>84</v>
      </c>
      <c r="AY255" s="15" t="s">
        <v>125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5" t="s">
        <v>82</v>
      </c>
      <c r="BK255" s="226">
        <f>ROUND(I255*H255,2)</f>
        <v>0</v>
      </c>
      <c r="BL255" s="15" t="s">
        <v>293</v>
      </c>
      <c r="BM255" s="225" t="s">
        <v>549</v>
      </c>
    </row>
    <row r="256" s="2" customFormat="1" ht="16.5" customHeight="1">
      <c r="A256" s="36"/>
      <c r="B256" s="37"/>
      <c r="C256" s="239" t="s">
        <v>550</v>
      </c>
      <c r="D256" s="239" t="s">
        <v>193</v>
      </c>
      <c r="E256" s="240" t="s">
        <v>551</v>
      </c>
      <c r="F256" s="241" t="s">
        <v>552</v>
      </c>
      <c r="G256" s="242" t="s">
        <v>130</v>
      </c>
      <c r="H256" s="243">
        <v>6</v>
      </c>
      <c r="I256" s="244"/>
      <c r="J256" s="245">
        <f>ROUND(I256*H256,2)</f>
        <v>0</v>
      </c>
      <c r="K256" s="246"/>
      <c r="L256" s="247"/>
      <c r="M256" s="248" t="s">
        <v>1</v>
      </c>
      <c r="N256" s="249" t="s">
        <v>39</v>
      </c>
      <c r="O256" s="89"/>
      <c r="P256" s="223">
        <f>O256*H256</f>
        <v>0</v>
      </c>
      <c r="Q256" s="223">
        <v>1.0000000000000001E-05</v>
      </c>
      <c r="R256" s="223">
        <f>Q256*H256</f>
        <v>6.0000000000000008E-05</v>
      </c>
      <c r="S256" s="223">
        <v>0</v>
      </c>
      <c r="T256" s="224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5" t="s">
        <v>328</v>
      </c>
      <c r="AT256" s="225" t="s">
        <v>193</v>
      </c>
      <c r="AU256" s="225" t="s">
        <v>84</v>
      </c>
      <c r="AY256" s="15" t="s">
        <v>125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5" t="s">
        <v>82</v>
      </c>
      <c r="BK256" s="226">
        <f>ROUND(I256*H256,2)</f>
        <v>0</v>
      </c>
      <c r="BL256" s="15" t="s">
        <v>293</v>
      </c>
      <c r="BM256" s="225" t="s">
        <v>553</v>
      </c>
    </row>
    <row r="257" s="2" customFormat="1" ht="21.75" customHeight="1">
      <c r="A257" s="36"/>
      <c r="B257" s="37"/>
      <c r="C257" s="239" t="s">
        <v>554</v>
      </c>
      <c r="D257" s="239" t="s">
        <v>193</v>
      </c>
      <c r="E257" s="240" t="s">
        <v>555</v>
      </c>
      <c r="F257" s="241" t="s">
        <v>556</v>
      </c>
      <c r="G257" s="242" t="s">
        <v>130</v>
      </c>
      <c r="H257" s="243">
        <v>25</v>
      </c>
      <c r="I257" s="244"/>
      <c r="J257" s="245">
        <f>ROUND(I257*H257,2)</f>
        <v>0</v>
      </c>
      <c r="K257" s="246"/>
      <c r="L257" s="247"/>
      <c r="M257" s="248" t="s">
        <v>1</v>
      </c>
      <c r="N257" s="249" t="s">
        <v>39</v>
      </c>
      <c r="O257" s="89"/>
      <c r="P257" s="223">
        <f>O257*H257</f>
        <v>0</v>
      </c>
      <c r="Q257" s="223">
        <v>0.00025000000000000001</v>
      </c>
      <c r="R257" s="223">
        <f>Q257*H257</f>
        <v>0.0062500000000000003</v>
      </c>
      <c r="S257" s="223">
        <v>0</v>
      </c>
      <c r="T257" s="224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5" t="s">
        <v>298</v>
      </c>
      <c r="AT257" s="225" t="s">
        <v>193</v>
      </c>
      <c r="AU257" s="225" t="s">
        <v>84</v>
      </c>
      <c r="AY257" s="15" t="s">
        <v>125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5" t="s">
        <v>82</v>
      </c>
      <c r="BK257" s="226">
        <f>ROUND(I257*H257,2)</f>
        <v>0</v>
      </c>
      <c r="BL257" s="15" t="s">
        <v>298</v>
      </c>
      <c r="BM257" s="225" t="s">
        <v>557</v>
      </c>
    </row>
    <row r="258" s="2" customFormat="1" ht="16.5" customHeight="1">
      <c r="A258" s="36"/>
      <c r="B258" s="37"/>
      <c r="C258" s="239" t="s">
        <v>558</v>
      </c>
      <c r="D258" s="239" t="s">
        <v>193</v>
      </c>
      <c r="E258" s="240" t="s">
        <v>559</v>
      </c>
      <c r="F258" s="241" t="s">
        <v>560</v>
      </c>
      <c r="G258" s="242" t="s">
        <v>561</v>
      </c>
      <c r="H258" s="243">
        <v>10</v>
      </c>
      <c r="I258" s="244"/>
      <c r="J258" s="245">
        <f>ROUND(I258*H258,2)</f>
        <v>0</v>
      </c>
      <c r="K258" s="246"/>
      <c r="L258" s="247"/>
      <c r="M258" s="248" t="s">
        <v>1</v>
      </c>
      <c r="N258" s="249" t="s">
        <v>39</v>
      </c>
      <c r="O258" s="89"/>
      <c r="P258" s="223">
        <f>O258*H258</f>
        <v>0</v>
      </c>
      <c r="Q258" s="223">
        <v>0.00107</v>
      </c>
      <c r="R258" s="223">
        <f>Q258*H258</f>
        <v>0.010699999999999999</v>
      </c>
      <c r="S258" s="223">
        <v>0</v>
      </c>
      <c r="T258" s="224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5" t="s">
        <v>298</v>
      </c>
      <c r="AT258" s="225" t="s">
        <v>193</v>
      </c>
      <c r="AU258" s="225" t="s">
        <v>84</v>
      </c>
      <c r="AY258" s="15" t="s">
        <v>125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5" t="s">
        <v>82</v>
      </c>
      <c r="BK258" s="226">
        <f>ROUND(I258*H258,2)</f>
        <v>0</v>
      </c>
      <c r="BL258" s="15" t="s">
        <v>298</v>
      </c>
      <c r="BM258" s="225" t="s">
        <v>562</v>
      </c>
    </row>
    <row r="259" s="2" customFormat="1" ht="16.5" customHeight="1">
      <c r="A259" s="36"/>
      <c r="B259" s="37"/>
      <c r="C259" s="213" t="s">
        <v>563</v>
      </c>
      <c r="D259" s="213" t="s">
        <v>127</v>
      </c>
      <c r="E259" s="214" t="s">
        <v>564</v>
      </c>
      <c r="F259" s="215" t="s">
        <v>565</v>
      </c>
      <c r="G259" s="216" t="s">
        <v>130</v>
      </c>
      <c r="H259" s="217">
        <v>9</v>
      </c>
      <c r="I259" s="218"/>
      <c r="J259" s="219">
        <f>ROUND(I259*H259,2)</f>
        <v>0</v>
      </c>
      <c r="K259" s="220"/>
      <c r="L259" s="42"/>
      <c r="M259" s="221" t="s">
        <v>1</v>
      </c>
      <c r="N259" s="222" t="s">
        <v>39</v>
      </c>
      <c r="O259" s="89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5" t="s">
        <v>293</v>
      </c>
      <c r="AT259" s="225" t="s">
        <v>127</v>
      </c>
      <c r="AU259" s="225" t="s">
        <v>84</v>
      </c>
      <c r="AY259" s="15" t="s">
        <v>125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5" t="s">
        <v>82</v>
      </c>
      <c r="BK259" s="226">
        <f>ROUND(I259*H259,2)</f>
        <v>0</v>
      </c>
      <c r="BL259" s="15" t="s">
        <v>293</v>
      </c>
      <c r="BM259" s="225" t="s">
        <v>566</v>
      </c>
    </row>
    <row r="260" s="2" customFormat="1" ht="16.5" customHeight="1">
      <c r="A260" s="36"/>
      <c r="B260" s="37"/>
      <c r="C260" s="239" t="s">
        <v>567</v>
      </c>
      <c r="D260" s="239" t="s">
        <v>193</v>
      </c>
      <c r="E260" s="240" t="s">
        <v>568</v>
      </c>
      <c r="F260" s="241" t="s">
        <v>569</v>
      </c>
      <c r="G260" s="242" t="s">
        <v>130</v>
      </c>
      <c r="H260" s="243">
        <v>9</v>
      </c>
      <c r="I260" s="244"/>
      <c r="J260" s="245">
        <f>ROUND(I260*H260,2)</f>
        <v>0</v>
      </c>
      <c r="K260" s="246"/>
      <c r="L260" s="247"/>
      <c r="M260" s="248" t="s">
        <v>1</v>
      </c>
      <c r="N260" s="249" t="s">
        <v>39</v>
      </c>
      <c r="O260" s="89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5" t="s">
        <v>298</v>
      </c>
      <c r="AT260" s="225" t="s">
        <v>193</v>
      </c>
      <c r="AU260" s="225" t="s">
        <v>84</v>
      </c>
      <c r="AY260" s="15" t="s">
        <v>125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5" t="s">
        <v>82</v>
      </c>
      <c r="BK260" s="226">
        <f>ROUND(I260*H260,2)</f>
        <v>0</v>
      </c>
      <c r="BL260" s="15" t="s">
        <v>298</v>
      </c>
      <c r="BM260" s="225" t="s">
        <v>570</v>
      </c>
    </row>
    <row r="261" s="2" customFormat="1" ht="16.5" customHeight="1">
      <c r="A261" s="36"/>
      <c r="B261" s="37"/>
      <c r="C261" s="213" t="s">
        <v>571</v>
      </c>
      <c r="D261" s="213" t="s">
        <v>127</v>
      </c>
      <c r="E261" s="214" t="s">
        <v>572</v>
      </c>
      <c r="F261" s="215" t="s">
        <v>573</v>
      </c>
      <c r="G261" s="216" t="s">
        <v>147</v>
      </c>
      <c r="H261" s="217">
        <v>60</v>
      </c>
      <c r="I261" s="218"/>
      <c r="J261" s="219">
        <f>ROUND(I261*H261,2)</f>
        <v>0</v>
      </c>
      <c r="K261" s="220"/>
      <c r="L261" s="42"/>
      <c r="M261" s="221" t="s">
        <v>1</v>
      </c>
      <c r="N261" s="222" t="s">
        <v>39</v>
      </c>
      <c r="O261" s="89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5" t="s">
        <v>293</v>
      </c>
      <c r="AT261" s="225" t="s">
        <v>127</v>
      </c>
      <c r="AU261" s="225" t="s">
        <v>84</v>
      </c>
      <c r="AY261" s="15" t="s">
        <v>125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5" t="s">
        <v>82</v>
      </c>
      <c r="BK261" s="226">
        <f>ROUND(I261*H261,2)</f>
        <v>0</v>
      </c>
      <c r="BL261" s="15" t="s">
        <v>293</v>
      </c>
      <c r="BM261" s="225" t="s">
        <v>574</v>
      </c>
    </row>
    <row r="262" s="2" customFormat="1" ht="16.5" customHeight="1">
      <c r="A262" s="36"/>
      <c r="B262" s="37"/>
      <c r="C262" s="213" t="s">
        <v>575</v>
      </c>
      <c r="D262" s="213" t="s">
        <v>127</v>
      </c>
      <c r="E262" s="214" t="s">
        <v>576</v>
      </c>
      <c r="F262" s="215" t="s">
        <v>577</v>
      </c>
      <c r="G262" s="216" t="s">
        <v>130</v>
      </c>
      <c r="H262" s="217">
        <v>2</v>
      </c>
      <c r="I262" s="218"/>
      <c r="J262" s="219">
        <f>ROUND(I262*H262,2)</f>
        <v>0</v>
      </c>
      <c r="K262" s="220"/>
      <c r="L262" s="42"/>
      <c r="M262" s="221" t="s">
        <v>1</v>
      </c>
      <c r="N262" s="222" t="s">
        <v>39</v>
      </c>
      <c r="O262" s="89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5" t="s">
        <v>293</v>
      </c>
      <c r="AT262" s="225" t="s">
        <v>127</v>
      </c>
      <c r="AU262" s="225" t="s">
        <v>84</v>
      </c>
      <c r="AY262" s="15" t="s">
        <v>125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5" t="s">
        <v>82</v>
      </c>
      <c r="BK262" s="226">
        <f>ROUND(I262*H262,2)</f>
        <v>0</v>
      </c>
      <c r="BL262" s="15" t="s">
        <v>293</v>
      </c>
      <c r="BM262" s="225" t="s">
        <v>578</v>
      </c>
    </row>
    <row r="263" s="2" customFormat="1" ht="24.15" customHeight="1">
      <c r="A263" s="36"/>
      <c r="B263" s="37"/>
      <c r="C263" s="213" t="s">
        <v>579</v>
      </c>
      <c r="D263" s="213" t="s">
        <v>127</v>
      </c>
      <c r="E263" s="214" t="s">
        <v>580</v>
      </c>
      <c r="F263" s="215" t="s">
        <v>581</v>
      </c>
      <c r="G263" s="216" t="s">
        <v>130</v>
      </c>
      <c r="H263" s="217">
        <v>4</v>
      </c>
      <c r="I263" s="218"/>
      <c r="J263" s="219">
        <f>ROUND(I263*H263,2)</f>
        <v>0</v>
      </c>
      <c r="K263" s="220"/>
      <c r="L263" s="42"/>
      <c r="M263" s="221" t="s">
        <v>1</v>
      </c>
      <c r="N263" s="222" t="s">
        <v>39</v>
      </c>
      <c r="O263" s="89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5" t="s">
        <v>293</v>
      </c>
      <c r="AT263" s="225" t="s">
        <v>127</v>
      </c>
      <c r="AU263" s="225" t="s">
        <v>84</v>
      </c>
      <c r="AY263" s="15" t="s">
        <v>125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5" t="s">
        <v>82</v>
      </c>
      <c r="BK263" s="226">
        <f>ROUND(I263*H263,2)</f>
        <v>0</v>
      </c>
      <c r="BL263" s="15" t="s">
        <v>293</v>
      </c>
      <c r="BM263" s="225" t="s">
        <v>582</v>
      </c>
    </row>
    <row r="264" s="2" customFormat="1" ht="37.8" customHeight="1">
      <c r="A264" s="36"/>
      <c r="B264" s="37"/>
      <c r="C264" s="239" t="s">
        <v>583</v>
      </c>
      <c r="D264" s="239" t="s">
        <v>193</v>
      </c>
      <c r="E264" s="240" t="s">
        <v>584</v>
      </c>
      <c r="F264" s="241" t="s">
        <v>585</v>
      </c>
      <c r="G264" s="242" t="s">
        <v>130</v>
      </c>
      <c r="H264" s="243">
        <v>4</v>
      </c>
      <c r="I264" s="244"/>
      <c r="J264" s="245">
        <f>ROUND(I264*H264,2)</f>
        <v>0</v>
      </c>
      <c r="K264" s="246"/>
      <c r="L264" s="247"/>
      <c r="M264" s="248" t="s">
        <v>1</v>
      </c>
      <c r="N264" s="249" t="s">
        <v>39</v>
      </c>
      <c r="O264" s="89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5" t="s">
        <v>298</v>
      </c>
      <c r="AT264" s="225" t="s">
        <v>193</v>
      </c>
      <c r="AU264" s="225" t="s">
        <v>84</v>
      </c>
      <c r="AY264" s="15" t="s">
        <v>125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5" t="s">
        <v>82</v>
      </c>
      <c r="BK264" s="226">
        <f>ROUND(I264*H264,2)</f>
        <v>0</v>
      </c>
      <c r="BL264" s="15" t="s">
        <v>298</v>
      </c>
      <c r="BM264" s="225" t="s">
        <v>586</v>
      </c>
    </row>
    <row r="265" s="2" customFormat="1" ht="24.15" customHeight="1">
      <c r="A265" s="36"/>
      <c r="B265" s="37"/>
      <c r="C265" s="239" t="s">
        <v>587</v>
      </c>
      <c r="D265" s="239" t="s">
        <v>193</v>
      </c>
      <c r="E265" s="240" t="s">
        <v>588</v>
      </c>
      <c r="F265" s="241" t="s">
        <v>589</v>
      </c>
      <c r="G265" s="242" t="s">
        <v>147</v>
      </c>
      <c r="H265" s="243">
        <v>50</v>
      </c>
      <c r="I265" s="244"/>
      <c r="J265" s="245">
        <f>ROUND(I265*H265,2)</f>
        <v>0</v>
      </c>
      <c r="K265" s="246"/>
      <c r="L265" s="247"/>
      <c r="M265" s="248" t="s">
        <v>1</v>
      </c>
      <c r="N265" s="249" t="s">
        <v>39</v>
      </c>
      <c r="O265" s="89"/>
      <c r="P265" s="223">
        <f>O265*H265</f>
        <v>0</v>
      </c>
      <c r="Q265" s="223">
        <v>0.00014999999999999999</v>
      </c>
      <c r="R265" s="223">
        <f>Q265*H265</f>
        <v>0.0074999999999999997</v>
      </c>
      <c r="S265" s="223">
        <v>0</v>
      </c>
      <c r="T265" s="224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5" t="s">
        <v>298</v>
      </c>
      <c r="AT265" s="225" t="s">
        <v>193</v>
      </c>
      <c r="AU265" s="225" t="s">
        <v>84</v>
      </c>
      <c r="AY265" s="15" t="s">
        <v>125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5" t="s">
        <v>82</v>
      </c>
      <c r="BK265" s="226">
        <f>ROUND(I265*H265,2)</f>
        <v>0</v>
      </c>
      <c r="BL265" s="15" t="s">
        <v>298</v>
      </c>
      <c r="BM265" s="225" t="s">
        <v>590</v>
      </c>
    </row>
    <row r="266" s="2" customFormat="1" ht="24.15" customHeight="1">
      <c r="A266" s="36"/>
      <c r="B266" s="37"/>
      <c r="C266" s="213" t="s">
        <v>591</v>
      </c>
      <c r="D266" s="213" t="s">
        <v>127</v>
      </c>
      <c r="E266" s="214" t="s">
        <v>592</v>
      </c>
      <c r="F266" s="215" t="s">
        <v>593</v>
      </c>
      <c r="G266" s="216" t="s">
        <v>130</v>
      </c>
      <c r="H266" s="217">
        <v>3</v>
      </c>
      <c r="I266" s="218"/>
      <c r="J266" s="219">
        <f>ROUND(I266*H266,2)</f>
        <v>0</v>
      </c>
      <c r="K266" s="220"/>
      <c r="L266" s="42"/>
      <c r="M266" s="221" t="s">
        <v>1</v>
      </c>
      <c r="N266" s="222" t="s">
        <v>39</v>
      </c>
      <c r="O266" s="89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5" t="s">
        <v>293</v>
      </c>
      <c r="AT266" s="225" t="s">
        <v>127</v>
      </c>
      <c r="AU266" s="225" t="s">
        <v>84</v>
      </c>
      <c r="AY266" s="15" t="s">
        <v>125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5" t="s">
        <v>82</v>
      </c>
      <c r="BK266" s="226">
        <f>ROUND(I266*H266,2)</f>
        <v>0</v>
      </c>
      <c r="BL266" s="15" t="s">
        <v>293</v>
      </c>
      <c r="BM266" s="225" t="s">
        <v>594</v>
      </c>
    </row>
    <row r="267" s="2" customFormat="1" ht="16.5" customHeight="1">
      <c r="A267" s="36"/>
      <c r="B267" s="37"/>
      <c r="C267" s="239" t="s">
        <v>595</v>
      </c>
      <c r="D267" s="239" t="s">
        <v>193</v>
      </c>
      <c r="E267" s="240" t="s">
        <v>596</v>
      </c>
      <c r="F267" s="241" t="s">
        <v>597</v>
      </c>
      <c r="G267" s="242" t="s">
        <v>598</v>
      </c>
      <c r="H267" s="243">
        <v>50</v>
      </c>
      <c r="I267" s="244"/>
      <c r="J267" s="245">
        <f>ROUND(I267*H267,2)</f>
        <v>0</v>
      </c>
      <c r="K267" s="246"/>
      <c r="L267" s="247"/>
      <c r="M267" s="248" t="s">
        <v>1</v>
      </c>
      <c r="N267" s="249" t="s">
        <v>39</v>
      </c>
      <c r="O267" s="89"/>
      <c r="P267" s="223">
        <f>O267*H267</f>
        <v>0</v>
      </c>
      <c r="Q267" s="223">
        <v>0.001</v>
      </c>
      <c r="R267" s="223">
        <f>Q267*H267</f>
        <v>0.050000000000000003</v>
      </c>
      <c r="S267" s="223">
        <v>0</v>
      </c>
      <c r="T267" s="224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5" t="s">
        <v>298</v>
      </c>
      <c r="AT267" s="225" t="s">
        <v>193</v>
      </c>
      <c r="AU267" s="225" t="s">
        <v>84</v>
      </c>
      <c r="AY267" s="15" t="s">
        <v>125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5" t="s">
        <v>82</v>
      </c>
      <c r="BK267" s="226">
        <f>ROUND(I267*H267,2)</f>
        <v>0</v>
      </c>
      <c r="BL267" s="15" t="s">
        <v>298</v>
      </c>
      <c r="BM267" s="225" t="s">
        <v>599</v>
      </c>
    </row>
    <row r="268" s="2" customFormat="1" ht="24.15" customHeight="1">
      <c r="A268" s="36"/>
      <c r="B268" s="37"/>
      <c r="C268" s="239" t="s">
        <v>600</v>
      </c>
      <c r="D268" s="239" t="s">
        <v>193</v>
      </c>
      <c r="E268" s="240" t="s">
        <v>601</v>
      </c>
      <c r="F268" s="241" t="s">
        <v>602</v>
      </c>
      <c r="G268" s="242" t="s">
        <v>130</v>
      </c>
      <c r="H268" s="243">
        <v>10</v>
      </c>
      <c r="I268" s="244"/>
      <c r="J268" s="245">
        <f>ROUND(I268*H268,2)</f>
        <v>0</v>
      </c>
      <c r="K268" s="246"/>
      <c r="L268" s="247"/>
      <c r="M268" s="248" t="s">
        <v>1</v>
      </c>
      <c r="N268" s="249" t="s">
        <v>39</v>
      </c>
      <c r="O268" s="89"/>
      <c r="P268" s="223">
        <f>O268*H268</f>
        <v>0</v>
      </c>
      <c r="Q268" s="223">
        <v>0.00025999999999999998</v>
      </c>
      <c r="R268" s="223">
        <f>Q268*H268</f>
        <v>0.0025999999999999999</v>
      </c>
      <c r="S268" s="223">
        <v>0</v>
      </c>
      <c r="T268" s="224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5" t="s">
        <v>298</v>
      </c>
      <c r="AT268" s="225" t="s">
        <v>193</v>
      </c>
      <c r="AU268" s="225" t="s">
        <v>84</v>
      </c>
      <c r="AY268" s="15" t="s">
        <v>125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5" t="s">
        <v>82</v>
      </c>
      <c r="BK268" s="226">
        <f>ROUND(I268*H268,2)</f>
        <v>0</v>
      </c>
      <c r="BL268" s="15" t="s">
        <v>298</v>
      </c>
      <c r="BM268" s="225" t="s">
        <v>603</v>
      </c>
    </row>
    <row r="269" s="2" customFormat="1" ht="16.5" customHeight="1">
      <c r="A269" s="36"/>
      <c r="B269" s="37"/>
      <c r="C269" s="239" t="s">
        <v>604</v>
      </c>
      <c r="D269" s="239" t="s">
        <v>193</v>
      </c>
      <c r="E269" s="240" t="s">
        <v>605</v>
      </c>
      <c r="F269" s="241" t="s">
        <v>606</v>
      </c>
      <c r="G269" s="242" t="s">
        <v>130</v>
      </c>
      <c r="H269" s="243">
        <v>8</v>
      </c>
      <c r="I269" s="244"/>
      <c r="J269" s="245">
        <f>ROUND(I269*H269,2)</f>
        <v>0</v>
      </c>
      <c r="K269" s="246"/>
      <c r="L269" s="247"/>
      <c r="M269" s="248" t="s">
        <v>1</v>
      </c>
      <c r="N269" s="249" t="s">
        <v>39</v>
      </c>
      <c r="O269" s="89"/>
      <c r="P269" s="223">
        <f>O269*H269</f>
        <v>0</v>
      </c>
      <c r="Q269" s="223">
        <v>0.0078600000000000007</v>
      </c>
      <c r="R269" s="223">
        <f>Q269*H269</f>
        <v>0.062880000000000005</v>
      </c>
      <c r="S269" s="223">
        <v>0</v>
      </c>
      <c r="T269" s="224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5" t="s">
        <v>298</v>
      </c>
      <c r="AT269" s="225" t="s">
        <v>193</v>
      </c>
      <c r="AU269" s="225" t="s">
        <v>84</v>
      </c>
      <c r="AY269" s="15" t="s">
        <v>125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5" t="s">
        <v>82</v>
      </c>
      <c r="BK269" s="226">
        <f>ROUND(I269*H269,2)</f>
        <v>0</v>
      </c>
      <c r="BL269" s="15" t="s">
        <v>298</v>
      </c>
      <c r="BM269" s="225" t="s">
        <v>607</v>
      </c>
    </row>
    <row r="270" s="2" customFormat="1" ht="16.5" customHeight="1">
      <c r="A270" s="36"/>
      <c r="B270" s="37"/>
      <c r="C270" s="239" t="s">
        <v>608</v>
      </c>
      <c r="D270" s="239" t="s">
        <v>193</v>
      </c>
      <c r="E270" s="240" t="s">
        <v>609</v>
      </c>
      <c r="F270" s="241" t="s">
        <v>610</v>
      </c>
      <c r="G270" s="242" t="s">
        <v>611</v>
      </c>
      <c r="H270" s="243">
        <v>25000</v>
      </c>
      <c r="I270" s="244"/>
      <c r="J270" s="245">
        <f>ROUND(I270*H270,2)</f>
        <v>0</v>
      </c>
      <c r="K270" s="246"/>
      <c r="L270" s="247"/>
      <c r="M270" s="248" t="s">
        <v>1</v>
      </c>
      <c r="N270" s="249" t="s">
        <v>39</v>
      </c>
      <c r="O270" s="89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5" t="s">
        <v>84</v>
      </c>
      <c r="AT270" s="225" t="s">
        <v>193</v>
      </c>
      <c r="AU270" s="225" t="s">
        <v>84</v>
      </c>
      <c r="AY270" s="15" t="s">
        <v>125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5" t="s">
        <v>82</v>
      </c>
      <c r="BK270" s="226">
        <f>ROUND(I270*H270,2)</f>
        <v>0</v>
      </c>
      <c r="BL270" s="15" t="s">
        <v>82</v>
      </c>
      <c r="BM270" s="225" t="s">
        <v>612</v>
      </c>
    </row>
    <row r="271" s="12" customFormat="1" ht="22.8" customHeight="1">
      <c r="A271" s="12"/>
      <c r="B271" s="197"/>
      <c r="C271" s="198"/>
      <c r="D271" s="199" t="s">
        <v>73</v>
      </c>
      <c r="E271" s="211" t="s">
        <v>613</v>
      </c>
      <c r="F271" s="211" t="s">
        <v>614</v>
      </c>
      <c r="G271" s="198"/>
      <c r="H271" s="198"/>
      <c r="I271" s="201"/>
      <c r="J271" s="212">
        <f>BK271</f>
        <v>0</v>
      </c>
      <c r="K271" s="198"/>
      <c r="L271" s="203"/>
      <c r="M271" s="204"/>
      <c r="N271" s="205"/>
      <c r="O271" s="205"/>
      <c r="P271" s="206">
        <f>SUM(P272:P305)</f>
        <v>0</v>
      </c>
      <c r="Q271" s="205"/>
      <c r="R271" s="206">
        <f>SUM(R272:R305)</f>
        <v>9.890478899999998</v>
      </c>
      <c r="S271" s="205"/>
      <c r="T271" s="207">
        <f>SUM(T272:T305)</f>
        <v>31.400000000000002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8" t="s">
        <v>136</v>
      </c>
      <c r="AT271" s="209" t="s">
        <v>73</v>
      </c>
      <c r="AU271" s="209" t="s">
        <v>82</v>
      </c>
      <c r="AY271" s="208" t="s">
        <v>125</v>
      </c>
      <c r="BK271" s="210">
        <f>SUM(BK272:BK305)</f>
        <v>0</v>
      </c>
    </row>
    <row r="272" s="2" customFormat="1" ht="21.75" customHeight="1">
      <c r="A272" s="36"/>
      <c r="B272" s="37"/>
      <c r="C272" s="213" t="s">
        <v>615</v>
      </c>
      <c r="D272" s="213" t="s">
        <v>127</v>
      </c>
      <c r="E272" s="214" t="s">
        <v>616</v>
      </c>
      <c r="F272" s="215" t="s">
        <v>617</v>
      </c>
      <c r="G272" s="216" t="s">
        <v>618</v>
      </c>
      <c r="H272" s="217">
        <v>2</v>
      </c>
      <c r="I272" s="218"/>
      <c r="J272" s="219">
        <f>ROUND(I272*H272,2)</f>
        <v>0</v>
      </c>
      <c r="K272" s="220"/>
      <c r="L272" s="42"/>
      <c r="M272" s="221" t="s">
        <v>1</v>
      </c>
      <c r="N272" s="222" t="s">
        <v>39</v>
      </c>
      <c r="O272" s="89"/>
      <c r="P272" s="223">
        <f>O272*H272</f>
        <v>0</v>
      </c>
      <c r="Q272" s="223">
        <v>0.0099000000000000008</v>
      </c>
      <c r="R272" s="223">
        <f>Q272*H272</f>
        <v>0.019800000000000002</v>
      </c>
      <c r="S272" s="223">
        <v>0</v>
      </c>
      <c r="T272" s="224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5" t="s">
        <v>293</v>
      </c>
      <c r="AT272" s="225" t="s">
        <v>127</v>
      </c>
      <c r="AU272" s="225" t="s">
        <v>84</v>
      </c>
      <c r="AY272" s="15" t="s">
        <v>125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5" t="s">
        <v>82</v>
      </c>
      <c r="BK272" s="226">
        <f>ROUND(I272*H272,2)</f>
        <v>0</v>
      </c>
      <c r="BL272" s="15" t="s">
        <v>293</v>
      </c>
      <c r="BM272" s="225" t="s">
        <v>619</v>
      </c>
    </row>
    <row r="273" s="2" customFormat="1" ht="16.5" customHeight="1">
      <c r="A273" s="36"/>
      <c r="B273" s="37"/>
      <c r="C273" s="213" t="s">
        <v>620</v>
      </c>
      <c r="D273" s="213" t="s">
        <v>127</v>
      </c>
      <c r="E273" s="214" t="s">
        <v>621</v>
      </c>
      <c r="F273" s="215" t="s">
        <v>622</v>
      </c>
      <c r="G273" s="216" t="s">
        <v>139</v>
      </c>
      <c r="H273" s="217">
        <v>40</v>
      </c>
      <c r="I273" s="218"/>
      <c r="J273" s="219">
        <f>ROUND(I273*H273,2)</f>
        <v>0</v>
      </c>
      <c r="K273" s="220"/>
      <c r="L273" s="42"/>
      <c r="M273" s="221" t="s">
        <v>1</v>
      </c>
      <c r="N273" s="222" t="s">
        <v>39</v>
      </c>
      <c r="O273" s="89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5" t="s">
        <v>293</v>
      </c>
      <c r="AT273" s="225" t="s">
        <v>127</v>
      </c>
      <c r="AU273" s="225" t="s">
        <v>84</v>
      </c>
      <c r="AY273" s="15" t="s">
        <v>125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5" t="s">
        <v>82</v>
      </c>
      <c r="BK273" s="226">
        <f>ROUND(I273*H273,2)</f>
        <v>0</v>
      </c>
      <c r="BL273" s="15" t="s">
        <v>293</v>
      </c>
      <c r="BM273" s="225" t="s">
        <v>623</v>
      </c>
    </row>
    <row r="274" s="2" customFormat="1" ht="24.15" customHeight="1">
      <c r="A274" s="36"/>
      <c r="B274" s="37"/>
      <c r="C274" s="213" t="s">
        <v>624</v>
      </c>
      <c r="D274" s="213" t="s">
        <v>127</v>
      </c>
      <c r="E274" s="214" t="s">
        <v>625</v>
      </c>
      <c r="F274" s="215" t="s">
        <v>626</v>
      </c>
      <c r="G274" s="216" t="s">
        <v>139</v>
      </c>
      <c r="H274" s="217">
        <v>20</v>
      </c>
      <c r="I274" s="218"/>
      <c r="J274" s="219">
        <f>ROUND(I274*H274,2)</f>
        <v>0</v>
      </c>
      <c r="K274" s="220"/>
      <c r="L274" s="42"/>
      <c r="M274" s="221" t="s">
        <v>1</v>
      </c>
      <c r="N274" s="222" t="s">
        <v>39</v>
      </c>
      <c r="O274" s="89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5" t="s">
        <v>293</v>
      </c>
      <c r="AT274" s="225" t="s">
        <v>127</v>
      </c>
      <c r="AU274" s="225" t="s">
        <v>84</v>
      </c>
      <c r="AY274" s="15" t="s">
        <v>125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5" t="s">
        <v>82</v>
      </c>
      <c r="BK274" s="226">
        <f>ROUND(I274*H274,2)</f>
        <v>0</v>
      </c>
      <c r="BL274" s="15" t="s">
        <v>293</v>
      </c>
      <c r="BM274" s="225" t="s">
        <v>627</v>
      </c>
    </row>
    <row r="275" s="2" customFormat="1" ht="24.15" customHeight="1">
      <c r="A275" s="36"/>
      <c r="B275" s="37"/>
      <c r="C275" s="213" t="s">
        <v>628</v>
      </c>
      <c r="D275" s="213" t="s">
        <v>127</v>
      </c>
      <c r="E275" s="214" t="s">
        <v>629</v>
      </c>
      <c r="F275" s="215" t="s">
        <v>630</v>
      </c>
      <c r="G275" s="216" t="s">
        <v>147</v>
      </c>
      <c r="H275" s="217">
        <v>50</v>
      </c>
      <c r="I275" s="218"/>
      <c r="J275" s="219">
        <f>ROUND(I275*H275,2)</f>
        <v>0</v>
      </c>
      <c r="K275" s="220"/>
      <c r="L275" s="42"/>
      <c r="M275" s="221" t="s">
        <v>1</v>
      </c>
      <c r="N275" s="222" t="s">
        <v>39</v>
      </c>
      <c r="O275" s="89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5" t="s">
        <v>293</v>
      </c>
      <c r="AT275" s="225" t="s">
        <v>127</v>
      </c>
      <c r="AU275" s="225" t="s">
        <v>84</v>
      </c>
      <c r="AY275" s="15" t="s">
        <v>125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5" t="s">
        <v>82</v>
      </c>
      <c r="BK275" s="226">
        <f>ROUND(I275*H275,2)</f>
        <v>0</v>
      </c>
      <c r="BL275" s="15" t="s">
        <v>293</v>
      </c>
      <c r="BM275" s="225" t="s">
        <v>631</v>
      </c>
    </row>
    <row r="276" s="2" customFormat="1" ht="24.15" customHeight="1">
      <c r="A276" s="36"/>
      <c r="B276" s="37"/>
      <c r="C276" s="213" t="s">
        <v>632</v>
      </c>
      <c r="D276" s="213" t="s">
        <v>127</v>
      </c>
      <c r="E276" s="214" t="s">
        <v>633</v>
      </c>
      <c r="F276" s="215" t="s">
        <v>634</v>
      </c>
      <c r="G276" s="216" t="s">
        <v>147</v>
      </c>
      <c r="H276" s="217">
        <v>10</v>
      </c>
      <c r="I276" s="218"/>
      <c r="J276" s="219">
        <f>ROUND(I276*H276,2)</f>
        <v>0</v>
      </c>
      <c r="K276" s="220"/>
      <c r="L276" s="42"/>
      <c r="M276" s="221" t="s">
        <v>1</v>
      </c>
      <c r="N276" s="222" t="s">
        <v>39</v>
      </c>
      <c r="O276" s="89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5" t="s">
        <v>293</v>
      </c>
      <c r="AT276" s="225" t="s">
        <v>127</v>
      </c>
      <c r="AU276" s="225" t="s">
        <v>84</v>
      </c>
      <c r="AY276" s="15" t="s">
        <v>125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5" t="s">
        <v>82</v>
      </c>
      <c r="BK276" s="226">
        <f>ROUND(I276*H276,2)</f>
        <v>0</v>
      </c>
      <c r="BL276" s="15" t="s">
        <v>293</v>
      </c>
      <c r="BM276" s="225" t="s">
        <v>635</v>
      </c>
    </row>
    <row r="277" s="2" customFormat="1" ht="24.15" customHeight="1">
      <c r="A277" s="36"/>
      <c r="B277" s="37"/>
      <c r="C277" s="213" t="s">
        <v>636</v>
      </c>
      <c r="D277" s="213" t="s">
        <v>127</v>
      </c>
      <c r="E277" s="214" t="s">
        <v>637</v>
      </c>
      <c r="F277" s="215" t="s">
        <v>638</v>
      </c>
      <c r="G277" s="216" t="s">
        <v>147</v>
      </c>
      <c r="H277" s="217">
        <v>50</v>
      </c>
      <c r="I277" s="218"/>
      <c r="J277" s="219">
        <f>ROUND(I277*H277,2)</f>
        <v>0</v>
      </c>
      <c r="K277" s="220"/>
      <c r="L277" s="42"/>
      <c r="M277" s="221" t="s">
        <v>1</v>
      </c>
      <c r="N277" s="222" t="s">
        <v>39</v>
      </c>
      <c r="O277" s="89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5" t="s">
        <v>293</v>
      </c>
      <c r="AT277" s="225" t="s">
        <v>127</v>
      </c>
      <c r="AU277" s="225" t="s">
        <v>84</v>
      </c>
      <c r="AY277" s="15" t="s">
        <v>125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5" t="s">
        <v>82</v>
      </c>
      <c r="BK277" s="226">
        <f>ROUND(I277*H277,2)</f>
        <v>0</v>
      </c>
      <c r="BL277" s="15" t="s">
        <v>293</v>
      </c>
      <c r="BM277" s="225" t="s">
        <v>639</v>
      </c>
    </row>
    <row r="278" s="2" customFormat="1" ht="24.15" customHeight="1">
      <c r="A278" s="36"/>
      <c r="B278" s="37"/>
      <c r="C278" s="213" t="s">
        <v>640</v>
      </c>
      <c r="D278" s="213" t="s">
        <v>127</v>
      </c>
      <c r="E278" s="214" t="s">
        <v>641</v>
      </c>
      <c r="F278" s="215" t="s">
        <v>642</v>
      </c>
      <c r="G278" s="216" t="s">
        <v>147</v>
      </c>
      <c r="H278" s="217">
        <v>10</v>
      </c>
      <c r="I278" s="218"/>
      <c r="J278" s="219">
        <f>ROUND(I278*H278,2)</f>
        <v>0</v>
      </c>
      <c r="K278" s="220"/>
      <c r="L278" s="42"/>
      <c r="M278" s="221" t="s">
        <v>1</v>
      </c>
      <c r="N278" s="222" t="s">
        <v>39</v>
      </c>
      <c r="O278" s="89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5" t="s">
        <v>293</v>
      </c>
      <c r="AT278" s="225" t="s">
        <v>127</v>
      </c>
      <c r="AU278" s="225" t="s">
        <v>84</v>
      </c>
      <c r="AY278" s="15" t="s">
        <v>125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5" t="s">
        <v>82</v>
      </c>
      <c r="BK278" s="226">
        <f>ROUND(I278*H278,2)</f>
        <v>0</v>
      </c>
      <c r="BL278" s="15" t="s">
        <v>293</v>
      </c>
      <c r="BM278" s="225" t="s">
        <v>643</v>
      </c>
    </row>
    <row r="279" s="2" customFormat="1" ht="24.15" customHeight="1">
      <c r="A279" s="36"/>
      <c r="B279" s="37"/>
      <c r="C279" s="213" t="s">
        <v>644</v>
      </c>
      <c r="D279" s="213" t="s">
        <v>127</v>
      </c>
      <c r="E279" s="214" t="s">
        <v>645</v>
      </c>
      <c r="F279" s="215" t="s">
        <v>646</v>
      </c>
      <c r="G279" s="216" t="s">
        <v>139</v>
      </c>
      <c r="H279" s="217">
        <v>60</v>
      </c>
      <c r="I279" s="218"/>
      <c r="J279" s="219">
        <f>ROUND(I279*H279,2)</f>
        <v>0</v>
      </c>
      <c r="K279" s="220"/>
      <c r="L279" s="42"/>
      <c r="M279" s="221" t="s">
        <v>1</v>
      </c>
      <c r="N279" s="222" t="s">
        <v>39</v>
      </c>
      <c r="O279" s="89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5" t="s">
        <v>293</v>
      </c>
      <c r="AT279" s="225" t="s">
        <v>127</v>
      </c>
      <c r="AU279" s="225" t="s">
        <v>84</v>
      </c>
      <c r="AY279" s="15" t="s">
        <v>125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5" t="s">
        <v>82</v>
      </c>
      <c r="BK279" s="226">
        <f>ROUND(I279*H279,2)</f>
        <v>0</v>
      </c>
      <c r="BL279" s="15" t="s">
        <v>293</v>
      </c>
      <c r="BM279" s="225" t="s">
        <v>647</v>
      </c>
    </row>
    <row r="280" s="2" customFormat="1" ht="24.15" customHeight="1">
      <c r="A280" s="36"/>
      <c r="B280" s="37"/>
      <c r="C280" s="213" t="s">
        <v>648</v>
      </c>
      <c r="D280" s="213" t="s">
        <v>127</v>
      </c>
      <c r="E280" s="214" t="s">
        <v>649</v>
      </c>
      <c r="F280" s="215" t="s">
        <v>650</v>
      </c>
      <c r="G280" s="216" t="s">
        <v>147</v>
      </c>
      <c r="H280" s="217">
        <v>100</v>
      </c>
      <c r="I280" s="218"/>
      <c r="J280" s="219">
        <f>ROUND(I280*H280,2)</f>
        <v>0</v>
      </c>
      <c r="K280" s="220"/>
      <c r="L280" s="42"/>
      <c r="M280" s="221" t="s">
        <v>1</v>
      </c>
      <c r="N280" s="222" t="s">
        <v>39</v>
      </c>
      <c r="O280" s="89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5" t="s">
        <v>293</v>
      </c>
      <c r="AT280" s="225" t="s">
        <v>127</v>
      </c>
      <c r="AU280" s="225" t="s">
        <v>84</v>
      </c>
      <c r="AY280" s="15" t="s">
        <v>125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5" t="s">
        <v>82</v>
      </c>
      <c r="BK280" s="226">
        <f>ROUND(I280*H280,2)</f>
        <v>0</v>
      </c>
      <c r="BL280" s="15" t="s">
        <v>293</v>
      </c>
      <c r="BM280" s="225" t="s">
        <v>651</v>
      </c>
    </row>
    <row r="281" s="13" customFormat="1">
      <c r="A281" s="13"/>
      <c r="B281" s="227"/>
      <c r="C281" s="228"/>
      <c r="D281" s="229" t="s">
        <v>166</v>
      </c>
      <c r="E281" s="230" t="s">
        <v>1</v>
      </c>
      <c r="F281" s="231" t="s">
        <v>652</v>
      </c>
      <c r="G281" s="228"/>
      <c r="H281" s="232">
        <v>100</v>
      </c>
      <c r="I281" s="233"/>
      <c r="J281" s="228"/>
      <c r="K281" s="228"/>
      <c r="L281" s="234"/>
      <c r="M281" s="235"/>
      <c r="N281" s="236"/>
      <c r="O281" s="236"/>
      <c r="P281" s="236"/>
      <c r="Q281" s="236"/>
      <c r="R281" s="236"/>
      <c r="S281" s="236"/>
      <c r="T281" s="23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8" t="s">
        <v>166</v>
      </c>
      <c r="AU281" s="238" t="s">
        <v>84</v>
      </c>
      <c r="AV281" s="13" t="s">
        <v>84</v>
      </c>
      <c r="AW281" s="13" t="s">
        <v>30</v>
      </c>
      <c r="AX281" s="13" t="s">
        <v>82</v>
      </c>
      <c r="AY281" s="238" t="s">
        <v>125</v>
      </c>
    </row>
    <row r="282" s="2" customFormat="1" ht="33" customHeight="1">
      <c r="A282" s="36"/>
      <c r="B282" s="37"/>
      <c r="C282" s="239" t="s">
        <v>653</v>
      </c>
      <c r="D282" s="239" t="s">
        <v>193</v>
      </c>
      <c r="E282" s="240" t="s">
        <v>654</v>
      </c>
      <c r="F282" s="241" t="s">
        <v>655</v>
      </c>
      <c r="G282" s="242" t="s">
        <v>147</v>
      </c>
      <c r="H282" s="243">
        <v>100</v>
      </c>
      <c r="I282" s="244"/>
      <c r="J282" s="245">
        <f>ROUND(I282*H282,2)</f>
        <v>0</v>
      </c>
      <c r="K282" s="246"/>
      <c r="L282" s="247"/>
      <c r="M282" s="248" t="s">
        <v>1</v>
      </c>
      <c r="N282" s="249" t="s">
        <v>39</v>
      </c>
      <c r="O282" s="89"/>
      <c r="P282" s="223">
        <f>O282*H282</f>
        <v>0</v>
      </c>
      <c r="Q282" s="223">
        <v>0.00068999999999999997</v>
      </c>
      <c r="R282" s="223">
        <f>Q282*H282</f>
        <v>0.068999999999999992</v>
      </c>
      <c r="S282" s="223">
        <v>0</v>
      </c>
      <c r="T282" s="224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5" t="s">
        <v>298</v>
      </c>
      <c r="AT282" s="225" t="s">
        <v>193</v>
      </c>
      <c r="AU282" s="225" t="s">
        <v>84</v>
      </c>
      <c r="AY282" s="15" t="s">
        <v>125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5" t="s">
        <v>82</v>
      </c>
      <c r="BK282" s="226">
        <f>ROUND(I282*H282,2)</f>
        <v>0</v>
      </c>
      <c r="BL282" s="15" t="s">
        <v>298</v>
      </c>
      <c r="BM282" s="225" t="s">
        <v>656</v>
      </c>
    </row>
    <row r="283" s="13" customFormat="1">
      <c r="A283" s="13"/>
      <c r="B283" s="227"/>
      <c r="C283" s="228"/>
      <c r="D283" s="229" t="s">
        <v>166</v>
      </c>
      <c r="E283" s="230" t="s">
        <v>1</v>
      </c>
      <c r="F283" s="231" t="s">
        <v>652</v>
      </c>
      <c r="G283" s="228"/>
      <c r="H283" s="232">
        <v>100</v>
      </c>
      <c r="I283" s="233"/>
      <c r="J283" s="228"/>
      <c r="K283" s="228"/>
      <c r="L283" s="234"/>
      <c r="M283" s="235"/>
      <c r="N283" s="236"/>
      <c r="O283" s="236"/>
      <c r="P283" s="236"/>
      <c r="Q283" s="236"/>
      <c r="R283" s="236"/>
      <c r="S283" s="236"/>
      <c r="T283" s="23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8" t="s">
        <v>166</v>
      </c>
      <c r="AU283" s="238" t="s">
        <v>84</v>
      </c>
      <c r="AV283" s="13" t="s">
        <v>84</v>
      </c>
      <c r="AW283" s="13" t="s">
        <v>30</v>
      </c>
      <c r="AX283" s="13" t="s">
        <v>82</v>
      </c>
      <c r="AY283" s="238" t="s">
        <v>125</v>
      </c>
    </row>
    <row r="284" s="2" customFormat="1" ht="24.15" customHeight="1">
      <c r="A284" s="36"/>
      <c r="B284" s="37"/>
      <c r="C284" s="213" t="s">
        <v>657</v>
      </c>
      <c r="D284" s="213" t="s">
        <v>127</v>
      </c>
      <c r="E284" s="214" t="s">
        <v>658</v>
      </c>
      <c r="F284" s="215" t="s">
        <v>659</v>
      </c>
      <c r="G284" s="216" t="s">
        <v>139</v>
      </c>
      <c r="H284" s="217">
        <v>20</v>
      </c>
      <c r="I284" s="218"/>
      <c r="J284" s="219">
        <f>ROUND(I284*H284,2)</f>
        <v>0</v>
      </c>
      <c r="K284" s="220"/>
      <c r="L284" s="42"/>
      <c r="M284" s="221" t="s">
        <v>1</v>
      </c>
      <c r="N284" s="222" t="s">
        <v>39</v>
      </c>
      <c r="O284" s="89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5" t="s">
        <v>293</v>
      </c>
      <c r="AT284" s="225" t="s">
        <v>127</v>
      </c>
      <c r="AU284" s="225" t="s">
        <v>84</v>
      </c>
      <c r="AY284" s="15" t="s">
        <v>125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5" t="s">
        <v>82</v>
      </c>
      <c r="BK284" s="226">
        <f>ROUND(I284*H284,2)</f>
        <v>0</v>
      </c>
      <c r="BL284" s="15" t="s">
        <v>293</v>
      </c>
      <c r="BM284" s="225" t="s">
        <v>660</v>
      </c>
    </row>
    <row r="285" s="2" customFormat="1" ht="16.5" customHeight="1">
      <c r="A285" s="36"/>
      <c r="B285" s="37"/>
      <c r="C285" s="213" t="s">
        <v>661</v>
      </c>
      <c r="D285" s="213" t="s">
        <v>127</v>
      </c>
      <c r="E285" s="214" t="s">
        <v>662</v>
      </c>
      <c r="F285" s="215" t="s">
        <v>663</v>
      </c>
      <c r="G285" s="216" t="s">
        <v>139</v>
      </c>
      <c r="H285" s="217">
        <v>20</v>
      </c>
      <c r="I285" s="218"/>
      <c r="J285" s="219">
        <f>ROUND(I285*H285,2)</f>
        <v>0</v>
      </c>
      <c r="K285" s="220"/>
      <c r="L285" s="42"/>
      <c r="M285" s="221" t="s">
        <v>1</v>
      </c>
      <c r="N285" s="222" t="s">
        <v>39</v>
      </c>
      <c r="O285" s="89"/>
      <c r="P285" s="223">
        <f>O285*H285</f>
        <v>0</v>
      </c>
      <c r="Q285" s="223">
        <v>2.5000000000000001E-05</v>
      </c>
      <c r="R285" s="223">
        <f>Q285*H285</f>
        <v>0.00050000000000000001</v>
      </c>
      <c r="S285" s="223">
        <v>0</v>
      </c>
      <c r="T285" s="224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5" t="s">
        <v>293</v>
      </c>
      <c r="AT285" s="225" t="s">
        <v>127</v>
      </c>
      <c r="AU285" s="225" t="s">
        <v>84</v>
      </c>
      <c r="AY285" s="15" t="s">
        <v>125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5" t="s">
        <v>82</v>
      </c>
      <c r="BK285" s="226">
        <f>ROUND(I285*H285,2)</f>
        <v>0</v>
      </c>
      <c r="BL285" s="15" t="s">
        <v>293</v>
      </c>
      <c r="BM285" s="225" t="s">
        <v>664</v>
      </c>
    </row>
    <row r="286" s="2" customFormat="1" ht="24.15" customHeight="1">
      <c r="A286" s="36"/>
      <c r="B286" s="37"/>
      <c r="C286" s="213" t="s">
        <v>665</v>
      </c>
      <c r="D286" s="213" t="s">
        <v>127</v>
      </c>
      <c r="E286" s="214" t="s">
        <v>666</v>
      </c>
      <c r="F286" s="215" t="s">
        <v>667</v>
      </c>
      <c r="G286" s="216" t="s">
        <v>164</v>
      </c>
      <c r="H286" s="217">
        <v>3</v>
      </c>
      <c r="I286" s="218"/>
      <c r="J286" s="219">
        <f>ROUND(I286*H286,2)</f>
        <v>0</v>
      </c>
      <c r="K286" s="220"/>
      <c r="L286" s="42"/>
      <c r="M286" s="221" t="s">
        <v>1</v>
      </c>
      <c r="N286" s="222" t="s">
        <v>39</v>
      </c>
      <c r="O286" s="89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25" t="s">
        <v>293</v>
      </c>
      <c r="AT286" s="225" t="s">
        <v>127</v>
      </c>
      <c r="AU286" s="225" t="s">
        <v>84</v>
      </c>
      <c r="AY286" s="15" t="s">
        <v>125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5" t="s">
        <v>82</v>
      </c>
      <c r="BK286" s="226">
        <f>ROUND(I286*H286,2)</f>
        <v>0</v>
      </c>
      <c r="BL286" s="15" t="s">
        <v>293</v>
      </c>
      <c r="BM286" s="225" t="s">
        <v>668</v>
      </c>
    </row>
    <row r="287" s="2" customFormat="1" ht="24.15" customHeight="1">
      <c r="A287" s="36"/>
      <c r="B287" s="37"/>
      <c r="C287" s="213" t="s">
        <v>669</v>
      </c>
      <c r="D287" s="213" t="s">
        <v>127</v>
      </c>
      <c r="E287" s="214" t="s">
        <v>670</v>
      </c>
      <c r="F287" s="215" t="s">
        <v>671</v>
      </c>
      <c r="G287" s="216" t="s">
        <v>147</v>
      </c>
      <c r="H287" s="217">
        <v>30</v>
      </c>
      <c r="I287" s="218"/>
      <c r="J287" s="219">
        <f>ROUND(I287*H287,2)</f>
        <v>0</v>
      </c>
      <c r="K287" s="220"/>
      <c r="L287" s="42"/>
      <c r="M287" s="221" t="s">
        <v>1</v>
      </c>
      <c r="N287" s="222" t="s">
        <v>39</v>
      </c>
      <c r="O287" s="89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25" t="s">
        <v>293</v>
      </c>
      <c r="AT287" s="225" t="s">
        <v>127</v>
      </c>
      <c r="AU287" s="225" t="s">
        <v>84</v>
      </c>
      <c r="AY287" s="15" t="s">
        <v>125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5" t="s">
        <v>82</v>
      </c>
      <c r="BK287" s="226">
        <f>ROUND(I287*H287,2)</f>
        <v>0</v>
      </c>
      <c r="BL287" s="15" t="s">
        <v>293</v>
      </c>
      <c r="BM287" s="225" t="s">
        <v>672</v>
      </c>
    </row>
    <row r="288" s="13" customFormat="1">
      <c r="A288" s="13"/>
      <c r="B288" s="227"/>
      <c r="C288" s="228"/>
      <c r="D288" s="229" t="s">
        <v>166</v>
      </c>
      <c r="E288" s="230" t="s">
        <v>1</v>
      </c>
      <c r="F288" s="231" t="s">
        <v>673</v>
      </c>
      <c r="G288" s="228"/>
      <c r="H288" s="232">
        <v>30</v>
      </c>
      <c r="I288" s="233"/>
      <c r="J288" s="228"/>
      <c r="K288" s="228"/>
      <c r="L288" s="234"/>
      <c r="M288" s="235"/>
      <c r="N288" s="236"/>
      <c r="O288" s="236"/>
      <c r="P288" s="236"/>
      <c r="Q288" s="236"/>
      <c r="R288" s="236"/>
      <c r="S288" s="236"/>
      <c r="T288" s="23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8" t="s">
        <v>166</v>
      </c>
      <c r="AU288" s="238" t="s">
        <v>84</v>
      </c>
      <c r="AV288" s="13" t="s">
        <v>84</v>
      </c>
      <c r="AW288" s="13" t="s">
        <v>30</v>
      </c>
      <c r="AX288" s="13" t="s">
        <v>82</v>
      </c>
      <c r="AY288" s="238" t="s">
        <v>125</v>
      </c>
    </row>
    <row r="289" s="2" customFormat="1" ht="16.5" customHeight="1">
      <c r="A289" s="36"/>
      <c r="B289" s="37"/>
      <c r="C289" s="213" t="s">
        <v>298</v>
      </c>
      <c r="D289" s="213" t="s">
        <v>127</v>
      </c>
      <c r="E289" s="214" t="s">
        <v>674</v>
      </c>
      <c r="F289" s="215" t="s">
        <v>675</v>
      </c>
      <c r="G289" s="216" t="s">
        <v>147</v>
      </c>
      <c r="H289" s="217">
        <v>50</v>
      </c>
      <c r="I289" s="218"/>
      <c r="J289" s="219">
        <f>ROUND(I289*H289,2)</f>
        <v>0</v>
      </c>
      <c r="K289" s="220"/>
      <c r="L289" s="42"/>
      <c r="M289" s="221" t="s">
        <v>1</v>
      </c>
      <c r="N289" s="222" t="s">
        <v>39</v>
      </c>
      <c r="O289" s="89"/>
      <c r="P289" s="223">
        <f>O289*H289</f>
        <v>0</v>
      </c>
      <c r="Q289" s="223">
        <v>0.00012239999999999999</v>
      </c>
      <c r="R289" s="223">
        <f>Q289*H289</f>
        <v>0.0061199999999999996</v>
      </c>
      <c r="S289" s="223">
        <v>0</v>
      </c>
      <c r="T289" s="224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5" t="s">
        <v>293</v>
      </c>
      <c r="AT289" s="225" t="s">
        <v>127</v>
      </c>
      <c r="AU289" s="225" t="s">
        <v>84</v>
      </c>
      <c r="AY289" s="15" t="s">
        <v>125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5" t="s">
        <v>82</v>
      </c>
      <c r="BK289" s="226">
        <f>ROUND(I289*H289,2)</f>
        <v>0</v>
      </c>
      <c r="BL289" s="15" t="s">
        <v>293</v>
      </c>
      <c r="BM289" s="225" t="s">
        <v>676</v>
      </c>
    </row>
    <row r="290" s="2" customFormat="1" ht="24.15" customHeight="1">
      <c r="A290" s="36"/>
      <c r="B290" s="37"/>
      <c r="C290" s="213" t="s">
        <v>677</v>
      </c>
      <c r="D290" s="213" t="s">
        <v>127</v>
      </c>
      <c r="E290" s="214" t="s">
        <v>678</v>
      </c>
      <c r="F290" s="215" t="s">
        <v>679</v>
      </c>
      <c r="G290" s="216" t="s">
        <v>130</v>
      </c>
      <c r="H290" s="217">
        <v>9</v>
      </c>
      <c r="I290" s="218"/>
      <c r="J290" s="219">
        <f>ROUND(I290*H290,2)</f>
        <v>0</v>
      </c>
      <c r="K290" s="220"/>
      <c r="L290" s="42"/>
      <c r="M290" s="221" t="s">
        <v>1</v>
      </c>
      <c r="N290" s="222" t="s">
        <v>39</v>
      </c>
      <c r="O290" s="89"/>
      <c r="P290" s="223">
        <f>O290*H290</f>
        <v>0</v>
      </c>
      <c r="Q290" s="223">
        <v>0.37640000000000001</v>
      </c>
      <c r="R290" s="223">
        <f>Q290*H290</f>
        <v>3.3875999999999999</v>
      </c>
      <c r="S290" s="223">
        <v>0</v>
      </c>
      <c r="T290" s="224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5" t="s">
        <v>293</v>
      </c>
      <c r="AT290" s="225" t="s">
        <v>127</v>
      </c>
      <c r="AU290" s="225" t="s">
        <v>84</v>
      </c>
      <c r="AY290" s="15" t="s">
        <v>125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5" t="s">
        <v>82</v>
      </c>
      <c r="BK290" s="226">
        <f>ROUND(I290*H290,2)</f>
        <v>0</v>
      </c>
      <c r="BL290" s="15" t="s">
        <v>293</v>
      </c>
      <c r="BM290" s="225" t="s">
        <v>680</v>
      </c>
    </row>
    <row r="291" s="2" customFormat="1" ht="24.15" customHeight="1">
      <c r="A291" s="36"/>
      <c r="B291" s="37"/>
      <c r="C291" s="213" t="s">
        <v>681</v>
      </c>
      <c r="D291" s="213" t="s">
        <v>127</v>
      </c>
      <c r="E291" s="214" t="s">
        <v>682</v>
      </c>
      <c r="F291" s="215" t="s">
        <v>683</v>
      </c>
      <c r="G291" s="216" t="s">
        <v>147</v>
      </c>
      <c r="H291" s="217">
        <v>40</v>
      </c>
      <c r="I291" s="218"/>
      <c r="J291" s="219">
        <f>ROUND(I291*H291,2)</f>
        <v>0</v>
      </c>
      <c r="K291" s="220"/>
      <c r="L291" s="42"/>
      <c r="M291" s="221" t="s">
        <v>1</v>
      </c>
      <c r="N291" s="222" t="s">
        <v>39</v>
      </c>
      <c r="O291" s="89"/>
      <c r="P291" s="223">
        <f>O291*H291</f>
        <v>0</v>
      </c>
      <c r="Q291" s="223">
        <v>0.01435</v>
      </c>
      <c r="R291" s="223">
        <f>Q291*H291</f>
        <v>0.57399999999999995</v>
      </c>
      <c r="S291" s="223">
        <v>0</v>
      </c>
      <c r="T291" s="224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5" t="s">
        <v>293</v>
      </c>
      <c r="AT291" s="225" t="s">
        <v>127</v>
      </c>
      <c r="AU291" s="225" t="s">
        <v>84</v>
      </c>
      <c r="AY291" s="15" t="s">
        <v>125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5" t="s">
        <v>82</v>
      </c>
      <c r="BK291" s="226">
        <f>ROUND(I291*H291,2)</f>
        <v>0</v>
      </c>
      <c r="BL291" s="15" t="s">
        <v>293</v>
      </c>
      <c r="BM291" s="225" t="s">
        <v>684</v>
      </c>
    </row>
    <row r="292" s="2" customFormat="1" ht="33" customHeight="1">
      <c r="A292" s="36"/>
      <c r="B292" s="37"/>
      <c r="C292" s="213" t="s">
        <v>685</v>
      </c>
      <c r="D292" s="213" t="s">
        <v>127</v>
      </c>
      <c r="E292" s="214" t="s">
        <v>686</v>
      </c>
      <c r="F292" s="215" t="s">
        <v>687</v>
      </c>
      <c r="G292" s="216" t="s">
        <v>139</v>
      </c>
      <c r="H292" s="217">
        <v>50</v>
      </c>
      <c r="I292" s="218"/>
      <c r="J292" s="219">
        <f>ROUND(I292*H292,2)</f>
        <v>0</v>
      </c>
      <c r="K292" s="220"/>
      <c r="L292" s="42"/>
      <c r="M292" s="221" t="s">
        <v>1</v>
      </c>
      <c r="N292" s="222" t="s">
        <v>39</v>
      </c>
      <c r="O292" s="89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5" t="s">
        <v>293</v>
      </c>
      <c r="AT292" s="225" t="s">
        <v>127</v>
      </c>
      <c r="AU292" s="225" t="s">
        <v>84</v>
      </c>
      <c r="AY292" s="15" t="s">
        <v>125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5" t="s">
        <v>82</v>
      </c>
      <c r="BK292" s="226">
        <f>ROUND(I292*H292,2)</f>
        <v>0</v>
      </c>
      <c r="BL292" s="15" t="s">
        <v>293</v>
      </c>
      <c r="BM292" s="225" t="s">
        <v>688</v>
      </c>
    </row>
    <row r="293" s="2" customFormat="1" ht="24.15" customHeight="1">
      <c r="A293" s="36"/>
      <c r="B293" s="37"/>
      <c r="C293" s="213" t="s">
        <v>689</v>
      </c>
      <c r="D293" s="213" t="s">
        <v>127</v>
      </c>
      <c r="E293" s="214" t="s">
        <v>690</v>
      </c>
      <c r="F293" s="215" t="s">
        <v>691</v>
      </c>
      <c r="G293" s="216" t="s">
        <v>139</v>
      </c>
      <c r="H293" s="217">
        <v>5</v>
      </c>
      <c r="I293" s="218"/>
      <c r="J293" s="219">
        <f>ROUND(I293*H293,2)</f>
        <v>0</v>
      </c>
      <c r="K293" s="220"/>
      <c r="L293" s="42"/>
      <c r="M293" s="221" t="s">
        <v>1</v>
      </c>
      <c r="N293" s="222" t="s">
        <v>39</v>
      </c>
      <c r="O293" s="89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25" t="s">
        <v>293</v>
      </c>
      <c r="AT293" s="225" t="s">
        <v>127</v>
      </c>
      <c r="AU293" s="225" t="s">
        <v>84</v>
      </c>
      <c r="AY293" s="15" t="s">
        <v>125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5" t="s">
        <v>82</v>
      </c>
      <c r="BK293" s="226">
        <f>ROUND(I293*H293,2)</f>
        <v>0</v>
      </c>
      <c r="BL293" s="15" t="s">
        <v>293</v>
      </c>
      <c r="BM293" s="225" t="s">
        <v>692</v>
      </c>
    </row>
    <row r="294" s="2" customFormat="1" ht="24.15" customHeight="1">
      <c r="A294" s="36"/>
      <c r="B294" s="37"/>
      <c r="C294" s="213" t="s">
        <v>693</v>
      </c>
      <c r="D294" s="213" t="s">
        <v>127</v>
      </c>
      <c r="E294" s="214" t="s">
        <v>694</v>
      </c>
      <c r="F294" s="215" t="s">
        <v>695</v>
      </c>
      <c r="G294" s="216" t="s">
        <v>139</v>
      </c>
      <c r="H294" s="217">
        <v>5</v>
      </c>
      <c r="I294" s="218"/>
      <c r="J294" s="219">
        <f>ROUND(I294*H294,2)</f>
        <v>0</v>
      </c>
      <c r="K294" s="220"/>
      <c r="L294" s="42"/>
      <c r="M294" s="221" t="s">
        <v>1</v>
      </c>
      <c r="N294" s="222" t="s">
        <v>39</v>
      </c>
      <c r="O294" s="89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5" t="s">
        <v>293</v>
      </c>
      <c r="AT294" s="225" t="s">
        <v>127</v>
      </c>
      <c r="AU294" s="225" t="s">
        <v>84</v>
      </c>
      <c r="AY294" s="15" t="s">
        <v>125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5" t="s">
        <v>82</v>
      </c>
      <c r="BK294" s="226">
        <f>ROUND(I294*H294,2)</f>
        <v>0</v>
      </c>
      <c r="BL294" s="15" t="s">
        <v>293</v>
      </c>
      <c r="BM294" s="225" t="s">
        <v>696</v>
      </c>
    </row>
    <row r="295" s="2" customFormat="1" ht="33" customHeight="1">
      <c r="A295" s="36"/>
      <c r="B295" s="37"/>
      <c r="C295" s="213" t="s">
        <v>697</v>
      </c>
      <c r="D295" s="213" t="s">
        <v>127</v>
      </c>
      <c r="E295" s="214" t="s">
        <v>698</v>
      </c>
      <c r="F295" s="215" t="s">
        <v>699</v>
      </c>
      <c r="G295" s="216" t="s">
        <v>139</v>
      </c>
      <c r="H295" s="217">
        <v>20</v>
      </c>
      <c r="I295" s="218"/>
      <c r="J295" s="219">
        <f>ROUND(I295*H295,2)</f>
        <v>0</v>
      </c>
      <c r="K295" s="220"/>
      <c r="L295" s="42"/>
      <c r="M295" s="221" t="s">
        <v>1</v>
      </c>
      <c r="N295" s="222" t="s">
        <v>39</v>
      </c>
      <c r="O295" s="89"/>
      <c r="P295" s="223">
        <f>O295*H295</f>
        <v>0</v>
      </c>
      <c r="Q295" s="223">
        <v>0.10100000000000001</v>
      </c>
      <c r="R295" s="223">
        <f>Q295*H295</f>
        <v>2.02</v>
      </c>
      <c r="S295" s="223">
        <v>0</v>
      </c>
      <c r="T295" s="224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25" t="s">
        <v>293</v>
      </c>
      <c r="AT295" s="225" t="s">
        <v>127</v>
      </c>
      <c r="AU295" s="225" t="s">
        <v>84</v>
      </c>
      <c r="AY295" s="15" t="s">
        <v>125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5" t="s">
        <v>82</v>
      </c>
      <c r="BK295" s="226">
        <f>ROUND(I295*H295,2)</f>
        <v>0</v>
      </c>
      <c r="BL295" s="15" t="s">
        <v>293</v>
      </c>
      <c r="BM295" s="225" t="s">
        <v>700</v>
      </c>
    </row>
    <row r="296" s="2" customFormat="1" ht="24.15" customHeight="1">
      <c r="A296" s="36"/>
      <c r="B296" s="37"/>
      <c r="C296" s="213" t="s">
        <v>701</v>
      </c>
      <c r="D296" s="213" t="s">
        <v>127</v>
      </c>
      <c r="E296" s="214" t="s">
        <v>702</v>
      </c>
      <c r="F296" s="215" t="s">
        <v>703</v>
      </c>
      <c r="G296" s="216" t="s">
        <v>147</v>
      </c>
      <c r="H296" s="217">
        <v>10</v>
      </c>
      <c r="I296" s="218"/>
      <c r="J296" s="219">
        <f>ROUND(I296*H296,2)</f>
        <v>0</v>
      </c>
      <c r="K296" s="220"/>
      <c r="L296" s="42"/>
      <c r="M296" s="221" t="s">
        <v>1</v>
      </c>
      <c r="N296" s="222" t="s">
        <v>39</v>
      </c>
      <c r="O296" s="89"/>
      <c r="P296" s="223">
        <f>O296*H296</f>
        <v>0</v>
      </c>
      <c r="Q296" s="223">
        <v>0.11934259999999999</v>
      </c>
      <c r="R296" s="223">
        <f>Q296*H296</f>
        <v>1.1934259999999999</v>
      </c>
      <c r="S296" s="223">
        <v>0</v>
      </c>
      <c r="T296" s="224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5" t="s">
        <v>293</v>
      </c>
      <c r="AT296" s="225" t="s">
        <v>127</v>
      </c>
      <c r="AU296" s="225" t="s">
        <v>84</v>
      </c>
      <c r="AY296" s="15" t="s">
        <v>125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5" t="s">
        <v>82</v>
      </c>
      <c r="BK296" s="226">
        <f>ROUND(I296*H296,2)</f>
        <v>0</v>
      </c>
      <c r="BL296" s="15" t="s">
        <v>293</v>
      </c>
      <c r="BM296" s="225" t="s">
        <v>704</v>
      </c>
    </row>
    <row r="297" s="2" customFormat="1" ht="24.15" customHeight="1">
      <c r="A297" s="36"/>
      <c r="B297" s="37"/>
      <c r="C297" s="213" t="s">
        <v>705</v>
      </c>
      <c r="D297" s="213" t="s">
        <v>127</v>
      </c>
      <c r="E297" s="214" t="s">
        <v>706</v>
      </c>
      <c r="F297" s="215" t="s">
        <v>707</v>
      </c>
      <c r="G297" s="216" t="s">
        <v>139</v>
      </c>
      <c r="H297" s="217">
        <v>20</v>
      </c>
      <c r="I297" s="218"/>
      <c r="J297" s="219">
        <f>ROUND(I297*H297,2)</f>
        <v>0</v>
      </c>
      <c r="K297" s="220"/>
      <c r="L297" s="42"/>
      <c r="M297" s="221" t="s">
        <v>1</v>
      </c>
      <c r="N297" s="222" t="s">
        <v>39</v>
      </c>
      <c r="O297" s="89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25" t="s">
        <v>293</v>
      </c>
      <c r="AT297" s="225" t="s">
        <v>127</v>
      </c>
      <c r="AU297" s="225" t="s">
        <v>84</v>
      </c>
      <c r="AY297" s="15" t="s">
        <v>125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5" t="s">
        <v>82</v>
      </c>
      <c r="BK297" s="226">
        <f>ROUND(I297*H297,2)</f>
        <v>0</v>
      </c>
      <c r="BL297" s="15" t="s">
        <v>293</v>
      </c>
      <c r="BM297" s="225" t="s">
        <v>708</v>
      </c>
    </row>
    <row r="298" s="2" customFormat="1" ht="24.15" customHeight="1">
      <c r="A298" s="36"/>
      <c r="B298" s="37"/>
      <c r="C298" s="213" t="s">
        <v>709</v>
      </c>
      <c r="D298" s="213" t="s">
        <v>127</v>
      </c>
      <c r="E298" s="214" t="s">
        <v>710</v>
      </c>
      <c r="F298" s="215" t="s">
        <v>711</v>
      </c>
      <c r="G298" s="216" t="s">
        <v>147</v>
      </c>
      <c r="H298" s="217">
        <v>10</v>
      </c>
      <c r="I298" s="218"/>
      <c r="J298" s="219">
        <f>ROUND(I298*H298,2)</f>
        <v>0</v>
      </c>
      <c r="K298" s="220"/>
      <c r="L298" s="42"/>
      <c r="M298" s="221" t="s">
        <v>1</v>
      </c>
      <c r="N298" s="222" t="s">
        <v>39</v>
      </c>
      <c r="O298" s="89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5" t="s">
        <v>293</v>
      </c>
      <c r="AT298" s="225" t="s">
        <v>127</v>
      </c>
      <c r="AU298" s="225" t="s">
        <v>84</v>
      </c>
      <c r="AY298" s="15" t="s">
        <v>125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5" t="s">
        <v>82</v>
      </c>
      <c r="BK298" s="226">
        <f>ROUND(I298*H298,2)</f>
        <v>0</v>
      </c>
      <c r="BL298" s="15" t="s">
        <v>293</v>
      </c>
      <c r="BM298" s="225" t="s">
        <v>712</v>
      </c>
    </row>
    <row r="299" s="2" customFormat="1" ht="21.75" customHeight="1">
      <c r="A299" s="36"/>
      <c r="B299" s="37"/>
      <c r="C299" s="239" t="s">
        <v>713</v>
      </c>
      <c r="D299" s="239" t="s">
        <v>193</v>
      </c>
      <c r="E299" s="240" t="s">
        <v>714</v>
      </c>
      <c r="F299" s="241" t="s">
        <v>715</v>
      </c>
      <c r="G299" s="242" t="s">
        <v>139</v>
      </c>
      <c r="H299" s="243">
        <v>20</v>
      </c>
      <c r="I299" s="244"/>
      <c r="J299" s="245">
        <f>ROUND(I299*H299,2)</f>
        <v>0</v>
      </c>
      <c r="K299" s="246"/>
      <c r="L299" s="247"/>
      <c r="M299" s="248" t="s">
        <v>1</v>
      </c>
      <c r="N299" s="249" t="s">
        <v>39</v>
      </c>
      <c r="O299" s="89"/>
      <c r="P299" s="223">
        <f>O299*H299</f>
        <v>0</v>
      </c>
      <c r="Q299" s="223">
        <v>0.13100000000000001</v>
      </c>
      <c r="R299" s="223">
        <f>Q299*H299</f>
        <v>2.6200000000000001</v>
      </c>
      <c r="S299" s="223">
        <v>0</v>
      </c>
      <c r="T299" s="224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25" t="s">
        <v>298</v>
      </c>
      <c r="AT299" s="225" t="s">
        <v>193</v>
      </c>
      <c r="AU299" s="225" t="s">
        <v>84</v>
      </c>
      <c r="AY299" s="15" t="s">
        <v>125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5" t="s">
        <v>82</v>
      </c>
      <c r="BK299" s="226">
        <f>ROUND(I299*H299,2)</f>
        <v>0</v>
      </c>
      <c r="BL299" s="15" t="s">
        <v>298</v>
      </c>
      <c r="BM299" s="225" t="s">
        <v>716</v>
      </c>
    </row>
    <row r="300" s="13" customFormat="1">
      <c r="A300" s="13"/>
      <c r="B300" s="227"/>
      <c r="C300" s="228"/>
      <c r="D300" s="229" t="s">
        <v>166</v>
      </c>
      <c r="E300" s="228"/>
      <c r="F300" s="231" t="s">
        <v>717</v>
      </c>
      <c r="G300" s="228"/>
      <c r="H300" s="232">
        <v>20</v>
      </c>
      <c r="I300" s="233"/>
      <c r="J300" s="228"/>
      <c r="K300" s="228"/>
      <c r="L300" s="234"/>
      <c r="M300" s="235"/>
      <c r="N300" s="236"/>
      <c r="O300" s="236"/>
      <c r="P300" s="236"/>
      <c r="Q300" s="236"/>
      <c r="R300" s="236"/>
      <c r="S300" s="236"/>
      <c r="T300" s="23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8" t="s">
        <v>166</v>
      </c>
      <c r="AU300" s="238" t="s">
        <v>84</v>
      </c>
      <c r="AV300" s="13" t="s">
        <v>84</v>
      </c>
      <c r="AW300" s="13" t="s">
        <v>4</v>
      </c>
      <c r="AX300" s="13" t="s">
        <v>82</v>
      </c>
      <c r="AY300" s="238" t="s">
        <v>125</v>
      </c>
    </row>
    <row r="301" s="2" customFormat="1" ht="24.15" customHeight="1">
      <c r="A301" s="36"/>
      <c r="B301" s="37"/>
      <c r="C301" s="213" t="s">
        <v>718</v>
      </c>
      <c r="D301" s="213" t="s">
        <v>127</v>
      </c>
      <c r="E301" s="214" t="s">
        <v>719</v>
      </c>
      <c r="F301" s="215" t="s">
        <v>720</v>
      </c>
      <c r="G301" s="216" t="s">
        <v>139</v>
      </c>
      <c r="H301" s="217">
        <v>40</v>
      </c>
      <c r="I301" s="218"/>
      <c r="J301" s="219">
        <f>ROUND(I301*H301,2)</f>
        <v>0</v>
      </c>
      <c r="K301" s="220"/>
      <c r="L301" s="42"/>
      <c r="M301" s="221" t="s">
        <v>1</v>
      </c>
      <c r="N301" s="222" t="s">
        <v>39</v>
      </c>
      <c r="O301" s="89"/>
      <c r="P301" s="223">
        <f>O301*H301</f>
        <v>0</v>
      </c>
      <c r="Q301" s="223">
        <v>0</v>
      </c>
      <c r="R301" s="223">
        <f>Q301*H301</f>
        <v>0</v>
      </c>
      <c r="S301" s="223">
        <v>0.32500000000000001</v>
      </c>
      <c r="T301" s="224">
        <f>S301*H301</f>
        <v>13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25" t="s">
        <v>293</v>
      </c>
      <c r="AT301" s="225" t="s">
        <v>127</v>
      </c>
      <c r="AU301" s="225" t="s">
        <v>84</v>
      </c>
      <c r="AY301" s="15" t="s">
        <v>125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5" t="s">
        <v>82</v>
      </c>
      <c r="BK301" s="226">
        <f>ROUND(I301*H301,2)</f>
        <v>0</v>
      </c>
      <c r="BL301" s="15" t="s">
        <v>293</v>
      </c>
      <c r="BM301" s="225" t="s">
        <v>721</v>
      </c>
    </row>
    <row r="302" s="2" customFormat="1" ht="33" customHeight="1">
      <c r="A302" s="36"/>
      <c r="B302" s="37"/>
      <c r="C302" s="213" t="s">
        <v>722</v>
      </c>
      <c r="D302" s="213" t="s">
        <v>127</v>
      </c>
      <c r="E302" s="214" t="s">
        <v>723</v>
      </c>
      <c r="F302" s="215" t="s">
        <v>724</v>
      </c>
      <c r="G302" s="216" t="s">
        <v>139</v>
      </c>
      <c r="H302" s="217">
        <v>20</v>
      </c>
      <c r="I302" s="218"/>
      <c r="J302" s="219">
        <f>ROUND(I302*H302,2)</f>
        <v>0</v>
      </c>
      <c r="K302" s="220"/>
      <c r="L302" s="42"/>
      <c r="M302" s="221" t="s">
        <v>1</v>
      </c>
      <c r="N302" s="222" t="s">
        <v>39</v>
      </c>
      <c r="O302" s="89"/>
      <c r="P302" s="223">
        <f>O302*H302</f>
        <v>0</v>
      </c>
      <c r="Q302" s="223">
        <v>0</v>
      </c>
      <c r="R302" s="223">
        <f>Q302*H302</f>
        <v>0</v>
      </c>
      <c r="S302" s="223">
        <v>0.255</v>
      </c>
      <c r="T302" s="224">
        <f>S302*H302</f>
        <v>5.0999999999999996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5" t="s">
        <v>293</v>
      </c>
      <c r="AT302" s="225" t="s">
        <v>127</v>
      </c>
      <c r="AU302" s="225" t="s">
        <v>84</v>
      </c>
      <c r="AY302" s="15" t="s">
        <v>125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5" t="s">
        <v>82</v>
      </c>
      <c r="BK302" s="226">
        <f>ROUND(I302*H302,2)</f>
        <v>0</v>
      </c>
      <c r="BL302" s="15" t="s">
        <v>293</v>
      </c>
      <c r="BM302" s="225" t="s">
        <v>725</v>
      </c>
    </row>
    <row r="303" s="2" customFormat="1" ht="37.8" customHeight="1">
      <c r="A303" s="36"/>
      <c r="B303" s="37"/>
      <c r="C303" s="213" t="s">
        <v>726</v>
      </c>
      <c r="D303" s="213" t="s">
        <v>127</v>
      </c>
      <c r="E303" s="214" t="s">
        <v>727</v>
      </c>
      <c r="F303" s="215" t="s">
        <v>728</v>
      </c>
      <c r="G303" s="216" t="s">
        <v>147</v>
      </c>
      <c r="H303" s="217">
        <v>10</v>
      </c>
      <c r="I303" s="218"/>
      <c r="J303" s="219">
        <f>ROUND(I303*H303,2)</f>
        <v>0</v>
      </c>
      <c r="K303" s="220"/>
      <c r="L303" s="42"/>
      <c r="M303" s="221" t="s">
        <v>1</v>
      </c>
      <c r="N303" s="222" t="s">
        <v>39</v>
      </c>
      <c r="O303" s="89"/>
      <c r="P303" s="223">
        <f>O303*H303</f>
        <v>0</v>
      </c>
      <c r="Q303" s="223">
        <v>0</v>
      </c>
      <c r="R303" s="223">
        <f>Q303*H303</f>
        <v>0</v>
      </c>
      <c r="S303" s="223">
        <v>0.23000000000000001</v>
      </c>
      <c r="T303" s="224">
        <f>S303*H303</f>
        <v>2.3000000000000003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25" t="s">
        <v>293</v>
      </c>
      <c r="AT303" s="225" t="s">
        <v>127</v>
      </c>
      <c r="AU303" s="225" t="s">
        <v>84</v>
      </c>
      <c r="AY303" s="15" t="s">
        <v>125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5" t="s">
        <v>82</v>
      </c>
      <c r="BK303" s="226">
        <f>ROUND(I303*H303,2)</f>
        <v>0</v>
      </c>
      <c r="BL303" s="15" t="s">
        <v>293</v>
      </c>
      <c r="BM303" s="225" t="s">
        <v>729</v>
      </c>
    </row>
    <row r="304" s="2" customFormat="1" ht="24.15" customHeight="1">
      <c r="A304" s="36"/>
      <c r="B304" s="37"/>
      <c r="C304" s="213" t="s">
        <v>730</v>
      </c>
      <c r="D304" s="213" t="s">
        <v>127</v>
      </c>
      <c r="E304" s="214" t="s">
        <v>731</v>
      </c>
      <c r="F304" s="215" t="s">
        <v>732</v>
      </c>
      <c r="G304" s="216" t="s">
        <v>147</v>
      </c>
      <c r="H304" s="217">
        <v>20</v>
      </c>
      <c r="I304" s="218"/>
      <c r="J304" s="219">
        <f>ROUND(I304*H304,2)</f>
        <v>0</v>
      </c>
      <c r="K304" s="220"/>
      <c r="L304" s="42"/>
      <c r="M304" s="221" t="s">
        <v>1</v>
      </c>
      <c r="N304" s="222" t="s">
        <v>39</v>
      </c>
      <c r="O304" s="89"/>
      <c r="P304" s="223">
        <f>O304*H304</f>
        <v>0</v>
      </c>
      <c r="Q304" s="223">
        <v>1.6449999999999999E-06</v>
      </c>
      <c r="R304" s="223">
        <f>Q304*H304</f>
        <v>3.29E-05</v>
      </c>
      <c r="S304" s="223">
        <v>0</v>
      </c>
      <c r="T304" s="224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5" t="s">
        <v>293</v>
      </c>
      <c r="AT304" s="225" t="s">
        <v>127</v>
      </c>
      <c r="AU304" s="225" t="s">
        <v>84</v>
      </c>
      <c r="AY304" s="15" t="s">
        <v>125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5" t="s">
        <v>82</v>
      </c>
      <c r="BK304" s="226">
        <f>ROUND(I304*H304,2)</f>
        <v>0</v>
      </c>
      <c r="BL304" s="15" t="s">
        <v>293</v>
      </c>
      <c r="BM304" s="225" t="s">
        <v>733</v>
      </c>
    </row>
    <row r="305" s="2" customFormat="1" ht="16.5" customHeight="1">
      <c r="A305" s="36"/>
      <c r="B305" s="37"/>
      <c r="C305" s="213" t="s">
        <v>734</v>
      </c>
      <c r="D305" s="213" t="s">
        <v>127</v>
      </c>
      <c r="E305" s="214" t="s">
        <v>735</v>
      </c>
      <c r="F305" s="215" t="s">
        <v>736</v>
      </c>
      <c r="G305" s="216" t="s">
        <v>164</v>
      </c>
      <c r="H305" s="217">
        <v>5</v>
      </c>
      <c r="I305" s="218"/>
      <c r="J305" s="219">
        <f>ROUND(I305*H305,2)</f>
        <v>0</v>
      </c>
      <c r="K305" s="220"/>
      <c r="L305" s="42"/>
      <c r="M305" s="221" t="s">
        <v>1</v>
      </c>
      <c r="N305" s="222" t="s">
        <v>39</v>
      </c>
      <c r="O305" s="89"/>
      <c r="P305" s="223">
        <f>O305*H305</f>
        <v>0</v>
      </c>
      <c r="Q305" s="223">
        <v>0</v>
      </c>
      <c r="R305" s="223">
        <f>Q305*H305</f>
        <v>0</v>
      </c>
      <c r="S305" s="223">
        <v>2.2000000000000002</v>
      </c>
      <c r="T305" s="224">
        <f>S305*H305</f>
        <v>11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5" t="s">
        <v>293</v>
      </c>
      <c r="AT305" s="225" t="s">
        <v>127</v>
      </c>
      <c r="AU305" s="225" t="s">
        <v>84</v>
      </c>
      <c r="AY305" s="15" t="s">
        <v>125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5" t="s">
        <v>82</v>
      </c>
      <c r="BK305" s="226">
        <f>ROUND(I305*H305,2)</f>
        <v>0</v>
      </c>
      <c r="BL305" s="15" t="s">
        <v>293</v>
      </c>
      <c r="BM305" s="225" t="s">
        <v>737</v>
      </c>
    </row>
    <row r="306" s="12" customFormat="1" ht="25.92" customHeight="1">
      <c r="A306" s="12"/>
      <c r="B306" s="197"/>
      <c r="C306" s="198"/>
      <c r="D306" s="199" t="s">
        <v>73</v>
      </c>
      <c r="E306" s="200" t="s">
        <v>738</v>
      </c>
      <c r="F306" s="200" t="s">
        <v>739</v>
      </c>
      <c r="G306" s="198"/>
      <c r="H306" s="198"/>
      <c r="I306" s="201"/>
      <c r="J306" s="202">
        <f>BK306</f>
        <v>0</v>
      </c>
      <c r="K306" s="198"/>
      <c r="L306" s="203"/>
      <c r="M306" s="204"/>
      <c r="N306" s="205"/>
      <c r="O306" s="205"/>
      <c r="P306" s="206">
        <f>SUM(P307:P309)</f>
        <v>0</v>
      </c>
      <c r="Q306" s="205"/>
      <c r="R306" s="206">
        <f>SUM(R307:R309)</f>
        <v>0</v>
      </c>
      <c r="S306" s="205"/>
      <c r="T306" s="207">
        <f>SUM(T307:T309)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8" t="s">
        <v>131</v>
      </c>
      <c r="AT306" s="209" t="s">
        <v>73</v>
      </c>
      <c r="AU306" s="209" t="s">
        <v>74</v>
      </c>
      <c r="AY306" s="208" t="s">
        <v>125</v>
      </c>
      <c r="BK306" s="210">
        <f>SUM(BK307:BK309)</f>
        <v>0</v>
      </c>
    </row>
    <row r="307" s="2" customFormat="1" ht="21.75" customHeight="1">
      <c r="A307" s="36"/>
      <c r="B307" s="37"/>
      <c r="C307" s="213" t="s">
        <v>740</v>
      </c>
      <c r="D307" s="213" t="s">
        <v>127</v>
      </c>
      <c r="E307" s="214" t="s">
        <v>741</v>
      </c>
      <c r="F307" s="215" t="s">
        <v>742</v>
      </c>
      <c r="G307" s="216" t="s">
        <v>257</v>
      </c>
      <c r="H307" s="217">
        <v>100</v>
      </c>
      <c r="I307" s="218"/>
      <c r="J307" s="219">
        <f>ROUND(I307*H307,2)</f>
        <v>0</v>
      </c>
      <c r="K307" s="220"/>
      <c r="L307" s="42"/>
      <c r="M307" s="221" t="s">
        <v>1</v>
      </c>
      <c r="N307" s="222" t="s">
        <v>39</v>
      </c>
      <c r="O307" s="89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25" t="s">
        <v>743</v>
      </c>
      <c r="AT307" s="225" t="s">
        <v>127</v>
      </c>
      <c r="AU307" s="225" t="s">
        <v>82</v>
      </c>
      <c r="AY307" s="15" t="s">
        <v>125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5" t="s">
        <v>82</v>
      </c>
      <c r="BK307" s="226">
        <f>ROUND(I307*H307,2)</f>
        <v>0</v>
      </c>
      <c r="BL307" s="15" t="s">
        <v>743</v>
      </c>
      <c r="BM307" s="225" t="s">
        <v>744</v>
      </c>
    </row>
    <row r="308" s="2" customFormat="1" ht="16.5" customHeight="1">
      <c r="A308" s="36"/>
      <c r="B308" s="37"/>
      <c r="C308" s="213" t="s">
        <v>745</v>
      </c>
      <c r="D308" s="213" t="s">
        <v>127</v>
      </c>
      <c r="E308" s="214" t="s">
        <v>746</v>
      </c>
      <c r="F308" s="215" t="s">
        <v>747</v>
      </c>
      <c r="G308" s="216" t="s">
        <v>257</v>
      </c>
      <c r="H308" s="217">
        <v>50</v>
      </c>
      <c r="I308" s="218"/>
      <c r="J308" s="219">
        <f>ROUND(I308*H308,2)</f>
        <v>0</v>
      </c>
      <c r="K308" s="220"/>
      <c r="L308" s="42"/>
      <c r="M308" s="221" t="s">
        <v>1</v>
      </c>
      <c r="N308" s="222" t="s">
        <v>39</v>
      </c>
      <c r="O308" s="89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25" t="s">
        <v>743</v>
      </c>
      <c r="AT308" s="225" t="s">
        <v>127</v>
      </c>
      <c r="AU308" s="225" t="s">
        <v>82</v>
      </c>
      <c r="AY308" s="15" t="s">
        <v>125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5" t="s">
        <v>82</v>
      </c>
      <c r="BK308" s="226">
        <f>ROUND(I308*H308,2)</f>
        <v>0</v>
      </c>
      <c r="BL308" s="15" t="s">
        <v>743</v>
      </c>
      <c r="BM308" s="225" t="s">
        <v>748</v>
      </c>
    </row>
    <row r="309" s="2" customFormat="1" ht="16.5" customHeight="1">
      <c r="A309" s="36"/>
      <c r="B309" s="37"/>
      <c r="C309" s="213" t="s">
        <v>749</v>
      </c>
      <c r="D309" s="213" t="s">
        <v>127</v>
      </c>
      <c r="E309" s="214" t="s">
        <v>750</v>
      </c>
      <c r="F309" s="215" t="s">
        <v>751</v>
      </c>
      <c r="G309" s="216" t="s">
        <v>257</v>
      </c>
      <c r="H309" s="217">
        <v>100</v>
      </c>
      <c r="I309" s="218"/>
      <c r="J309" s="219">
        <f>ROUND(I309*H309,2)</f>
        <v>0</v>
      </c>
      <c r="K309" s="220"/>
      <c r="L309" s="42"/>
      <c r="M309" s="221" t="s">
        <v>1</v>
      </c>
      <c r="N309" s="222" t="s">
        <v>39</v>
      </c>
      <c r="O309" s="89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25" t="s">
        <v>743</v>
      </c>
      <c r="AT309" s="225" t="s">
        <v>127</v>
      </c>
      <c r="AU309" s="225" t="s">
        <v>82</v>
      </c>
      <c r="AY309" s="15" t="s">
        <v>125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5" t="s">
        <v>82</v>
      </c>
      <c r="BK309" s="226">
        <f>ROUND(I309*H309,2)</f>
        <v>0</v>
      </c>
      <c r="BL309" s="15" t="s">
        <v>743</v>
      </c>
      <c r="BM309" s="225" t="s">
        <v>752</v>
      </c>
    </row>
    <row r="310" s="12" customFormat="1" ht="25.92" customHeight="1">
      <c r="A310" s="12"/>
      <c r="B310" s="197"/>
      <c r="C310" s="198"/>
      <c r="D310" s="199" t="s">
        <v>73</v>
      </c>
      <c r="E310" s="200" t="s">
        <v>753</v>
      </c>
      <c r="F310" s="200" t="s">
        <v>754</v>
      </c>
      <c r="G310" s="198"/>
      <c r="H310" s="198"/>
      <c r="I310" s="201"/>
      <c r="J310" s="202">
        <f>BK310</f>
        <v>0</v>
      </c>
      <c r="K310" s="198"/>
      <c r="L310" s="203"/>
      <c r="M310" s="204"/>
      <c r="N310" s="205"/>
      <c r="O310" s="205"/>
      <c r="P310" s="206">
        <f>P311+P314+P316+P319</f>
        <v>0</v>
      </c>
      <c r="Q310" s="205"/>
      <c r="R310" s="206">
        <f>R311+R314+R316+R319</f>
        <v>0</v>
      </c>
      <c r="S310" s="205"/>
      <c r="T310" s="207">
        <f>T311+T314+T316+T319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8" t="s">
        <v>144</v>
      </c>
      <c r="AT310" s="209" t="s">
        <v>73</v>
      </c>
      <c r="AU310" s="209" t="s">
        <v>74</v>
      </c>
      <c r="AY310" s="208" t="s">
        <v>125</v>
      </c>
      <c r="BK310" s="210">
        <f>BK311+BK314+BK316+BK319</f>
        <v>0</v>
      </c>
    </row>
    <row r="311" s="12" customFormat="1" ht="22.8" customHeight="1">
      <c r="A311" s="12"/>
      <c r="B311" s="197"/>
      <c r="C311" s="198"/>
      <c r="D311" s="199" t="s">
        <v>73</v>
      </c>
      <c r="E311" s="211" t="s">
        <v>755</v>
      </c>
      <c r="F311" s="211" t="s">
        <v>756</v>
      </c>
      <c r="G311" s="198"/>
      <c r="H311" s="198"/>
      <c r="I311" s="201"/>
      <c r="J311" s="212">
        <f>BK311</f>
        <v>0</v>
      </c>
      <c r="K311" s="198"/>
      <c r="L311" s="203"/>
      <c r="M311" s="204"/>
      <c r="N311" s="205"/>
      <c r="O311" s="205"/>
      <c r="P311" s="206">
        <f>SUM(P312:P313)</f>
        <v>0</v>
      </c>
      <c r="Q311" s="205"/>
      <c r="R311" s="206">
        <f>SUM(R312:R313)</f>
        <v>0</v>
      </c>
      <c r="S311" s="205"/>
      <c r="T311" s="207">
        <f>SUM(T312:T313)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8" t="s">
        <v>144</v>
      </c>
      <c r="AT311" s="209" t="s">
        <v>73</v>
      </c>
      <c r="AU311" s="209" t="s">
        <v>82</v>
      </c>
      <c r="AY311" s="208" t="s">
        <v>125</v>
      </c>
      <c r="BK311" s="210">
        <f>SUM(BK312:BK313)</f>
        <v>0</v>
      </c>
    </row>
    <row r="312" s="2" customFormat="1" ht="16.5" customHeight="1">
      <c r="A312" s="36"/>
      <c r="B312" s="37"/>
      <c r="C312" s="213" t="s">
        <v>757</v>
      </c>
      <c r="D312" s="213" t="s">
        <v>127</v>
      </c>
      <c r="E312" s="214" t="s">
        <v>758</v>
      </c>
      <c r="F312" s="215" t="s">
        <v>759</v>
      </c>
      <c r="G312" s="216" t="s">
        <v>760</v>
      </c>
      <c r="H312" s="217">
        <v>1</v>
      </c>
      <c r="I312" s="218"/>
      <c r="J312" s="219">
        <f>ROUND(I312*H312,2)</f>
        <v>0</v>
      </c>
      <c r="K312" s="220"/>
      <c r="L312" s="42"/>
      <c r="M312" s="221" t="s">
        <v>1</v>
      </c>
      <c r="N312" s="222" t="s">
        <v>39</v>
      </c>
      <c r="O312" s="89"/>
      <c r="P312" s="223">
        <f>O312*H312</f>
        <v>0</v>
      </c>
      <c r="Q312" s="223">
        <v>0</v>
      </c>
      <c r="R312" s="223">
        <f>Q312*H312</f>
        <v>0</v>
      </c>
      <c r="S312" s="223">
        <v>0</v>
      </c>
      <c r="T312" s="224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25" t="s">
        <v>761</v>
      </c>
      <c r="AT312" s="225" t="s">
        <v>127</v>
      </c>
      <c r="AU312" s="225" t="s">
        <v>84</v>
      </c>
      <c r="AY312" s="15" t="s">
        <v>125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5" t="s">
        <v>82</v>
      </c>
      <c r="BK312" s="226">
        <f>ROUND(I312*H312,2)</f>
        <v>0</v>
      </c>
      <c r="BL312" s="15" t="s">
        <v>761</v>
      </c>
      <c r="BM312" s="225" t="s">
        <v>762</v>
      </c>
    </row>
    <row r="313" s="2" customFormat="1" ht="16.5" customHeight="1">
      <c r="A313" s="36"/>
      <c r="B313" s="37"/>
      <c r="C313" s="213" t="s">
        <v>763</v>
      </c>
      <c r="D313" s="213" t="s">
        <v>127</v>
      </c>
      <c r="E313" s="214" t="s">
        <v>764</v>
      </c>
      <c r="F313" s="215" t="s">
        <v>765</v>
      </c>
      <c r="G313" s="216" t="s">
        <v>760</v>
      </c>
      <c r="H313" s="217">
        <v>1</v>
      </c>
      <c r="I313" s="218"/>
      <c r="J313" s="219">
        <f>ROUND(I313*H313,2)</f>
        <v>0</v>
      </c>
      <c r="K313" s="220"/>
      <c r="L313" s="42"/>
      <c r="M313" s="221" t="s">
        <v>1</v>
      </c>
      <c r="N313" s="222" t="s">
        <v>39</v>
      </c>
      <c r="O313" s="89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5" t="s">
        <v>761</v>
      </c>
      <c r="AT313" s="225" t="s">
        <v>127</v>
      </c>
      <c r="AU313" s="225" t="s">
        <v>84</v>
      </c>
      <c r="AY313" s="15" t="s">
        <v>125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5" t="s">
        <v>82</v>
      </c>
      <c r="BK313" s="226">
        <f>ROUND(I313*H313,2)</f>
        <v>0</v>
      </c>
      <c r="BL313" s="15" t="s">
        <v>761</v>
      </c>
      <c r="BM313" s="225" t="s">
        <v>766</v>
      </c>
    </row>
    <row r="314" s="12" customFormat="1" ht="22.8" customHeight="1">
      <c r="A314" s="12"/>
      <c r="B314" s="197"/>
      <c r="C314" s="198"/>
      <c r="D314" s="199" t="s">
        <v>73</v>
      </c>
      <c r="E314" s="211" t="s">
        <v>767</v>
      </c>
      <c r="F314" s="211" t="s">
        <v>768</v>
      </c>
      <c r="G314" s="198"/>
      <c r="H314" s="198"/>
      <c r="I314" s="201"/>
      <c r="J314" s="212">
        <f>BK314</f>
        <v>0</v>
      </c>
      <c r="K314" s="198"/>
      <c r="L314" s="203"/>
      <c r="M314" s="204"/>
      <c r="N314" s="205"/>
      <c r="O314" s="205"/>
      <c r="P314" s="206">
        <f>P315</f>
        <v>0</v>
      </c>
      <c r="Q314" s="205"/>
      <c r="R314" s="206">
        <f>R315</f>
        <v>0</v>
      </c>
      <c r="S314" s="205"/>
      <c r="T314" s="207">
        <f>T315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8" t="s">
        <v>144</v>
      </c>
      <c r="AT314" s="209" t="s">
        <v>73</v>
      </c>
      <c r="AU314" s="209" t="s">
        <v>82</v>
      </c>
      <c r="AY314" s="208" t="s">
        <v>125</v>
      </c>
      <c r="BK314" s="210">
        <f>BK315</f>
        <v>0</v>
      </c>
    </row>
    <row r="315" s="2" customFormat="1" ht="16.5" customHeight="1">
      <c r="A315" s="36"/>
      <c r="B315" s="37"/>
      <c r="C315" s="213" t="s">
        <v>769</v>
      </c>
      <c r="D315" s="213" t="s">
        <v>127</v>
      </c>
      <c r="E315" s="214" t="s">
        <v>770</v>
      </c>
      <c r="F315" s="215" t="s">
        <v>771</v>
      </c>
      <c r="G315" s="216" t="s">
        <v>611</v>
      </c>
      <c r="H315" s="217">
        <v>20000</v>
      </c>
      <c r="I315" s="218"/>
      <c r="J315" s="219">
        <f>ROUND(I315*H315,2)</f>
        <v>0</v>
      </c>
      <c r="K315" s="220"/>
      <c r="L315" s="42"/>
      <c r="M315" s="221" t="s">
        <v>1</v>
      </c>
      <c r="N315" s="222" t="s">
        <v>39</v>
      </c>
      <c r="O315" s="89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5" t="s">
        <v>761</v>
      </c>
      <c r="AT315" s="225" t="s">
        <v>127</v>
      </c>
      <c r="AU315" s="225" t="s">
        <v>84</v>
      </c>
      <c r="AY315" s="15" t="s">
        <v>125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5" t="s">
        <v>82</v>
      </c>
      <c r="BK315" s="226">
        <f>ROUND(I315*H315,2)</f>
        <v>0</v>
      </c>
      <c r="BL315" s="15" t="s">
        <v>761</v>
      </c>
      <c r="BM315" s="225" t="s">
        <v>772</v>
      </c>
    </row>
    <row r="316" s="12" customFormat="1" ht="22.8" customHeight="1">
      <c r="A316" s="12"/>
      <c r="B316" s="197"/>
      <c r="C316" s="198"/>
      <c r="D316" s="199" t="s">
        <v>73</v>
      </c>
      <c r="E316" s="211" t="s">
        <v>773</v>
      </c>
      <c r="F316" s="211" t="s">
        <v>774</v>
      </c>
      <c r="G316" s="198"/>
      <c r="H316" s="198"/>
      <c r="I316" s="201"/>
      <c r="J316" s="212">
        <f>BK316</f>
        <v>0</v>
      </c>
      <c r="K316" s="198"/>
      <c r="L316" s="203"/>
      <c r="M316" s="204"/>
      <c r="N316" s="205"/>
      <c r="O316" s="205"/>
      <c r="P316" s="206">
        <f>SUM(P317:P318)</f>
        <v>0</v>
      </c>
      <c r="Q316" s="205"/>
      <c r="R316" s="206">
        <f>SUM(R317:R318)</f>
        <v>0</v>
      </c>
      <c r="S316" s="205"/>
      <c r="T316" s="207">
        <f>SUM(T317:T318)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8" t="s">
        <v>144</v>
      </c>
      <c r="AT316" s="209" t="s">
        <v>73</v>
      </c>
      <c r="AU316" s="209" t="s">
        <v>82</v>
      </c>
      <c r="AY316" s="208" t="s">
        <v>125</v>
      </c>
      <c r="BK316" s="210">
        <f>SUM(BK317:BK318)</f>
        <v>0</v>
      </c>
    </row>
    <row r="317" s="2" customFormat="1" ht="21.75" customHeight="1">
      <c r="A317" s="36"/>
      <c r="B317" s="37"/>
      <c r="C317" s="213" t="s">
        <v>775</v>
      </c>
      <c r="D317" s="213" t="s">
        <v>127</v>
      </c>
      <c r="E317" s="214" t="s">
        <v>776</v>
      </c>
      <c r="F317" s="215" t="s">
        <v>777</v>
      </c>
      <c r="G317" s="216" t="s">
        <v>760</v>
      </c>
      <c r="H317" s="217">
        <v>1</v>
      </c>
      <c r="I317" s="218"/>
      <c r="J317" s="219">
        <f>ROUND(I317*H317,2)</f>
        <v>0</v>
      </c>
      <c r="K317" s="220"/>
      <c r="L317" s="42"/>
      <c r="M317" s="221" t="s">
        <v>1</v>
      </c>
      <c r="N317" s="222" t="s">
        <v>39</v>
      </c>
      <c r="O317" s="89"/>
      <c r="P317" s="223">
        <f>O317*H317</f>
        <v>0</v>
      </c>
      <c r="Q317" s="223">
        <v>0</v>
      </c>
      <c r="R317" s="223">
        <f>Q317*H317</f>
        <v>0</v>
      </c>
      <c r="S317" s="223">
        <v>0</v>
      </c>
      <c r="T317" s="224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25" t="s">
        <v>761</v>
      </c>
      <c r="AT317" s="225" t="s">
        <v>127</v>
      </c>
      <c r="AU317" s="225" t="s">
        <v>84</v>
      </c>
      <c r="AY317" s="15" t="s">
        <v>125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5" t="s">
        <v>82</v>
      </c>
      <c r="BK317" s="226">
        <f>ROUND(I317*H317,2)</f>
        <v>0</v>
      </c>
      <c r="BL317" s="15" t="s">
        <v>761</v>
      </c>
      <c r="BM317" s="225" t="s">
        <v>778</v>
      </c>
    </row>
    <row r="318" s="2" customFormat="1" ht="24.15" customHeight="1">
      <c r="A318" s="36"/>
      <c r="B318" s="37"/>
      <c r="C318" s="213" t="s">
        <v>779</v>
      </c>
      <c r="D318" s="213" t="s">
        <v>127</v>
      </c>
      <c r="E318" s="214" t="s">
        <v>780</v>
      </c>
      <c r="F318" s="215" t="s">
        <v>781</v>
      </c>
      <c r="G318" s="216" t="s">
        <v>760</v>
      </c>
      <c r="H318" s="217">
        <v>1</v>
      </c>
      <c r="I318" s="218"/>
      <c r="J318" s="219">
        <f>ROUND(I318*H318,2)</f>
        <v>0</v>
      </c>
      <c r="K318" s="220"/>
      <c r="L318" s="42"/>
      <c r="M318" s="221" t="s">
        <v>1</v>
      </c>
      <c r="N318" s="222" t="s">
        <v>39</v>
      </c>
      <c r="O318" s="89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25" t="s">
        <v>761</v>
      </c>
      <c r="AT318" s="225" t="s">
        <v>127</v>
      </c>
      <c r="AU318" s="225" t="s">
        <v>84</v>
      </c>
      <c r="AY318" s="15" t="s">
        <v>125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5" t="s">
        <v>82</v>
      </c>
      <c r="BK318" s="226">
        <f>ROUND(I318*H318,2)</f>
        <v>0</v>
      </c>
      <c r="BL318" s="15" t="s">
        <v>761</v>
      </c>
      <c r="BM318" s="225" t="s">
        <v>782</v>
      </c>
    </row>
    <row r="319" s="12" customFormat="1" ht="22.8" customHeight="1">
      <c r="A319" s="12"/>
      <c r="B319" s="197"/>
      <c r="C319" s="198"/>
      <c r="D319" s="199" t="s">
        <v>73</v>
      </c>
      <c r="E319" s="211" t="s">
        <v>783</v>
      </c>
      <c r="F319" s="211" t="s">
        <v>784</v>
      </c>
      <c r="G319" s="198"/>
      <c r="H319" s="198"/>
      <c r="I319" s="201"/>
      <c r="J319" s="212">
        <f>BK319</f>
        <v>0</v>
      </c>
      <c r="K319" s="198"/>
      <c r="L319" s="203"/>
      <c r="M319" s="204"/>
      <c r="N319" s="205"/>
      <c r="O319" s="205"/>
      <c r="P319" s="206">
        <f>SUM(P320:P321)</f>
        <v>0</v>
      </c>
      <c r="Q319" s="205"/>
      <c r="R319" s="206">
        <f>SUM(R320:R321)</f>
        <v>0</v>
      </c>
      <c r="S319" s="205"/>
      <c r="T319" s="207">
        <f>SUM(T320:T321)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8" t="s">
        <v>144</v>
      </c>
      <c r="AT319" s="209" t="s">
        <v>73</v>
      </c>
      <c r="AU319" s="209" t="s">
        <v>82</v>
      </c>
      <c r="AY319" s="208" t="s">
        <v>125</v>
      </c>
      <c r="BK319" s="210">
        <f>SUM(BK320:BK321)</f>
        <v>0</v>
      </c>
    </row>
    <row r="320" s="2" customFormat="1" ht="16.5" customHeight="1">
      <c r="A320" s="36"/>
      <c r="B320" s="37"/>
      <c r="C320" s="213" t="s">
        <v>785</v>
      </c>
      <c r="D320" s="213" t="s">
        <v>127</v>
      </c>
      <c r="E320" s="214" t="s">
        <v>786</v>
      </c>
      <c r="F320" s="215" t="s">
        <v>787</v>
      </c>
      <c r="G320" s="216" t="s">
        <v>760</v>
      </c>
      <c r="H320" s="217">
        <v>1</v>
      </c>
      <c r="I320" s="218"/>
      <c r="J320" s="219">
        <f>ROUND(I320*H320,2)</f>
        <v>0</v>
      </c>
      <c r="K320" s="220"/>
      <c r="L320" s="42"/>
      <c r="M320" s="221" t="s">
        <v>1</v>
      </c>
      <c r="N320" s="222" t="s">
        <v>39</v>
      </c>
      <c r="O320" s="89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25" t="s">
        <v>761</v>
      </c>
      <c r="AT320" s="225" t="s">
        <v>127</v>
      </c>
      <c r="AU320" s="225" t="s">
        <v>84</v>
      </c>
      <c r="AY320" s="15" t="s">
        <v>125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5" t="s">
        <v>82</v>
      </c>
      <c r="BK320" s="226">
        <f>ROUND(I320*H320,2)</f>
        <v>0</v>
      </c>
      <c r="BL320" s="15" t="s">
        <v>761</v>
      </c>
      <c r="BM320" s="225" t="s">
        <v>788</v>
      </c>
    </row>
    <row r="321" s="2" customFormat="1" ht="16.5" customHeight="1">
      <c r="A321" s="36"/>
      <c r="B321" s="37"/>
      <c r="C321" s="213" t="s">
        <v>789</v>
      </c>
      <c r="D321" s="213" t="s">
        <v>127</v>
      </c>
      <c r="E321" s="214" t="s">
        <v>790</v>
      </c>
      <c r="F321" s="215" t="s">
        <v>791</v>
      </c>
      <c r="G321" s="216" t="s">
        <v>760</v>
      </c>
      <c r="H321" s="217">
        <v>1</v>
      </c>
      <c r="I321" s="218"/>
      <c r="J321" s="219">
        <f>ROUND(I321*H321,2)</f>
        <v>0</v>
      </c>
      <c r="K321" s="220"/>
      <c r="L321" s="42"/>
      <c r="M321" s="250" t="s">
        <v>1</v>
      </c>
      <c r="N321" s="251" t="s">
        <v>39</v>
      </c>
      <c r="O321" s="252"/>
      <c r="P321" s="253">
        <f>O321*H321</f>
        <v>0</v>
      </c>
      <c r="Q321" s="253">
        <v>0</v>
      </c>
      <c r="R321" s="253">
        <f>Q321*H321</f>
        <v>0</v>
      </c>
      <c r="S321" s="253">
        <v>0</v>
      </c>
      <c r="T321" s="254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25" t="s">
        <v>761</v>
      </c>
      <c r="AT321" s="225" t="s">
        <v>127</v>
      </c>
      <c r="AU321" s="225" t="s">
        <v>84</v>
      </c>
      <c r="AY321" s="15" t="s">
        <v>125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5" t="s">
        <v>82</v>
      </c>
      <c r="BK321" s="226">
        <f>ROUND(I321*H321,2)</f>
        <v>0</v>
      </c>
      <c r="BL321" s="15" t="s">
        <v>761</v>
      </c>
      <c r="BM321" s="225" t="s">
        <v>792</v>
      </c>
    </row>
    <row r="322" s="2" customFormat="1" ht="6.96" customHeight="1">
      <c r="A322" s="36"/>
      <c r="B322" s="64"/>
      <c r="C322" s="65"/>
      <c r="D322" s="65"/>
      <c r="E322" s="65"/>
      <c r="F322" s="65"/>
      <c r="G322" s="65"/>
      <c r="H322" s="65"/>
      <c r="I322" s="65"/>
      <c r="J322" s="65"/>
      <c r="K322" s="65"/>
      <c r="L322" s="42"/>
      <c r="M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</row>
  </sheetData>
  <sheetProtection sheet="1" autoFilter="0" formatColumns="0" formatRows="0" objects="1" scenarios="1" spinCount="100000" saltValue="02upjSzoHAZeNBH87C2bnU0TdDH7FR7GaWQ+F9NuNKVXaNLLM+IknqdlIqi37SG5R020mJA51+0Baubt2beX2g==" hashValue="7YpwD2TN9TfNOXRYAFM0s99zu2/nj+v63YtgCzdj8hjLRx+wI4YbG/R9vBbySCV8rYvN5HDUxPUsY663fmXKVg==" algorithmName="SHA-512" password="CC35"/>
  <autoFilter ref="C132:K32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Motyčková Karin, Ing.</dc:creator>
  <cp:lastModifiedBy>Motyčková Karin, Ing.</cp:lastModifiedBy>
  <dcterms:created xsi:type="dcterms:W3CDTF">2023-02-09T12:09:20Z</dcterms:created>
  <dcterms:modified xsi:type="dcterms:W3CDTF">2023-02-09T12:09:23Z</dcterms:modified>
</cp:coreProperties>
</file>