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vbysr.sharepoint.com/sites/OneDrive/Sdilene dokumenty/Stavby SR/2_Realizace/082_Kyjov-chodník ul. Brandl_U Vod_Mor_Nětčická - I. etapa/10_ZBV/"/>
    </mc:Choice>
  </mc:AlternateContent>
  <xr:revisionPtr revIDLastSave="0" documentId="8_{E4696023-5974-4C83-B4AD-35BDAB62223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431 SO 431 Pol" sheetId="12" r:id="rId4"/>
    <sheet name="SO 432 SO 432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431 SO 431 Pol'!$1:$7</definedName>
    <definedName name="_xlnm.Print_Titles" localSheetId="4">'SO 432 SO 432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431 SO 431 Pol'!$A$1:$Y$71</definedName>
    <definedName name="_xlnm.Print_Area" localSheetId="4">'SO 432 SO 432 Pol'!$A$1:$Y$134</definedName>
    <definedName name="_xlnm.Print_Area" localSheetId="1">Stavba!$A$1:$J$85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4" i="1" l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4" i="1"/>
  <c r="F44" i="1"/>
  <c r="G43" i="1"/>
  <c r="F43" i="1"/>
  <c r="G42" i="1"/>
  <c r="F42" i="1"/>
  <c r="G41" i="1"/>
  <c r="F41" i="1"/>
  <c r="G39" i="1"/>
  <c r="F39" i="1"/>
  <c r="G133" i="13"/>
  <c r="Q8" i="13"/>
  <c r="G9" i="13"/>
  <c r="G8" i="13" s="1"/>
  <c r="I9" i="13"/>
  <c r="I8" i="13" s="1"/>
  <c r="K9" i="13"/>
  <c r="K8" i="13" s="1"/>
  <c r="O9" i="13"/>
  <c r="O8" i="13" s="1"/>
  <c r="Q9" i="13"/>
  <c r="V9" i="13"/>
  <c r="V8" i="13" s="1"/>
  <c r="G11" i="13"/>
  <c r="I11" i="13"/>
  <c r="G12" i="13"/>
  <c r="I12" i="13"/>
  <c r="K12" i="13"/>
  <c r="K11" i="13" s="1"/>
  <c r="M12" i="13"/>
  <c r="O12" i="13"/>
  <c r="O11" i="13" s="1"/>
  <c r="Q12" i="13"/>
  <c r="V12" i="13"/>
  <c r="V11" i="13" s="1"/>
  <c r="G14" i="13"/>
  <c r="I14" i="13"/>
  <c r="K14" i="13"/>
  <c r="M14" i="13"/>
  <c r="M11" i="13" s="1"/>
  <c r="O14" i="13"/>
  <c r="Q14" i="13"/>
  <c r="Q11" i="13" s="1"/>
  <c r="V14" i="13"/>
  <c r="G16" i="13"/>
  <c r="K16" i="13"/>
  <c r="M16" i="13"/>
  <c r="O16" i="13"/>
  <c r="V16" i="13"/>
  <c r="G17" i="13"/>
  <c r="I17" i="13"/>
  <c r="I16" i="13" s="1"/>
  <c r="K17" i="13"/>
  <c r="M17" i="13"/>
  <c r="O17" i="13"/>
  <c r="Q17" i="13"/>
  <c r="Q16" i="13" s="1"/>
  <c r="V17" i="13"/>
  <c r="Q19" i="13"/>
  <c r="V19" i="13"/>
  <c r="G20" i="13"/>
  <c r="I20" i="13"/>
  <c r="I19" i="13" s="1"/>
  <c r="K20" i="13"/>
  <c r="M20" i="13"/>
  <c r="O20" i="13"/>
  <c r="Q20" i="13"/>
  <c r="V20" i="13"/>
  <c r="G22" i="13"/>
  <c r="G19" i="13" s="1"/>
  <c r="I22" i="13"/>
  <c r="K22" i="13"/>
  <c r="K19" i="13" s="1"/>
  <c r="O22" i="13"/>
  <c r="O19" i="13" s="1"/>
  <c r="Q22" i="13"/>
  <c r="V22" i="13"/>
  <c r="G24" i="13"/>
  <c r="I24" i="13"/>
  <c r="M24" i="13"/>
  <c r="Q24" i="13"/>
  <c r="G25" i="13"/>
  <c r="I25" i="13"/>
  <c r="K25" i="13"/>
  <c r="K24" i="13" s="1"/>
  <c r="M25" i="13"/>
  <c r="O25" i="13"/>
  <c r="O24" i="13" s="1"/>
  <c r="Q25" i="13"/>
  <c r="V25" i="13"/>
  <c r="V24" i="13" s="1"/>
  <c r="K27" i="13"/>
  <c r="Q27" i="13"/>
  <c r="G28" i="13"/>
  <c r="G27" i="13" s="1"/>
  <c r="I28" i="13"/>
  <c r="I27" i="13" s="1"/>
  <c r="K28" i="13"/>
  <c r="O28" i="13"/>
  <c r="O27" i="13" s="1"/>
  <c r="Q28" i="13"/>
  <c r="V28" i="13"/>
  <c r="V27" i="13" s="1"/>
  <c r="I30" i="13"/>
  <c r="O30" i="13"/>
  <c r="Q30" i="13"/>
  <c r="G31" i="13"/>
  <c r="G30" i="13" s="1"/>
  <c r="I31" i="13"/>
  <c r="K31" i="13"/>
  <c r="K30" i="13" s="1"/>
  <c r="O31" i="13"/>
  <c r="Q31" i="13"/>
  <c r="V31" i="13"/>
  <c r="V30" i="13" s="1"/>
  <c r="V33" i="13"/>
  <c r="G34" i="13"/>
  <c r="G33" i="13" s="1"/>
  <c r="I34" i="13"/>
  <c r="K34" i="13"/>
  <c r="K33" i="13" s="1"/>
  <c r="O34" i="13"/>
  <c r="O33" i="13" s="1"/>
  <c r="Q34" i="13"/>
  <c r="Q33" i="13" s="1"/>
  <c r="V34" i="13"/>
  <c r="G36" i="13"/>
  <c r="I36" i="13"/>
  <c r="I33" i="13" s="1"/>
  <c r="K36" i="13"/>
  <c r="M36" i="13"/>
  <c r="O36" i="13"/>
  <c r="Q36" i="13"/>
  <c r="V36" i="13"/>
  <c r="K38" i="13"/>
  <c r="G39" i="13"/>
  <c r="I39" i="13"/>
  <c r="K39" i="13"/>
  <c r="M39" i="13"/>
  <c r="O39" i="13"/>
  <c r="Q39" i="13"/>
  <c r="Q38" i="13" s="1"/>
  <c r="V39" i="13"/>
  <c r="G41" i="13"/>
  <c r="G38" i="13" s="1"/>
  <c r="I41" i="13"/>
  <c r="K41" i="13"/>
  <c r="O41" i="13"/>
  <c r="O38" i="13" s="1"/>
  <c r="Q41" i="13"/>
  <c r="V41" i="13"/>
  <c r="V38" i="13" s="1"/>
  <c r="G43" i="13"/>
  <c r="I43" i="13"/>
  <c r="I38" i="13" s="1"/>
  <c r="K43" i="13"/>
  <c r="M43" i="13"/>
  <c r="O43" i="13"/>
  <c r="Q43" i="13"/>
  <c r="V43" i="13"/>
  <c r="G45" i="13"/>
  <c r="M45" i="13" s="1"/>
  <c r="I45" i="13"/>
  <c r="K45" i="13"/>
  <c r="O45" i="13"/>
  <c r="Q45" i="13"/>
  <c r="V45" i="13"/>
  <c r="G47" i="13"/>
  <c r="I47" i="13"/>
  <c r="K47" i="13"/>
  <c r="M47" i="13"/>
  <c r="O47" i="13"/>
  <c r="Q47" i="13"/>
  <c r="V47" i="13"/>
  <c r="G49" i="13"/>
  <c r="K49" i="13"/>
  <c r="O49" i="13"/>
  <c r="V49" i="13"/>
  <c r="G50" i="13"/>
  <c r="I50" i="13"/>
  <c r="I49" i="13" s="1"/>
  <c r="K50" i="13"/>
  <c r="M50" i="13"/>
  <c r="M49" i="13" s="1"/>
  <c r="O50" i="13"/>
  <c r="Q50" i="13"/>
  <c r="Q49" i="13" s="1"/>
  <c r="V50" i="13"/>
  <c r="K52" i="13"/>
  <c r="G53" i="13"/>
  <c r="I53" i="13"/>
  <c r="K53" i="13"/>
  <c r="M53" i="13"/>
  <c r="O53" i="13"/>
  <c r="Q53" i="13"/>
  <c r="Q52" i="13" s="1"/>
  <c r="V53" i="13"/>
  <c r="G55" i="13"/>
  <c r="G52" i="13" s="1"/>
  <c r="I55" i="13"/>
  <c r="K55" i="13"/>
  <c r="O55" i="13"/>
  <c r="O52" i="13" s="1"/>
  <c r="Q55" i="13"/>
  <c r="V55" i="13"/>
  <c r="V52" i="13" s="1"/>
  <c r="G57" i="13"/>
  <c r="I57" i="13"/>
  <c r="I52" i="13" s="1"/>
  <c r="K57" i="13"/>
  <c r="M57" i="13"/>
  <c r="O57" i="13"/>
  <c r="Q57" i="13"/>
  <c r="V57" i="13"/>
  <c r="G59" i="13"/>
  <c r="M59" i="13" s="1"/>
  <c r="I59" i="13"/>
  <c r="K59" i="13"/>
  <c r="O59" i="13"/>
  <c r="Q59" i="13"/>
  <c r="V59" i="13"/>
  <c r="I61" i="13"/>
  <c r="Q61" i="13"/>
  <c r="V61" i="13"/>
  <c r="G62" i="13"/>
  <c r="G61" i="13" s="1"/>
  <c r="I62" i="13"/>
  <c r="K62" i="13"/>
  <c r="K61" i="13" s="1"/>
  <c r="O62" i="13"/>
  <c r="O61" i="13" s="1"/>
  <c r="Q62" i="13"/>
  <c r="V62" i="13"/>
  <c r="G64" i="13"/>
  <c r="I64" i="13"/>
  <c r="M64" i="13"/>
  <c r="Q64" i="13"/>
  <c r="G65" i="13"/>
  <c r="I65" i="13"/>
  <c r="K65" i="13"/>
  <c r="K64" i="13" s="1"/>
  <c r="M65" i="13"/>
  <c r="O65" i="13"/>
  <c r="O64" i="13" s="1"/>
  <c r="Q65" i="13"/>
  <c r="V65" i="13"/>
  <c r="V64" i="13" s="1"/>
  <c r="I67" i="13"/>
  <c r="K67" i="13"/>
  <c r="Q67" i="13"/>
  <c r="G68" i="13"/>
  <c r="G67" i="13" s="1"/>
  <c r="I68" i="13"/>
  <c r="K68" i="13"/>
  <c r="O68" i="13"/>
  <c r="O67" i="13" s="1"/>
  <c r="Q68" i="13"/>
  <c r="V68" i="13"/>
  <c r="V67" i="13" s="1"/>
  <c r="O70" i="13"/>
  <c r="Q70" i="13"/>
  <c r="G71" i="13"/>
  <c r="G70" i="13" s="1"/>
  <c r="I71" i="13"/>
  <c r="K71" i="13"/>
  <c r="K70" i="13" s="1"/>
  <c r="O71" i="13"/>
  <c r="Q71" i="13"/>
  <c r="V71" i="13"/>
  <c r="V70" i="13" s="1"/>
  <c r="G73" i="13"/>
  <c r="I73" i="13"/>
  <c r="I70" i="13" s="1"/>
  <c r="K73" i="13"/>
  <c r="M73" i="13"/>
  <c r="O73" i="13"/>
  <c r="Q73" i="13"/>
  <c r="V73" i="13"/>
  <c r="G75" i="13"/>
  <c r="K75" i="13"/>
  <c r="O75" i="13"/>
  <c r="V75" i="13"/>
  <c r="G76" i="13"/>
  <c r="I76" i="13"/>
  <c r="I75" i="13" s="1"/>
  <c r="K76" i="13"/>
  <c r="M76" i="13"/>
  <c r="M75" i="13" s="1"/>
  <c r="O76" i="13"/>
  <c r="Q76" i="13"/>
  <c r="Q75" i="13" s="1"/>
  <c r="V76" i="13"/>
  <c r="G78" i="13"/>
  <c r="I78" i="13"/>
  <c r="K78" i="13"/>
  <c r="O78" i="13"/>
  <c r="V78" i="13"/>
  <c r="G79" i="13"/>
  <c r="I79" i="13"/>
  <c r="K79" i="13"/>
  <c r="M79" i="13"/>
  <c r="M78" i="13" s="1"/>
  <c r="O79" i="13"/>
  <c r="Q79" i="13"/>
  <c r="Q78" i="13" s="1"/>
  <c r="V79" i="13"/>
  <c r="G81" i="13"/>
  <c r="K81" i="13"/>
  <c r="M81" i="13"/>
  <c r="O81" i="13"/>
  <c r="V81" i="13"/>
  <c r="G82" i="13"/>
  <c r="I82" i="13"/>
  <c r="I81" i="13" s="1"/>
  <c r="K82" i="13"/>
  <c r="M82" i="13"/>
  <c r="O82" i="13"/>
  <c r="Q82" i="13"/>
  <c r="Q81" i="13" s="1"/>
  <c r="V82" i="13"/>
  <c r="G84" i="13"/>
  <c r="K84" i="13"/>
  <c r="O84" i="13"/>
  <c r="Q84" i="13"/>
  <c r="V84" i="13"/>
  <c r="G85" i="13"/>
  <c r="I85" i="13"/>
  <c r="I84" i="13" s="1"/>
  <c r="K85" i="13"/>
  <c r="M85" i="13"/>
  <c r="M84" i="13" s="1"/>
  <c r="O85" i="13"/>
  <c r="Q85" i="13"/>
  <c r="V85" i="13"/>
  <c r="G87" i="13"/>
  <c r="K87" i="13"/>
  <c r="O87" i="13"/>
  <c r="V87" i="13"/>
  <c r="G88" i="13"/>
  <c r="I88" i="13"/>
  <c r="I87" i="13" s="1"/>
  <c r="K88" i="13"/>
  <c r="M88" i="13"/>
  <c r="M87" i="13" s="1"/>
  <c r="O88" i="13"/>
  <c r="Q88" i="13"/>
  <c r="Q87" i="13" s="1"/>
  <c r="V88" i="13"/>
  <c r="G90" i="13"/>
  <c r="K90" i="13"/>
  <c r="O90" i="13"/>
  <c r="V90" i="13"/>
  <c r="G91" i="13"/>
  <c r="I91" i="13"/>
  <c r="I90" i="13" s="1"/>
  <c r="K91" i="13"/>
  <c r="M91" i="13"/>
  <c r="M90" i="13" s="1"/>
  <c r="O91" i="13"/>
  <c r="Q91" i="13"/>
  <c r="Q90" i="13" s="1"/>
  <c r="V91" i="13"/>
  <c r="G93" i="13"/>
  <c r="K93" i="13"/>
  <c r="O93" i="13"/>
  <c r="V93" i="13"/>
  <c r="G94" i="13"/>
  <c r="I94" i="13"/>
  <c r="I93" i="13" s="1"/>
  <c r="K94" i="13"/>
  <c r="M94" i="13"/>
  <c r="M93" i="13" s="1"/>
  <c r="O94" i="13"/>
  <c r="Q94" i="13"/>
  <c r="Q93" i="13" s="1"/>
  <c r="V94" i="13"/>
  <c r="V96" i="13"/>
  <c r="G97" i="13"/>
  <c r="I97" i="13"/>
  <c r="I96" i="13" s="1"/>
  <c r="K97" i="13"/>
  <c r="M97" i="13"/>
  <c r="O97" i="13"/>
  <c r="Q97" i="13"/>
  <c r="Q96" i="13" s="1"/>
  <c r="V97" i="13"/>
  <c r="G99" i="13"/>
  <c r="G96" i="13" s="1"/>
  <c r="I99" i="13"/>
  <c r="K99" i="13"/>
  <c r="K96" i="13" s="1"/>
  <c r="O99" i="13"/>
  <c r="O96" i="13" s="1"/>
  <c r="Q99" i="13"/>
  <c r="V99" i="13"/>
  <c r="G101" i="13"/>
  <c r="I101" i="13"/>
  <c r="K101" i="13"/>
  <c r="M101" i="13"/>
  <c r="O101" i="13"/>
  <c r="Q101" i="13"/>
  <c r="V101" i="13"/>
  <c r="K103" i="13"/>
  <c r="G104" i="13"/>
  <c r="I104" i="13"/>
  <c r="I103" i="13" s="1"/>
  <c r="K104" i="13"/>
  <c r="M104" i="13"/>
  <c r="O104" i="13"/>
  <c r="Q104" i="13"/>
  <c r="Q103" i="13" s="1"/>
  <c r="V104" i="13"/>
  <c r="G106" i="13"/>
  <c r="G103" i="13" s="1"/>
  <c r="I106" i="13"/>
  <c r="K106" i="13"/>
  <c r="O106" i="13"/>
  <c r="O103" i="13" s="1"/>
  <c r="Q106" i="13"/>
  <c r="V106" i="13"/>
  <c r="V103" i="13" s="1"/>
  <c r="Q108" i="13"/>
  <c r="G109" i="13"/>
  <c r="G108" i="13" s="1"/>
  <c r="I109" i="13"/>
  <c r="K109" i="13"/>
  <c r="K108" i="13" s="1"/>
  <c r="O109" i="13"/>
  <c r="O108" i="13" s="1"/>
  <c r="Q109" i="13"/>
  <c r="V109" i="13"/>
  <c r="V108" i="13" s="1"/>
  <c r="G111" i="13"/>
  <c r="I111" i="13"/>
  <c r="I108" i="13" s="1"/>
  <c r="K111" i="13"/>
  <c r="M111" i="13"/>
  <c r="O111" i="13"/>
  <c r="Q111" i="13"/>
  <c r="V111" i="13"/>
  <c r="G113" i="13"/>
  <c r="M113" i="13" s="1"/>
  <c r="I113" i="13"/>
  <c r="K113" i="13"/>
  <c r="O113" i="13"/>
  <c r="Q113" i="13"/>
  <c r="V113" i="13"/>
  <c r="G115" i="13"/>
  <c r="I115" i="13"/>
  <c r="K115" i="13"/>
  <c r="M115" i="13"/>
  <c r="O115" i="13"/>
  <c r="Q115" i="13"/>
  <c r="V115" i="13"/>
  <c r="G117" i="13"/>
  <c r="M117" i="13" s="1"/>
  <c r="I117" i="13"/>
  <c r="K117" i="13"/>
  <c r="O117" i="13"/>
  <c r="Q117" i="13"/>
  <c r="V117" i="13"/>
  <c r="G119" i="13"/>
  <c r="I119" i="13"/>
  <c r="K119" i="13"/>
  <c r="M119" i="13"/>
  <c r="O119" i="13"/>
  <c r="Q119" i="13"/>
  <c r="V119" i="13"/>
  <c r="O121" i="13"/>
  <c r="G122" i="13"/>
  <c r="I122" i="13"/>
  <c r="I121" i="13" s="1"/>
  <c r="K122" i="13"/>
  <c r="M122" i="13"/>
  <c r="M121" i="13" s="1"/>
  <c r="O122" i="13"/>
  <c r="Q122" i="13"/>
  <c r="Q121" i="13" s="1"/>
  <c r="V122" i="13"/>
  <c r="G124" i="13"/>
  <c r="M124" i="13" s="1"/>
  <c r="I124" i="13"/>
  <c r="K124" i="13"/>
  <c r="K121" i="13" s="1"/>
  <c r="O124" i="13"/>
  <c r="Q124" i="13"/>
  <c r="V124" i="13"/>
  <c r="V121" i="13" s="1"/>
  <c r="G126" i="13"/>
  <c r="I126" i="13"/>
  <c r="K126" i="13"/>
  <c r="M126" i="13"/>
  <c r="O126" i="13"/>
  <c r="Q126" i="13"/>
  <c r="V126" i="13"/>
  <c r="G128" i="13"/>
  <c r="M128" i="13" s="1"/>
  <c r="I128" i="13"/>
  <c r="K128" i="13"/>
  <c r="O128" i="13"/>
  <c r="Q128" i="13"/>
  <c r="V128" i="13"/>
  <c r="I130" i="13"/>
  <c r="Q130" i="13"/>
  <c r="G131" i="13"/>
  <c r="M131" i="13" s="1"/>
  <c r="M130" i="13" s="1"/>
  <c r="I131" i="13"/>
  <c r="K131" i="13"/>
  <c r="K130" i="13" s="1"/>
  <c r="O131" i="13"/>
  <c r="O130" i="13" s="1"/>
  <c r="Q131" i="13"/>
  <c r="V131" i="13"/>
  <c r="V130" i="13" s="1"/>
  <c r="AE133" i="13"/>
  <c r="G70" i="12"/>
  <c r="G8" i="12"/>
  <c r="Q8" i="12"/>
  <c r="G9" i="12"/>
  <c r="I9" i="12"/>
  <c r="I8" i="12" s="1"/>
  <c r="K9" i="12"/>
  <c r="K8" i="12" s="1"/>
  <c r="M9" i="12"/>
  <c r="M8" i="12" s="1"/>
  <c r="O9" i="12"/>
  <c r="O8" i="12" s="1"/>
  <c r="Q9" i="12"/>
  <c r="V9" i="12"/>
  <c r="V8" i="12" s="1"/>
  <c r="G12" i="12"/>
  <c r="M12" i="12" s="1"/>
  <c r="I12" i="12"/>
  <c r="I11" i="12" s="1"/>
  <c r="K12" i="12"/>
  <c r="O12" i="12"/>
  <c r="O11" i="12" s="1"/>
  <c r="Q12" i="12"/>
  <c r="Q11" i="12" s="1"/>
  <c r="V12" i="12"/>
  <c r="V11" i="12" s="1"/>
  <c r="G14" i="12"/>
  <c r="M14" i="12" s="1"/>
  <c r="I14" i="12"/>
  <c r="K14" i="12"/>
  <c r="O14" i="12"/>
  <c r="Q14" i="12"/>
  <c r="V14" i="12"/>
  <c r="G16" i="12"/>
  <c r="M16" i="12" s="1"/>
  <c r="I16" i="12"/>
  <c r="K16" i="12"/>
  <c r="K11" i="12" s="1"/>
  <c r="O16" i="12"/>
  <c r="Q16" i="12"/>
  <c r="V16" i="12"/>
  <c r="G18" i="12"/>
  <c r="I18" i="12"/>
  <c r="K18" i="12"/>
  <c r="M18" i="12"/>
  <c r="O18" i="12"/>
  <c r="Q18" i="12"/>
  <c r="V18" i="12"/>
  <c r="G20" i="12"/>
  <c r="O20" i="12"/>
  <c r="G21" i="12"/>
  <c r="I21" i="12"/>
  <c r="I20" i="12" s="1"/>
  <c r="K21" i="12"/>
  <c r="K20" i="12" s="1"/>
  <c r="M21" i="12"/>
  <c r="M20" i="12" s="1"/>
  <c r="O21" i="12"/>
  <c r="Q21" i="12"/>
  <c r="Q20" i="12" s="1"/>
  <c r="V21" i="12"/>
  <c r="V20" i="12" s="1"/>
  <c r="K23" i="12"/>
  <c r="G24" i="12"/>
  <c r="G23" i="12" s="1"/>
  <c r="I24" i="12"/>
  <c r="K24" i="12"/>
  <c r="M24" i="12"/>
  <c r="O24" i="12"/>
  <c r="O23" i="12" s="1"/>
  <c r="Q24" i="12"/>
  <c r="Q23" i="12" s="1"/>
  <c r="V24" i="12"/>
  <c r="G26" i="12"/>
  <c r="M26" i="12" s="1"/>
  <c r="I26" i="12"/>
  <c r="K26" i="12"/>
  <c r="O26" i="12"/>
  <c r="Q26" i="12"/>
  <c r="V26" i="12"/>
  <c r="V23" i="12" s="1"/>
  <c r="G28" i="12"/>
  <c r="M28" i="12" s="1"/>
  <c r="I28" i="12"/>
  <c r="I23" i="12" s="1"/>
  <c r="K28" i="12"/>
  <c r="O28" i="12"/>
  <c r="Q28" i="12"/>
  <c r="V28" i="12"/>
  <c r="G30" i="12"/>
  <c r="M30" i="12" s="1"/>
  <c r="I30" i="12"/>
  <c r="K30" i="12"/>
  <c r="O30" i="12"/>
  <c r="Q30" i="12"/>
  <c r="V30" i="12"/>
  <c r="V32" i="12"/>
  <c r="G33" i="12"/>
  <c r="G32" i="12" s="1"/>
  <c r="I33" i="12"/>
  <c r="I32" i="12" s="1"/>
  <c r="K33" i="12"/>
  <c r="K32" i="12" s="1"/>
  <c r="O33" i="12"/>
  <c r="O32" i="12" s="1"/>
  <c r="Q33" i="12"/>
  <c r="Q32" i="12" s="1"/>
  <c r="V33" i="12"/>
  <c r="G35" i="12"/>
  <c r="I35" i="12"/>
  <c r="Q35" i="12"/>
  <c r="G36" i="12"/>
  <c r="I36" i="12"/>
  <c r="K36" i="12"/>
  <c r="K35" i="12" s="1"/>
  <c r="M36" i="12"/>
  <c r="M35" i="12" s="1"/>
  <c r="O36" i="12"/>
  <c r="O35" i="12" s="1"/>
  <c r="Q36" i="12"/>
  <c r="V36" i="12"/>
  <c r="V35" i="12" s="1"/>
  <c r="K38" i="12"/>
  <c r="M38" i="12"/>
  <c r="G39" i="12"/>
  <c r="G38" i="12" s="1"/>
  <c r="I39" i="12"/>
  <c r="I38" i="12" s="1"/>
  <c r="K39" i="12"/>
  <c r="M39" i="12"/>
  <c r="O39" i="12"/>
  <c r="O38" i="12" s="1"/>
  <c r="Q39" i="12"/>
  <c r="Q38" i="12" s="1"/>
  <c r="V39" i="12"/>
  <c r="V38" i="12" s="1"/>
  <c r="Q41" i="12"/>
  <c r="G42" i="12"/>
  <c r="G41" i="12" s="1"/>
  <c r="I42" i="12"/>
  <c r="K42" i="12"/>
  <c r="K41" i="12" s="1"/>
  <c r="O42" i="12"/>
  <c r="Q42" i="12"/>
  <c r="V42" i="12"/>
  <c r="V41" i="12" s="1"/>
  <c r="G44" i="12"/>
  <c r="M44" i="12" s="1"/>
  <c r="I44" i="12"/>
  <c r="I41" i="12" s="1"/>
  <c r="K44" i="12"/>
  <c r="O44" i="12"/>
  <c r="Q44" i="12"/>
  <c r="V44" i="12"/>
  <c r="G46" i="12"/>
  <c r="M46" i="12" s="1"/>
  <c r="I46" i="12"/>
  <c r="K46" i="12"/>
  <c r="O46" i="12"/>
  <c r="O41" i="12" s="1"/>
  <c r="Q46" i="12"/>
  <c r="V46" i="12"/>
  <c r="G48" i="12"/>
  <c r="I48" i="12"/>
  <c r="K48" i="12"/>
  <c r="G49" i="12"/>
  <c r="I49" i="12"/>
  <c r="K49" i="12"/>
  <c r="M49" i="12"/>
  <c r="O49" i="12"/>
  <c r="O48" i="12" s="1"/>
  <c r="Q49" i="12"/>
  <c r="V49" i="12"/>
  <c r="V48" i="12" s="1"/>
  <c r="G51" i="12"/>
  <c r="I51" i="12"/>
  <c r="K51" i="12"/>
  <c r="M51" i="12"/>
  <c r="O51" i="12"/>
  <c r="Q51" i="12"/>
  <c r="Q48" i="12" s="1"/>
  <c r="V51" i="12"/>
  <c r="G53" i="12"/>
  <c r="I53" i="12"/>
  <c r="K53" i="12"/>
  <c r="M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9" i="12"/>
  <c r="V59" i="12"/>
  <c r="G60" i="12"/>
  <c r="M60" i="12" s="1"/>
  <c r="M59" i="12" s="1"/>
  <c r="I60" i="12"/>
  <c r="I59" i="12" s="1"/>
  <c r="K60" i="12"/>
  <c r="K59" i="12" s="1"/>
  <c r="O60" i="12"/>
  <c r="O59" i="12" s="1"/>
  <c r="Q60" i="12"/>
  <c r="Q59" i="12" s="1"/>
  <c r="V60" i="12"/>
  <c r="G62" i="12"/>
  <c r="M62" i="12" s="1"/>
  <c r="I62" i="12"/>
  <c r="K62" i="12"/>
  <c r="O62" i="12"/>
  <c r="Q62" i="12"/>
  <c r="V62" i="12"/>
  <c r="I64" i="12"/>
  <c r="K64" i="12"/>
  <c r="M64" i="12"/>
  <c r="V64" i="12"/>
  <c r="G65" i="12"/>
  <c r="G64" i="12" s="1"/>
  <c r="I65" i="12"/>
  <c r="K65" i="12"/>
  <c r="M65" i="12"/>
  <c r="O65" i="12"/>
  <c r="O64" i="12" s="1"/>
  <c r="Q65" i="12"/>
  <c r="Q64" i="12" s="1"/>
  <c r="V65" i="12"/>
  <c r="G66" i="12"/>
  <c r="O66" i="12"/>
  <c r="Q66" i="12"/>
  <c r="G67" i="12"/>
  <c r="M67" i="12" s="1"/>
  <c r="I67" i="12"/>
  <c r="I66" i="12" s="1"/>
  <c r="K67" i="12"/>
  <c r="K66" i="12" s="1"/>
  <c r="O67" i="12"/>
  <c r="Q67" i="12"/>
  <c r="V67" i="12"/>
  <c r="V66" i="12" s="1"/>
  <c r="G68" i="12"/>
  <c r="M68" i="12" s="1"/>
  <c r="I68" i="12"/>
  <c r="K68" i="12"/>
  <c r="O68" i="12"/>
  <c r="Q68" i="12"/>
  <c r="V68" i="12"/>
  <c r="AE70" i="12"/>
  <c r="AF70" i="12"/>
  <c r="I20" i="1"/>
  <c r="I19" i="1"/>
  <c r="I18" i="1"/>
  <c r="I17" i="1"/>
  <c r="I16" i="1"/>
  <c r="I85" i="1"/>
  <c r="J84" i="1" s="1"/>
  <c r="F45" i="1"/>
  <c r="G23" i="1" s="1"/>
  <c r="G45" i="1"/>
  <c r="G25" i="1" s="1"/>
  <c r="H45" i="1"/>
  <c r="I44" i="1"/>
  <c r="I43" i="1"/>
  <c r="I42" i="1"/>
  <c r="I41" i="1"/>
  <c r="I39" i="1"/>
  <c r="I45" i="1" s="1"/>
  <c r="J28" i="1"/>
  <c r="J26" i="1"/>
  <c r="G38" i="1"/>
  <c r="F38" i="1"/>
  <c r="J23" i="1"/>
  <c r="J24" i="1"/>
  <c r="J25" i="1"/>
  <c r="J27" i="1"/>
  <c r="E24" i="1"/>
  <c r="G24" i="1"/>
  <c r="E26" i="1"/>
  <c r="G26" i="1"/>
  <c r="J80" i="1" l="1"/>
  <c r="J75" i="1"/>
  <c r="J81" i="1"/>
  <c r="J64" i="1"/>
  <c r="J76" i="1"/>
  <c r="J71" i="1"/>
  <c r="J61" i="1"/>
  <c r="J65" i="1"/>
  <c r="J72" i="1"/>
  <c r="J82" i="1"/>
  <c r="J77" i="1"/>
  <c r="J57" i="1"/>
  <c r="J60" i="1"/>
  <c r="J62" i="1"/>
  <c r="J67" i="1"/>
  <c r="J58" i="1"/>
  <c r="J63" i="1"/>
  <c r="J59" i="1"/>
  <c r="J68" i="1"/>
  <c r="J73" i="1"/>
  <c r="J69" i="1"/>
  <c r="J66" i="1"/>
  <c r="J78" i="1"/>
  <c r="J70" i="1"/>
  <c r="J74" i="1"/>
  <c r="J83" i="1"/>
  <c r="J79" i="1"/>
  <c r="A27" i="1"/>
  <c r="M96" i="13"/>
  <c r="M38" i="13"/>
  <c r="M19" i="13"/>
  <c r="G130" i="13"/>
  <c r="M106" i="13"/>
  <c r="M103" i="13" s="1"/>
  <c r="M68" i="13"/>
  <c r="M67" i="13" s="1"/>
  <c r="M55" i="13"/>
  <c r="M52" i="13" s="1"/>
  <c r="M41" i="13"/>
  <c r="M28" i="13"/>
  <c r="M27" i="13" s="1"/>
  <c r="AF133" i="13"/>
  <c r="M109" i="13"/>
  <c r="M108" i="13" s="1"/>
  <c r="M71" i="13"/>
  <c r="M70" i="13" s="1"/>
  <c r="M31" i="13"/>
  <c r="M30" i="13" s="1"/>
  <c r="G121" i="13"/>
  <c r="M99" i="13"/>
  <c r="M62" i="13"/>
  <c r="M61" i="13" s="1"/>
  <c r="M34" i="13"/>
  <c r="M33" i="13" s="1"/>
  <c r="M22" i="13"/>
  <c r="M9" i="13"/>
  <c r="M8" i="13" s="1"/>
  <c r="M23" i="12"/>
  <c r="M66" i="12"/>
  <c r="M11" i="12"/>
  <c r="M48" i="12"/>
  <c r="M42" i="12"/>
  <c r="M41" i="12" s="1"/>
  <c r="G11" i="12"/>
  <c r="M33" i="12"/>
  <c r="M32" i="12" s="1"/>
  <c r="I21" i="1"/>
  <c r="J41" i="1"/>
  <c r="J42" i="1"/>
  <c r="J44" i="1"/>
  <c r="J39" i="1"/>
  <c r="J45" i="1" s="1"/>
  <c r="J43" i="1"/>
  <c r="J85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Mazal</author>
  </authors>
  <commentList>
    <comment ref="S6" authorId="0" shapeId="0" xr:uid="{CC175C14-409C-44ED-85AC-40673871199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CF21A4A-425C-4B3D-9F8C-7E78B6B9B69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Mazal</author>
  </authors>
  <commentList>
    <comment ref="S6" authorId="0" shapeId="0" xr:uid="{1E75F97C-77B3-454B-B948-4EC101E5C46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A30C2D5-3DF8-4BDE-9A9B-3AB7C427CA7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<sst xmlns="http://schemas.openxmlformats.org/spreadsheetml/2006/main" count="1162" uniqueCount="302">
  <si>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</si>
  <si>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</si>
  <si>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</si>
  <si>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</si>
  <si>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</si>
  <si>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</si>
  <si>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</si>
  <si>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</si>
  <si>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</si>
  <si>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</si>
  <si>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</si>
  <si>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</si>
  <si>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</si>
  <si>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</si>
  <si>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</si>
  <si>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</si>
  <si>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</si>
  <si>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</si>
  <si>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</si>
  <si>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</si>
  <si>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</si>
  <si>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</si>
  <si>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</si>
  <si>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</si>
  <si>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</si>
  <si>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</si>
  <si>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</si>
  <si>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</si>
  <si>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</si>
  <si>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</si>
  <si>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</si>
  <si>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</si>
  <si>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</si>
  <si>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</si>
  <si>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</si>
  <si>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</si>
  <si>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</si>
  <si>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</si>
  <si>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</si>
  <si>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</si>
  <si>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</si>
  <si>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</si>
  <si>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</si>
  <si>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2023</t>
  </si>
  <si>
    <t>Výměna veřejného osvětlení, Kyjov, ul. Brandlova</t>
  </si>
  <si>
    <t>Město Kyjov</t>
  </si>
  <si>
    <t>Masarykovo náměstí 30/1</t>
  </si>
  <si>
    <t>Kyjov</t>
  </si>
  <si>
    <t>69701</t>
  </si>
  <si>
    <t>00285030</t>
  </si>
  <si>
    <t>CZ00285030</t>
  </si>
  <si>
    <t>Stavba</t>
  </si>
  <si>
    <t>Stavební objekt</t>
  </si>
  <si>
    <t>SO 431</t>
  </si>
  <si>
    <t>Veřejné osvětlení</t>
  </si>
  <si>
    <t>SO 432</t>
  </si>
  <si>
    <t>Celkem za stavbu</t>
  </si>
  <si>
    <t>CZK</t>
  </si>
  <si>
    <t>#POPS</t>
  </si>
  <si>
    <t>Popis stavby: 2023 - Výměna veřejného osvětlení, Kyjov, ul. Brandlova</t>
  </si>
  <si>
    <t>#POPO</t>
  </si>
  <si>
    <t>Popis objektu: SO 431 - Veřejné osvětlení</t>
  </si>
  <si>
    <t>#POPR</t>
  </si>
  <si>
    <t>Popis rozpočtu: SO 431 - Veřejné osvětlení</t>
  </si>
  <si>
    <t>Popis objektu: SO 432 - Veřejné osvětlení</t>
  </si>
  <si>
    <t>Popis rozpočtu: SO 432 - Veřejné osvětlení</t>
  </si>
  <si>
    <t>Rekapitulace dílů</t>
  </si>
  <si>
    <t>Typ dílu</t>
  </si>
  <si>
    <t>2</t>
  </si>
  <si>
    <t>Základy</t>
  </si>
  <si>
    <t>D10</t>
  </si>
  <si>
    <t>UKONČENÍ VODIČŮ NA SVORKOVNICE</t>
  </si>
  <si>
    <t>D11</t>
  </si>
  <si>
    <t>STOŽÁROVÁ SVORKOVNICE</t>
  </si>
  <si>
    <t>D12</t>
  </si>
  <si>
    <t>OCELOVÝ DRÁT POZINKOVANÝ</t>
  </si>
  <si>
    <t>D13</t>
  </si>
  <si>
    <t>SVORKA HROMOSVODNÍ,UZEMŇOVACÍ</t>
  </si>
  <si>
    <t>D14</t>
  </si>
  <si>
    <t>SADOVÝ STOŽÁR BEZPATICOVÝ TYPU K, VYLOŽENÍ DO 0,5m</t>
  </si>
  <si>
    <t>D15</t>
  </si>
  <si>
    <t>SILNIČNÍ STOŽÁR BEZPATICOVÝ TYPU STB-B, VYLOŽENÍ DO 1,5m</t>
  </si>
  <si>
    <t>D18</t>
  </si>
  <si>
    <t>VÝLOŽNÍK OBLOUKOVÝ TYPU V, NA PRŮMĚR 76MM</t>
  </si>
  <si>
    <t>D20</t>
  </si>
  <si>
    <t>STROJE A MECHANIZACE</t>
  </si>
  <si>
    <t>D21</t>
  </si>
  <si>
    <t>HODINOVÉ ZŮČTOVACÍ SAZBY</t>
  </si>
  <si>
    <t>D22</t>
  </si>
  <si>
    <t>REVIZNÍ ZKOUŠKY DLE ČSN</t>
  </si>
  <si>
    <t>D24</t>
  </si>
  <si>
    <t>Demontáž</t>
  </si>
  <si>
    <t>D25</t>
  </si>
  <si>
    <t>BOURÁNÍ POVRCHŮ</t>
  </si>
  <si>
    <t>D26</t>
  </si>
  <si>
    <t>ZÁPRAVA ZÁKLADU PRO STOŽÁR</t>
  </si>
  <si>
    <t>D27</t>
  </si>
  <si>
    <t>ZÁHOZ JÁMY PRO STOŽÁR, UPĚCHOVÁNÍ, ÚPRAVA POVRCHU</t>
  </si>
  <si>
    <t>D3</t>
  </si>
  <si>
    <t>KABEL SILOVÝ</t>
  </si>
  <si>
    <t>D33</t>
  </si>
  <si>
    <t>VÝKOP KABELOVÉ RÝHY</t>
  </si>
  <si>
    <t>D35</t>
  </si>
  <si>
    <t>KABELOVÉ LOŽE</t>
  </si>
  <si>
    <t>D36</t>
  </si>
  <si>
    <t>ZÁHOZ KABELOVÉ RÝHY</t>
  </si>
  <si>
    <t>D37</t>
  </si>
  <si>
    <t>POUZDROVÝ ZÁKLAD PRO STOŽÁR</t>
  </si>
  <si>
    <t>D38</t>
  </si>
  <si>
    <t>DEFINITIVNÍ ZÁPRAVY A ÚPRAVY</t>
  </si>
  <si>
    <t>D39</t>
  </si>
  <si>
    <t>ODPADY</t>
  </si>
  <si>
    <t>D4</t>
  </si>
  <si>
    <t>OHEBNÁ CHRÁNIČKA KOPOFLEX</t>
  </si>
  <si>
    <t>D40</t>
  </si>
  <si>
    <t>DOPRAVA A PŘESUN MATERIÁLU</t>
  </si>
  <si>
    <t>D7</t>
  </si>
  <si>
    <t>FOLIE VÝSTRAŽNÁ Z PVC</t>
  </si>
  <si>
    <t>D8</t>
  </si>
  <si>
    <t>Kabelové spojky</t>
  </si>
  <si>
    <t>D9</t>
  </si>
  <si>
    <t>UKONČENÍ Cu KABELŮ DO</t>
  </si>
  <si>
    <t>7</t>
  </si>
  <si>
    <t>Přidružená stavební výroba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</si>
  <si>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</si>
  <si>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</si>
  <si>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</si>
  <si>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</si>
  <si>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</si>
  <si>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</si>
  <si>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</si>
  <si>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</si>
  <si>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</si>
  <si>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</si>
  <si>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</si>
  <si>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</si>
  <si>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</si>
  <si>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</si>
  <si>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</si>
  <si>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</si>
  <si>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</si>
  <si>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</si>
  <si>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</si>
  <si>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</si>
  <si>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</si>
  <si>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</si>
  <si>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</si>
  <si>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</si>
  <si>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</si>
  <si>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</si>
  <si>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</si>
  <si>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</si>
  <si>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</si>
  <si>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</si>
  <si>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</si>
  <si>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Pol32|K</t>
  </si>
  <si>
    <t>Práce vysokozdvižná plošina</t>
  </si>
  <si>
    <t>HOD</t>
  </si>
  <si>
    <t>Vlastní</t>
  </si>
  <si>
    <t>Indiv</t>
  </si>
  <si>
    <t>Práce</t>
  </si>
  <si>
    <t>Běžná</t>
  </si>
  <si>
    <t>POL1_1</t>
  </si>
  <si>
    <t>8</t>
  </si>
  <si>
    <t>VV</t>
  </si>
  <si>
    <t>Pol33|K</t>
  </si>
  <si>
    <t>Úprava stávajícího zařízení</t>
  </si>
  <si>
    <t>Pol34|K</t>
  </si>
  <si>
    <t>Napojení na stávající zařízení</t>
  </si>
  <si>
    <t>3</t>
  </si>
  <si>
    <t>Pol35|K</t>
  </si>
  <si>
    <t>Vtažení nového vedení do stávajícího sloupu VO</t>
  </si>
  <si>
    <t>Pol37|K</t>
  </si>
  <si>
    <t>Upevnění pomocí pásku Bandimex na sloup</t>
  </si>
  <si>
    <t>KS</t>
  </si>
  <si>
    <t>Pol38|K</t>
  </si>
  <si>
    <t>Revizní technik</t>
  </si>
  <si>
    <t>Pol42|K</t>
  </si>
  <si>
    <t>Obkopání stávajícího sloupu</t>
  </si>
  <si>
    <t>M3</t>
  </si>
  <si>
    <t>5</t>
  </si>
  <si>
    <t>Pol43|K</t>
  </si>
  <si>
    <t>Demontáže ostatních zařízení</t>
  </si>
  <si>
    <t>Pol44|K</t>
  </si>
  <si>
    <t>Demontáže stávajících sloupů vč. vyložení</t>
  </si>
  <si>
    <t>Pol45|K</t>
  </si>
  <si>
    <t>Demontáže stávajících svítidel</t>
  </si>
  <si>
    <t>Pol46|K</t>
  </si>
  <si>
    <t>Rozbourání betonového základu</t>
  </si>
  <si>
    <t>Pol47|K</t>
  </si>
  <si>
    <t>C12/15 Beton</t>
  </si>
  <si>
    <t>1</t>
  </si>
  <si>
    <t>Pol48|K</t>
  </si>
  <si>
    <t>Zához jámy pro stožár VO ručně zem. tř. 3</t>
  </si>
  <si>
    <t>0,5</t>
  </si>
  <si>
    <t>1,5</t>
  </si>
  <si>
    <t>Pol60|K</t>
  </si>
  <si>
    <t>Trubka KG 315x7,7</t>
  </si>
  <si>
    <t>M</t>
  </si>
  <si>
    <t>2,2</t>
  </si>
  <si>
    <t>Pol61|K</t>
  </si>
  <si>
    <t>DK 04-08 Zásypový kámen drcený</t>
  </si>
  <si>
    <t>Pol65|K</t>
  </si>
  <si>
    <t>Likvidace přebytečné zeminy na skládce</t>
  </si>
  <si>
    <t>T</t>
  </si>
  <si>
    <t>4</t>
  </si>
  <si>
    <t>Pol66|K</t>
  </si>
  <si>
    <t>Likvidace betonu na skládce</t>
  </si>
  <si>
    <t>4,6</t>
  </si>
  <si>
    <t>Pol67|K</t>
  </si>
  <si>
    <t>Naložení odpadu na dopravní prostředek</t>
  </si>
  <si>
    <t>8,6</t>
  </si>
  <si>
    <t>Pol68|K</t>
  </si>
  <si>
    <t>Naložení demontovaných sloupů VO</t>
  </si>
  <si>
    <t>Pol69|K</t>
  </si>
  <si>
    <t>Odvoz odpadů na skládku</t>
  </si>
  <si>
    <t>KM</t>
  </si>
  <si>
    <t>16</t>
  </si>
  <si>
    <t>Pol72|K</t>
  </si>
  <si>
    <t>Doprava betonu na stavbu</t>
  </si>
  <si>
    <t>10</t>
  </si>
  <si>
    <t>Pol74|K</t>
  </si>
  <si>
    <t>Přesun materiálu v rámci stavby</t>
  </si>
  <si>
    <t>0,1</t>
  </si>
  <si>
    <t>210202013</t>
  </si>
  <si>
    <t>Montáž svítidlo výbojkové průmyslové nebo venkovní na výložník</t>
  </si>
  <si>
    <t>KUS</t>
  </si>
  <si>
    <t>POL1_7</t>
  </si>
  <si>
    <t>210204104</t>
  </si>
  <si>
    <t>Montáž výložníků osvětlení jednoramenných sloupových hmotnosti přes 35 kg</t>
  </si>
  <si>
    <t>210204011</t>
  </si>
  <si>
    <t>Montáž stožárů osvětlení ocelových samostatně stojících délky do 12 m</t>
  </si>
  <si>
    <t>SUM</t>
  </si>
  <si>
    <t>END</t>
  </si>
  <si>
    <t>Pol11|K</t>
  </si>
  <si>
    <t>do 2,5 mm2</t>
  </si>
  <si>
    <t>54</t>
  </si>
  <si>
    <t>Pol12|K</t>
  </si>
  <si>
    <t>SV 6.16.4</t>
  </si>
  <si>
    <t>Pol13|K</t>
  </si>
  <si>
    <t>SV 6.16.4/2</t>
  </si>
  <si>
    <t>Pol15|K</t>
  </si>
  <si>
    <t>Drát 10 drát o 10mm(0,62kg/m), volně</t>
  </si>
  <si>
    <t>400</t>
  </si>
  <si>
    <t>Pol16|K</t>
  </si>
  <si>
    <t>SPb připojovací</t>
  </si>
  <si>
    <t>9</t>
  </si>
  <si>
    <t>Pol17|K</t>
  </si>
  <si>
    <t>SS spojovací</t>
  </si>
  <si>
    <t>Pol18|K</t>
  </si>
  <si>
    <t>K5, žár. zinek , výška světelného bodu 5m</t>
  </si>
  <si>
    <t>Pol19|K</t>
  </si>
  <si>
    <t>STB-B 6, žár. zinek , výška světelného bodu 6m</t>
  </si>
  <si>
    <t>Pol27|K</t>
  </si>
  <si>
    <t>V 1/76 - 2500</t>
  </si>
  <si>
    <t>Pol32|K1</t>
  </si>
  <si>
    <t>Pol36|K</t>
  </si>
  <si>
    <t>Zavěšení demontované zařízení</t>
  </si>
  <si>
    <t>11</t>
  </si>
  <si>
    <t>2,1</t>
  </si>
  <si>
    <t>Pol1|K</t>
  </si>
  <si>
    <t>CYKY-J 4x16 mm2 , pevně</t>
  </si>
  <si>
    <t>Pol2|K</t>
  </si>
  <si>
    <t>CYKY-O 3x1.5 mm2 , pevně</t>
  </si>
  <si>
    <t>90</t>
  </si>
  <si>
    <t>Pol4|K</t>
  </si>
  <si>
    <t>KF 09050 TRUBKA KOPOFLEX 50, pevně</t>
  </si>
  <si>
    <t>Pol8|K</t>
  </si>
  <si>
    <t>Do šířky 33cm</t>
  </si>
  <si>
    <t>Pol9|K</t>
  </si>
  <si>
    <t>Spojka SVCZ-S4-1 4x10-4-35 AL+Cu</t>
  </si>
  <si>
    <t>Pol10|K</t>
  </si>
  <si>
    <t>4x16 mm2</t>
  </si>
  <si>
    <t>36</t>
  </si>
  <si>
    <t>Pol52|K</t>
  </si>
  <si>
    <t>Výkop kabelové rýhy 50x120cm ručně zem. tř. 3</t>
  </si>
  <si>
    <t>200</t>
  </si>
  <si>
    <t>Pol56|K</t>
  </si>
  <si>
    <t>Kabelové lože pískované š.50cm, bez zakrytí kabelu</t>
  </si>
  <si>
    <t>Pol59|K</t>
  </si>
  <si>
    <t>Zához kabelové rýhy 50x100cm ručně zem. tř. 3</t>
  </si>
  <si>
    <t>6,5</t>
  </si>
  <si>
    <t>10,5</t>
  </si>
  <si>
    <t>Pol62|K</t>
  </si>
  <si>
    <t>Hutnění zeminy strojně, vrstva 20cm</t>
  </si>
  <si>
    <t>40</t>
  </si>
  <si>
    <t>Pol63|K</t>
  </si>
  <si>
    <t>Provizorní úprava terénu zeminou tř.3</t>
  </si>
  <si>
    <t>M2</t>
  </si>
  <si>
    <t>220</t>
  </si>
  <si>
    <t>25</t>
  </si>
  <si>
    <t>41</t>
  </si>
  <si>
    <t>152</t>
  </si>
  <si>
    <t>Pol70|K</t>
  </si>
  <si>
    <t>Odvoz Sloupů a stávajích svítidel investorovi</t>
  </si>
  <si>
    <t>Pol71|K</t>
  </si>
  <si>
    <t>Doprava písku na stavbu</t>
  </si>
  <si>
    <t>50</t>
  </si>
  <si>
    <t>110</t>
  </si>
  <si>
    <t>Pol73|K</t>
  </si>
  <si>
    <t>Doprava kamínků na stavbu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</si>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</sst>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0v0GvUqy1oaOc+MHtKreRSTTUW5Bw89E7kPLiKDvwx51IpmpbklOnqhzqW/+QsrXafQrTh+uwwnFvOf0yZgzMg==" saltValue="/Y2VDuueF0XrfwvBA8Ypd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8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5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5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5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5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5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5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SUMIF(F57:F84,A16,I57:I84)+SUMIF(F57:F84,"PSU",I57:I84)</f>
        <v>0</v>
      </c>
      <c r="J16" s="85"/>
    </row>
    <row r="17" spans="1:10" ht="23.25" customHeight="1" x14ac:dyDescent="0.25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SUMIF(F57:F84,A17,I57:I84)</f>
        <v>0</v>
      </c>
      <c r="J17" s="85"/>
    </row>
    <row r="18" spans="1:10" ht="23.25" customHeight="1" x14ac:dyDescent="0.25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SUMIF(F57:F84,A18,I57:I84)</f>
        <v>0</v>
      </c>
      <c r="J18" s="85"/>
    </row>
    <row r="19" spans="1:10" ht="23.25" customHeight="1" x14ac:dyDescent="0.25">
      <c r="A19" s="199" t="s">
        <v>124</v>
      </c>
      <c r="B19" s="38" t="s">
        <v>27</v>
      </c>
      <c r="C19" s="62"/>
      <c r="D19" s="63"/>
      <c r="E19" s="83"/>
      <c r="F19" s="84"/>
      <c r="G19" s="83"/>
      <c r="H19" s="84"/>
      <c r="I19" s="83">
        <f>SUMIF(F57:F84,A19,I57:I84)</f>
        <v>0</v>
      </c>
      <c r="J19" s="85"/>
    </row>
    <row r="20" spans="1:10" ht="23.25" customHeight="1" x14ac:dyDescent="0.25">
      <c r="A20" s="199" t="s">
        <v>125</v>
      </c>
      <c r="B20" s="38" t="s">
        <v>28</v>
      </c>
      <c r="C20" s="62"/>
      <c r="D20" s="63"/>
      <c r="E20" s="83"/>
      <c r="F20" s="84"/>
      <c r="G20" s="83"/>
      <c r="H20" s="84"/>
      <c r="I20" s="83">
        <f>SUMIF(F57:F84,A20,I57:I84)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8" t="s">
        <v>23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 x14ac:dyDescent="0.3">
      <c r="A29" s="2"/>
      <c r="B29" s="168" t="s">
        <v>35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57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5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5" t="s">
        <v>1</v>
      </c>
      <c r="J38" s="146" t="s">
        <v>0</v>
      </c>
    </row>
    <row r="39" spans="1:10" ht="25.5" hidden="1" customHeight="1" x14ac:dyDescent="0.25">
      <c r="A39" s="136">
        <v>1</v>
      </c>
      <c r="B39" s="147" t="s">
        <v>51</v>
      </c>
      <c r="C39" s="148"/>
      <c r="D39" s="148"/>
      <c r="E39" s="148"/>
      <c r="F39" s="149">
        <f>'SO 431 SO 431 Pol'!AE70+'SO 432 SO 432 Pol'!AE133</f>
        <v>0</v>
      </c>
      <c r="G39" s="150">
        <f>'SO 431 SO 431 Pol'!AF70+'SO 432 SO 432 Pol'!AF133</f>
        <v>0</v>
      </c>
      <c r="H39" s="151"/>
      <c r="I39" s="152">
        <f>F39+G39+H39</f>
        <v>0</v>
      </c>
      <c r="J39" s="153" t="str">
        <f>IF(CenaCelkemVypocet=0,"",I39/CenaCelkemVypocet*100)</f>
        <v/>
      </c>
    </row>
    <row r="40" spans="1:10" ht="25.5" customHeight="1" x14ac:dyDescent="0.25">
      <c r="A40" s="136">
        <v>2</v>
      </c>
      <c r="B40" s="154"/>
      <c r="C40" s="155" t="s">
        <v>52</v>
      </c>
      <c r="D40" s="155"/>
      <c r="E40" s="155"/>
      <c r="F40" s="156"/>
      <c r="G40" s="157"/>
      <c r="H40" s="157"/>
      <c r="I40" s="158"/>
      <c r="J40" s="159"/>
    </row>
    <row r="41" spans="1:10" ht="25.5" customHeight="1" x14ac:dyDescent="0.25">
      <c r="A41" s="136">
        <v>2</v>
      </c>
      <c r="B41" s="154" t="s">
        <v>53</v>
      </c>
      <c r="C41" s="155" t="s">
        <v>54</v>
      </c>
      <c r="D41" s="155"/>
      <c r="E41" s="155"/>
      <c r="F41" s="156">
        <f>'SO 431 SO 431 Pol'!AE70</f>
        <v>0</v>
      </c>
      <c r="G41" s="157">
        <f>'SO 431 SO 431 Pol'!AF70</f>
        <v>0</v>
      </c>
      <c r="H41" s="157"/>
      <c r="I41" s="158">
        <f>F41+G41+H41</f>
        <v>0</v>
      </c>
      <c r="J41" s="159" t="str">
        <f>IF(CenaCelkemVypocet=0,"",I41/CenaCelkemVypocet*100)</f>
        <v/>
      </c>
    </row>
    <row r="42" spans="1:10" ht="25.5" customHeight="1" x14ac:dyDescent="0.25">
      <c r="A42" s="136">
        <v>3</v>
      </c>
      <c r="B42" s="160" t="s">
        <v>53</v>
      </c>
      <c r="C42" s="148" t="s">
        <v>54</v>
      </c>
      <c r="D42" s="148"/>
      <c r="E42" s="148"/>
      <c r="F42" s="161">
        <f>'SO 431 SO 431 Pol'!AE70</f>
        <v>0</v>
      </c>
      <c r="G42" s="151">
        <f>'SO 431 SO 431 Pol'!AF70</f>
        <v>0</v>
      </c>
      <c r="H42" s="151"/>
      <c r="I42" s="152">
        <f>F42+G42+H42</f>
        <v>0</v>
      </c>
      <c r="J42" s="153" t="str">
        <f>IF(CenaCelkemVypocet=0,"",I42/CenaCelkemVypocet*100)</f>
        <v/>
      </c>
    </row>
    <row r="43" spans="1:10" ht="25.5" customHeight="1" x14ac:dyDescent="0.25">
      <c r="A43" s="136">
        <v>2</v>
      </c>
      <c r="B43" s="154" t="s">
        <v>55</v>
      </c>
      <c r="C43" s="155" t="s">
        <v>54</v>
      </c>
      <c r="D43" s="155"/>
      <c r="E43" s="155"/>
      <c r="F43" s="156">
        <f>'SO 432 SO 432 Pol'!AE133</f>
        <v>0</v>
      </c>
      <c r="G43" s="157">
        <f>'SO 432 SO 432 Pol'!AF133</f>
        <v>0</v>
      </c>
      <c r="H43" s="157"/>
      <c r="I43" s="158">
        <f>F43+G43+H43</f>
        <v>0</v>
      </c>
      <c r="J43" s="159" t="str">
        <f>IF(CenaCelkemVypocet=0,"",I43/CenaCelkemVypocet*100)</f>
        <v/>
      </c>
    </row>
    <row r="44" spans="1:10" ht="25.5" customHeight="1" x14ac:dyDescent="0.25">
      <c r="A44" s="136">
        <v>3</v>
      </c>
      <c r="B44" s="160" t="s">
        <v>55</v>
      </c>
      <c r="C44" s="148" t="s">
        <v>54</v>
      </c>
      <c r="D44" s="148"/>
      <c r="E44" s="148"/>
      <c r="F44" s="161">
        <f>'SO 432 SO 432 Pol'!AE133</f>
        <v>0</v>
      </c>
      <c r="G44" s="151">
        <f>'SO 432 SO 432 Pol'!AF133</f>
        <v>0</v>
      </c>
      <c r="H44" s="151"/>
      <c r="I44" s="152">
        <f>F44+G44+H44</f>
        <v>0</v>
      </c>
      <c r="J44" s="153" t="str">
        <f>IF(CenaCelkemVypocet=0,"",I44/CenaCelkemVypocet*100)</f>
        <v/>
      </c>
    </row>
    <row r="45" spans="1:10" ht="25.5" customHeight="1" x14ac:dyDescent="0.25">
      <c r="A45" s="136"/>
      <c r="B45" s="162" t="s">
        <v>56</v>
      </c>
      <c r="C45" s="163"/>
      <c r="D45" s="163"/>
      <c r="E45" s="163"/>
      <c r="F45" s="164">
        <f>SUMIF(A39:A44,"=1",F39:F44)</f>
        <v>0</v>
      </c>
      <c r="G45" s="165">
        <f>SUMIF(A39:A44,"=1",G39:G44)</f>
        <v>0</v>
      </c>
      <c r="H45" s="165">
        <f>SUMIF(A39:A44,"=1",H39:H44)</f>
        <v>0</v>
      </c>
      <c r="I45" s="166">
        <f>SUMIF(A39:A44,"=1",I39:I44)</f>
        <v>0</v>
      </c>
      <c r="J45" s="167">
        <f>SUMIF(A39:A44,"=1",J39:J44)</f>
        <v>0</v>
      </c>
    </row>
    <row r="47" spans="1:10" x14ac:dyDescent="0.25">
      <c r="A47" t="s">
        <v>58</v>
      </c>
      <c r="B47" t="s">
        <v>59</v>
      </c>
    </row>
    <row r="48" spans="1:10" x14ac:dyDescent="0.25">
      <c r="A48" t="s">
        <v>60</v>
      </c>
      <c r="B48" t="s">
        <v>61</v>
      </c>
    </row>
    <row r="49" spans="1:10" x14ac:dyDescent="0.25">
      <c r="A49" t="s">
        <v>62</v>
      </c>
      <c r="B49" t="s">
        <v>63</v>
      </c>
    </row>
    <row r="50" spans="1:10" x14ac:dyDescent="0.25">
      <c r="A50" t="s">
        <v>60</v>
      </c>
      <c r="B50" t="s">
        <v>64</v>
      </c>
    </row>
    <row r="51" spans="1:10" x14ac:dyDescent="0.25">
      <c r="A51" t="s">
        <v>62</v>
      </c>
      <c r="B51" t="s">
        <v>65</v>
      </c>
    </row>
    <row r="54" spans="1:10" ht="15.6" x14ac:dyDescent="0.3">
      <c r="B54" s="178" t="s">
        <v>66</v>
      </c>
    </row>
    <row r="56" spans="1:10" ht="25.5" customHeight="1" x14ac:dyDescent="0.25">
      <c r="A56" s="180"/>
      <c r="B56" s="183" t="s">
        <v>17</v>
      </c>
      <c r="C56" s="183" t="s">
        <v>5</v>
      </c>
      <c r="D56" s="184"/>
      <c r="E56" s="184"/>
      <c r="F56" s="185" t="s">
        <v>67</v>
      </c>
      <c r="G56" s="185"/>
      <c r="H56" s="185"/>
      <c r="I56" s="185" t="s">
        <v>29</v>
      </c>
      <c r="J56" s="185" t="s">
        <v>0</v>
      </c>
    </row>
    <row r="57" spans="1:10" ht="36.75" customHeight="1" x14ac:dyDescent="0.25">
      <c r="A57" s="181"/>
      <c r="B57" s="186" t="s">
        <v>68</v>
      </c>
      <c r="C57" s="187" t="s">
        <v>69</v>
      </c>
      <c r="D57" s="188"/>
      <c r="E57" s="188"/>
      <c r="F57" s="195" t="s">
        <v>24</v>
      </c>
      <c r="G57" s="196"/>
      <c r="H57" s="196"/>
      <c r="I57" s="196">
        <f>'SO 431 SO 431 Pol'!G66</f>
        <v>0</v>
      </c>
      <c r="J57" s="192" t="str">
        <f>IF(I85=0,"",I57/I85*100)</f>
        <v/>
      </c>
    </row>
    <row r="58" spans="1:10" ht="36.75" customHeight="1" x14ac:dyDescent="0.25">
      <c r="A58" s="181"/>
      <c r="B58" s="186" t="s">
        <v>70</v>
      </c>
      <c r="C58" s="187" t="s">
        <v>71</v>
      </c>
      <c r="D58" s="188"/>
      <c r="E58" s="188"/>
      <c r="F58" s="195" t="s">
        <v>24</v>
      </c>
      <c r="G58" s="196"/>
      <c r="H58" s="196"/>
      <c r="I58" s="196">
        <f>'SO 432 SO 432 Pol'!G8</f>
        <v>0</v>
      </c>
      <c r="J58" s="192" t="str">
        <f>IF(I85=0,"",I58/I85*100)</f>
        <v/>
      </c>
    </row>
    <row r="59" spans="1:10" ht="36.75" customHeight="1" x14ac:dyDescent="0.25">
      <c r="A59" s="181"/>
      <c r="B59" s="186" t="s">
        <v>72</v>
      </c>
      <c r="C59" s="187" t="s">
        <v>73</v>
      </c>
      <c r="D59" s="188"/>
      <c r="E59" s="188"/>
      <c r="F59" s="195" t="s">
        <v>24</v>
      </c>
      <c r="G59" s="196"/>
      <c r="H59" s="196"/>
      <c r="I59" s="196">
        <f>'SO 432 SO 432 Pol'!G11</f>
        <v>0</v>
      </c>
      <c r="J59" s="192" t="str">
        <f>IF(I85=0,"",I59/I85*100)</f>
        <v/>
      </c>
    </row>
    <row r="60" spans="1:10" ht="36.75" customHeight="1" x14ac:dyDescent="0.25">
      <c r="A60" s="181"/>
      <c r="B60" s="186" t="s">
        <v>74</v>
      </c>
      <c r="C60" s="187" t="s">
        <v>75</v>
      </c>
      <c r="D60" s="188"/>
      <c r="E60" s="188"/>
      <c r="F60" s="195" t="s">
        <v>24</v>
      </c>
      <c r="G60" s="196"/>
      <c r="H60" s="196"/>
      <c r="I60" s="196">
        <f>'SO 432 SO 432 Pol'!G16</f>
        <v>0</v>
      </c>
      <c r="J60" s="192" t="str">
        <f>IF(I85=0,"",I60/I85*100)</f>
        <v/>
      </c>
    </row>
    <row r="61" spans="1:10" ht="36.75" customHeight="1" x14ac:dyDescent="0.25">
      <c r="A61" s="181"/>
      <c r="B61" s="186" t="s">
        <v>76</v>
      </c>
      <c r="C61" s="187" t="s">
        <v>77</v>
      </c>
      <c r="D61" s="188"/>
      <c r="E61" s="188"/>
      <c r="F61" s="195" t="s">
        <v>24</v>
      </c>
      <c r="G61" s="196"/>
      <c r="H61" s="196"/>
      <c r="I61" s="196">
        <f>'SO 432 SO 432 Pol'!G19</f>
        <v>0</v>
      </c>
      <c r="J61" s="192" t="str">
        <f>IF(I85=0,"",I61/I85*100)</f>
        <v/>
      </c>
    </row>
    <row r="62" spans="1:10" ht="36.75" customHeight="1" x14ac:dyDescent="0.25">
      <c r="A62" s="181"/>
      <c r="B62" s="186" t="s">
        <v>78</v>
      </c>
      <c r="C62" s="187" t="s">
        <v>79</v>
      </c>
      <c r="D62" s="188"/>
      <c r="E62" s="188"/>
      <c r="F62" s="195" t="s">
        <v>24</v>
      </c>
      <c r="G62" s="196"/>
      <c r="H62" s="196"/>
      <c r="I62" s="196">
        <f>'SO 432 SO 432 Pol'!G24</f>
        <v>0</v>
      </c>
      <c r="J62" s="192" t="str">
        <f>IF(I85=0,"",I62/I85*100)</f>
        <v/>
      </c>
    </row>
    <row r="63" spans="1:10" ht="36.75" customHeight="1" x14ac:dyDescent="0.25">
      <c r="A63" s="181"/>
      <c r="B63" s="186" t="s">
        <v>80</v>
      </c>
      <c r="C63" s="187" t="s">
        <v>81</v>
      </c>
      <c r="D63" s="188"/>
      <c r="E63" s="188"/>
      <c r="F63" s="195" t="s">
        <v>24</v>
      </c>
      <c r="G63" s="196"/>
      <c r="H63" s="196"/>
      <c r="I63" s="196">
        <f>'SO 432 SO 432 Pol'!G27</f>
        <v>0</v>
      </c>
      <c r="J63" s="192" t="str">
        <f>IF(I85=0,"",I63/I85*100)</f>
        <v/>
      </c>
    </row>
    <row r="64" spans="1:10" ht="36.75" customHeight="1" x14ac:dyDescent="0.25">
      <c r="A64" s="181"/>
      <c r="B64" s="186" t="s">
        <v>82</v>
      </c>
      <c r="C64" s="187" t="s">
        <v>83</v>
      </c>
      <c r="D64" s="188"/>
      <c r="E64" s="188"/>
      <c r="F64" s="195" t="s">
        <v>24</v>
      </c>
      <c r="G64" s="196"/>
      <c r="H64" s="196"/>
      <c r="I64" s="196">
        <f>'SO 432 SO 432 Pol'!G30</f>
        <v>0</v>
      </c>
      <c r="J64" s="192" t="str">
        <f>IF(I85=0,"",I64/I85*100)</f>
        <v/>
      </c>
    </row>
    <row r="65" spans="1:10" ht="36.75" customHeight="1" x14ac:dyDescent="0.25">
      <c r="A65" s="181"/>
      <c r="B65" s="186" t="s">
        <v>84</v>
      </c>
      <c r="C65" s="187" t="s">
        <v>85</v>
      </c>
      <c r="D65" s="188"/>
      <c r="E65" s="188"/>
      <c r="F65" s="195" t="s">
        <v>24</v>
      </c>
      <c r="G65" s="196"/>
      <c r="H65" s="196"/>
      <c r="I65" s="196">
        <f>'SO 431 SO 431 Pol'!G8+'SO 432 SO 432 Pol'!G33</f>
        <v>0</v>
      </c>
      <c r="J65" s="192" t="str">
        <f>IF(I85=0,"",I65/I85*100)</f>
        <v/>
      </c>
    </row>
    <row r="66" spans="1:10" ht="36.75" customHeight="1" x14ac:dyDescent="0.25">
      <c r="A66" s="181"/>
      <c r="B66" s="186" t="s">
        <v>86</v>
      </c>
      <c r="C66" s="187" t="s">
        <v>87</v>
      </c>
      <c r="D66" s="188"/>
      <c r="E66" s="188"/>
      <c r="F66" s="195" t="s">
        <v>24</v>
      </c>
      <c r="G66" s="196"/>
      <c r="H66" s="196"/>
      <c r="I66" s="196">
        <f>'SO 431 SO 431 Pol'!G11+'SO 432 SO 432 Pol'!G38</f>
        <v>0</v>
      </c>
      <c r="J66" s="192" t="str">
        <f>IF(I85=0,"",I66/I85*100)</f>
        <v/>
      </c>
    </row>
    <row r="67" spans="1:10" ht="36.75" customHeight="1" x14ac:dyDescent="0.25">
      <c r="A67" s="181"/>
      <c r="B67" s="186" t="s">
        <v>88</v>
      </c>
      <c r="C67" s="187" t="s">
        <v>89</v>
      </c>
      <c r="D67" s="188"/>
      <c r="E67" s="188"/>
      <c r="F67" s="195" t="s">
        <v>24</v>
      </c>
      <c r="G67" s="196"/>
      <c r="H67" s="196"/>
      <c r="I67" s="196">
        <f>'SO 431 SO 431 Pol'!G20+'SO 432 SO 432 Pol'!G49</f>
        <v>0</v>
      </c>
      <c r="J67" s="192" t="str">
        <f>IF(I85=0,"",I67/I85*100)</f>
        <v/>
      </c>
    </row>
    <row r="68" spans="1:10" ht="36.75" customHeight="1" x14ac:dyDescent="0.25">
      <c r="A68" s="181"/>
      <c r="B68" s="186" t="s">
        <v>90</v>
      </c>
      <c r="C68" s="187" t="s">
        <v>91</v>
      </c>
      <c r="D68" s="188"/>
      <c r="E68" s="188"/>
      <c r="F68" s="195" t="s">
        <v>24</v>
      </c>
      <c r="G68" s="196"/>
      <c r="H68" s="196"/>
      <c r="I68" s="196">
        <f>'SO 431 SO 431 Pol'!G23+'SO 432 SO 432 Pol'!G52</f>
        <v>0</v>
      </c>
      <c r="J68" s="192" t="str">
        <f>IF(I85=0,"",I68/I85*100)</f>
        <v/>
      </c>
    </row>
    <row r="69" spans="1:10" ht="36.75" customHeight="1" x14ac:dyDescent="0.25">
      <c r="A69" s="181"/>
      <c r="B69" s="186" t="s">
        <v>92</v>
      </c>
      <c r="C69" s="187" t="s">
        <v>93</v>
      </c>
      <c r="D69" s="188"/>
      <c r="E69" s="188"/>
      <c r="F69" s="195" t="s">
        <v>24</v>
      </c>
      <c r="G69" s="196"/>
      <c r="H69" s="196"/>
      <c r="I69" s="196">
        <f>'SO 431 SO 431 Pol'!G32+'SO 432 SO 432 Pol'!G61</f>
        <v>0</v>
      </c>
      <c r="J69" s="192" t="str">
        <f>IF(I85=0,"",I69/I85*100)</f>
        <v/>
      </c>
    </row>
    <row r="70" spans="1:10" ht="36.75" customHeight="1" x14ac:dyDescent="0.25">
      <c r="A70" s="181"/>
      <c r="B70" s="186" t="s">
        <v>94</v>
      </c>
      <c r="C70" s="187" t="s">
        <v>95</v>
      </c>
      <c r="D70" s="188"/>
      <c r="E70" s="188"/>
      <c r="F70" s="195" t="s">
        <v>24</v>
      </c>
      <c r="G70" s="196"/>
      <c r="H70" s="196"/>
      <c r="I70" s="196">
        <f>'SO 431 SO 431 Pol'!G35+'SO 432 SO 432 Pol'!G64</f>
        <v>0</v>
      </c>
      <c r="J70" s="192" t="str">
        <f>IF(I85=0,"",I70/I85*100)</f>
        <v/>
      </c>
    </row>
    <row r="71" spans="1:10" ht="36.75" customHeight="1" x14ac:dyDescent="0.25">
      <c r="A71" s="181"/>
      <c r="B71" s="186" t="s">
        <v>96</v>
      </c>
      <c r="C71" s="187" t="s">
        <v>97</v>
      </c>
      <c r="D71" s="188"/>
      <c r="E71" s="188"/>
      <c r="F71" s="195" t="s">
        <v>24</v>
      </c>
      <c r="G71" s="196"/>
      <c r="H71" s="196"/>
      <c r="I71" s="196">
        <f>'SO 431 SO 431 Pol'!G38+'SO 432 SO 432 Pol'!G67</f>
        <v>0</v>
      </c>
      <c r="J71" s="192" t="str">
        <f>IF(I85=0,"",I71/I85*100)</f>
        <v/>
      </c>
    </row>
    <row r="72" spans="1:10" ht="36.75" customHeight="1" x14ac:dyDescent="0.25">
      <c r="A72" s="181"/>
      <c r="B72" s="186" t="s">
        <v>98</v>
      </c>
      <c r="C72" s="187" t="s">
        <v>99</v>
      </c>
      <c r="D72" s="188"/>
      <c r="E72" s="188"/>
      <c r="F72" s="195" t="s">
        <v>24</v>
      </c>
      <c r="G72" s="196"/>
      <c r="H72" s="196"/>
      <c r="I72" s="196">
        <f>'SO 432 SO 432 Pol'!G70</f>
        <v>0</v>
      </c>
      <c r="J72" s="192" t="str">
        <f>IF(I85=0,"",I72/I85*100)</f>
        <v/>
      </c>
    </row>
    <row r="73" spans="1:10" ht="36.75" customHeight="1" x14ac:dyDescent="0.25">
      <c r="A73" s="181"/>
      <c r="B73" s="186" t="s">
        <v>100</v>
      </c>
      <c r="C73" s="187" t="s">
        <v>101</v>
      </c>
      <c r="D73" s="188"/>
      <c r="E73" s="188"/>
      <c r="F73" s="195" t="s">
        <v>24</v>
      </c>
      <c r="G73" s="196"/>
      <c r="H73" s="196"/>
      <c r="I73" s="196">
        <f>'SO 432 SO 432 Pol'!G87</f>
        <v>0</v>
      </c>
      <c r="J73" s="192" t="str">
        <f>IF(I85=0,"",I73/I85*100)</f>
        <v/>
      </c>
    </row>
    <row r="74" spans="1:10" ht="36.75" customHeight="1" x14ac:dyDescent="0.25">
      <c r="A74" s="181"/>
      <c r="B74" s="186" t="s">
        <v>102</v>
      </c>
      <c r="C74" s="187" t="s">
        <v>103</v>
      </c>
      <c r="D74" s="188"/>
      <c r="E74" s="188"/>
      <c r="F74" s="195" t="s">
        <v>24</v>
      </c>
      <c r="G74" s="196"/>
      <c r="H74" s="196"/>
      <c r="I74" s="196">
        <f>'SO 432 SO 432 Pol'!G90</f>
        <v>0</v>
      </c>
      <c r="J74" s="192" t="str">
        <f>IF(I85=0,"",I74/I85*100)</f>
        <v/>
      </c>
    </row>
    <row r="75" spans="1:10" ht="36.75" customHeight="1" x14ac:dyDescent="0.25">
      <c r="A75" s="181"/>
      <c r="B75" s="186" t="s">
        <v>104</v>
      </c>
      <c r="C75" s="187" t="s">
        <v>105</v>
      </c>
      <c r="D75" s="188"/>
      <c r="E75" s="188"/>
      <c r="F75" s="195" t="s">
        <v>24</v>
      </c>
      <c r="G75" s="196"/>
      <c r="H75" s="196"/>
      <c r="I75" s="196">
        <f>'SO 432 SO 432 Pol'!G93</f>
        <v>0</v>
      </c>
      <c r="J75" s="192" t="str">
        <f>IF(I85=0,"",I75/I85*100)</f>
        <v/>
      </c>
    </row>
    <row r="76" spans="1:10" ht="36.75" customHeight="1" x14ac:dyDescent="0.25">
      <c r="A76" s="181"/>
      <c r="B76" s="186" t="s">
        <v>106</v>
      </c>
      <c r="C76" s="187" t="s">
        <v>107</v>
      </c>
      <c r="D76" s="188"/>
      <c r="E76" s="188"/>
      <c r="F76" s="195" t="s">
        <v>24</v>
      </c>
      <c r="G76" s="196"/>
      <c r="H76" s="196"/>
      <c r="I76" s="196">
        <f>'SO 431 SO 431 Pol'!G41+'SO 432 SO 432 Pol'!G96</f>
        <v>0</v>
      </c>
      <c r="J76" s="192" t="str">
        <f>IF(I85=0,"",I76/I85*100)</f>
        <v/>
      </c>
    </row>
    <row r="77" spans="1:10" ht="36.75" customHeight="1" x14ac:dyDescent="0.25">
      <c r="A77" s="181"/>
      <c r="B77" s="186" t="s">
        <v>108</v>
      </c>
      <c r="C77" s="187" t="s">
        <v>109</v>
      </c>
      <c r="D77" s="188"/>
      <c r="E77" s="188"/>
      <c r="F77" s="195" t="s">
        <v>24</v>
      </c>
      <c r="G77" s="196"/>
      <c r="H77" s="196"/>
      <c r="I77" s="196">
        <f>'SO 432 SO 432 Pol'!G103</f>
        <v>0</v>
      </c>
      <c r="J77" s="192" t="str">
        <f>IF(I85=0,"",I77/I85*100)</f>
        <v/>
      </c>
    </row>
    <row r="78" spans="1:10" ht="36.75" customHeight="1" x14ac:dyDescent="0.25">
      <c r="A78" s="181"/>
      <c r="B78" s="186" t="s">
        <v>110</v>
      </c>
      <c r="C78" s="187" t="s">
        <v>111</v>
      </c>
      <c r="D78" s="188"/>
      <c r="E78" s="188"/>
      <c r="F78" s="195" t="s">
        <v>24</v>
      </c>
      <c r="G78" s="196"/>
      <c r="H78" s="196"/>
      <c r="I78" s="196">
        <f>'SO 431 SO 431 Pol'!G48+'SO 432 SO 432 Pol'!G108</f>
        <v>0</v>
      </c>
      <c r="J78" s="192" t="str">
        <f>IF(I85=0,"",I78/I85*100)</f>
        <v/>
      </c>
    </row>
    <row r="79" spans="1:10" ht="36.75" customHeight="1" x14ac:dyDescent="0.25">
      <c r="A79" s="181"/>
      <c r="B79" s="186" t="s">
        <v>112</v>
      </c>
      <c r="C79" s="187" t="s">
        <v>113</v>
      </c>
      <c r="D79" s="188"/>
      <c r="E79" s="188"/>
      <c r="F79" s="195" t="s">
        <v>24</v>
      </c>
      <c r="G79" s="196"/>
      <c r="H79" s="196"/>
      <c r="I79" s="196">
        <f>'SO 432 SO 432 Pol'!G75</f>
        <v>0</v>
      </c>
      <c r="J79" s="192" t="str">
        <f>IF(I85=0,"",I79/I85*100)</f>
        <v/>
      </c>
    </row>
    <row r="80" spans="1:10" ht="36.75" customHeight="1" x14ac:dyDescent="0.25">
      <c r="A80" s="181"/>
      <c r="B80" s="186" t="s">
        <v>114</v>
      </c>
      <c r="C80" s="187" t="s">
        <v>115</v>
      </c>
      <c r="D80" s="188"/>
      <c r="E80" s="188"/>
      <c r="F80" s="195" t="s">
        <v>24</v>
      </c>
      <c r="G80" s="196"/>
      <c r="H80" s="196"/>
      <c r="I80" s="196">
        <f>'SO 431 SO 431 Pol'!G59+'SO 432 SO 432 Pol'!G121</f>
        <v>0</v>
      </c>
      <c r="J80" s="192" t="str">
        <f>IF(I85=0,"",I80/I85*100)</f>
        <v/>
      </c>
    </row>
    <row r="81" spans="1:10" ht="36.75" customHeight="1" x14ac:dyDescent="0.25">
      <c r="A81" s="181"/>
      <c r="B81" s="186" t="s">
        <v>116</v>
      </c>
      <c r="C81" s="187" t="s">
        <v>117</v>
      </c>
      <c r="D81" s="188"/>
      <c r="E81" s="188"/>
      <c r="F81" s="195" t="s">
        <v>24</v>
      </c>
      <c r="G81" s="196"/>
      <c r="H81" s="196"/>
      <c r="I81" s="196">
        <f>'SO 432 SO 432 Pol'!G78</f>
        <v>0</v>
      </c>
      <c r="J81" s="192" t="str">
        <f>IF(I85=0,"",I81/I85*100)</f>
        <v/>
      </c>
    </row>
    <row r="82" spans="1:10" ht="36.75" customHeight="1" x14ac:dyDescent="0.25">
      <c r="A82" s="181"/>
      <c r="B82" s="186" t="s">
        <v>118</v>
      </c>
      <c r="C82" s="187" t="s">
        <v>119</v>
      </c>
      <c r="D82" s="188"/>
      <c r="E82" s="188"/>
      <c r="F82" s="195" t="s">
        <v>24</v>
      </c>
      <c r="G82" s="196"/>
      <c r="H82" s="196"/>
      <c r="I82" s="196">
        <f>'SO 432 SO 432 Pol'!G81</f>
        <v>0</v>
      </c>
      <c r="J82" s="192" t="str">
        <f>IF(I85=0,"",I82/I85*100)</f>
        <v/>
      </c>
    </row>
    <row r="83" spans="1:10" ht="36.75" customHeight="1" x14ac:dyDescent="0.25">
      <c r="A83" s="181"/>
      <c r="B83" s="186" t="s">
        <v>120</v>
      </c>
      <c r="C83" s="187" t="s">
        <v>121</v>
      </c>
      <c r="D83" s="188"/>
      <c r="E83" s="188"/>
      <c r="F83" s="195" t="s">
        <v>24</v>
      </c>
      <c r="G83" s="196"/>
      <c r="H83" s="196"/>
      <c r="I83" s="196">
        <f>'SO 432 SO 432 Pol'!G84</f>
        <v>0</v>
      </c>
      <c r="J83" s="192" t="str">
        <f>IF(I85=0,"",I83/I85*100)</f>
        <v/>
      </c>
    </row>
    <row r="84" spans="1:10" ht="36.75" customHeight="1" x14ac:dyDescent="0.25">
      <c r="A84" s="181"/>
      <c r="B84" s="186" t="s">
        <v>122</v>
      </c>
      <c r="C84" s="187" t="s">
        <v>123</v>
      </c>
      <c r="D84" s="188"/>
      <c r="E84" s="188"/>
      <c r="F84" s="195" t="s">
        <v>25</v>
      </c>
      <c r="G84" s="196"/>
      <c r="H84" s="196"/>
      <c r="I84" s="196">
        <f>'SO 431 SO 431 Pol'!G64+'SO 432 SO 432 Pol'!G130</f>
        <v>0</v>
      </c>
      <c r="J84" s="192" t="str">
        <f>IF(I85=0,"",I84/I85*100)</f>
        <v/>
      </c>
    </row>
    <row r="85" spans="1:10" ht="25.5" customHeight="1" x14ac:dyDescent="0.25">
      <c r="A85" s="182"/>
      <c r="B85" s="189" t="s">
        <v>1</v>
      </c>
      <c r="C85" s="190"/>
      <c r="D85" s="191"/>
      <c r="E85" s="191"/>
      <c r="F85" s="197"/>
      <c r="G85" s="198"/>
      <c r="H85" s="198"/>
      <c r="I85" s="198">
        <f>SUM(I57:I84)</f>
        <v>0</v>
      </c>
      <c r="J85" s="193">
        <f>SUM(J57:J84)</f>
        <v>0</v>
      </c>
    </row>
    <row r="86" spans="1:10" x14ac:dyDescent="0.25">
      <c r="F86" s="135"/>
      <c r="G86" s="135"/>
      <c r="H86" s="135"/>
      <c r="I86" s="135"/>
      <c r="J86" s="194"/>
    </row>
    <row r="87" spans="1:10" x14ac:dyDescent="0.25">
      <c r="F87" s="135"/>
      <c r="G87" s="135"/>
      <c r="H87" s="135"/>
      <c r="I87" s="135"/>
      <c r="J87" s="194"/>
    </row>
    <row r="88" spans="1:10" x14ac:dyDescent="0.25">
      <c r="F88" s="135"/>
      <c r="G88" s="135"/>
      <c r="H88" s="135"/>
      <c r="I88" s="135"/>
      <c r="J88" s="194"/>
    </row>
  </sheetData>
  <sheetProtection algorithmName="SHA-512" hashValue="t7J20qV0XfEsvWbzMPbHyL33xUXHYQH16vAguwYAV1Vc+QD/+rwjXCR+9wz5d5oGPvuh+FLzXBh9I9EZwqgbQQ==" saltValue="kCv+9q6Kl/xirnd6dODdp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 x14ac:dyDescent="0.25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 x14ac:dyDescent="0.25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 x14ac:dyDescent="0.25">
      <c r="A4" s="50" t="s">
        <v>9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sheetProtection algorithmName="SHA-512" hashValue="XbfdmVNYpT5Wg+bdeoXwDoej60bX5hcrnlCz19AGZpGgtBFoTblANSpwhOdvXNURhbN5k1YH6xjQ+XubFPud4Q==" saltValue="u3XYS7E5HJPXkKSpNCoMp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0AD2-EA69-4ADF-9EB0-DB40CFD87E1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126</v>
      </c>
      <c r="B1" s="200"/>
      <c r="C1" s="200"/>
      <c r="D1" s="200"/>
      <c r="E1" s="200"/>
      <c r="F1" s="200"/>
      <c r="G1" s="200"/>
      <c r="AG1" t="s">
        <v>127</v>
      </c>
    </row>
    <row r="2" spans="1:60" ht="25.05" customHeight="1" x14ac:dyDescent="0.25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128</v>
      </c>
    </row>
    <row r="3" spans="1:60" ht="25.05" customHeight="1" x14ac:dyDescent="0.25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79" t="s">
        <v>128</v>
      </c>
      <c r="AG3" t="s">
        <v>129</v>
      </c>
    </row>
    <row r="4" spans="1:60" ht="25.05" customHeight="1" x14ac:dyDescent="0.25">
      <c r="A4" s="205" t="s">
        <v>9</v>
      </c>
      <c r="B4" s="206" t="s">
        <v>53</v>
      </c>
      <c r="C4" s="207" t="s">
        <v>54</v>
      </c>
      <c r="D4" s="208"/>
      <c r="E4" s="208"/>
      <c r="F4" s="208"/>
      <c r="G4" s="209"/>
      <c r="AG4" t="s">
        <v>130</v>
      </c>
    </row>
    <row r="5" spans="1:60" x14ac:dyDescent="0.25">
      <c r="D5" s="10"/>
    </row>
    <row r="6" spans="1:60" ht="39.6" x14ac:dyDescent="0.25">
      <c r="A6" s="211" t="s">
        <v>131</v>
      </c>
      <c r="B6" s="213" t="s">
        <v>132</v>
      </c>
      <c r="C6" s="213" t="s">
        <v>133</v>
      </c>
      <c r="D6" s="212" t="s">
        <v>134</v>
      </c>
      <c r="E6" s="211" t="s">
        <v>135</v>
      </c>
      <c r="F6" s="210" t="s">
        <v>136</v>
      </c>
      <c r="G6" s="211" t="s">
        <v>29</v>
      </c>
      <c r="H6" s="214" t="s">
        <v>30</v>
      </c>
      <c r="I6" s="214" t="s">
        <v>137</v>
      </c>
      <c r="J6" s="214" t="s">
        <v>31</v>
      </c>
      <c r="K6" s="214" t="s">
        <v>138</v>
      </c>
      <c r="L6" s="214" t="s">
        <v>139</v>
      </c>
      <c r="M6" s="214" t="s">
        <v>140</v>
      </c>
      <c r="N6" s="214" t="s">
        <v>141</v>
      </c>
      <c r="O6" s="214" t="s">
        <v>142</v>
      </c>
      <c r="P6" s="214" t="s">
        <v>143</v>
      </c>
      <c r="Q6" s="214" t="s">
        <v>144</v>
      </c>
      <c r="R6" s="214" t="s">
        <v>145</v>
      </c>
      <c r="S6" s="214" t="s">
        <v>146</v>
      </c>
      <c r="T6" s="214" t="s">
        <v>147</v>
      </c>
      <c r="U6" s="214" t="s">
        <v>148</v>
      </c>
      <c r="V6" s="214" t="s">
        <v>149</v>
      </c>
      <c r="W6" s="214" t="s">
        <v>150</v>
      </c>
      <c r="X6" s="214" t="s">
        <v>151</v>
      </c>
      <c r="Y6" s="214" t="s">
        <v>152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29" t="s">
        <v>153</v>
      </c>
      <c r="B8" s="230" t="s">
        <v>84</v>
      </c>
      <c r="C8" s="250" t="s">
        <v>85</v>
      </c>
      <c r="D8" s="231"/>
      <c r="E8" s="232"/>
      <c r="F8" s="233"/>
      <c r="G8" s="233">
        <f>SUMIF(AG9:AG10,"&lt;&gt;NOR",G9:G10)</f>
        <v>0</v>
      </c>
      <c r="H8" s="233"/>
      <c r="I8" s="233">
        <f>SUM(I9:I10)</f>
        <v>0</v>
      </c>
      <c r="J8" s="233"/>
      <c r="K8" s="233">
        <f>SUM(K9:K10)</f>
        <v>0</v>
      </c>
      <c r="L8" s="233"/>
      <c r="M8" s="233">
        <f>SUM(M9:M10)</f>
        <v>0</v>
      </c>
      <c r="N8" s="232"/>
      <c r="O8" s="232">
        <f>SUM(O9:O10)</f>
        <v>0</v>
      </c>
      <c r="P8" s="232"/>
      <c r="Q8" s="232">
        <f>SUM(Q9:Q10)</f>
        <v>0</v>
      </c>
      <c r="R8" s="233"/>
      <c r="S8" s="233"/>
      <c r="T8" s="234"/>
      <c r="U8" s="228"/>
      <c r="V8" s="228">
        <f>SUM(V9:V10)</f>
        <v>0</v>
      </c>
      <c r="W8" s="228"/>
      <c r="X8" s="228"/>
      <c r="Y8" s="228"/>
      <c r="AG8" t="s">
        <v>154</v>
      </c>
    </row>
    <row r="9" spans="1:60" outlineLevel="1" x14ac:dyDescent="0.25">
      <c r="A9" s="236">
        <v>1</v>
      </c>
      <c r="B9" s="237" t="s">
        <v>155</v>
      </c>
      <c r="C9" s="251" t="s">
        <v>156</v>
      </c>
      <c r="D9" s="238" t="s">
        <v>157</v>
      </c>
      <c r="E9" s="239">
        <v>8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158</v>
      </c>
      <c r="T9" s="242" t="s">
        <v>159</v>
      </c>
      <c r="U9" s="225">
        <v>0</v>
      </c>
      <c r="V9" s="225">
        <f>ROUND(E9*U9,2)</f>
        <v>0</v>
      </c>
      <c r="W9" s="225"/>
      <c r="X9" s="225" t="s">
        <v>160</v>
      </c>
      <c r="Y9" s="225" t="s">
        <v>161</v>
      </c>
      <c r="Z9" s="215"/>
      <c r="AA9" s="215"/>
      <c r="AB9" s="215"/>
      <c r="AC9" s="215"/>
      <c r="AD9" s="215"/>
      <c r="AE9" s="215"/>
      <c r="AF9" s="215"/>
      <c r="AG9" s="215" t="s">
        <v>162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5">
      <c r="A10" s="222"/>
      <c r="B10" s="223"/>
      <c r="C10" s="252" t="s">
        <v>163</v>
      </c>
      <c r="D10" s="226"/>
      <c r="E10" s="227">
        <v>8</v>
      </c>
      <c r="F10" s="225"/>
      <c r="G10" s="225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25"/>
      <c r="Z10" s="215"/>
      <c r="AA10" s="215"/>
      <c r="AB10" s="215"/>
      <c r="AC10" s="215"/>
      <c r="AD10" s="215"/>
      <c r="AE10" s="215"/>
      <c r="AF10" s="215"/>
      <c r="AG10" s="215" t="s">
        <v>164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x14ac:dyDescent="0.25">
      <c r="A11" s="229" t="s">
        <v>153</v>
      </c>
      <c r="B11" s="230" t="s">
        <v>86</v>
      </c>
      <c r="C11" s="250" t="s">
        <v>87</v>
      </c>
      <c r="D11" s="231"/>
      <c r="E11" s="232"/>
      <c r="F11" s="233"/>
      <c r="G11" s="233">
        <f>SUMIF(AG12:AG19,"&lt;&gt;NOR",G12:G19)</f>
        <v>0</v>
      </c>
      <c r="H11" s="233"/>
      <c r="I11" s="233">
        <f>SUM(I12:I19)</f>
        <v>0</v>
      </c>
      <c r="J11" s="233"/>
      <c r="K11" s="233">
        <f>SUM(K12:K19)</f>
        <v>0</v>
      </c>
      <c r="L11" s="233"/>
      <c r="M11" s="233">
        <f>SUM(M12:M19)</f>
        <v>0</v>
      </c>
      <c r="N11" s="232"/>
      <c r="O11" s="232">
        <f>SUM(O12:O19)</f>
        <v>0</v>
      </c>
      <c r="P11" s="232"/>
      <c r="Q11" s="232">
        <f>SUM(Q12:Q19)</f>
        <v>0</v>
      </c>
      <c r="R11" s="233"/>
      <c r="S11" s="233"/>
      <c r="T11" s="234"/>
      <c r="U11" s="228"/>
      <c r="V11" s="228">
        <f>SUM(V12:V19)</f>
        <v>0</v>
      </c>
      <c r="W11" s="228"/>
      <c r="X11" s="228"/>
      <c r="Y11" s="228"/>
      <c r="AG11" t="s">
        <v>154</v>
      </c>
    </row>
    <row r="12" spans="1:60" outlineLevel="1" x14ac:dyDescent="0.25">
      <c r="A12" s="236">
        <v>2</v>
      </c>
      <c r="B12" s="237" t="s">
        <v>165</v>
      </c>
      <c r="C12" s="251" t="s">
        <v>166</v>
      </c>
      <c r="D12" s="238" t="s">
        <v>157</v>
      </c>
      <c r="E12" s="239">
        <v>2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/>
      <c r="S12" s="241" t="s">
        <v>158</v>
      </c>
      <c r="T12" s="242" t="s">
        <v>159</v>
      </c>
      <c r="U12" s="225">
        <v>0</v>
      </c>
      <c r="V12" s="225">
        <f>ROUND(E12*U12,2)</f>
        <v>0</v>
      </c>
      <c r="W12" s="225"/>
      <c r="X12" s="225" t="s">
        <v>160</v>
      </c>
      <c r="Y12" s="225" t="s">
        <v>161</v>
      </c>
      <c r="Z12" s="215"/>
      <c r="AA12" s="215"/>
      <c r="AB12" s="215"/>
      <c r="AC12" s="215"/>
      <c r="AD12" s="215"/>
      <c r="AE12" s="215"/>
      <c r="AF12" s="215"/>
      <c r="AG12" s="215" t="s">
        <v>162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 x14ac:dyDescent="0.25">
      <c r="A13" s="222"/>
      <c r="B13" s="223"/>
      <c r="C13" s="252" t="s">
        <v>68</v>
      </c>
      <c r="D13" s="226"/>
      <c r="E13" s="227">
        <v>2</v>
      </c>
      <c r="F13" s="225"/>
      <c r="G13" s="225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25"/>
      <c r="Z13" s="215"/>
      <c r="AA13" s="215"/>
      <c r="AB13" s="215"/>
      <c r="AC13" s="215"/>
      <c r="AD13" s="215"/>
      <c r="AE13" s="215"/>
      <c r="AF13" s="215"/>
      <c r="AG13" s="215" t="s">
        <v>164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36">
        <v>3</v>
      </c>
      <c r="B14" s="237" t="s">
        <v>167</v>
      </c>
      <c r="C14" s="251" t="s">
        <v>168</v>
      </c>
      <c r="D14" s="238" t="s">
        <v>157</v>
      </c>
      <c r="E14" s="239">
        <v>3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41"/>
      <c r="S14" s="241" t="s">
        <v>158</v>
      </c>
      <c r="T14" s="242" t="s">
        <v>159</v>
      </c>
      <c r="U14" s="225">
        <v>0</v>
      </c>
      <c r="V14" s="225">
        <f>ROUND(E14*U14,2)</f>
        <v>0</v>
      </c>
      <c r="W14" s="225"/>
      <c r="X14" s="225" t="s">
        <v>160</v>
      </c>
      <c r="Y14" s="225" t="s">
        <v>161</v>
      </c>
      <c r="Z14" s="215"/>
      <c r="AA14" s="215"/>
      <c r="AB14" s="215"/>
      <c r="AC14" s="215"/>
      <c r="AD14" s="215"/>
      <c r="AE14" s="215"/>
      <c r="AF14" s="215"/>
      <c r="AG14" s="215" t="s">
        <v>162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2" x14ac:dyDescent="0.25">
      <c r="A15" s="222"/>
      <c r="B15" s="223"/>
      <c r="C15" s="252" t="s">
        <v>169</v>
      </c>
      <c r="D15" s="226"/>
      <c r="E15" s="227">
        <v>3</v>
      </c>
      <c r="F15" s="225"/>
      <c r="G15" s="225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25"/>
      <c r="Z15" s="215"/>
      <c r="AA15" s="215"/>
      <c r="AB15" s="215"/>
      <c r="AC15" s="215"/>
      <c r="AD15" s="215"/>
      <c r="AE15" s="215"/>
      <c r="AF15" s="215"/>
      <c r="AG15" s="215" t="s">
        <v>164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5">
      <c r="A16" s="236">
        <v>4</v>
      </c>
      <c r="B16" s="237" t="s">
        <v>170</v>
      </c>
      <c r="C16" s="251" t="s">
        <v>171</v>
      </c>
      <c r="D16" s="238" t="s">
        <v>157</v>
      </c>
      <c r="E16" s="239">
        <v>2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41"/>
      <c r="S16" s="241" t="s">
        <v>158</v>
      </c>
      <c r="T16" s="242" t="s">
        <v>159</v>
      </c>
      <c r="U16" s="225">
        <v>0</v>
      </c>
      <c r="V16" s="225">
        <f>ROUND(E16*U16,2)</f>
        <v>0</v>
      </c>
      <c r="W16" s="225"/>
      <c r="X16" s="225" t="s">
        <v>160</v>
      </c>
      <c r="Y16" s="225" t="s">
        <v>161</v>
      </c>
      <c r="Z16" s="215"/>
      <c r="AA16" s="215"/>
      <c r="AB16" s="215"/>
      <c r="AC16" s="215"/>
      <c r="AD16" s="215"/>
      <c r="AE16" s="215"/>
      <c r="AF16" s="215"/>
      <c r="AG16" s="215" t="s">
        <v>162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2" x14ac:dyDescent="0.25">
      <c r="A17" s="222"/>
      <c r="B17" s="223"/>
      <c r="C17" s="252" t="s">
        <v>68</v>
      </c>
      <c r="D17" s="226"/>
      <c r="E17" s="227">
        <v>2</v>
      </c>
      <c r="F17" s="225"/>
      <c r="G17" s="225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25"/>
      <c r="Z17" s="215"/>
      <c r="AA17" s="215"/>
      <c r="AB17" s="215"/>
      <c r="AC17" s="215"/>
      <c r="AD17" s="215"/>
      <c r="AE17" s="215"/>
      <c r="AF17" s="215"/>
      <c r="AG17" s="215" t="s">
        <v>164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5">
      <c r="A18" s="236">
        <v>5</v>
      </c>
      <c r="B18" s="237" t="s">
        <v>172</v>
      </c>
      <c r="C18" s="251" t="s">
        <v>173</v>
      </c>
      <c r="D18" s="238" t="s">
        <v>174</v>
      </c>
      <c r="E18" s="239">
        <v>2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0</v>
      </c>
      <c r="Q18" s="239">
        <f>ROUND(E18*P18,2)</f>
        <v>0</v>
      </c>
      <c r="R18" s="241"/>
      <c r="S18" s="241" t="s">
        <v>158</v>
      </c>
      <c r="T18" s="242" t="s">
        <v>159</v>
      </c>
      <c r="U18" s="225">
        <v>0</v>
      </c>
      <c r="V18" s="225">
        <f>ROUND(E18*U18,2)</f>
        <v>0</v>
      </c>
      <c r="W18" s="225"/>
      <c r="X18" s="225" t="s">
        <v>160</v>
      </c>
      <c r="Y18" s="225" t="s">
        <v>161</v>
      </c>
      <c r="Z18" s="215"/>
      <c r="AA18" s="215"/>
      <c r="AB18" s="215"/>
      <c r="AC18" s="215"/>
      <c r="AD18" s="215"/>
      <c r="AE18" s="215"/>
      <c r="AF18" s="215"/>
      <c r="AG18" s="215" t="s">
        <v>162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2" x14ac:dyDescent="0.25">
      <c r="A19" s="222"/>
      <c r="B19" s="223"/>
      <c r="C19" s="252" t="s">
        <v>68</v>
      </c>
      <c r="D19" s="226"/>
      <c r="E19" s="227">
        <v>2</v>
      </c>
      <c r="F19" s="225"/>
      <c r="G19" s="225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25"/>
      <c r="Z19" s="215"/>
      <c r="AA19" s="215"/>
      <c r="AB19" s="215"/>
      <c r="AC19" s="215"/>
      <c r="AD19" s="215"/>
      <c r="AE19" s="215"/>
      <c r="AF19" s="215"/>
      <c r="AG19" s="215" t="s">
        <v>164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x14ac:dyDescent="0.25">
      <c r="A20" s="229" t="s">
        <v>153</v>
      </c>
      <c r="B20" s="230" t="s">
        <v>88</v>
      </c>
      <c r="C20" s="250" t="s">
        <v>89</v>
      </c>
      <c r="D20" s="231"/>
      <c r="E20" s="232"/>
      <c r="F20" s="233"/>
      <c r="G20" s="233">
        <f>SUMIF(AG21:AG22,"&lt;&gt;NOR",G21:G22)</f>
        <v>0</v>
      </c>
      <c r="H20" s="233"/>
      <c r="I20" s="233">
        <f>SUM(I21:I22)</f>
        <v>0</v>
      </c>
      <c r="J20" s="233"/>
      <c r="K20" s="233">
        <f>SUM(K21:K22)</f>
        <v>0</v>
      </c>
      <c r="L20" s="233"/>
      <c r="M20" s="233">
        <f>SUM(M21:M22)</f>
        <v>0</v>
      </c>
      <c r="N20" s="232"/>
      <c r="O20" s="232">
        <f>SUM(O21:O22)</f>
        <v>0</v>
      </c>
      <c r="P20" s="232"/>
      <c r="Q20" s="232">
        <f>SUM(Q21:Q22)</f>
        <v>0</v>
      </c>
      <c r="R20" s="233"/>
      <c r="S20" s="233"/>
      <c r="T20" s="234"/>
      <c r="U20" s="228"/>
      <c r="V20" s="228">
        <f>SUM(V21:V22)</f>
        <v>0</v>
      </c>
      <c r="W20" s="228"/>
      <c r="X20" s="228"/>
      <c r="Y20" s="228"/>
      <c r="AG20" t="s">
        <v>154</v>
      </c>
    </row>
    <row r="21" spans="1:60" outlineLevel="1" x14ac:dyDescent="0.25">
      <c r="A21" s="236">
        <v>6</v>
      </c>
      <c r="B21" s="237" t="s">
        <v>175</v>
      </c>
      <c r="C21" s="251" t="s">
        <v>176</v>
      </c>
      <c r="D21" s="238" t="s">
        <v>157</v>
      </c>
      <c r="E21" s="239">
        <v>3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/>
      <c r="S21" s="241" t="s">
        <v>158</v>
      </c>
      <c r="T21" s="242" t="s">
        <v>159</v>
      </c>
      <c r="U21" s="225">
        <v>0</v>
      </c>
      <c r="V21" s="225">
        <f>ROUND(E21*U21,2)</f>
        <v>0</v>
      </c>
      <c r="W21" s="225"/>
      <c r="X21" s="225" t="s">
        <v>160</v>
      </c>
      <c r="Y21" s="225" t="s">
        <v>161</v>
      </c>
      <c r="Z21" s="215"/>
      <c r="AA21" s="215"/>
      <c r="AB21" s="215"/>
      <c r="AC21" s="215"/>
      <c r="AD21" s="215"/>
      <c r="AE21" s="215"/>
      <c r="AF21" s="215"/>
      <c r="AG21" s="215" t="s">
        <v>162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2" x14ac:dyDescent="0.25">
      <c r="A22" s="222"/>
      <c r="B22" s="223"/>
      <c r="C22" s="252" t="s">
        <v>169</v>
      </c>
      <c r="D22" s="226"/>
      <c r="E22" s="227">
        <v>3</v>
      </c>
      <c r="F22" s="225"/>
      <c r="G22" s="225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25"/>
      <c r="Z22" s="215"/>
      <c r="AA22" s="215"/>
      <c r="AB22" s="215"/>
      <c r="AC22" s="215"/>
      <c r="AD22" s="215"/>
      <c r="AE22" s="215"/>
      <c r="AF22" s="215"/>
      <c r="AG22" s="215" t="s">
        <v>164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x14ac:dyDescent="0.25">
      <c r="A23" s="229" t="s">
        <v>153</v>
      </c>
      <c r="B23" s="230" t="s">
        <v>90</v>
      </c>
      <c r="C23" s="250" t="s">
        <v>91</v>
      </c>
      <c r="D23" s="231"/>
      <c r="E23" s="232"/>
      <c r="F23" s="233"/>
      <c r="G23" s="233">
        <f>SUMIF(AG24:AG31,"&lt;&gt;NOR",G24:G31)</f>
        <v>0</v>
      </c>
      <c r="H23" s="233"/>
      <c r="I23" s="233">
        <f>SUM(I24:I31)</f>
        <v>0</v>
      </c>
      <c r="J23" s="233"/>
      <c r="K23" s="233">
        <f>SUM(K24:K31)</f>
        <v>0</v>
      </c>
      <c r="L23" s="233"/>
      <c r="M23" s="233">
        <f>SUM(M24:M31)</f>
        <v>0</v>
      </c>
      <c r="N23" s="232"/>
      <c r="O23" s="232">
        <f>SUM(O24:O31)</f>
        <v>0</v>
      </c>
      <c r="P23" s="232"/>
      <c r="Q23" s="232">
        <f>SUM(Q24:Q31)</f>
        <v>0</v>
      </c>
      <c r="R23" s="233"/>
      <c r="S23" s="233"/>
      <c r="T23" s="234"/>
      <c r="U23" s="228"/>
      <c r="V23" s="228">
        <f>SUM(V24:V31)</f>
        <v>0</v>
      </c>
      <c r="W23" s="228"/>
      <c r="X23" s="228"/>
      <c r="Y23" s="228"/>
      <c r="AG23" t="s">
        <v>154</v>
      </c>
    </row>
    <row r="24" spans="1:60" outlineLevel="1" x14ac:dyDescent="0.25">
      <c r="A24" s="236">
        <v>7</v>
      </c>
      <c r="B24" s="237" t="s">
        <v>177</v>
      </c>
      <c r="C24" s="251" t="s">
        <v>178</v>
      </c>
      <c r="D24" s="238" t="s">
        <v>179</v>
      </c>
      <c r="E24" s="239">
        <v>5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0</v>
      </c>
      <c r="O24" s="239">
        <f>ROUND(E24*N24,2)</f>
        <v>0</v>
      </c>
      <c r="P24" s="239">
        <v>0</v>
      </c>
      <c r="Q24" s="239">
        <f>ROUND(E24*P24,2)</f>
        <v>0</v>
      </c>
      <c r="R24" s="241"/>
      <c r="S24" s="241" t="s">
        <v>158</v>
      </c>
      <c r="T24" s="242" t="s">
        <v>159</v>
      </c>
      <c r="U24" s="225">
        <v>0</v>
      </c>
      <c r="V24" s="225">
        <f>ROUND(E24*U24,2)</f>
        <v>0</v>
      </c>
      <c r="W24" s="225"/>
      <c r="X24" s="225" t="s">
        <v>160</v>
      </c>
      <c r="Y24" s="225" t="s">
        <v>161</v>
      </c>
      <c r="Z24" s="215"/>
      <c r="AA24" s="215"/>
      <c r="AB24" s="215"/>
      <c r="AC24" s="215"/>
      <c r="AD24" s="215"/>
      <c r="AE24" s="215"/>
      <c r="AF24" s="215"/>
      <c r="AG24" s="215" t="s">
        <v>162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2" x14ac:dyDescent="0.25">
      <c r="A25" s="222"/>
      <c r="B25" s="223"/>
      <c r="C25" s="252" t="s">
        <v>180</v>
      </c>
      <c r="D25" s="226"/>
      <c r="E25" s="227">
        <v>5</v>
      </c>
      <c r="F25" s="225"/>
      <c r="G25" s="225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25"/>
      <c r="Z25" s="215"/>
      <c r="AA25" s="215"/>
      <c r="AB25" s="215"/>
      <c r="AC25" s="215"/>
      <c r="AD25" s="215"/>
      <c r="AE25" s="215"/>
      <c r="AF25" s="215"/>
      <c r="AG25" s="215" t="s">
        <v>164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5">
      <c r="A26" s="236">
        <v>8</v>
      </c>
      <c r="B26" s="237" t="s">
        <v>181</v>
      </c>
      <c r="C26" s="251" t="s">
        <v>182</v>
      </c>
      <c r="D26" s="238" t="s">
        <v>174</v>
      </c>
      <c r="E26" s="239">
        <v>2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41"/>
      <c r="S26" s="241" t="s">
        <v>158</v>
      </c>
      <c r="T26" s="242" t="s">
        <v>159</v>
      </c>
      <c r="U26" s="225">
        <v>0</v>
      </c>
      <c r="V26" s="225">
        <f>ROUND(E26*U26,2)</f>
        <v>0</v>
      </c>
      <c r="W26" s="225"/>
      <c r="X26" s="225" t="s">
        <v>160</v>
      </c>
      <c r="Y26" s="225" t="s">
        <v>161</v>
      </c>
      <c r="Z26" s="215"/>
      <c r="AA26" s="215"/>
      <c r="AB26" s="215"/>
      <c r="AC26" s="215"/>
      <c r="AD26" s="215"/>
      <c r="AE26" s="215"/>
      <c r="AF26" s="215"/>
      <c r="AG26" s="215" t="s">
        <v>162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2" x14ac:dyDescent="0.25">
      <c r="A27" s="222"/>
      <c r="B27" s="223"/>
      <c r="C27" s="252" t="s">
        <v>68</v>
      </c>
      <c r="D27" s="226"/>
      <c r="E27" s="227">
        <v>2</v>
      </c>
      <c r="F27" s="225"/>
      <c r="G27" s="225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25"/>
      <c r="Z27" s="215"/>
      <c r="AA27" s="215"/>
      <c r="AB27" s="215"/>
      <c r="AC27" s="215"/>
      <c r="AD27" s="215"/>
      <c r="AE27" s="215"/>
      <c r="AF27" s="215"/>
      <c r="AG27" s="215" t="s">
        <v>164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5">
      <c r="A28" s="236">
        <v>9</v>
      </c>
      <c r="B28" s="237" t="s">
        <v>183</v>
      </c>
      <c r="C28" s="251" t="s">
        <v>184</v>
      </c>
      <c r="D28" s="238" t="s">
        <v>174</v>
      </c>
      <c r="E28" s="239">
        <v>2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41"/>
      <c r="S28" s="241" t="s">
        <v>158</v>
      </c>
      <c r="T28" s="242" t="s">
        <v>159</v>
      </c>
      <c r="U28" s="225">
        <v>0</v>
      </c>
      <c r="V28" s="225">
        <f>ROUND(E28*U28,2)</f>
        <v>0</v>
      </c>
      <c r="W28" s="225"/>
      <c r="X28" s="225" t="s">
        <v>160</v>
      </c>
      <c r="Y28" s="225" t="s">
        <v>161</v>
      </c>
      <c r="Z28" s="215"/>
      <c r="AA28" s="215"/>
      <c r="AB28" s="215"/>
      <c r="AC28" s="215"/>
      <c r="AD28" s="215"/>
      <c r="AE28" s="215"/>
      <c r="AF28" s="215"/>
      <c r="AG28" s="215" t="s">
        <v>162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2" x14ac:dyDescent="0.25">
      <c r="A29" s="222"/>
      <c r="B29" s="223"/>
      <c r="C29" s="252" t="s">
        <v>68</v>
      </c>
      <c r="D29" s="226"/>
      <c r="E29" s="227">
        <v>2</v>
      </c>
      <c r="F29" s="225"/>
      <c r="G29" s="225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25"/>
      <c r="Z29" s="215"/>
      <c r="AA29" s="215"/>
      <c r="AB29" s="215"/>
      <c r="AC29" s="215"/>
      <c r="AD29" s="215"/>
      <c r="AE29" s="215"/>
      <c r="AF29" s="215"/>
      <c r="AG29" s="215" t="s">
        <v>164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5">
      <c r="A30" s="236">
        <v>10</v>
      </c>
      <c r="B30" s="237" t="s">
        <v>185</v>
      </c>
      <c r="C30" s="251" t="s">
        <v>186</v>
      </c>
      <c r="D30" s="238" t="s">
        <v>174</v>
      </c>
      <c r="E30" s="239">
        <v>2</v>
      </c>
      <c r="F30" s="240"/>
      <c r="G30" s="241">
        <f>ROUND(E30*F30,2)</f>
        <v>0</v>
      </c>
      <c r="H30" s="240"/>
      <c r="I30" s="241">
        <f>ROUND(E30*H30,2)</f>
        <v>0</v>
      </c>
      <c r="J30" s="240"/>
      <c r="K30" s="241">
        <f>ROUND(E30*J30,2)</f>
        <v>0</v>
      </c>
      <c r="L30" s="241">
        <v>21</v>
      </c>
      <c r="M30" s="241">
        <f>G30*(1+L30/100)</f>
        <v>0</v>
      </c>
      <c r="N30" s="239">
        <v>0</v>
      </c>
      <c r="O30" s="239">
        <f>ROUND(E30*N30,2)</f>
        <v>0</v>
      </c>
      <c r="P30" s="239">
        <v>0</v>
      </c>
      <c r="Q30" s="239">
        <f>ROUND(E30*P30,2)</f>
        <v>0</v>
      </c>
      <c r="R30" s="241"/>
      <c r="S30" s="241" t="s">
        <v>158</v>
      </c>
      <c r="T30" s="242" t="s">
        <v>159</v>
      </c>
      <c r="U30" s="225">
        <v>0</v>
      </c>
      <c r="V30" s="225">
        <f>ROUND(E30*U30,2)</f>
        <v>0</v>
      </c>
      <c r="W30" s="225"/>
      <c r="X30" s="225" t="s">
        <v>160</v>
      </c>
      <c r="Y30" s="225" t="s">
        <v>161</v>
      </c>
      <c r="Z30" s="215"/>
      <c r="AA30" s="215"/>
      <c r="AB30" s="215"/>
      <c r="AC30" s="215"/>
      <c r="AD30" s="215"/>
      <c r="AE30" s="215"/>
      <c r="AF30" s="215"/>
      <c r="AG30" s="215" t="s">
        <v>162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2" x14ac:dyDescent="0.25">
      <c r="A31" s="222"/>
      <c r="B31" s="223"/>
      <c r="C31" s="252" t="s">
        <v>68</v>
      </c>
      <c r="D31" s="226"/>
      <c r="E31" s="227">
        <v>2</v>
      </c>
      <c r="F31" s="225"/>
      <c r="G31" s="225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25"/>
      <c r="Z31" s="215"/>
      <c r="AA31" s="215"/>
      <c r="AB31" s="215"/>
      <c r="AC31" s="215"/>
      <c r="AD31" s="215"/>
      <c r="AE31" s="215"/>
      <c r="AF31" s="215"/>
      <c r="AG31" s="215" t="s">
        <v>164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x14ac:dyDescent="0.25">
      <c r="A32" s="229" t="s">
        <v>153</v>
      </c>
      <c r="B32" s="230" t="s">
        <v>92</v>
      </c>
      <c r="C32" s="250" t="s">
        <v>93</v>
      </c>
      <c r="D32" s="231"/>
      <c r="E32" s="232"/>
      <c r="F32" s="233"/>
      <c r="G32" s="233">
        <f>SUMIF(AG33:AG34,"&lt;&gt;NOR",G33:G34)</f>
        <v>0</v>
      </c>
      <c r="H32" s="233"/>
      <c r="I32" s="233">
        <f>SUM(I33:I34)</f>
        <v>0</v>
      </c>
      <c r="J32" s="233"/>
      <c r="K32" s="233">
        <f>SUM(K33:K34)</f>
        <v>0</v>
      </c>
      <c r="L32" s="233"/>
      <c r="M32" s="233">
        <f>SUM(M33:M34)</f>
        <v>0</v>
      </c>
      <c r="N32" s="232"/>
      <c r="O32" s="232">
        <f>SUM(O33:O34)</f>
        <v>0</v>
      </c>
      <c r="P32" s="232"/>
      <c r="Q32" s="232">
        <f>SUM(Q33:Q34)</f>
        <v>0</v>
      </c>
      <c r="R32" s="233"/>
      <c r="S32" s="233"/>
      <c r="T32" s="234"/>
      <c r="U32" s="228"/>
      <c r="V32" s="228">
        <f>SUM(V33:V34)</f>
        <v>0</v>
      </c>
      <c r="W32" s="228"/>
      <c r="X32" s="228"/>
      <c r="Y32" s="228"/>
      <c r="AG32" t="s">
        <v>154</v>
      </c>
    </row>
    <row r="33" spans="1:60" outlineLevel="1" x14ac:dyDescent="0.25">
      <c r="A33" s="236">
        <v>11</v>
      </c>
      <c r="B33" s="237" t="s">
        <v>187</v>
      </c>
      <c r="C33" s="251" t="s">
        <v>188</v>
      </c>
      <c r="D33" s="238" t="s">
        <v>179</v>
      </c>
      <c r="E33" s="239">
        <v>2</v>
      </c>
      <c r="F33" s="240"/>
      <c r="G33" s="241">
        <f>ROUND(E33*F33,2)</f>
        <v>0</v>
      </c>
      <c r="H33" s="240"/>
      <c r="I33" s="241">
        <f>ROUND(E33*H33,2)</f>
        <v>0</v>
      </c>
      <c r="J33" s="240"/>
      <c r="K33" s="241">
        <f>ROUND(E33*J33,2)</f>
        <v>0</v>
      </c>
      <c r="L33" s="241">
        <v>21</v>
      </c>
      <c r="M33" s="241">
        <f>G33*(1+L33/100)</f>
        <v>0</v>
      </c>
      <c r="N33" s="239">
        <v>0</v>
      </c>
      <c r="O33" s="239">
        <f>ROUND(E33*N33,2)</f>
        <v>0</v>
      </c>
      <c r="P33" s="239">
        <v>0</v>
      </c>
      <c r="Q33" s="239">
        <f>ROUND(E33*P33,2)</f>
        <v>0</v>
      </c>
      <c r="R33" s="241"/>
      <c r="S33" s="241" t="s">
        <v>158</v>
      </c>
      <c r="T33" s="242" t="s">
        <v>159</v>
      </c>
      <c r="U33" s="225">
        <v>0</v>
      </c>
      <c r="V33" s="225">
        <f>ROUND(E33*U33,2)</f>
        <v>0</v>
      </c>
      <c r="W33" s="225"/>
      <c r="X33" s="225" t="s">
        <v>160</v>
      </c>
      <c r="Y33" s="225" t="s">
        <v>161</v>
      </c>
      <c r="Z33" s="215"/>
      <c r="AA33" s="215"/>
      <c r="AB33" s="215"/>
      <c r="AC33" s="215"/>
      <c r="AD33" s="215"/>
      <c r="AE33" s="215"/>
      <c r="AF33" s="215"/>
      <c r="AG33" s="215" t="s">
        <v>162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2" x14ac:dyDescent="0.25">
      <c r="A34" s="222"/>
      <c r="B34" s="223"/>
      <c r="C34" s="252" t="s">
        <v>68</v>
      </c>
      <c r="D34" s="226"/>
      <c r="E34" s="227">
        <v>2</v>
      </c>
      <c r="F34" s="225"/>
      <c r="G34" s="225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25"/>
      <c r="Z34" s="215"/>
      <c r="AA34" s="215"/>
      <c r="AB34" s="215"/>
      <c r="AC34" s="215"/>
      <c r="AD34" s="215"/>
      <c r="AE34" s="215"/>
      <c r="AF34" s="215"/>
      <c r="AG34" s="215" t="s">
        <v>164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x14ac:dyDescent="0.25">
      <c r="A35" s="229" t="s">
        <v>153</v>
      </c>
      <c r="B35" s="230" t="s">
        <v>94</v>
      </c>
      <c r="C35" s="250" t="s">
        <v>95</v>
      </c>
      <c r="D35" s="231"/>
      <c r="E35" s="232"/>
      <c r="F35" s="233"/>
      <c r="G35" s="233">
        <f>SUMIF(AG36:AG37,"&lt;&gt;NOR",G36:G37)</f>
        <v>0</v>
      </c>
      <c r="H35" s="233"/>
      <c r="I35" s="233">
        <f>SUM(I36:I37)</f>
        <v>0</v>
      </c>
      <c r="J35" s="233"/>
      <c r="K35" s="233">
        <f>SUM(K36:K37)</f>
        <v>0</v>
      </c>
      <c r="L35" s="233"/>
      <c r="M35" s="233">
        <f>SUM(M36:M37)</f>
        <v>0</v>
      </c>
      <c r="N35" s="232"/>
      <c r="O35" s="232">
        <f>SUM(O36:O37)</f>
        <v>0</v>
      </c>
      <c r="P35" s="232"/>
      <c r="Q35" s="232">
        <f>SUM(Q36:Q37)</f>
        <v>0</v>
      </c>
      <c r="R35" s="233"/>
      <c r="S35" s="233"/>
      <c r="T35" s="234"/>
      <c r="U35" s="228"/>
      <c r="V35" s="228">
        <f>SUM(V36:V37)</f>
        <v>0</v>
      </c>
      <c r="W35" s="228"/>
      <c r="X35" s="228"/>
      <c r="Y35" s="228"/>
      <c r="AG35" t="s">
        <v>154</v>
      </c>
    </row>
    <row r="36" spans="1:60" outlineLevel="1" x14ac:dyDescent="0.25">
      <c r="A36" s="236">
        <v>12</v>
      </c>
      <c r="B36" s="237" t="s">
        <v>189</v>
      </c>
      <c r="C36" s="251" t="s">
        <v>190</v>
      </c>
      <c r="D36" s="238" t="s">
        <v>179</v>
      </c>
      <c r="E36" s="239">
        <v>1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41"/>
      <c r="S36" s="241" t="s">
        <v>158</v>
      </c>
      <c r="T36" s="242" t="s">
        <v>159</v>
      </c>
      <c r="U36" s="225">
        <v>0</v>
      </c>
      <c r="V36" s="225">
        <f>ROUND(E36*U36,2)</f>
        <v>0</v>
      </c>
      <c r="W36" s="225"/>
      <c r="X36" s="225" t="s">
        <v>160</v>
      </c>
      <c r="Y36" s="225" t="s">
        <v>161</v>
      </c>
      <c r="Z36" s="215"/>
      <c r="AA36" s="215"/>
      <c r="AB36" s="215"/>
      <c r="AC36" s="215"/>
      <c r="AD36" s="215"/>
      <c r="AE36" s="215"/>
      <c r="AF36" s="215"/>
      <c r="AG36" s="215" t="s">
        <v>162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2" x14ac:dyDescent="0.25">
      <c r="A37" s="222"/>
      <c r="B37" s="223"/>
      <c r="C37" s="252" t="s">
        <v>191</v>
      </c>
      <c r="D37" s="226"/>
      <c r="E37" s="227">
        <v>1</v>
      </c>
      <c r="F37" s="225"/>
      <c r="G37" s="225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25"/>
      <c r="Z37" s="215"/>
      <c r="AA37" s="215"/>
      <c r="AB37" s="215"/>
      <c r="AC37" s="215"/>
      <c r="AD37" s="215"/>
      <c r="AE37" s="215"/>
      <c r="AF37" s="215"/>
      <c r="AG37" s="215" t="s">
        <v>164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x14ac:dyDescent="0.25">
      <c r="A38" s="229" t="s">
        <v>153</v>
      </c>
      <c r="B38" s="230" t="s">
        <v>96</v>
      </c>
      <c r="C38" s="250" t="s">
        <v>97</v>
      </c>
      <c r="D38" s="231"/>
      <c r="E38" s="232"/>
      <c r="F38" s="233"/>
      <c r="G38" s="233">
        <f>SUMIF(AG39:AG40,"&lt;&gt;NOR",G39:G40)</f>
        <v>0</v>
      </c>
      <c r="H38" s="233"/>
      <c r="I38" s="233">
        <f>SUM(I39:I40)</f>
        <v>0</v>
      </c>
      <c r="J38" s="233"/>
      <c r="K38" s="233">
        <f>SUM(K39:K40)</f>
        <v>0</v>
      </c>
      <c r="L38" s="233"/>
      <c r="M38" s="233">
        <f>SUM(M39:M40)</f>
        <v>0</v>
      </c>
      <c r="N38" s="232"/>
      <c r="O38" s="232">
        <f>SUM(O39:O40)</f>
        <v>0</v>
      </c>
      <c r="P38" s="232"/>
      <c r="Q38" s="232">
        <f>SUM(Q39:Q40)</f>
        <v>0</v>
      </c>
      <c r="R38" s="233"/>
      <c r="S38" s="233"/>
      <c r="T38" s="234"/>
      <c r="U38" s="228"/>
      <c r="V38" s="228">
        <f>SUM(V39:V40)</f>
        <v>0</v>
      </c>
      <c r="W38" s="228"/>
      <c r="X38" s="228"/>
      <c r="Y38" s="228"/>
      <c r="AG38" t="s">
        <v>154</v>
      </c>
    </row>
    <row r="39" spans="1:60" outlineLevel="1" x14ac:dyDescent="0.25">
      <c r="A39" s="236">
        <v>13</v>
      </c>
      <c r="B39" s="237" t="s">
        <v>192</v>
      </c>
      <c r="C39" s="251" t="s">
        <v>193</v>
      </c>
      <c r="D39" s="238" t="s">
        <v>179</v>
      </c>
      <c r="E39" s="239">
        <v>0.5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41"/>
      <c r="S39" s="241" t="s">
        <v>158</v>
      </c>
      <c r="T39" s="242" t="s">
        <v>159</v>
      </c>
      <c r="U39" s="225">
        <v>0</v>
      </c>
      <c r="V39" s="225">
        <f>ROUND(E39*U39,2)</f>
        <v>0</v>
      </c>
      <c r="W39" s="225"/>
      <c r="X39" s="225" t="s">
        <v>160</v>
      </c>
      <c r="Y39" s="225" t="s">
        <v>161</v>
      </c>
      <c r="Z39" s="215"/>
      <c r="AA39" s="215"/>
      <c r="AB39" s="215"/>
      <c r="AC39" s="215"/>
      <c r="AD39" s="215"/>
      <c r="AE39" s="215"/>
      <c r="AF39" s="215"/>
      <c r="AG39" s="215" t="s">
        <v>162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2" x14ac:dyDescent="0.25">
      <c r="A40" s="222"/>
      <c r="B40" s="223"/>
      <c r="C40" s="252" t="s">
        <v>194</v>
      </c>
      <c r="D40" s="226"/>
      <c r="E40" s="227">
        <v>0.5</v>
      </c>
      <c r="F40" s="225"/>
      <c r="G40" s="225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25"/>
      <c r="Z40" s="215"/>
      <c r="AA40" s="215"/>
      <c r="AB40" s="215"/>
      <c r="AC40" s="215"/>
      <c r="AD40" s="215"/>
      <c r="AE40" s="215"/>
      <c r="AF40" s="215"/>
      <c r="AG40" s="215" t="s">
        <v>164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x14ac:dyDescent="0.25">
      <c r="A41" s="229" t="s">
        <v>153</v>
      </c>
      <c r="B41" s="230" t="s">
        <v>106</v>
      </c>
      <c r="C41" s="250" t="s">
        <v>107</v>
      </c>
      <c r="D41" s="231"/>
      <c r="E41" s="232"/>
      <c r="F41" s="233"/>
      <c r="G41" s="233">
        <f>SUMIF(AG42:AG47,"&lt;&gt;NOR",G42:G47)</f>
        <v>0</v>
      </c>
      <c r="H41" s="233"/>
      <c r="I41" s="233">
        <f>SUM(I42:I47)</f>
        <v>0</v>
      </c>
      <c r="J41" s="233"/>
      <c r="K41" s="233">
        <f>SUM(K42:K47)</f>
        <v>0</v>
      </c>
      <c r="L41" s="233"/>
      <c r="M41" s="233">
        <f>SUM(M42:M47)</f>
        <v>0</v>
      </c>
      <c r="N41" s="232"/>
      <c r="O41" s="232">
        <f>SUM(O42:O47)</f>
        <v>0</v>
      </c>
      <c r="P41" s="232"/>
      <c r="Q41" s="232">
        <f>SUM(Q42:Q47)</f>
        <v>0</v>
      </c>
      <c r="R41" s="233"/>
      <c r="S41" s="233"/>
      <c r="T41" s="234"/>
      <c r="U41" s="228"/>
      <c r="V41" s="228">
        <f>SUM(V42:V47)</f>
        <v>0</v>
      </c>
      <c r="W41" s="228"/>
      <c r="X41" s="228"/>
      <c r="Y41" s="228"/>
      <c r="AG41" t="s">
        <v>154</v>
      </c>
    </row>
    <row r="42" spans="1:60" outlineLevel="1" x14ac:dyDescent="0.25">
      <c r="A42" s="236">
        <v>14</v>
      </c>
      <c r="B42" s="237" t="s">
        <v>189</v>
      </c>
      <c r="C42" s="251" t="s">
        <v>190</v>
      </c>
      <c r="D42" s="238" t="s">
        <v>179</v>
      </c>
      <c r="E42" s="239">
        <v>1.5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39">
        <v>0</v>
      </c>
      <c r="O42" s="239">
        <f>ROUND(E42*N42,2)</f>
        <v>0</v>
      </c>
      <c r="P42" s="239">
        <v>0</v>
      </c>
      <c r="Q42" s="239">
        <f>ROUND(E42*P42,2)</f>
        <v>0</v>
      </c>
      <c r="R42" s="241"/>
      <c r="S42" s="241" t="s">
        <v>158</v>
      </c>
      <c r="T42" s="242" t="s">
        <v>159</v>
      </c>
      <c r="U42" s="225">
        <v>0</v>
      </c>
      <c r="V42" s="225">
        <f>ROUND(E42*U42,2)</f>
        <v>0</v>
      </c>
      <c r="W42" s="225"/>
      <c r="X42" s="225" t="s">
        <v>160</v>
      </c>
      <c r="Y42" s="225" t="s">
        <v>161</v>
      </c>
      <c r="Z42" s="215"/>
      <c r="AA42" s="215"/>
      <c r="AB42" s="215"/>
      <c r="AC42" s="215"/>
      <c r="AD42" s="215"/>
      <c r="AE42" s="215"/>
      <c r="AF42" s="215"/>
      <c r="AG42" s="215" t="s">
        <v>162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2" x14ac:dyDescent="0.25">
      <c r="A43" s="222"/>
      <c r="B43" s="223"/>
      <c r="C43" s="252" t="s">
        <v>195</v>
      </c>
      <c r="D43" s="226"/>
      <c r="E43" s="227">
        <v>1.5</v>
      </c>
      <c r="F43" s="225"/>
      <c r="G43" s="225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25"/>
      <c r="Z43" s="215"/>
      <c r="AA43" s="215"/>
      <c r="AB43" s="215"/>
      <c r="AC43" s="215"/>
      <c r="AD43" s="215"/>
      <c r="AE43" s="215"/>
      <c r="AF43" s="215"/>
      <c r="AG43" s="215" t="s">
        <v>164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5">
      <c r="A44" s="236">
        <v>15</v>
      </c>
      <c r="B44" s="237" t="s">
        <v>196</v>
      </c>
      <c r="C44" s="251" t="s">
        <v>197</v>
      </c>
      <c r="D44" s="238" t="s">
        <v>198</v>
      </c>
      <c r="E44" s="239">
        <v>2.2000000000000002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39">
        <v>0</v>
      </c>
      <c r="O44" s="239">
        <f>ROUND(E44*N44,2)</f>
        <v>0</v>
      </c>
      <c r="P44" s="239">
        <v>0</v>
      </c>
      <c r="Q44" s="239">
        <f>ROUND(E44*P44,2)</f>
        <v>0</v>
      </c>
      <c r="R44" s="241"/>
      <c r="S44" s="241" t="s">
        <v>158</v>
      </c>
      <c r="T44" s="242" t="s">
        <v>159</v>
      </c>
      <c r="U44" s="225">
        <v>0</v>
      </c>
      <c r="V44" s="225">
        <f>ROUND(E44*U44,2)</f>
        <v>0</v>
      </c>
      <c r="W44" s="225"/>
      <c r="X44" s="225" t="s">
        <v>160</v>
      </c>
      <c r="Y44" s="225" t="s">
        <v>161</v>
      </c>
      <c r="Z44" s="215"/>
      <c r="AA44" s="215"/>
      <c r="AB44" s="215"/>
      <c r="AC44" s="215"/>
      <c r="AD44" s="215"/>
      <c r="AE44" s="215"/>
      <c r="AF44" s="215"/>
      <c r="AG44" s="215" t="s">
        <v>162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2" x14ac:dyDescent="0.25">
      <c r="A45" s="222"/>
      <c r="B45" s="223"/>
      <c r="C45" s="252" t="s">
        <v>199</v>
      </c>
      <c r="D45" s="226"/>
      <c r="E45" s="227">
        <v>2.2000000000000002</v>
      </c>
      <c r="F45" s="225"/>
      <c r="G45" s="225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25"/>
      <c r="Z45" s="215"/>
      <c r="AA45" s="215"/>
      <c r="AB45" s="215"/>
      <c r="AC45" s="215"/>
      <c r="AD45" s="215"/>
      <c r="AE45" s="215"/>
      <c r="AF45" s="215"/>
      <c r="AG45" s="215" t="s">
        <v>164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5">
      <c r="A46" s="236">
        <v>16</v>
      </c>
      <c r="B46" s="237" t="s">
        <v>200</v>
      </c>
      <c r="C46" s="251" t="s">
        <v>201</v>
      </c>
      <c r="D46" s="238" t="s">
        <v>179</v>
      </c>
      <c r="E46" s="239">
        <v>0.5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39">
        <v>0</v>
      </c>
      <c r="O46" s="239">
        <f>ROUND(E46*N46,2)</f>
        <v>0</v>
      </c>
      <c r="P46" s="239">
        <v>0</v>
      </c>
      <c r="Q46" s="239">
        <f>ROUND(E46*P46,2)</f>
        <v>0</v>
      </c>
      <c r="R46" s="241"/>
      <c r="S46" s="241" t="s">
        <v>158</v>
      </c>
      <c r="T46" s="242" t="s">
        <v>159</v>
      </c>
      <c r="U46" s="225">
        <v>0</v>
      </c>
      <c r="V46" s="225">
        <f>ROUND(E46*U46,2)</f>
        <v>0</v>
      </c>
      <c r="W46" s="225"/>
      <c r="X46" s="225" t="s">
        <v>160</v>
      </c>
      <c r="Y46" s="225" t="s">
        <v>161</v>
      </c>
      <c r="Z46" s="215"/>
      <c r="AA46" s="215"/>
      <c r="AB46" s="215"/>
      <c r="AC46" s="215"/>
      <c r="AD46" s="215"/>
      <c r="AE46" s="215"/>
      <c r="AF46" s="215"/>
      <c r="AG46" s="215" t="s">
        <v>162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2" x14ac:dyDescent="0.25">
      <c r="A47" s="222"/>
      <c r="B47" s="223"/>
      <c r="C47" s="252" t="s">
        <v>194</v>
      </c>
      <c r="D47" s="226"/>
      <c r="E47" s="227">
        <v>0.5</v>
      </c>
      <c r="F47" s="225"/>
      <c r="G47" s="225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25"/>
      <c r="Z47" s="215"/>
      <c r="AA47" s="215"/>
      <c r="AB47" s="215"/>
      <c r="AC47" s="215"/>
      <c r="AD47" s="215"/>
      <c r="AE47" s="215"/>
      <c r="AF47" s="215"/>
      <c r="AG47" s="215" t="s">
        <v>164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x14ac:dyDescent="0.25">
      <c r="A48" s="229" t="s">
        <v>153</v>
      </c>
      <c r="B48" s="230" t="s">
        <v>110</v>
      </c>
      <c r="C48" s="250" t="s">
        <v>111</v>
      </c>
      <c r="D48" s="231"/>
      <c r="E48" s="232"/>
      <c r="F48" s="233"/>
      <c r="G48" s="233">
        <f>SUMIF(AG49:AG58,"&lt;&gt;NOR",G49:G58)</f>
        <v>0</v>
      </c>
      <c r="H48" s="233"/>
      <c r="I48" s="233">
        <f>SUM(I49:I58)</f>
        <v>0</v>
      </c>
      <c r="J48" s="233"/>
      <c r="K48" s="233">
        <f>SUM(K49:K58)</f>
        <v>0</v>
      </c>
      <c r="L48" s="233"/>
      <c r="M48" s="233">
        <f>SUM(M49:M58)</f>
        <v>0</v>
      </c>
      <c r="N48" s="232"/>
      <c r="O48" s="232">
        <f>SUM(O49:O58)</f>
        <v>0</v>
      </c>
      <c r="P48" s="232"/>
      <c r="Q48" s="232">
        <f>SUM(Q49:Q58)</f>
        <v>0</v>
      </c>
      <c r="R48" s="233"/>
      <c r="S48" s="233"/>
      <c r="T48" s="234"/>
      <c r="U48" s="228"/>
      <c r="V48" s="228">
        <f>SUM(V49:V58)</f>
        <v>0</v>
      </c>
      <c r="W48" s="228"/>
      <c r="X48" s="228"/>
      <c r="Y48" s="228"/>
      <c r="AG48" t="s">
        <v>154</v>
      </c>
    </row>
    <row r="49" spans="1:60" outlineLevel="1" x14ac:dyDescent="0.25">
      <c r="A49" s="236">
        <v>17</v>
      </c>
      <c r="B49" s="237" t="s">
        <v>202</v>
      </c>
      <c r="C49" s="251" t="s">
        <v>203</v>
      </c>
      <c r="D49" s="238" t="s">
        <v>204</v>
      </c>
      <c r="E49" s="239">
        <v>4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0</v>
      </c>
      <c r="O49" s="239">
        <f>ROUND(E49*N49,2)</f>
        <v>0</v>
      </c>
      <c r="P49" s="239">
        <v>0</v>
      </c>
      <c r="Q49" s="239">
        <f>ROUND(E49*P49,2)</f>
        <v>0</v>
      </c>
      <c r="R49" s="241"/>
      <c r="S49" s="241" t="s">
        <v>158</v>
      </c>
      <c r="T49" s="242" t="s">
        <v>159</v>
      </c>
      <c r="U49" s="225">
        <v>0</v>
      </c>
      <c r="V49" s="225">
        <f>ROUND(E49*U49,2)</f>
        <v>0</v>
      </c>
      <c r="W49" s="225"/>
      <c r="X49" s="225" t="s">
        <v>160</v>
      </c>
      <c r="Y49" s="225" t="s">
        <v>161</v>
      </c>
      <c r="Z49" s="215"/>
      <c r="AA49" s="215"/>
      <c r="AB49" s="215"/>
      <c r="AC49" s="215"/>
      <c r="AD49" s="215"/>
      <c r="AE49" s="215"/>
      <c r="AF49" s="215"/>
      <c r="AG49" s="215" t="s">
        <v>162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2" x14ac:dyDescent="0.25">
      <c r="A50" s="222"/>
      <c r="B50" s="223"/>
      <c r="C50" s="252" t="s">
        <v>205</v>
      </c>
      <c r="D50" s="226"/>
      <c r="E50" s="227">
        <v>4</v>
      </c>
      <c r="F50" s="225"/>
      <c r="G50" s="225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25"/>
      <c r="Z50" s="215"/>
      <c r="AA50" s="215"/>
      <c r="AB50" s="215"/>
      <c r="AC50" s="215"/>
      <c r="AD50" s="215"/>
      <c r="AE50" s="215"/>
      <c r="AF50" s="215"/>
      <c r="AG50" s="215" t="s">
        <v>164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5">
      <c r="A51" s="236">
        <v>18</v>
      </c>
      <c r="B51" s="237" t="s">
        <v>206</v>
      </c>
      <c r="C51" s="251" t="s">
        <v>207</v>
      </c>
      <c r="D51" s="238" t="s">
        <v>204</v>
      </c>
      <c r="E51" s="239">
        <v>4.5999999999999996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39">
        <v>0</v>
      </c>
      <c r="O51" s="239">
        <f>ROUND(E51*N51,2)</f>
        <v>0</v>
      </c>
      <c r="P51" s="239">
        <v>0</v>
      </c>
      <c r="Q51" s="239">
        <f>ROUND(E51*P51,2)</f>
        <v>0</v>
      </c>
      <c r="R51" s="241"/>
      <c r="S51" s="241" t="s">
        <v>158</v>
      </c>
      <c r="T51" s="242" t="s">
        <v>159</v>
      </c>
      <c r="U51" s="225">
        <v>0</v>
      </c>
      <c r="V51" s="225">
        <f>ROUND(E51*U51,2)</f>
        <v>0</v>
      </c>
      <c r="W51" s="225"/>
      <c r="X51" s="225" t="s">
        <v>160</v>
      </c>
      <c r="Y51" s="225" t="s">
        <v>161</v>
      </c>
      <c r="Z51" s="215"/>
      <c r="AA51" s="215"/>
      <c r="AB51" s="215"/>
      <c r="AC51" s="215"/>
      <c r="AD51" s="215"/>
      <c r="AE51" s="215"/>
      <c r="AF51" s="215"/>
      <c r="AG51" s="215" t="s">
        <v>162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2" x14ac:dyDescent="0.25">
      <c r="A52" s="222"/>
      <c r="B52" s="223"/>
      <c r="C52" s="252" t="s">
        <v>208</v>
      </c>
      <c r="D52" s="226"/>
      <c r="E52" s="227">
        <v>4.5999999999999996</v>
      </c>
      <c r="F52" s="225"/>
      <c r="G52" s="225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25"/>
      <c r="Z52" s="215"/>
      <c r="AA52" s="215"/>
      <c r="AB52" s="215"/>
      <c r="AC52" s="215"/>
      <c r="AD52" s="215"/>
      <c r="AE52" s="215"/>
      <c r="AF52" s="215"/>
      <c r="AG52" s="215" t="s">
        <v>164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5">
      <c r="A53" s="236">
        <v>19</v>
      </c>
      <c r="B53" s="237" t="s">
        <v>209</v>
      </c>
      <c r="C53" s="251" t="s">
        <v>210</v>
      </c>
      <c r="D53" s="238" t="s">
        <v>204</v>
      </c>
      <c r="E53" s="239">
        <v>8.6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41"/>
      <c r="S53" s="241" t="s">
        <v>158</v>
      </c>
      <c r="T53" s="242" t="s">
        <v>159</v>
      </c>
      <c r="U53" s="225">
        <v>0</v>
      </c>
      <c r="V53" s="225">
        <f>ROUND(E53*U53,2)</f>
        <v>0</v>
      </c>
      <c r="W53" s="225"/>
      <c r="X53" s="225" t="s">
        <v>160</v>
      </c>
      <c r="Y53" s="225" t="s">
        <v>161</v>
      </c>
      <c r="Z53" s="215"/>
      <c r="AA53" s="215"/>
      <c r="AB53" s="215"/>
      <c r="AC53" s="215"/>
      <c r="AD53" s="215"/>
      <c r="AE53" s="215"/>
      <c r="AF53" s="215"/>
      <c r="AG53" s="215" t="s">
        <v>162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2" x14ac:dyDescent="0.25">
      <c r="A54" s="222"/>
      <c r="B54" s="223"/>
      <c r="C54" s="252" t="s">
        <v>211</v>
      </c>
      <c r="D54" s="226"/>
      <c r="E54" s="227">
        <v>8.6</v>
      </c>
      <c r="F54" s="225"/>
      <c r="G54" s="225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25"/>
      <c r="Z54" s="215"/>
      <c r="AA54" s="215"/>
      <c r="AB54" s="215"/>
      <c r="AC54" s="215"/>
      <c r="AD54" s="215"/>
      <c r="AE54" s="215"/>
      <c r="AF54" s="215"/>
      <c r="AG54" s="215" t="s">
        <v>164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5">
      <c r="A55" s="236">
        <v>20</v>
      </c>
      <c r="B55" s="237" t="s">
        <v>212</v>
      </c>
      <c r="C55" s="251" t="s">
        <v>213</v>
      </c>
      <c r="D55" s="238" t="s">
        <v>174</v>
      </c>
      <c r="E55" s="239">
        <v>2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41"/>
      <c r="S55" s="241" t="s">
        <v>158</v>
      </c>
      <c r="T55" s="242" t="s">
        <v>159</v>
      </c>
      <c r="U55" s="225">
        <v>0</v>
      </c>
      <c r="V55" s="225">
        <f>ROUND(E55*U55,2)</f>
        <v>0</v>
      </c>
      <c r="W55" s="225"/>
      <c r="X55" s="225" t="s">
        <v>160</v>
      </c>
      <c r="Y55" s="225" t="s">
        <v>161</v>
      </c>
      <c r="Z55" s="215"/>
      <c r="AA55" s="215"/>
      <c r="AB55" s="215"/>
      <c r="AC55" s="215"/>
      <c r="AD55" s="215"/>
      <c r="AE55" s="215"/>
      <c r="AF55" s="215"/>
      <c r="AG55" s="215" t="s">
        <v>162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2" x14ac:dyDescent="0.25">
      <c r="A56" s="222"/>
      <c r="B56" s="223"/>
      <c r="C56" s="252" t="s">
        <v>68</v>
      </c>
      <c r="D56" s="226"/>
      <c r="E56" s="227">
        <v>2</v>
      </c>
      <c r="F56" s="225"/>
      <c r="G56" s="225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25"/>
      <c r="Z56" s="215"/>
      <c r="AA56" s="215"/>
      <c r="AB56" s="215"/>
      <c r="AC56" s="215"/>
      <c r="AD56" s="215"/>
      <c r="AE56" s="215"/>
      <c r="AF56" s="215"/>
      <c r="AG56" s="215" t="s">
        <v>164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5">
      <c r="A57" s="236">
        <v>21</v>
      </c>
      <c r="B57" s="237" t="s">
        <v>214</v>
      </c>
      <c r="C57" s="251" t="s">
        <v>215</v>
      </c>
      <c r="D57" s="238" t="s">
        <v>216</v>
      </c>
      <c r="E57" s="239">
        <v>16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41"/>
      <c r="S57" s="241" t="s">
        <v>158</v>
      </c>
      <c r="T57" s="242" t="s">
        <v>159</v>
      </c>
      <c r="U57" s="225">
        <v>0</v>
      </c>
      <c r="V57" s="225">
        <f>ROUND(E57*U57,2)</f>
        <v>0</v>
      </c>
      <c r="W57" s="225"/>
      <c r="X57" s="225" t="s">
        <v>160</v>
      </c>
      <c r="Y57" s="225" t="s">
        <v>161</v>
      </c>
      <c r="Z57" s="215"/>
      <c r="AA57" s="215"/>
      <c r="AB57" s="215"/>
      <c r="AC57" s="215"/>
      <c r="AD57" s="215"/>
      <c r="AE57" s="215"/>
      <c r="AF57" s="215"/>
      <c r="AG57" s="215" t="s">
        <v>162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2" x14ac:dyDescent="0.25">
      <c r="A58" s="222"/>
      <c r="B58" s="223"/>
      <c r="C58" s="252" t="s">
        <v>217</v>
      </c>
      <c r="D58" s="226"/>
      <c r="E58" s="227">
        <v>16</v>
      </c>
      <c r="F58" s="225"/>
      <c r="G58" s="225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25"/>
      <c r="Z58" s="215"/>
      <c r="AA58" s="215"/>
      <c r="AB58" s="215"/>
      <c r="AC58" s="215"/>
      <c r="AD58" s="215"/>
      <c r="AE58" s="215"/>
      <c r="AF58" s="215"/>
      <c r="AG58" s="215" t="s">
        <v>164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x14ac:dyDescent="0.25">
      <c r="A59" s="229" t="s">
        <v>153</v>
      </c>
      <c r="B59" s="230" t="s">
        <v>114</v>
      </c>
      <c r="C59" s="250" t="s">
        <v>115</v>
      </c>
      <c r="D59" s="231"/>
      <c r="E59" s="232"/>
      <c r="F59" s="233"/>
      <c r="G59" s="233">
        <f>SUMIF(AG60:AG63,"&lt;&gt;NOR",G60:G63)</f>
        <v>0</v>
      </c>
      <c r="H59" s="233"/>
      <c r="I59" s="233">
        <f>SUM(I60:I63)</f>
        <v>0</v>
      </c>
      <c r="J59" s="233"/>
      <c r="K59" s="233">
        <f>SUM(K60:K63)</f>
        <v>0</v>
      </c>
      <c r="L59" s="233"/>
      <c r="M59" s="233">
        <f>SUM(M60:M63)</f>
        <v>0</v>
      </c>
      <c r="N59" s="232"/>
      <c r="O59" s="232">
        <f>SUM(O60:O63)</f>
        <v>0</v>
      </c>
      <c r="P59" s="232"/>
      <c r="Q59" s="232">
        <f>SUM(Q60:Q63)</f>
        <v>0</v>
      </c>
      <c r="R59" s="233"/>
      <c r="S59" s="233"/>
      <c r="T59" s="234"/>
      <c r="U59" s="228"/>
      <c r="V59" s="228">
        <f>SUM(V60:V63)</f>
        <v>0</v>
      </c>
      <c r="W59" s="228"/>
      <c r="X59" s="228"/>
      <c r="Y59" s="228"/>
      <c r="AG59" t="s">
        <v>154</v>
      </c>
    </row>
    <row r="60" spans="1:60" outlineLevel="1" x14ac:dyDescent="0.25">
      <c r="A60" s="236">
        <v>22</v>
      </c>
      <c r="B60" s="237" t="s">
        <v>218</v>
      </c>
      <c r="C60" s="251" t="s">
        <v>219</v>
      </c>
      <c r="D60" s="238" t="s">
        <v>216</v>
      </c>
      <c r="E60" s="239">
        <v>10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0</v>
      </c>
      <c r="O60" s="239">
        <f>ROUND(E60*N60,2)</f>
        <v>0</v>
      </c>
      <c r="P60" s="239">
        <v>0</v>
      </c>
      <c r="Q60" s="239">
        <f>ROUND(E60*P60,2)</f>
        <v>0</v>
      </c>
      <c r="R60" s="241"/>
      <c r="S60" s="241" t="s">
        <v>158</v>
      </c>
      <c r="T60" s="242" t="s">
        <v>159</v>
      </c>
      <c r="U60" s="225">
        <v>0</v>
      </c>
      <c r="V60" s="225">
        <f>ROUND(E60*U60,2)</f>
        <v>0</v>
      </c>
      <c r="W60" s="225"/>
      <c r="X60" s="225" t="s">
        <v>160</v>
      </c>
      <c r="Y60" s="225" t="s">
        <v>161</v>
      </c>
      <c r="Z60" s="215"/>
      <c r="AA60" s="215"/>
      <c r="AB60" s="215"/>
      <c r="AC60" s="215"/>
      <c r="AD60" s="215"/>
      <c r="AE60" s="215"/>
      <c r="AF60" s="215"/>
      <c r="AG60" s="215" t="s">
        <v>162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2" x14ac:dyDescent="0.25">
      <c r="A61" s="222"/>
      <c r="B61" s="223"/>
      <c r="C61" s="252" t="s">
        <v>220</v>
      </c>
      <c r="D61" s="226"/>
      <c r="E61" s="227">
        <v>10</v>
      </c>
      <c r="F61" s="225"/>
      <c r="G61" s="225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25"/>
      <c r="Z61" s="215"/>
      <c r="AA61" s="215"/>
      <c r="AB61" s="215"/>
      <c r="AC61" s="215"/>
      <c r="AD61" s="215"/>
      <c r="AE61" s="215"/>
      <c r="AF61" s="215"/>
      <c r="AG61" s="215" t="s">
        <v>164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5">
      <c r="A62" s="236">
        <v>23</v>
      </c>
      <c r="B62" s="237" t="s">
        <v>221</v>
      </c>
      <c r="C62" s="251" t="s">
        <v>222</v>
      </c>
      <c r="D62" s="238" t="s">
        <v>174</v>
      </c>
      <c r="E62" s="239">
        <v>0.1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41"/>
      <c r="S62" s="241" t="s">
        <v>158</v>
      </c>
      <c r="T62" s="242" t="s">
        <v>159</v>
      </c>
      <c r="U62" s="225">
        <v>0</v>
      </c>
      <c r="V62" s="225">
        <f>ROUND(E62*U62,2)</f>
        <v>0</v>
      </c>
      <c r="W62" s="225"/>
      <c r="X62" s="225" t="s">
        <v>160</v>
      </c>
      <c r="Y62" s="225" t="s">
        <v>161</v>
      </c>
      <c r="Z62" s="215"/>
      <c r="AA62" s="215"/>
      <c r="AB62" s="215"/>
      <c r="AC62" s="215"/>
      <c r="AD62" s="215"/>
      <c r="AE62" s="215"/>
      <c r="AF62" s="215"/>
      <c r="AG62" s="215" t="s">
        <v>162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2" x14ac:dyDescent="0.25">
      <c r="A63" s="222"/>
      <c r="B63" s="223"/>
      <c r="C63" s="252" t="s">
        <v>223</v>
      </c>
      <c r="D63" s="226"/>
      <c r="E63" s="227">
        <v>0.1</v>
      </c>
      <c r="F63" s="225"/>
      <c r="G63" s="225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25"/>
      <c r="Z63" s="215"/>
      <c r="AA63" s="215"/>
      <c r="AB63" s="215"/>
      <c r="AC63" s="215"/>
      <c r="AD63" s="215"/>
      <c r="AE63" s="215"/>
      <c r="AF63" s="215"/>
      <c r="AG63" s="215" t="s">
        <v>164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x14ac:dyDescent="0.25">
      <c r="A64" s="229" t="s">
        <v>153</v>
      </c>
      <c r="B64" s="230" t="s">
        <v>122</v>
      </c>
      <c r="C64" s="250" t="s">
        <v>123</v>
      </c>
      <c r="D64" s="231"/>
      <c r="E64" s="232"/>
      <c r="F64" s="233"/>
      <c r="G64" s="233">
        <f>SUMIF(AG65:AG65,"&lt;&gt;NOR",G65:G65)</f>
        <v>0</v>
      </c>
      <c r="H64" s="233"/>
      <c r="I64" s="233">
        <f>SUM(I65:I65)</f>
        <v>0</v>
      </c>
      <c r="J64" s="233"/>
      <c r="K64" s="233">
        <f>SUM(K65:K65)</f>
        <v>0</v>
      </c>
      <c r="L64" s="233"/>
      <c r="M64" s="233">
        <f>SUM(M65:M65)</f>
        <v>0</v>
      </c>
      <c r="N64" s="232"/>
      <c r="O64" s="232">
        <f>SUM(O65:O65)</f>
        <v>0</v>
      </c>
      <c r="P64" s="232"/>
      <c r="Q64" s="232">
        <f>SUM(Q65:Q65)</f>
        <v>0</v>
      </c>
      <c r="R64" s="233"/>
      <c r="S64" s="233"/>
      <c r="T64" s="234"/>
      <c r="U64" s="228"/>
      <c r="V64" s="228">
        <f>SUM(V65:V65)</f>
        <v>0</v>
      </c>
      <c r="W64" s="228"/>
      <c r="X64" s="228"/>
      <c r="Y64" s="228"/>
      <c r="AG64" t="s">
        <v>154</v>
      </c>
    </row>
    <row r="65" spans="1:60" outlineLevel="1" x14ac:dyDescent="0.25">
      <c r="A65" s="243">
        <v>24</v>
      </c>
      <c r="B65" s="244" t="s">
        <v>224</v>
      </c>
      <c r="C65" s="253" t="s">
        <v>225</v>
      </c>
      <c r="D65" s="245" t="s">
        <v>226</v>
      </c>
      <c r="E65" s="246">
        <v>2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6">
        <v>0</v>
      </c>
      <c r="O65" s="246">
        <f>ROUND(E65*N65,2)</f>
        <v>0</v>
      </c>
      <c r="P65" s="246">
        <v>0</v>
      </c>
      <c r="Q65" s="246">
        <f>ROUND(E65*P65,2)</f>
        <v>0</v>
      </c>
      <c r="R65" s="248"/>
      <c r="S65" s="248" t="s">
        <v>158</v>
      </c>
      <c r="T65" s="249" t="s">
        <v>159</v>
      </c>
      <c r="U65" s="225">
        <v>0</v>
      </c>
      <c r="V65" s="225">
        <f>ROUND(E65*U65,2)</f>
        <v>0</v>
      </c>
      <c r="W65" s="225"/>
      <c r="X65" s="225" t="s">
        <v>160</v>
      </c>
      <c r="Y65" s="225" t="s">
        <v>161</v>
      </c>
      <c r="Z65" s="215"/>
      <c r="AA65" s="215"/>
      <c r="AB65" s="215"/>
      <c r="AC65" s="215"/>
      <c r="AD65" s="215"/>
      <c r="AE65" s="215"/>
      <c r="AF65" s="215"/>
      <c r="AG65" s="215" t="s">
        <v>227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x14ac:dyDescent="0.25">
      <c r="A66" s="229" t="s">
        <v>153</v>
      </c>
      <c r="B66" s="230" t="s">
        <v>68</v>
      </c>
      <c r="C66" s="250" t="s">
        <v>69</v>
      </c>
      <c r="D66" s="231"/>
      <c r="E66" s="232"/>
      <c r="F66" s="233"/>
      <c r="G66" s="233">
        <f>SUMIF(AG67:AG68,"&lt;&gt;NOR",G67:G68)</f>
        <v>0</v>
      </c>
      <c r="H66" s="233"/>
      <c r="I66" s="233">
        <f>SUM(I67:I68)</f>
        <v>0</v>
      </c>
      <c r="J66" s="233"/>
      <c r="K66" s="233">
        <f>SUM(K67:K68)</f>
        <v>0</v>
      </c>
      <c r="L66" s="233"/>
      <c r="M66" s="233">
        <f>SUM(M67:M68)</f>
        <v>0</v>
      </c>
      <c r="N66" s="232"/>
      <c r="O66" s="232">
        <f>SUM(O67:O68)</f>
        <v>0</v>
      </c>
      <c r="P66" s="232"/>
      <c r="Q66" s="232">
        <f>SUM(Q67:Q68)</f>
        <v>0</v>
      </c>
      <c r="R66" s="233"/>
      <c r="S66" s="233"/>
      <c r="T66" s="234"/>
      <c r="U66" s="228"/>
      <c r="V66" s="228">
        <f>SUM(V67:V68)</f>
        <v>0</v>
      </c>
      <c r="W66" s="228"/>
      <c r="X66" s="228"/>
      <c r="Y66" s="228"/>
      <c r="AG66" t="s">
        <v>154</v>
      </c>
    </row>
    <row r="67" spans="1:60" outlineLevel="1" x14ac:dyDescent="0.25">
      <c r="A67" s="243">
        <v>25</v>
      </c>
      <c r="B67" s="244" t="s">
        <v>228</v>
      </c>
      <c r="C67" s="253" t="s">
        <v>229</v>
      </c>
      <c r="D67" s="245" t="s">
        <v>226</v>
      </c>
      <c r="E67" s="246">
        <v>2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21</v>
      </c>
      <c r="M67" s="248">
        <f>G67*(1+L67/100)</f>
        <v>0</v>
      </c>
      <c r="N67" s="246">
        <v>0</v>
      </c>
      <c r="O67" s="246">
        <f>ROUND(E67*N67,2)</f>
        <v>0</v>
      </c>
      <c r="P67" s="246">
        <v>0</v>
      </c>
      <c r="Q67" s="246">
        <f>ROUND(E67*P67,2)</f>
        <v>0</v>
      </c>
      <c r="R67" s="248"/>
      <c r="S67" s="248" t="s">
        <v>158</v>
      </c>
      <c r="T67" s="249" t="s">
        <v>159</v>
      </c>
      <c r="U67" s="225">
        <v>0</v>
      </c>
      <c r="V67" s="225">
        <f>ROUND(E67*U67,2)</f>
        <v>0</v>
      </c>
      <c r="W67" s="225"/>
      <c r="X67" s="225" t="s">
        <v>160</v>
      </c>
      <c r="Y67" s="225" t="s">
        <v>161</v>
      </c>
      <c r="Z67" s="215"/>
      <c r="AA67" s="215"/>
      <c r="AB67" s="215"/>
      <c r="AC67" s="215"/>
      <c r="AD67" s="215"/>
      <c r="AE67" s="215"/>
      <c r="AF67" s="215"/>
      <c r="AG67" s="215" t="s">
        <v>162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5">
      <c r="A68" s="236">
        <v>26</v>
      </c>
      <c r="B68" s="237" t="s">
        <v>230</v>
      </c>
      <c r="C68" s="251" t="s">
        <v>231</v>
      </c>
      <c r="D68" s="238" t="s">
        <v>226</v>
      </c>
      <c r="E68" s="239">
        <v>2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39">
        <v>0</v>
      </c>
      <c r="O68" s="239">
        <f>ROUND(E68*N68,2)</f>
        <v>0</v>
      </c>
      <c r="P68" s="239">
        <v>0</v>
      </c>
      <c r="Q68" s="239">
        <f>ROUND(E68*P68,2)</f>
        <v>0</v>
      </c>
      <c r="R68" s="241"/>
      <c r="S68" s="241" t="s">
        <v>158</v>
      </c>
      <c r="T68" s="242" t="s">
        <v>159</v>
      </c>
      <c r="U68" s="225">
        <v>0</v>
      </c>
      <c r="V68" s="225">
        <f>ROUND(E68*U68,2)</f>
        <v>0</v>
      </c>
      <c r="W68" s="225"/>
      <c r="X68" s="225" t="s">
        <v>160</v>
      </c>
      <c r="Y68" s="225" t="s">
        <v>161</v>
      </c>
      <c r="Z68" s="215"/>
      <c r="AA68" s="215"/>
      <c r="AB68" s="215"/>
      <c r="AC68" s="215"/>
      <c r="AD68" s="215"/>
      <c r="AE68" s="215"/>
      <c r="AF68" s="215"/>
      <c r="AG68" s="215" t="s">
        <v>162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x14ac:dyDescent="0.25">
      <c r="A69" s="3"/>
      <c r="B69" s="4"/>
      <c r="C69" s="254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v>15</v>
      </c>
      <c r="AF69">
        <v>21</v>
      </c>
      <c r="AG69" t="s">
        <v>139</v>
      </c>
    </row>
    <row r="70" spans="1:60" x14ac:dyDescent="0.25">
      <c r="A70" s="218"/>
      <c r="B70" s="219" t="s">
        <v>29</v>
      </c>
      <c r="C70" s="255"/>
      <c r="D70" s="220"/>
      <c r="E70" s="221"/>
      <c r="F70" s="221"/>
      <c r="G70" s="235">
        <f>G8+G11+G20+G23+G32+G35+G38+G41+G48+G59+G64+G66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f>SUMIF(L7:L68,AE69,G7:G68)</f>
        <v>0</v>
      </c>
      <c r="AF70">
        <f>SUMIF(L7:L68,AF69,G7:G68)</f>
        <v>0</v>
      </c>
      <c r="AG70" t="s">
        <v>232</v>
      </c>
    </row>
    <row r="71" spans="1:60" x14ac:dyDescent="0.25">
      <c r="C71" s="256"/>
      <c r="D71" s="10"/>
      <c r="AG71" t="s">
        <v>233</v>
      </c>
    </row>
    <row r="72" spans="1:60" x14ac:dyDescent="0.25">
      <c r="D72" s="10"/>
    </row>
    <row r="73" spans="1:60" x14ac:dyDescent="0.25">
      <c r="D73" s="10"/>
    </row>
    <row r="74" spans="1:60" x14ac:dyDescent="0.25">
      <c r="D74" s="10"/>
    </row>
    <row r="75" spans="1:60" x14ac:dyDescent="0.25">
      <c r="D75" s="10"/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Vw3CYtMT4TvW/ELM9SNDHlWDU04lCuyb0eKZEEwSsf1nVQg9Gnob677vrGd89rU9/Mabeaa6LVus2NAYZzvQA==" saltValue="v+xjb8mgmbT8Yqn0AlmCe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87C9-DB4D-4C5D-A0D4-40782406FFB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126</v>
      </c>
      <c r="B1" s="200"/>
      <c r="C1" s="200"/>
      <c r="D1" s="200"/>
      <c r="E1" s="200"/>
      <c r="F1" s="200"/>
      <c r="G1" s="200"/>
      <c r="AG1" t="s">
        <v>127</v>
      </c>
    </row>
    <row r="2" spans="1:60" ht="25.05" customHeight="1" x14ac:dyDescent="0.25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128</v>
      </c>
    </row>
    <row r="3" spans="1:60" ht="25.05" customHeight="1" x14ac:dyDescent="0.25">
      <c r="A3" s="201" t="s">
        <v>8</v>
      </c>
      <c r="B3" s="49" t="s">
        <v>55</v>
      </c>
      <c r="C3" s="204" t="s">
        <v>54</v>
      </c>
      <c r="D3" s="202"/>
      <c r="E3" s="202"/>
      <c r="F3" s="202"/>
      <c r="G3" s="203"/>
      <c r="AC3" s="179" t="s">
        <v>128</v>
      </c>
      <c r="AG3" t="s">
        <v>129</v>
      </c>
    </row>
    <row r="4" spans="1:60" ht="25.05" customHeight="1" x14ac:dyDescent="0.25">
      <c r="A4" s="205" t="s">
        <v>9</v>
      </c>
      <c r="B4" s="206" t="s">
        <v>55</v>
      </c>
      <c r="C4" s="207" t="s">
        <v>54</v>
      </c>
      <c r="D4" s="208"/>
      <c r="E4" s="208"/>
      <c r="F4" s="208"/>
      <c r="G4" s="209"/>
      <c r="AG4" t="s">
        <v>130</v>
      </c>
    </row>
    <row r="5" spans="1:60" x14ac:dyDescent="0.25">
      <c r="D5" s="10"/>
    </row>
    <row r="6" spans="1:60" ht="39.6" x14ac:dyDescent="0.25">
      <c r="A6" s="211" t="s">
        <v>131</v>
      </c>
      <c r="B6" s="213" t="s">
        <v>132</v>
      </c>
      <c r="C6" s="213" t="s">
        <v>133</v>
      </c>
      <c r="D6" s="212" t="s">
        <v>134</v>
      </c>
      <c r="E6" s="211" t="s">
        <v>135</v>
      </c>
      <c r="F6" s="210" t="s">
        <v>136</v>
      </c>
      <c r="G6" s="211" t="s">
        <v>29</v>
      </c>
      <c r="H6" s="214" t="s">
        <v>30</v>
      </c>
      <c r="I6" s="214" t="s">
        <v>137</v>
      </c>
      <c r="J6" s="214" t="s">
        <v>31</v>
      </c>
      <c r="K6" s="214" t="s">
        <v>138</v>
      </c>
      <c r="L6" s="214" t="s">
        <v>139</v>
      </c>
      <c r="M6" s="214" t="s">
        <v>140</v>
      </c>
      <c r="N6" s="214" t="s">
        <v>141</v>
      </c>
      <c r="O6" s="214" t="s">
        <v>142</v>
      </c>
      <c r="P6" s="214" t="s">
        <v>143</v>
      </c>
      <c r="Q6" s="214" t="s">
        <v>144</v>
      </c>
      <c r="R6" s="214" t="s">
        <v>145</v>
      </c>
      <c r="S6" s="214" t="s">
        <v>146</v>
      </c>
      <c r="T6" s="214" t="s">
        <v>147</v>
      </c>
      <c r="U6" s="214" t="s">
        <v>148</v>
      </c>
      <c r="V6" s="214" t="s">
        <v>149</v>
      </c>
      <c r="W6" s="214" t="s">
        <v>150</v>
      </c>
      <c r="X6" s="214" t="s">
        <v>151</v>
      </c>
      <c r="Y6" s="214" t="s">
        <v>152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29" t="s">
        <v>153</v>
      </c>
      <c r="B8" s="230" t="s">
        <v>70</v>
      </c>
      <c r="C8" s="250" t="s">
        <v>71</v>
      </c>
      <c r="D8" s="231"/>
      <c r="E8" s="232"/>
      <c r="F8" s="233"/>
      <c r="G8" s="233">
        <f>SUMIF(AG9:AG10,"&lt;&gt;NOR",G9:G10)</f>
        <v>0</v>
      </c>
      <c r="H8" s="233"/>
      <c r="I8" s="233">
        <f>SUM(I9:I10)</f>
        <v>0</v>
      </c>
      <c r="J8" s="233"/>
      <c r="K8" s="233">
        <f>SUM(K9:K10)</f>
        <v>0</v>
      </c>
      <c r="L8" s="233"/>
      <c r="M8" s="233">
        <f>SUM(M9:M10)</f>
        <v>0</v>
      </c>
      <c r="N8" s="232"/>
      <c r="O8" s="232">
        <f>SUM(O9:O10)</f>
        <v>0</v>
      </c>
      <c r="P8" s="232"/>
      <c r="Q8" s="232">
        <f>SUM(Q9:Q10)</f>
        <v>0</v>
      </c>
      <c r="R8" s="233"/>
      <c r="S8" s="233"/>
      <c r="T8" s="234"/>
      <c r="U8" s="228"/>
      <c r="V8" s="228">
        <f>SUM(V9:V10)</f>
        <v>0</v>
      </c>
      <c r="W8" s="228"/>
      <c r="X8" s="228"/>
      <c r="Y8" s="228"/>
      <c r="AG8" t="s">
        <v>154</v>
      </c>
    </row>
    <row r="9" spans="1:60" outlineLevel="1" x14ac:dyDescent="0.25">
      <c r="A9" s="236">
        <v>1</v>
      </c>
      <c r="B9" s="237" t="s">
        <v>234</v>
      </c>
      <c r="C9" s="251" t="s">
        <v>235</v>
      </c>
      <c r="D9" s="238" t="s">
        <v>174</v>
      </c>
      <c r="E9" s="239">
        <v>54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/>
      <c r="S9" s="241" t="s">
        <v>158</v>
      </c>
      <c r="T9" s="242" t="s">
        <v>159</v>
      </c>
      <c r="U9" s="225">
        <v>0</v>
      </c>
      <c r="V9" s="225">
        <f>ROUND(E9*U9,2)</f>
        <v>0</v>
      </c>
      <c r="W9" s="225"/>
      <c r="X9" s="225" t="s">
        <v>160</v>
      </c>
      <c r="Y9" s="225" t="s">
        <v>161</v>
      </c>
      <c r="Z9" s="215"/>
      <c r="AA9" s="215"/>
      <c r="AB9" s="215"/>
      <c r="AC9" s="215"/>
      <c r="AD9" s="215"/>
      <c r="AE9" s="215"/>
      <c r="AF9" s="215"/>
      <c r="AG9" s="215" t="s">
        <v>162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5">
      <c r="A10" s="222"/>
      <c r="B10" s="223"/>
      <c r="C10" s="252" t="s">
        <v>236</v>
      </c>
      <c r="D10" s="226"/>
      <c r="E10" s="227">
        <v>54</v>
      </c>
      <c r="F10" s="225"/>
      <c r="G10" s="225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25"/>
      <c r="Z10" s="215"/>
      <c r="AA10" s="215"/>
      <c r="AB10" s="215"/>
      <c r="AC10" s="215"/>
      <c r="AD10" s="215"/>
      <c r="AE10" s="215"/>
      <c r="AF10" s="215"/>
      <c r="AG10" s="215" t="s">
        <v>164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x14ac:dyDescent="0.25">
      <c r="A11" s="229" t="s">
        <v>153</v>
      </c>
      <c r="B11" s="230" t="s">
        <v>72</v>
      </c>
      <c r="C11" s="250" t="s">
        <v>73</v>
      </c>
      <c r="D11" s="231"/>
      <c r="E11" s="232"/>
      <c r="F11" s="233"/>
      <c r="G11" s="233">
        <f>SUMIF(AG12:AG15,"&lt;&gt;NOR",G12:G15)</f>
        <v>0</v>
      </c>
      <c r="H11" s="233"/>
      <c r="I11" s="233">
        <f>SUM(I12:I15)</f>
        <v>0</v>
      </c>
      <c r="J11" s="233"/>
      <c r="K11" s="233">
        <f>SUM(K12:K15)</f>
        <v>0</v>
      </c>
      <c r="L11" s="233"/>
      <c r="M11" s="233">
        <f>SUM(M12:M15)</f>
        <v>0</v>
      </c>
      <c r="N11" s="232"/>
      <c r="O11" s="232">
        <f>SUM(O12:O15)</f>
        <v>0</v>
      </c>
      <c r="P11" s="232"/>
      <c r="Q11" s="232">
        <f>SUM(Q12:Q15)</f>
        <v>0</v>
      </c>
      <c r="R11" s="233"/>
      <c r="S11" s="233"/>
      <c r="T11" s="234"/>
      <c r="U11" s="228"/>
      <c r="V11" s="228">
        <f>SUM(V12:V15)</f>
        <v>0</v>
      </c>
      <c r="W11" s="228"/>
      <c r="X11" s="228"/>
      <c r="Y11" s="228"/>
      <c r="AG11" t="s">
        <v>154</v>
      </c>
    </row>
    <row r="12" spans="1:60" outlineLevel="1" x14ac:dyDescent="0.25">
      <c r="A12" s="236">
        <v>2</v>
      </c>
      <c r="B12" s="237" t="s">
        <v>237</v>
      </c>
      <c r="C12" s="251" t="s">
        <v>238</v>
      </c>
      <c r="D12" s="238" t="s">
        <v>174</v>
      </c>
      <c r="E12" s="239">
        <v>1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/>
      <c r="S12" s="241" t="s">
        <v>158</v>
      </c>
      <c r="T12" s="242" t="s">
        <v>159</v>
      </c>
      <c r="U12" s="225">
        <v>0</v>
      </c>
      <c r="V12" s="225">
        <f>ROUND(E12*U12,2)</f>
        <v>0</v>
      </c>
      <c r="W12" s="225"/>
      <c r="X12" s="225" t="s">
        <v>160</v>
      </c>
      <c r="Y12" s="225" t="s">
        <v>161</v>
      </c>
      <c r="Z12" s="215"/>
      <c r="AA12" s="215"/>
      <c r="AB12" s="215"/>
      <c r="AC12" s="215"/>
      <c r="AD12" s="215"/>
      <c r="AE12" s="215"/>
      <c r="AF12" s="215"/>
      <c r="AG12" s="215" t="s">
        <v>162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 x14ac:dyDescent="0.25">
      <c r="A13" s="222"/>
      <c r="B13" s="223"/>
      <c r="C13" s="252" t="s">
        <v>191</v>
      </c>
      <c r="D13" s="226"/>
      <c r="E13" s="227">
        <v>1</v>
      </c>
      <c r="F13" s="225"/>
      <c r="G13" s="225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25"/>
      <c r="Z13" s="215"/>
      <c r="AA13" s="215"/>
      <c r="AB13" s="215"/>
      <c r="AC13" s="215"/>
      <c r="AD13" s="215"/>
      <c r="AE13" s="215"/>
      <c r="AF13" s="215"/>
      <c r="AG13" s="215" t="s">
        <v>164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36">
        <v>3</v>
      </c>
      <c r="B14" s="237" t="s">
        <v>239</v>
      </c>
      <c r="C14" s="251" t="s">
        <v>240</v>
      </c>
      <c r="D14" s="238" t="s">
        <v>174</v>
      </c>
      <c r="E14" s="239">
        <v>8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0</v>
      </c>
      <c r="Q14" s="239">
        <f>ROUND(E14*P14,2)</f>
        <v>0</v>
      </c>
      <c r="R14" s="241"/>
      <c r="S14" s="241" t="s">
        <v>158</v>
      </c>
      <c r="T14" s="242" t="s">
        <v>159</v>
      </c>
      <c r="U14" s="225">
        <v>0</v>
      </c>
      <c r="V14" s="225">
        <f>ROUND(E14*U14,2)</f>
        <v>0</v>
      </c>
      <c r="W14" s="225"/>
      <c r="X14" s="225" t="s">
        <v>160</v>
      </c>
      <c r="Y14" s="225" t="s">
        <v>161</v>
      </c>
      <c r="Z14" s="215"/>
      <c r="AA14" s="215"/>
      <c r="AB14" s="215"/>
      <c r="AC14" s="215"/>
      <c r="AD14" s="215"/>
      <c r="AE14" s="215"/>
      <c r="AF14" s="215"/>
      <c r="AG14" s="215" t="s">
        <v>162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2" x14ac:dyDescent="0.25">
      <c r="A15" s="222"/>
      <c r="B15" s="223"/>
      <c r="C15" s="252" t="s">
        <v>163</v>
      </c>
      <c r="D15" s="226"/>
      <c r="E15" s="227">
        <v>8</v>
      </c>
      <c r="F15" s="225"/>
      <c r="G15" s="225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25"/>
      <c r="Z15" s="215"/>
      <c r="AA15" s="215"/>
      <c r="AB15" s="215"/>
      <c r="AC15" s="215"/>
      <c r="AD15" s="215"/>
      <c r="AE15" s="215"/>
      <c r="AF15" s="215"/>
      <c r="AG15" s="215" t="s">
        <v>164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x14ac:dyDescent="0.25">
      <c r="A16" s="229" t="s">
        <v>153</v>
      </c>
      <c r="B16" s="230" t="s">
        <v>74</v>
      </c>
      <c r="C16" s="250" t="s">
        <v>75</v>
      </c>
      <c r="D16" s="231"/>
      <c r="E16" s="232"/>
      <c r="F16" s="233"/>
      <c r="G16" s="233">
        <f>SUMIF(AG17:AG18,"&lt;&gt;NOR",G17:G18)</f>
        <v>0</v>
      </c>
      <c r="H16" s="233"/>
      <c r="I16" s="233">
        <f>SUM(I17:I18)</f>
        <v>0</v>
      </c>
      <c r="J16" s="233"/>
      <c r="K16" s="233">
        <f>SUM(K17:K18)</f>
        <v>0</v>
      </c>
      <c r="L16" s="233"/>
      <c r="M16" s="233">
        <f>SUM(M17:M18)</f>
        <v>0</v>
      </c>
      <c r="N16" s="232"/>
      <c r="O16" s="232">
        <f>SUM(O17:O18)</f>
        <v>0</v>
      </c>
      <c r="P16" s="232"/>
      <c r="Q16" s="232">
        <f>SUM(Q17:Q18)</f>
        <v>0</v>
      </c>
      <c r="R16" s="233"/>
      <c r="S16" s="233"/>
      <c r="T16" s="234"/>
      <c r="U16" s="228"/>
      <c r="V16" s="228">
        <f>SUM(V17:V18)</f>
        <v>0</v>
      </c>
      <c r="W16" s="228"/>
      <c r="X16" s="228"/>
      <c r="Y16" s="228"/>
      <c r="AG16" t="s">
        <v>154</v>
      </c>
    </row>
    <row r="17" spans="1:60" outlineLevel="1" x14ac:dyDescent="0.25">
      <c r="A17" s="236">
        <v>4</v>
      </c>
      <c r="B17" s="237" t="s">
        <v>241</v>
      </c>
      <c r="C17" s="251" t="s">
        <v>242</v>
      </c>
      <c r="D17" s="238" t="s">
        <v>198</v>
      </c>
      <c r="E17" s="239">
        <v>400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/>
      <c r="S17" s="241" t="s">
        <v>158</v>
      </c>
      <c r="T17" s="242" t="s">
        <v>159</v>
      </c>
      <c r="U17" s="225">
        <v>0</v>
      </c>
      <c r="V17" s="225">
        <f>ROUND(E17*U17,2)</f>
        <v>0</v>
      </c>
      <c r="W17" s="225"/>
      <c r="X17" s="225" t="s">
        <v>160</v>
      </c>
      <c r="Y17" s="225" t="s">
        <v>161</v>
      </c>
      <c r="Z17" s="215"/>
      <c r="AA17" s="215"/>
      <c r="AB17" s="215"/>
      <c r="AC17" s="215"/>
      <c r="AD17" s="215"/>
      <c r="AE17" s="215"/>
      <c r="AF17" s="215"/>
      <c r="AG17" s="215" t="s">
        <v>162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 x14ac:dyDescent="0.25">
      <c r="A18" s="222"/>
      <c r="B18" s="223"/>
      <c r="C18" s="252" t="s">
        <v>243</v>
      </c>
      <c r="D18" s="226"/>
      <c r="E18" s="227">
        <v>400</v>
      </c>
      <c r="F18" s="225"/>
      <c r="G18" s="225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5"/>
      <c r="AA18" s="215"/>
      <c r="AB18" s="215"/>
      <c r="AC18" s="215"/>
      <c r="AD18" s="215"/>
      <c r="AE18" s="215"/>
      <c r="AF18" s="215"/>
      <c r="AG18" s="215" t="s">
        <v>164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x14ac:dyDescent="0.25">
      <c r="A19" s="229" t="s">
        <v>153</v>
      </c>
      <c r="B19" s="230" t="s">
        <v>76</v>
      </c>
      <c r="C19" s="250" t="s">
        <v>77</v>
      </c>
      <c r="D19" s="231"/>
      <c r="E19" s="232"/>
      <c r="F19" s="233"/>
      <c r="G19" s="233">
        <f>SUMIF(AG20:AG23,"&lt;&gt;NOR",G20:G23)</f>
        <v>0</v>
      </c>
      <c r="H19" s="233"/>
      <c r="I19" s="233">
        <f>SUM(I20:I23)</f>
        <v>0</v>
      </c>
      <c r="J19" s="233"/>
      <c r="K19" s="233">
        <f>SUM(K20:K23)</f>
        <v>0</v>
      </c>
      <c r="L19" s="233"/>
      <c r="M19" s="233">
        <f>SUM(M20:M23)</f>
        <v>0</v>
      </c>
      <c r="N19" s="232"/>
      <c r="O19" s="232">
        <f>SUM(O20:O23)</f>
        <v>0</v>
      </c>
      <c r="P19" s="232"/>
      <c r="Q19" s="232">
        <f>SUM(Q20:Q23)</f>
        <v>0</v>
      </c>
      <c r="R19" s="233"/>
      <c r="S19" s="233"/>
      <c r="T19" s="234"/>
      <c r="U19" s="228"/>
      <c r="V19" s="228">
        <f>SUM(V20:V23)</f>
        <v>0</v>
      </c>
      <c r="W19" s="228"/>
      <c r="X19" s="228"/>
      <c r="Y19" s="228"/>
      <c r="AG19" t="s">
        <v>154</v>
      </c>
    </row>
    <row r="20" spans="1:60" outlineLevel="1" x14ac:dyDescent="0.25">
      <c r="A20" s="236">
        <v>5</v>
      </c>
      <c r="B20" s="237" t="s">
        <v>244</v>
      </c>
      <c r="C20" s="251" t="s">
        <v>245</v>
      </c>
      <c r="D20" s="238" t="s">
        <v>174</v>
      </c>
      <c r="E20" s="239">
        <v>9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39">
        <v>0</v>
      </c>
      <c r="O20" s="239">
        <f>ROUND(E20*N20,2)</f>
        <v>0</v>
      </c>
      <c r="P20" s="239">
        <v>0</v>
      </c>
      <c r="Q20" s="239">
        <f>ROUND(E20*P20,2)</f>
        <v>0</v>
      </c>
      <c r="R20" s="241"/>
      <c r="S20" s="241" t="s">
        <v>158</v>
      </c>
      <c r="T20" s="242" t="s">
        <v>159</v>
      </c>
      <c r="U20" s="225">
        <v>0</v>
      </c>
      <c r="V20" s="225">
        <f>ROUND(E20*U20,2)</f>
        <v>0</v>
      </c>
      <c r="W20" s="225"/>
      <c r="X20" s="225" t="s">
        <v>160</v>
      </c>
      <c r="Y20" s="225" t="s">
        <v>161</v>
      </c>
      <c r="Z20" s="215"/>
      <c r="AA20" s="215"/>
      <c r="AB20" s="215"/>
      <c r="AC20" s="215"/>
      <c r="AD20" s="215"/>
      <c r="AE20" s="215"/>
      <c r="AF20" s="215"/>
      <c r="AG20" s="215" t="s">
        <v>162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2" x14ac:dyDescent="0.25">
      <c r="A21" s="222"/>
      <c r="B21" s="223"/>
      <c r="C21" s="252" t="s">
        <v>246</v>
      </c>
      <c r="D21" s="226"/>
      <c r="E21" s="227">
        <v>9</v>
      </c>
      <c r="F21" s="225"/>
      <c r="G21" s="225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25"/>
      <c r="Z21" s="215"/>
      <c r="AA21" s="215"/>
      <c r="AB21" s="215"/>
      <c r="AC21" s="215"/>
      <c r="AD21" s="215"/>
      <c r="AE21" s="215"/>
      <c r="AF21" s="215"/>
      <c r="AG21" s="215" t="s">
        <v>164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5">
      <c r="A22" s="236">
        <v>6</v>
      </c>
      <c r="B22" s="237" t="s">
        <v>247</v>
      </c>
      <c r="C22" s="251" t="s">
        <v>248</v>
      </c>
      <c r="D22" s="238" t="s">
        <v>174</v>
      </c>
      <c r="E22" s="239">
        <v>9</v>
      </c>
      <c r="F22" s="240"/>
      <c r="G22" s="241">
        <f>ROUND(E22*F22,2)</f>
        <v>0</v>
      </c>
      <c r="H22" s="240"/>
      <c r="I22" s="241">
        <f>ROUND(E22*H22,2)</f>
        <v>0</v>
      </c>
      <c r="J22" s="240"/>
      <c r="K22" s="241">
        <f>ROUND(E22*J22,2)</f>
        <v>0</v>
      </c>
      <c r="L22" s="241">
        <v>21</v>
      </c>
      <c r="M22" s="241">
        <f>G22*(1+L22/100)</f>
        <v>0</v>
      </c>
      <c r="N22" s="239">
        <v>0</v>
      </c>
      <c r="O22" s="239">
        <f>ROUND(E22*N22,2)</f>
        <v>0</v>
      </c>
      <c r="P22" s="239">
        <v>0</v>
      </c>
      <c r="Q22" s="239">
        <f>ROUND(E22*P22,2)</f>
        <v>0</v>
      </c>
      <c r="R22" s="241"/>
      <c r="S22" s="241" t="s">
        <v>158</v>
      </c>
      <c r="T22" s="242" t="s">
        <v>159</v>
      </c>
      <c r="U22" s="225">
        <v>0</v>
      </c>
      <c r="V22" s="225">
        <f>ROUND(E22*U22,2)</f>
        <v>0</v>
      </c>
      <c r="W22" s="225"/>
      <c r="X22" s="225" t="s">
        <v>160</v>
      </c>
      <c r="Y22" s="225" t="s">
        <v>161</v>
      </c>
      <c r="Z22" s="215"/>
      <c r="AA22" s="215"/>
      <c r="AB22" s="215"/>
      <c r="AC22" s="215"/>
      <c r="AD22" s="215"/>
      <c r="AE22" s="215"/>
      <c r="AF22" s="215"/>
      <c r="AG22" s="215" t="s">
        <v>162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2" x14ac:dyDescent="0.25">
      <c r="A23" s="222"/>
      <c r="B23" s="223"/>
      <c r="C23" s="252" t="s">
        <v>246</v>
      </c>
      <c r="D23" s="226"/>
      <c r="E23" s="227">
        <v>9</v>
      </c>
      <c r="F23" s="225"/>
      <c r="G23" s="225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25"/>
      <c r="Z23" s="215"/>
      <c r="AA23" s="215"/>
      <c r="AB23" s="215"/>
      <c r="AC23" s="215"/>
      <c r="AD23" s="215"/>
      <c r="AE23" s="215"/>
      <c r="AF23" s="215"/>
      <c r="AG23" s="215" t="s">
        <v>164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x14ac:dyDescent="0.25">
      <c r="A24" s="229" t="s">
        <v>153</v>
      </c>
      <c r="B24" s="230" t="s">
        <v>78</v>
      </c>
      <c r="C24" s="250" t="s">
        <v>79</v>
      </c>
      <c r="D24" s="231"/>
      <c r="E24" s="232"/>
      <c r="F24" s="233"/>
      <c r="G24" s="233">
        <f>SUMIF(AG25:AG26,"&lt;&gt;NOR",G25:G26)</f>
        <v>0</v>
      </c>
      <c r="H24" s="233"/>
      <c r="I24" s="233">
        <f>SUM(I25:I26)</f>
        <v>0</v>
      </c>
      <c r="J24" s="233"/>
      <c r="K24" s="233">
        <f>SUM(K25:K26)</f>
        <v>0</v>
      </c>
      <c r="L24" s="233"/>
      <c r="M24" s="233">
        <f>SUM(M25:M26)</f>
        <v>0</v>
      </c>
      <c r="N24" s="232"/>
      <c r="O24" s="232">
        <f>SUM(O25:O26)</f>
        <v>0</v>
      </c>
      <c r="P24" s="232"/>
      <c r="Q24" s="232">
        <f>SUM(Q25:Q26)</f>
        <v>0</v>
      </c>
      <c r="R24" s="233"/>
      <c r="S24" s="233"/>
      <c r="T24" s="234"/>
      <c r="U24" s="228"/>
      <c r="V24" s="228">
        <f>SUM(V25:V26)</f>
        <v>0</v>
      </c>
      <c r="W24" s="228"/>
      <c r="X24" s="228"/>
      <c r="Y24" s="228"/>
      <c r="AG24" t="s">
        <v>154</v>
      </c>
    </row>
    <row r="25" spans="1:60" outlineLevel="1" x14ac:dyDescent="0.25">
      <c r="A25" s="236">
        <v>7</v>
      </c>
      <c r="B25" s="237" t="s">
        <v>249</v>
      </c>
      <c r="C25" s="251" t="s">
        <v>250</v>
      </c>
      <c r="D25" s="238" t="s">
        <v>174</v>
      </c>
      <c r="E25" s="239">
        <v>1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41"/>
      <c r="S25" s="241" t="s">
        <v>158</v>
      </c>
      <c r="T25" s="242" t="s">
        <v>159</v>
      </c>
      <c r="U25" s="225">
        <v>0</v>
      </c>
      <c r="V25" s="225">
        <f>ROUND(E25*U25,2)</f>
        <v>0</v>
      </c>
      <c r="W25" s="225"/>
      <c r="X25" s="225" t="s">
        <v>160</v>
      </c>
      <c r="Y25" s="225" t="s">
        <v>161</v>
      </c>
      <c r="Z25" s="215"/>
      <c r="AA25" s="215"/>
      <c r="AB25" s="215"/>
      <c r="AC25" s="215"/>
      <c r="AD25" s="215"/>
      <c r="AE25" s="215"/>
      <c r="AF25" s="215"/>
      <c r="AG25" s="215" t="s">
        <v>162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2" x14ac:dyDescent="0.25">
      <c r="A26" s="222"/>
      <c r="B26" s="223"/>
      <c r="C26" s="252" t="s">
        <v>191</v>
      </c>
      <c r="D26" s="226"/>
      <c r="E26" s="227">
        <v>1</v>
      </c>
      <c r="F26" s="225"/>
      <c r="G26" s="225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25"/>
      <c r="Z26" s="215"/>
      <c r="AA26" s="215"/>
      <c r="AB26" s="215"/>
      <c r="AC26" s="215"/>
      <c r="AD26" s="215"/>
      <c r="AE26" s="215"/>
      <c r="AF26" s="215"/>
      <c r="AG26" s="215" t="s">
        <v>164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x14ac:dyDescent="0.25">
      <c r="A27" s="229" t="s">
        <v>153</v>
      </c>
      <c r="B27" s="230" t="s">
        <v>80</v>
      </c>
      <c r="C27" s="250" t="s">
        <v>81</v>
      </c>
      <c r="D27" s="231"/>
      <c r="E27" s="232"/>
      <c r="F27" s="233"/>
      <c r="G27" s="233">
        <f>SUMIF(AG28:AG29,"&lt;&gt;NOR",G28:G29)</f>
        <v>0</v>
      </c>
      <c r="H27" s="233"/>
      <c r="I27" s="233">
        <f>SUM(I28:I29)</f>
        <v>0</v>
      </c>
      <c r="J27" s="233"/>
      <c r="K27" s="233">
        <f>SUM(K28:K29)</f>
        <v>0</v>
      </c>
      <c r="L27" s="233"/>
      <c r="M27" s="233">
        <f>SUM(M28:M29)</f>
        <v>0</v>
      </c>
      <c r="N27" s="232"/>
      <c r="O27" s="232">
        <f>SUM(O28:O29)</f>
        <v>0</v>
      </c>
      <c r="P27" s="232"/>
      <c r="Q27" s="232">
        <f>SUM(Q28:Q29)</f>
        <v>0</v>
      </c>
      <c r="R27" s="233"/>
      <c r="S27" s="233"/>
      <c r="T27" s="234"/>
      <c r="U27" s="228"/>
      <c r="V27" s="228">
        <f>SUM(V28:V29)</f>
        <v>0</v>
      </c>
      <c r="W27" s="228"/>
      <c r="X27" s="228"/>
      <c r="Y27" s="228"/>
      <c r="AG27" t="s">
        <v>154</v>
      </c>
    </row>
    <row r="28" spans="1:60" outlineLevel="1" x14ac:dyDescent="0.25">
      <c r="A28" s="236">
        <v>8</v>
      </c>
      <c r="B28" s="237" t="s">
        <v>251</v>
      </c>
      <c r="C28" s="251" t="s">
        <v>252</v>
      </c>
      <c r="D28" s="238" t="s">
        <v>174</v>
      </c>
      <c r="E28" s="239">
        <v>8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39">
        <v>0</v>
      </c>
      <c r="O28" s="239">
        <f>ROUND(E28*N28,2)</f>
        <v>0</v>
      </c>
      <c r="P28" s="239">
        <v>0</v>
      </c>
      <c r="Q28" s="239">
        <f>ROUND(E28*P28,2)</f>
        <v>0</v>
      </c>
      <c r="R28" s="241"/>
      <c r="S28" s="241" t="s">
        <v>158</v>
      </c>
      <c r="T28" s="242" t="s">
        <v>159</v>
      </c>
      <c r="U28" s="225">
        <v>0</v>
      </c>
      <c r="V28" s="225">
        <f>ROUND(E28*U28,2)</f>
        <v>0</v>
      </c>
      <c r="W28" s="225"/>
      <c r="X28" s="225" t="s">
        <v>160</v>
      </c>
      <c r="Y28" s="225" t="s">
        <v>161</v>
      </c>
      <c r="Z28" s="215"/>
      <c r="AA28" s="215"/>
      <c r="AB28" s="215"/>
      <c r="AC28" s="215"/>
      <c r="AD28" s="215"/>
      <c r="AE28" s="215"/>
      <c r="AF28" s="215"/>
      <c r="AG28" s="215" t="s">
        <v>162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2" x14ac:dyDescent="0.25">
      <c r="A29" s="222"/>
      <c r="B29" s="223"/>
      <c r="C29" s="252" t="s">
        <v>163</v>
      </c>
      <c r="D29" s="226"/>
      <c r="E29" s="227">
        <v>8</v>
      </c>
      <c r="F29" s="225"/>
      <c r="G29" s="225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25"/>
      <c r="Z29" s="215"/>
      <c r="AA29" s="215"/>
      <c r="AB29" s="215"/>
      <c r="AC29" s="215"/>
      <c r="AD29" s="215"/>
      <c r="AE29" s="215"/>
      <c r="AF29" s="215"/>
      <c r="AG29" s="215" t="s">
        <v>164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x14ac:dyDescent="0.25">
      <c r="A30" s="229" t="s">
        <v>153</v>
      </c>
      <c r="B30" s="230" t="s">
        <v>82</v>
      </c>
      <c r="C30" s="250" t="s">
        <v>83</v>
      </c>
      <c r="D30" s="231"/>
      <c r="E30" s="232"/>
      <c r="F30" s="233"/>
      <c r="G30" s="233">
        <f>SUMIF(AG31:AG32,"&lt;&gt;NOR",G31:G32)</f>
        <v>0</v>
      </c>
      <c r="H30" s="233"/>
      <c r="I30" s="233">
        <f>SUM(I31:I32)</f>
        <v>0</v>
      </c>
      <c r="J30" s="233"/>
      <c r="K30" s="233">
        <f>SUM(K31:K32)</f>
        <v>0</v>
      </c>
      <c r="L30" s="233"/>
      <c r="M30" s="233">
        <f>SUM(M31:M32)</f>
        <v>0</v>
      </c>
      <c r="N30" s="232"/>
      <c r="O30" s="232">
        <f>SUM(O31:O32)</f>
        <v>0</v>
      </c>
      <c r="P30" s="232"/>
      <c r="Q30" s="232">
        <f>SUM(Q31:Q32)</f>
        <v>0</v>
      </c>
      <c r="R30" s="233"/>
      <c r="S30" s="233"/>
      <c r="T30" s="234"/>
      <c r="U30" s="228"/>
      <c r="V30" s="228">
        <f>SUM(V31:V32)</f>
        <v>0</v>
      </c>
      <c r="W30" s="228"/>
      <c r="X30" s="228"/>
      <c r="Y30" s="228"/>
      <c r="AG30" t="s">
        <v>154</v>
      </c>
    </row>
    <row r="31" spans="1:60" outlineLevel="1" x14ac:dyDescent="0.25">
      <c r="A31" s="236">
        <v>9</v>
      </c>
      <c r="B31" s="237" t="s">
        <v>253</v>
      </c>
      <c r="C31" s="251" t="s">
        <v>254</v>
      </c>
      <c r="D31" s="238" t="s">
        <v>174</v>
      </c>
      <c r="E31" s="239">
        <v>8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41"/>
      <c r="S31" s="241" t="s">
        <v>158</v>
      </c>
      <c r="T31" s="242" t="s">
        <v>159</v>
      </c>
      <c r="U31" s="225">
        <v>0</v>
      </c>
      <c r="V31" s="225">
        <f>ROUND(E31*U31,2)</f>
        <v>0</v>
      </c>
      <c r="W31" s="225"/>
      <c r="X31" s="225" t="s">
        <v>160</v>
      </c>
      <c r="Y31" s="225" t="s">
        <v>161</v>
      </c>
      <c r="Z31" s="215"/>
      <c r="AA31" s="215"/>
      <c r="AB31" s="215"/>
      <c r="AC31" s="215"/>
      <c r="AD31" s="215"/>
      <c r="AE31" s="215"/>
      <c r="AF31" s="215"/>
      <c r="AG31" s="215" t="s">
        <v>162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2" x14ac:dyDescent="0.25">
      <c r="A32" s="222"/>
      <c r="B32" s="223"/>
      <c r="C32" s="252" t="s">
        <v>163</v>
      </c>
      <c r="D32" s="226"/>
      <c r="E32" s="227">
        <v>8</v>
      </c>
      <c r="F32" s="225"/>
      <c r="G32" s="225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25"/>
      <c r="Z32" s="215"/>
      <c r="AA32" s="215"/>
      <c r="AB32" s="215"/>
      <c r="AC32" s="215"/>
      <c r="AD32" s="215"/>
      <c r="AE32" s="215"/>
      <c r="AF32" s="215"/>
      <c r="AG32" s="215" t="s">
        <v>164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x14ac:dyDescent="0.25">
      <c r="A33" s="229" t="s">
        <v>153</v>
      </c>
      <c r="B33" s="230" t="s">
        <v>84</v>
      </c>
      <c r="C33" s="250" t="s">
        <v>85</v>
      </c>
      <c r="D33" s="231"/>
      <c r="E33" s="232"/>
      <c r="F33" s="233"/>
      <c r="G33" s="233">
        <f>SUMIF(AG34:AG37,"&lt;&gt;NOR",G34:G37)</f>
        <v>0</v>
      </c>
      <c r="H33" s="233"/>
      <c r="I33" s="233">
        <f>SUM(I34:I37)</f>
        <v>0</v>
      </c>
      <c r="J33" s="233"/>
      <c r="K33" s="233">
        <f>SUM(K34:K37)</f>
        <v>0</v>
      </c>
      <c r="L33" s="233"/>
      <c r="M33" s="233">
        <f>SUM(M34:M37)</f>
        <v>0</v>
      </c>
      <c r="N33" s="232"/>
      <c r="O33" s="232">
        <f>SUM(O34:O37)</f>
        <v>0</v>
      </c>
      <c r="P33" s="232"/>
      <c r="Q33" s="232">
        <f>SUM(Q34:Q37)</f>
        <v>0</v>
      </c>
      <c r="R33" s="233"/>
      <c r="S33" s="233"/>
      <c r="T33" s="234"/>
      <c r="U33" s="228"/>
      <c r="V33" s="228">
        <f>SUM(V34:V37)</f>
        <v>0</v>
      </c>
      <c r="W33" s="228"/>
      <c r="X33" s="228"/>
      <c r="Y33" s="228"/>
      <c r="AG33" t="s">
        <v>154</v>
      </c>
    </row>
    <row r="34" spans="1:60" outlineLevel="1" x14ac:dyDescent="0.25">
      <c r="A34" s="236">
        <v>10</v>
      </c>
      <c r="B34" s="237" t="s">
        <v>155</v>
      </c>
      <c r="C34" s="251" t="s">
        <v>156</v>
      </c>
      <c r="D34" s="238" t="s">
        <v>157</v>
      </c>
      <c r="E34" s="239">
        <v>8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41"/>
      <c r="S34" s="241" t="s">
        <v>158</v>
      </c>
      <c r="T34" s="242" t="s">
        <v>159</v>
      </c>
      <c r="U34" s="225">
        <v>0</v>
      </c>
      <c r="V34" s="225">
        <f>ROUND(E34*U34,2)</f>
        <v>0</v>
      </c>
      <c r="W34" s="225"/>
      <c r="X34" s="225" t="s">
        <v>160</v>
      </c>
      <c r="Y34" s="225" t="s">
        <v>161</v>
      </c>
      <c r="Z34" s="215"/>
      <c r="AA34" s="215"/>
      <c r="AB34" s="215"/>
      <c r="AC34" s="215"/>
      <c r="AD34" s="215"/>
      <c r="AE34" s="215"/>
      <c r="AF34" s="215"/>
      <c r="AG34" s="215" t="s">
        <v>162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2" x14ac:dyDescent="0.25">
      <c r="A35" s="222"/>
      <c r="B35" s="223"/>
      <c r="C35" s="252" t="s">
        <v>163</v>
      </c>
      <c r="D35" s="226"/>
      <c r="E35" s="227">
        <v>8</v>
      </c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25"/>
      <c r="Z35" s="215"/>
      <c r="AA35" s="215"/>
      <c r="AB35" s="215"/>
      <c r="AC35" s="215"/>
      <c r="AD35" s="215"/>
      <c r="AE35" s="215"/>
      <c r="AF35" s="215"/>
      <c r="AG35" s="215" t="s">
        <v>164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5">
      <c r="A36" s="236">
        <v>11</v>
      </c>
      <c r="B36" s="237" t="s">
        <v>255</v>
      </c>
      <c r="C36" s="251" t="s">
        <v>156</v>
      </c>
      <c r="D36" s="238" t="s">
        <v>157</v>
      </c>
      <c r="E36" s="239">
        <v>2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41"/>
      <c r="S36" s="241" t="s">
        <v>158</v>
      </c>
      <c r="T36" s="242" t="s">
        <v>159</v>
      </c>
      <c r="U36" s="225">
        <v>0</v>
      </c>
      <c r="V36" s="225">
        <f>ROUND(E36*U36,2)</f>
        <v>0</v>
      </c>
      <c r="W36" s="225"/>
      <c r="X36" s="225" t="s">
        <v>160</v>
      </c>
      <c r="Y36" s="225" t="s">
        <v>161</v>
      </c>
      <c r="Z36" s="215"/>
      <c r="AA36" s="215"/>
      <c r="AB36" s="215"/>
      <c r="AC36" s="215"/>
      <c r="AD36" s="215"/>
      <c r="AE36" s="215"/>
      <c r="AF36" s="215"/>
      <c r="AG36" s="215" t="s">
        <v>162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2" x14ac:dyDescent="0.25">
      <c r="A37" s="222"/>
      <c r="B37" s="223"/>
      <c r="C37" s="252" t="s">
        <v>68</v>
      </c>
      <c r="D37" s="226"/>
      <c r="E37" s="227">
        <v>2</v>
      </c>
      <c r="F37" s="225"/>
      <c r="G37" s="225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25"/>
      <c r="Z37" s="215"/>
      <c r="AA37" s="215"/>
      <c r="AB37" s="215"/>
      <c r="AC37" s="215"/>
      <c r="AD37" s="215"/>
      <c r="AE37" s="215"/>
      <c r="AF37" s="215"/>
      <c r="AG37" s="215" t="s">
        <v>164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x14ac:dyDescent="0.25">
      <c r="A38" s="229" t="s">
        <v>153</v>
      </c>
      <c r="B38" s="230" t="s">
        <v>86</v>
      </c>
      <c r="C38" s="250" t="s">
        <v>87</v>
      </c>
      <c r="D38" s="231"/>
      <c r="E38" s="232"/>
      <c r="F38" s="233"/>
      <c r="G38" s="233">
        <f>SUMIF(AG39:AG48,"&lt;&gt;NOR",G39:G48)</f>
        <v>0</v>
      </c>
      <c r="H38" s="233"/>
      <c r="I38" s="233">
        <f>SUM(I39:I48)</f>
        <v>0</v>
      </c>
      <c r="J38" s="233"/>
      <c r="K38" s="233">
        <f>SUM(K39:K48)</f>
        <v>0</v>
      </c>
      <c r="L38" s="233"/>
      <c r="M38" s="233">
        <f>SUM(M39:M48)</f>
        <v>0</v>
      </c>
      <c r="N38" s="232"/>
      <c r="O38" s="232">
        <f>SUM(O39:O48)</f>
        <v>0</v>
      </c>
      <c r="P38" s="232"/>
      <c r="Q38" s="232">
        <f>SUM(Q39:Q48)</f>
        <v>0</v>
      </c>
      <c r="R38" s="233"/>
      <c r="S38" s="233"/>
      <c r="T38" s="234"/>
      <c r="U38" s="228"/>
      <c r="V38" s="228">
        <f>SUM(V39:V48)</f>
        <v>0</v>
      </c>
      <c r="W38" s="228"/>
      <c r="X38" s="228"/>
      <c r="Y38" s="228"/>
      <c r="AG38" t="s">
        <v>154</v>
      </c>
    </row>
    <row r="39" spans="1:60" outlineLevel="1" x14ac:dyDescent="0.25">
      <c r="A39" s="236">
        <v>12</v>
      </c>
      <c r="B39" s="237" t="s">
        <v>165</v>
      </c>
      <c r="C39" s="251" t="s">
        <v>166</v>
      </c>
      <c r="D39" s="238" t="s">
        <v>157</v>
      </c>
      <c r="E39" s="239">
        <v>2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41"/>
      <c r="S39" s="241" t="s">
        <v>158</v>
      </c>
      <c r="T39" s="242" t="s">
        <v>159</v>
      </c>
      <c r="U39" s="225">
        <v>0</v>
      </c>
      <c r="V39" s="225">
        <f>ROUND(E39*U39,2)</f>
        <v>0</v>
      </c>
      <c r="W39" s="225"/>
      <c r="X39" s="225" t="s">
        <v>160</v>
      </c>
      <c r="Y39" s="225" t="s">
        <v>161</v>
      </c>
      <c r="Z39" s="215"/>
      <c r="AA39" s="215"/>
      <c r="AB39" s="215"/>
      <c r="AC39" s="215"/>
      <c r="AD39" s="215"/>
      <c r="AE39" s="215"/>
      <c r="AF39" s="215"/>
      <c r="AG39" s="215" t="s">
        <v>162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2" x14ac:dyDescent="0.25">
      <c r="A40" s="222"/>
      <c r="B40" s="223"/>
      <c r="C40" s="252" t="s">
        <v>68</v>
      </c>
      <c r="D40" s="226"/>
      <c r="E40" s="227">
        <v>2</v>
      </c>
      <c r="F40" s="225"/>
      <c r="G40" s="225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25"/>
      <c r="Z40" s="215"/>
      <c r="AA40" s="215"/>
      <c r="AB40" s="215"/>
      <c r="AC40" s="215"/>
      <c r="AD40" s="215"/>
      <c r="AE40" s="215"/>
      <c r="AF40" s="215"/>
      <c r="AG40" s="215" t="s">
        <v>164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5">
      <c r="A41" s="236">
        <v>13</v>
      </c>
      <c r="B41" s="237" t="s">
        <v>167</v>
      </c>
      <c r="C41" s="251" t="s">
        <v>168</v>
      </c>
      <c r="D41" s="238" t="s">
        <v>157</v>
      </c>
      <c r="E41" s="239">
        <v>5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41"/>
      <c r="S41" s="241" t="s">
        <v>158</v>
      </c>
      <c r="T41" s="242" t="s">
        <v>159</v>
      </c>
      <c r="U41" s="225">
        <v>0</v>
      </c>
      <c r="V41" s="225">
        <f>ROUND(E41*U41,2)</f>
        <v>0</v>
      </c>
      <c r="W41" s="225"/>
      <c r="X41" s="225" t="s">
        <v>160</v>
      </c>
      <c r="Y41" s="225" t="s">
        <v>161</v>
      </c>
      <c r="Z41" s="215"/>
      <c r="AA41" s="215"/>
      <c r="AB41" s="215"/>
      <c r="AC41" s="215"/>
      <c r="AD41" s="215"/>
      <c r="AE41" s="215"/>
      <c r="AF41" s="215"/>
      <c r="AG41" s="215" t="s">
        <v>162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2" x14ac:dyDescent="0.25">
      <c r="A42" s="222"/>
      <c r="B42" s="223"/>
      <c r="C42" s="252" t="s">
        <v>180</v>
      </c>
      <c r="D42" s="226"/>
      <c r="E42" s="227">
        <v>5</v>
      </c>
      <c r="F42" s="225"/>
      <c r="G42" s="225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25"/>
      <c r="Z42" s="215"/>
      <c r="AA42" s="215"/>
      <c r="AB42" s="215"/>
      <c r="AC42" s="215"/>
      <c r="AD42" s="215"/>
      <c r="AE42" s="215"/>
      <c r="AF42" s="215"/>
      <c r="AG42" s="215" t="s">
        <v>164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5">
      <c r="A43" s="236">
        <v>14</v>
      </c>
      <c r="B43" s="237" t="s">
        <v>170</v>
      </c>
      <c r="C43" s="251" t="s">
        <v>171</v>
      </c>
      <c r="D43" s="238" t="s">
        <v>157</v>
      </c>
      <c r="E43" s="239">
        <v>3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41"/>
      <c r="S43" s="241" t="s">
        <v>158</v>
      </c>
      <c r="T43" s="242" t="s">
        <v>159</v>
      </c>
      <c r="U43" s="225">
        <v>0</v>
      </c>
      <c r="V43" s="225">
        <f>ROUND(E43*U43,2)</f>
        <v>0</v>
      </c>
      <c r="W43" s="225"/>
      <c r="X43" s="225" t="s">
        <v>160</v>
      </c>
      <c r="Y43" s="225" t="s">
        <v>161</v>
      </c>
      <c r="Z43" s="215"/>
      <c r="AA43" s="215"/>
      <c r="AB43" s="215"/>
      <c r="AC43" s="215"/>
      <c r="AD43" s="215"/>
      <c r="AE43" s="215"/>
      <c r="AF43" s="215"/>
      <c r="AG43" s="215" t="s">
        <v>162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2" x14ac:dyDescent="0.25">
      <c r="A44" s="222"/>
      <c r="B44" s="223"/>
      <c r="C44" s="252" t="s">
        <v>169</v>
      </c>
      <c r="D44" s="226"/>
      <c r="E44" s="227">
        <v>3</v>
      </c>
      <c r="F44" s="225"/>
      <c r="G44" s="225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25"/>
      <c r="Z44" s="215"/>
      <c r="AA44" s="215"/>
      <c r="AB44" s="215"/>
      <c r="AC44" s="215"/>
      <c r="AD44" s="215"/>
      <c r="AE44" s="215"/>
      <c r="AF44" s="215"/>
      <c r="AG44" s="215" t="s">
        <v>164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5">
      <c r="A45" s="236">
        <v>15</v>
      </c>
      <c r="B45" s="237" t="s">
        <v>256</v>
      </c>
      <c r="C45" s="251" t="s">
        <v>257</v>
      </c>
      <c r="D45" s="238" t="s">
        <v>174</v>
      </c>
      <c r="E45" s="239">
        <v>3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41"/>
      <c r="S45" s="241" t="s">
        <v>158</v>
      </c>
      <c r="T45" s="242" t="s">
        <v>159</v>
      </c>
      <c r="U45" s="225">
        <v>0</v>
      </c>
      <c r="V45" s="225">
        <f>ROUND(E45*U45,2)</f>
        <v>0</v>
      </c>
      <c r="W45" s="225"/>
      <c r="X45" s="225" t="s">
        <v>160</v>
      </c>
      <c r="Y45" s="225" t="s">
        <v>161</v>
      </c>
      <c r="Z45" s="215"/>
      <c r="AA45" s="215"/>
      <c r="AB45" s="215"/>
      <c r="AC45" s="215"/>
      <c r="AD45" s="215"/>
      <c r="AE45" s="215"/>
      <c r="AF45" s="215"/>
      <c r="AG45" s="215" t="s">
        <v>162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2" x14ac:dyDescent="0.25">
      <c r="A46" s="222"/>
      <c r="B46" s="223"/>
      <c r="C46" s="252" t="s">
        <v>169</v>
      </c>
      <c r="D46" s="226"/>
      <c r="E46" s="227">
        <v>3</v>
      </c>
      <c r="F46" s="225"/>
      <c r="G46" s="225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25"/>
      <c r="Z46" s="215"/>
      <c r="AA46" s="215"/>
      <c r="AB46" s="215"/>
      <c r="AC46" s="215"/>
      <c r="AD46" s="215"/>
      <c r="AE46" s="215"/>
      <c r="AF46" s="215"/>
      <c r="AG46" s="215" t="s">
        <v>164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5">
      <c r="A47" s="236">
        <v>16</v>
      </c>
      <c r="B47" s="237" t="s">
        <v>172</v>
      </c>
      <c r="C47" s="251" t="s">
        <v>173</v>
      </c>
      <c r="D47" s="238" t="s">
        <v>174</v>
      </c>
      <c r="E47" s="239">
        <v>3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39">
        <v>0</v>
      </c>
      <c r="O47" s="239">
        <f>ROUND(E47*N47,2)</f>
        <v>0</v>
      </c>
      <c r="P47" s="239">
        <v>0</v>
      </c>
      <c r="Q47" s="239">
        <f>ROUND(E47*P47,2)</f>
        <v>0</v>
      </c>
      <c r="R47" s="241"/>
      <c r="S47" s="241" t="s">
        <v>158</v>
      </c>
      <c r="T47" s="242" t="s">
        <v>159</v>
      </c>
      <c r="U47" s="225">
        <v>0</v>
      </c>
      <c r="V47" s="225">
        <f>ROUND(E47*U47,2)</f>
        <v>0</v>
      </c>
      <c r="W47" s="225"/>
      <c r="X47" s="225" t="s">
        <v>160</v>
      </c>
      <c r="Y47" s="225" t="s">
        <v>161</v>
      </c>
      <c r="Z47" s="215"/>
      <c r="AA47" s="215"/>
      <c r="AB47" s="215"/>
      <c r="AC47" s="215"/>
      <c r="AD47" s="215"/>
      <c r="AE47" s="215"/>
      <c r="AF47" s="215"/>
      <c r="AG47" s="215" t="s">
        <v>162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2" x14ac:dyDescent="0.25">
      <c r="A48" s="222"/>
      <c r="B48" s="223"/>
      <c r="C48" s="252" t="s">
        <v>169</v>
      </c>
      <c r="D48" s="226"/>
      <c r="E48" s="227">
        <v>3</v>
      </c>
      <c r="F48" s="225"/>
      <c r="G48" s="225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25"/>
      <c r="Z48" s="215"/>
      <c r="AA48" s="215"/>
      <c r="AB48" s="215"/>
      <c r="AC48" s="215"/>
      <c r="AD48" s="215"/>
      <c r="AE48" s="215"/>
      <c r="AF48" s="215"/>
      <c r="AG48" s="215" t="s">
        <v>164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x14ac:dyDescent="0.25">
      <c r="A49" s="229" t="s">
        <v>153</v>
      </c>
      <c r="B49" s="230" t="s">
        <v>88</v>
      </c>
      <c r="C49" s="250" t="s">
        <v>89</v>
      </c>
      <c r="D49" s="231"/>
      <c r="E49" s="232"/>
      <c r="F49" s="233"/>
      <c r="G49" s="233">
        <f>SUMIF(AG50:AG51,"&lt;&gt;NOR",G50:G51)</f>
        <v>0</v>
      </c>
      <c r="H49" s="233"/>
      <c r="I49" s="233">
        <f>SUM(I50:I51)</f>
        <v>0</v>
      </c>
      <c r="J49" s="233"/>
      <c r="K49" s="233">
        <f>SUM(K50:K51)</f>
        <v>0</v>
      </c>
      <c r="L49" s="233"/>
      <c r="M49" s="233">
        <f>SUM(M50:M51)</f>
        <v>0</v>
      </c>
      <c r="N49" s="232"/>
      <c r="O49" s="232">
        <f>SUM(O50:O51)</f>
        <v>0</v>
      </c>
      <c r="P49" s="232"/>
      <c r="Q49" s="232">
        <f>SUM(Q50:Q51)</f>
        <v>0</v>
      </c>
      <c r="R49" s="233"/>
      <c r="S49" s="233"/>
      <c r="T49" s="234"/>
      <c r="U49" s="228"/>
      <c r="V49" s="228">
        <f>SUM(V50:V51)</f>
        <v>0</v>
      </c>
      <c r="W49" s="228"/>
      <c r="X49" s="228"/>
      <c r="Y49" s="228"/>
      <c r="AG49" t="s">
        <v>154</v>
      </c>
    </row>
    <row r="50" spans="1:60" outlineLevel="1" x14ac:dyDescent="0.25">
      <c r="A50" s="236">
        <v>17</v>
      </c>
      <c r="B50" s="237" t="s">
        <v>175</v>
      </c>
      <c r="C50" s="251" t="s">
        <v>176</v>
      </c>
      <c r="D50" s="238" t="s">
        <v>157</v>
      </c>
      <c r="E50" s="239">
        <v>10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39">
        <v>0</v>
      </c>
      <c r="O50" s="239">
        <f>ROUND(E50*N50,2)</f>
        <v>0</v>
      </c>
      <c r="P50" s="239">
        <v>0</v>
      </c>
      <c r="Q50" s="239">
        <f>ROUND(E50*P50,2)</f>
        <v>0</v>
      </c>
      <c r="R50" s="241"/>
      <c r="S50" s="241" t="s">
        <v>158</v>
      </c>
      <c r="T50" s="242" t="s">
        <v>159</v>
      </c>
      <c r="U50" s="225">
        <v>0</v>
      </c>
      <c r="V50" s="225">
        <f>ROUND(E50*U50,2)</f>
        <v>0</v>
      </c>
      <c r="W50" s="225"/>
      <c r="X50" s="225" t="s">
        <v>160</v>
      </c>
      <c r="Y50" s="225" t="s">
        <v>161</v>
      </c>
      <c r="Z50" s="215"/>
      <c r="AA50" s="215"/>
      <c r="AB50" s="215"/>
      <c r="AC50" s="215"/>
      <c r="AD50" s="215"/>
      <c r="AE50" s="215"/>
      <c r="AF50" s="215"/>
      <c r="AG50" s="215" t="s">
        <v>162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2" x14ac:dyDescent="0.25">
      <c r="A51" s="222"/>
      <c r="B51" s="223"/>
      <c r="C51" s="252" t="s">
        <v>220</v>
      </c>
      <c r="D51" s="226"/>
      <c r="E51" s="227">
        <v>10</v>
      </c>
      <c r="F51" s="225"/>
      <c r="G51" s="225"/>
      <c r="H51" s="225"/>
      <c r="I51" s="225"/>
      <c r="J51" s="225"/>
      <c r="K51" s="225"/>
      <c r="L51" s="225"/>
      <c r="M51" s="225"/>
      <c r="N51" s="224"/>
      <c r="O51" s="224"/>
      <c r="P51" s="224"/>
      <c r="Q51" s="224"/>
      <c r="R51" s="225"/>
      <c r="S51" s="225"/>
      <c r="T51" s="225"/>
      <c r="U51" s="225"/>
      <c r="V51" s="225"/>
      <c r="W51" s="225"/>
      <c r="X51" s="225"/>
      <c r="Y51" s="225"/>
      <c r="Z51" s="215"/>
      <c r="AA51" s="215"/>
      <c r="AB51" s="215"/>
      <c r="AC51" s="215"/>
      <c r="AD51" s="215"/>
      <c r="AE51" s="215"/>
      <c r="AF51" s="215"/>
      <c r="AG51" s="215" t="s">
        <v>164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x14ac:dyDescent="0.25">
      <c r="A52" s="229" t="s">
        <v>153</v>
      </c>
      <c r="B52" s="230" t="s">
        <v>90</v>
      </c>
      <c r="C52" s="250" t="s">
        <v>91</v>
      </c>
      <c r="D52" s="231"/>
      <c r="E52" s="232"/>
      <c r="F52" s="233"/>
      <c r="G52" s="233">
        <f>SUMIF(AG53:AG60,"&lt;&gt;NOR",G53:G60)</f>
        <v>0</v>
      </c>
      <c r="H52" s="233"/>
      <c r="I52" s="233">
        <f>SUM(I53:I60)</f>
        <v>0</v>
      </c>
      <c r="J52" s="233"/>
      <c r="K52" s="233">
        <f>SUM(K53:K60)</f>
        <v>0</v>
      </c>
      <c r="L52" s="233"/>
      <c r="M52" s="233">
        <f>SUM(M53:M60)</f>
        <v>0</v>
      </c>
      <c r="N52" s="232"/>
      <c r="O52" s="232">
        <f>SUM(O53:O60)</f>
        <v>0</v>
      </c>
      <c r="P52" s="232"/>
      <c r="Q52" s="232">
        <f>SUM(Q53:Q60)</f>
        <v>0</v>
      </c>
      <c r="R52" s="233"/>
      <c r="S52" s="233"/>
      <c r="T52" s="234"/>
      <c r="U52" s="228"/>
      <c r="V52" s="228">
        <f>SUM(V53:V60)</f>
        <v>0</v>
      </c>
      <c r="W52" s="228"/>
      <c r="X52" s="228"/>
      <c r="Y52" s="228"/>
      <c r="AG52" t="s">
        <v>154</v>
      </c>
    </row>
    <row r="53" spans="1:60" outlineLevel="1" x14ac:dyDescent="0.25">
      <c r="A53" s="236">
        <v>18</v>
      </c>
      <c r="B53" s="237" t="s">
        <v>177</v>
      </c>
      <c r="C53" s="251" t="s">
        <v>178</v>
      </c>
      <c r="D53" s="238" t="s">
        <v>179</v>
      </c>
      <c r="E53" s="239">
        <v>8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39">
        <v>0</v>
      </c>
      <c r="O53" s="239">
        <f>ROUND(E53*N53,2)</f>
        <v>0</v>
      </c>
      <c r="P53" s="239">
        <v>0</v>
      </c>
      <c r="Q53" s="239">
        <f>ROUND(E53*P53,2)</f>
        <v>0</v>
      </c>
      <c r="R53" s="241"/>
      <c r="S53" s="241" t="s">
        <v>158</v>
      </c>
      <c r="T53" s="242" t="s">
        <v>159</v>
      </c>
      <c r="U53" s="225">
        <v>0</v>
      </c>
      <c r="V53" s="225">
        <f>ROUND(E53*U53,2)</f>
        <v>0</v>
      </c>
      <c r="W53" s="225"/>
      <c r="X53" s="225" t="s">
        <v>160</v>
      </c>
      <c r="Y53" s="225" t="s">
        <v>161</v>
      </c>
      <c r="Z53" s="215"/>
      <c r="AA53" s="215"/>
      <c r="AB53" s="215"/>
      <c r="AC53" s="215"/>
      <c r="AD53" s="215"/>
      <c r="AE53" s="215"/>
      <c r="AF53" s="215"/>
      <c r="AG53" s="215" t="s">
        <v>162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2" x14ac:dyDescent="0.25">
      <c r="A54" s="222"/>
      <c r="B54" s="223"/>
      <c r="C54" s="252" t="s">
        <v>163</v>
      </c>
      <c r="D54" s="226"/>
      <c r="E54" s="227">
        <v>8</v>
      </c>
      <c r="F54" s="225"/>
      <c r="G54" s="225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25"/>
      <c r="Z54" s="215"/>
      <c r="AA54" s="215"/>
      <c r="AB54" s="215"/>
      <c r="AC54" s="215"/>
      <c r="AD54" s="215"/>
      <c r="AE54" s="215"/>
      <c r="AF54" s="215"/>
      <c r="AG54" s="215" t="s">
        <v>164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5">
      <c r="A55" s="236">
        <v>19</v>
      </c>
      <c r="B55" s="237" t="s">
        <v>181</v>
      </c>
      <c r="C55" s="251" t="s">
        <v>182</v>
      </c>
      <c r="D55" s="238" t="s">
        <v>174</v>
      </c>
      <c r="E55" s="239">
        <v>9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0</v>
      </c>
      <c r="O55" s="239">
        <f>ROUND(E55*N55,2)</f>
        <v>0</v>
      </c>
      <c r="P55" s="239">
        <v>0</v>
      </c>
      <c r="Q55" s="239">
        <f>ROUND(E55*P55,2)</f>
        <v>0</v>
      </c>
      <c r="R55" s="241"/>
      <c r="S55" s="241" t="s">
        <v>158</v>
      </c>
      <c r="T55" s="242" t="s">
        <v>159</v>
      </c>
      <c r="U55" s="225">
        <v>0</v>
      </c>
      <c r="V55" s="225">
        <f>ROUND(E55*U55,2)</f>
        <v>0</v>
      </c>
      <c r="W55" s="225"/>
      <c r="X55" s="225" t="s">
        <v>160</v>
      </c>
      <c r="Y55" s="225" t="s">
        <v>161</v>
      </c>
      <c r="Z55" s="215"/>
      <c r="AA55" s="215"/>
      <c r="AB55" s="215"/>
      <c r="AC55" s="215"/>
      <c r="AD55" s="215"/>
      <c r="AE55" s="215"/>
      <c r="AF55" s="215"/>
      <c r="AG55" s="215" t="s">
        <v>162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2" x14ac:dyDescent="0.25">
      <c r="A56" s="222"/>
      <c r="B56" s="223"/>
      <c r="C56" s="252" t="s">
        <v>246</v>
      </c>
      <c r="D56" s="226"/>
      <c r="E56" s="227">
        <v>9</v>
      </c>
      <c r="F56" s="225"/>
      <c r="G56" s="225"/>
      <c r="H56" s="225"/>
      <c r="I56" s="225"/>
      <c r="J56" s="225"/>
      <c r="K56" s="225"/>
      <c r="L56" s="225"/>
      <c r="M56" s="225"/>
      <c r="N56" s="224"/>
      <c r="O56" s="224"/>
      <c r="P56" s="224"/>
      <c r="Q56" s="224"/>
      <c r="R56" s="225"/>
      <c r="S56" s="225"/>
      <c r="T56" s="225"/>
      <c r="U56" s="225"/>
      <c r="V56" s="225"/>
      <c r="W56" s="225"/>
      <c r="X56" s="225"/>
      <c r="Y56" s="225"/>
      <c r="Z56" s="215"/>
      <c r="AA56" s="215"/>
      <c r="AB56" s="215"/>
      <c r="AC56" s="215"/>
      <c r="AD56" s="215"/>
      <c r="AE56" s="215"/>
      <c r="AF56" s="215"/>
      <c r="AG56" s="215" t="s">
        <v>164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5">
      <c r="A57" s="236">
        <v>20</v>
      </c>
      <c r="B57" s="237" t="s">
        <v>183</v>
      </c>
      <c r="C57" s="251" t="s">
        <v>184</v>
      </c>
      <c r="D57" s="238" t="s">
        <v>174</v>
      </c>
      <c r="E57" s="239">
        <v>9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39">
        <v>0</v>
      </c>
      <c r="O57" s="239">
        <f>ROUND(E57*N57,2)</f>
        <v>0</v>
      </c>
      <c r="P57" s="239">
        <v>0</v>
      </c>
      <c r="Q57" s="239">
        <f>ROUND(E57*P57,2)</f>
        <v>0</v>
      </c>
      <c r="R57" s="241"/>
      <c r="S57" s="241" t="s">
        <v>158</v>
      </c>
      <c r="T57" s="242" t="s">
        <v>159</v>
      </c>
      <c r="U57" s="225">
        <v>0</v>
      </c>
      <c r="V57" s="225">
        <f>ROUND(E57*U57,2)</f>
        <v>0</v>
      </c>
      <c r="W57" s="225"/>
      <c r="X57" s="225" t="s">
        <v>160</v>
      </c>
      <c r="Y57" s="225" t="s">
        <v>161</v>
      </c>
      <c r="Z57" s="215"/>
      <c r="AA57" s="215"/>
      <c r="AB57" s="215"/>
      <c r="AC57" s="215"/>
      <c r="AD57" s="215"/>
      <c r="AE57" s="215"/>
      <c r="AF57" s="215"/>
      <c r="AG57" s="215" t="s">
        <v>162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2" x14ac:dyDescent="0.25">
      <c r="A58" s="222"/>
      <c r="B58" s="223"/>
      <c r="C58" s="252" t="s">
        <v>246</v>
      </c>
      <c r="D58" s="226"/>
      <c r="E58" s="227">
        <v>9</v>
      </c>
      <c r="F58" s="225"/>
      <c r="G58" s="225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25"/>
      <c r="Z58" s="215"/>
      <c r="AA58" s="215"/>
      <c r="AB58" s="215"/>
      <c r="AC58" s="215"/>
      <c r="AD58" s="215"/>
      <c r="AE58" s="215"/>
      <c r="AF58" s="215"/>
      <c r="AG58" s="215" t="s">
        <v>164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5">
      <c r="A59" s="236">
        <v>21</v>
      </c>
      <c r="B59" s="237" t="s">
        <v>185</v>
      </c>
      <c r="C59" s="251" t="s">
        <v>186</v>
      </c>
      <c r="D59" s="238" t="s">
        <v>174</v>
      </c>
      <c r="E59" s="239">
        <v>9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39">
        <v>0</v>
      </c>
      <c r="O59" s="239">
        <f>ROUND(E59*N59,2)</f>
        <v>0</v>
      </c>
      <c r="P59" s="239">
        <v>0</v>
      </c>
      <c r="Q59" s="239">
        <f>ROUND(E59*P59,2)</f>
        <v>0</v>
      </c>
      <c r="R59" s="241"/>
      <c r="S59" s="241" t="s">
        <v>158</v>
      </c>
      <c r="T59" s="242" t="s">
        <v>159</v>
      </c>
      <c r="U59" s="225">
        <v>0</v>
      </c>
      <c r="V59" s="225">
        <f>ROUND(E59*U59,2)</f>
        <v>0</v>
      </c>
      <c r="W59" s="225"/>
      <c r="X59" s="225" t="s">
        <v>160</v>
      </c>
      <c r="Y59" s="225" t="s">
        <v>161</v>
      </c>
      <c r="Z59" s="215"/>
      <c r="AA59" s="215"/>
      <c r="AB59" s="215"/>
      <c r="AC59" s="215"/>
      <c r="AD59" s="215"/>
      <c r="AE59" s="215"/>
      <c r="AF59" s="215"/>
      <c r="AG59" s="215" t="s">
        <v>162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2" x14ac:dyDescent="0.25">
      <c r="A60" s="222"/>
      <c r="B60" s="223"/>
      <c r="C60" s="252" t="s">
        <v>246</v>
      </c>
      <c r="D60" s="226"/>
      <c r="E60" s="227">
        <v>9</v>
      </c>
      <c r="F60" s="225"/>
      <c r="G60" s="225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25"/>
      <c r="Z60" s="215"/>
      <c r="AA60" s="215"/>
      <c r="AB60" s="215"/>
      <c r="AC60" s="215"/>
      <c r="AD60" s="215"/>
      <c r="AE60" s="215"/>
      <c r="AF60" s="215"/>
      <c r="AG60" s="215" t="s">
        <v>164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x14ac:dyDescent="0.25">
      <c r="A61" s="229" t="s">
        <v>153</v>
      </c>
      <c r="B61" s="230" t="s">
        <v>92</v>
      </c>
      <c r="C61" s="250" t="s">
        <v>93</v>
      </c>
      <c r="D61" s="231"/>
      <c r="E61" s="232"/>
      <c r="F61" s="233"/>
      <c r="G61" s="233">
        <f>SUMIF(AG62:AG63,"&lt;&gt;NOR",G62:G63)</f>
        <v>0</v>
      </c>
      <c r="H61" s="233"/>
      <c r="I61" s="233">
        <f>SUM(I62:I63)</f>
        <v>0</v>
      </c>
      <c r="J61" s="233"/>
      <c r="K61" s="233">
        <f>SUM(K62:K63)</f>
        <v>0</v>
      </c>
      <c r="L61" s="233"/>
      <c r="M61" s="233">
        <f>SUM(M62:M63)</f>
        <v>0</v>
      </c>
      <c r="N61" s="232"/>
      <c r="O61" s="232">
        <f>SUM(O62:O63)</f>
        <v>0</v>
      </c>
      <c r="P61" s="232"/>
      <c r="Q61" s="232">
        <f>SUM(Q62:Q63)</f>
        <v>0</v>
      </c>
      <c r="R61" s="233"/>
      <c r="S61" s="233"/>
      <c r="T61" s="234"/>
      <c r="U61" s="228"/>
      <c r="V61" s="228">
        <f>SUM(V62:V63)</f>
        <v>0</v>
      </c>
      <c r="W61" s="228"/>
      <c r="X61" s="228"/>
      <c r="Y61" s="228"/>
      <c r="AG61" t="s">
        <v>154</v>
      </c>
    </row>
    <row r="62" spans="1:60" outlineLevel="1" x14ac:dyDescent="0.25">
      <c r="A62" s="236">
        <v>22</v>
      </c>
      <c r="B62" s="237" t="s">
        <v>187</v>
      </c>
      <c r="C62" s="251" t="s">
        <v>188</v>
      </c>
      <c r="D62" s="238" t="s">
        <v>179</v>
      </c>
      <c r="E62" s="239">
        <v>11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39">
        <v>0</v>
      </c>
      <c r="O62" s="239">
        <f>ROUND(E62*N62,2)</f>
        <v>0</v>
      </c>
      <c r="P62" s="239">
        <v>0</v>
      </c>
      <c r="Q62" s="239">
        <f>ROUND(E62*P62,2)</f>
        <v>0</v>
      </c>
      <c r="R62" s="241"/>
      <c r="S62" s="241" t="s">
        <v>158</v>
      </c>
      <c r="T62" s="242" t="s">
        <v>159</v>
      </c>
      <c r="U62" s="225">
        <v>0</v>
      </c>
      <c r="V62" s="225">
        <f>ROUND(E62*U62,2)</f>
        <v>0</v>
      </c>
      <c r="W62" s="225"/>
      <c r="X62" s="225" t="s">
        <v>160</v>
      </c>
      <c r="Y62" s="225" t="s">
        <v>161</v>
      </c>
      <c r="Z62" s="215"/>
      <c r="AA62" s="215"/>
      <c r="AB62" s="215"/>
      <c r="AC62" s="215"/>
      <c r="AD62" s="215"/>
      <c r="AE62" s="215"/>
      <c r="AF62" s="215"/>
      <c r="AG62" s="215" t="s">
        <v>162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2" x14ac:dyDescent="0.25">
      <c r="A63" s="222"/>
      <c r="B63" s="223"/>
      <c r="C63" s="252" t="s">
        <v>258</v>
      </c>
      <c r="D63" s="226"/>
      <c r="E63" s="227">
        <v>11</v>
      </c>
      <c r="F63" s="225"/>
      <c r="G63" s="225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25"/>
      <c r="Z63" s="215"/>
      <c r="AA63" s="215"/>
      <c r="AB63" s="215"/>
      <c r="AC63" s="215"/>
      <c r="AD63" s="215"/>
      <c r="AE63" s="215"/>
      <c r="AF63" s="215"/>
      <c r="AG63" s="215" t="s">
        <v>164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x14ac:dyDescent="0.25">
      <c r="A64" s="229" t="s">
        <v>153</v>
      </c>
      <c r="B64" s="230" t="s">
        <v>94</v>
      </c>
      <c r="C64" s="250" t="s">
        <v>95</v>
      </c>
      <c r="D64" s="231"/>
      <c r="E64" s="232"/>
      <c r="F64" s="233"/>
      <c r="G64" s="233">
        <f>SUMIF(AG65:AG66,"&lt;&gt;NOR",G65:G66)</f>
        <v>0</v>
      </c>
      <c r="H64" s="233"/>
      <c r="I64" s="233">
        <f>SUM(I65:I66)</f>
        <v>0</v>
      </c>
      <c r="J64" s="233"/>
      <c r="K64" s="233">
        <f>SUM(K65:K66)</f>
        <v>0</v>
      </c>
      <c r="L64" s="233"/>
      <c r="M64" s="233">
        <f>SUM(M65:M66)</f>
        <v>0</v>
      </c>
      <c r="N64" s="232"/>
      <c r="O64" s="232">
        <f>SUM(O65:O66)</f>
        <v>0</v>
      </c>
      <c r="P64" s="232"/>
      <c r="Q64" s="232">
        <f>SUM(Q65:Q66)</f>
        <v>0</v>
      </c>
      <c r="R64" s="233"/>
      <c r="S64" s="233"/>
      <c r="T64" s="234"/>
      <c r="U64" s="228"/>
      <c r="V64" s="228">
        <f>SUM(V65:V66)</f>
        <v>0</v>
      </c>
      <c r="W64" s="228"/>
      <c r="X64" s="228"/>
      <c r="Y64" s="228"/>
      <c r="AG64" t="s">
        <v>154</v>
      </c>
    </row>
    <row r="65" spans="1:60" outlineLevel="1" x14ac:dyDescent="0.25">
      <c r="A65" s="236">
        <v>23</v>
      </c>
      <c r="B65" s="237" t="s">
        <v>189</v>
      </c>
      <c r="C65" s="251" t="s">
        <v>190</v>
      </c>
      <c r="D65" s="238" t="s">
        <v>179</v>
      </c>
      <c r="E65" s="239">
        <v>2.1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39">
        <v>0</v>
      </c>
      <c r="O65" s="239">
        <f>ROUND(E65*N65,2)</f>
        <v>0</v>
      </c>
      <c r="P65" s="239">
        <v>0</v>
      </c>
      <c r="Q65" s="239">
        <f>ROUND(E65*P65,2)</f>
        <v>0</v>
      </c>
      <c r="R65" s="241"/>
      <c r="S65" s="241" t="s">
        <v>158</v>
      </c>
      <c r="T65" s="242" t="s">
        <v>159</v>
      </c>
      <c r="U65" s="225">
        <v>0</v>
      </c>
      <c r="V65" s="225">
        <f>ROUND(E65*U65,2)</f>
        <v>0</v>
      </c>
      <c r="W65" s="225"/>
      <c r="X65" s="225" t="s">
        <v>160</v>
      </c>
      <c r="Y65" s="225" t="s">
        <v>161</v>
      </c>
      <c r="Z65" s="215"/>
      <c r="AA65" s="215"/>
      <c r="AB65" s="215"/>
      <c r="AC65" s="215"/>
      <c r="AD65" s="215"/>
      <c r="AE65" s="215"/>
      <c r="AF65" s="215"/>
      <c r="AG65" s="215" t="s">
        <v>162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2" x14ac:dyDescent="0.25">
      <c r="A66" s="222"/>
      <c r="B66" s="223"/>
      <c r="C66" s="252" t="s">
        <v>259</v>
      </c>
      <c r="D66" s="226"/>
      <c r="E66" s="227">
        <v>2.1</v>
      </c>
      <c r="F66" s="225"/>
      <c r="G66" s="225"/>
      <c r="H66" s="225"/>
      <c r="I66" s="225"/>
      <c r="J66" s="225"/>
      <c r="K66" s="225"/>
      <c r="L66" s="225"/>
      <c r="M66" s="225"/>
      <c r="N66" s="224"/>
      <c r="O66" s="224"/>
      <c r="P66" s="224"/>
      <c r="Q66" s="224"/>
      <c r="R66" s="225"/>
      <c r="S66" s="225"/>
      <c r="T66" s="225"/>
      <c r="U66" s="225"/>
      <c r="V66" s="225"/>
      <c r="W66" s="225"/>
      <c r="X66" s="225"/>
      <c r="Y66" s="225"/>
      <c r="Z66" s="215"/>
      <c r="AA66" s="215"/>
      <c r="AB66" s="215"/>
      <c r="AC66" s="215"/>
      <c r="AD66" s="215"/>
      <c r="AE66" s="215"/>
      <c r="AF66" s="215"/>
      <c r="AG66" s="215" t="s">
        <v>164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x14ac:dyDescent="0.25">
      <c r="A67" s="229" t="s">
        <v>153</v>
      </c>
      <c r="B67" s="230" t="s">
        <v>96</v>
      </c>
      <c r="C67" s="250" t="s">
        <v>97</v>
      </c>
      <c r="D67" s="231"/>
      <c r="E67" s="232"/>
      <c r="F67" s="233"/>
      <c r="G67" s="233">
        <f>SUMIF(AG68:AG69,"&lt;&gt;NOR",G68:G69)</f>
        <v>0</v>
      </c>
      <c r="H67" s="233"/>
      <c r="I67" s="233">
        <f>SUM(I68:I69)</f>
        <v>0</v>
      </c>
      <c r="J67" s="233"/>
      <c r="K67" s="233">
        <f>SUM(K68:K69)</f>
        <v>0</v>
      </c>
      <c r="L67" s="233"/>
      <c r="M67" s="233">
        <f>SUM(M68:M69)</f>
        <v>0</v>
      </c>
      <c r="N67" s="232"/>
      <c r="O67" s="232">
        <f>SUM(O68:O69)</f>
        <v>0</v>
      </c>
      <c r="P67" s="232"/>
      <c r="Q67" s="232">
        <f>SUM(Q68:Q69)</f>
        <v>0</v>
      </c>
      <c r="R67" s="233"/>
      <c r="S67" s="233"/>
      <c r="T67" s="234"/>
      <c r="U67" s="228"/>
      <c r="V67" s="228">
        <f>SUM(V68:V69)</f>
        <v>0</v>
      </c>
      <c r="W67" s="228"/>
      <c r="X67" s="228"/>
      <c r="Y67" s="228"/>
      <c r="AG67" t="s">
        <v>154</v>
      </c>
    </row>
    <row r="68" spans="1:60" outlineLevel="1" x14ac:dyDescent="0.25">
      <c r="A68" s="236">
        <v>24</v>
      </c>
      <c r="B68" s="237" t="s">
        <v>192</v>
      </c>
      <c r="C68" s="251" t="s">
        <v>193</v>
      </c>
      <c r="D68" s="238" t="s">
        <v>179</v>
      </c>
      <c r="E68" s="239">
        <v>8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39">
        <v>0</v>
      </c>
      <c r="O68" s="239">
        <f>ROUND(E68*N68,2)</f>
        <v>0</v>
      </c>
      <c r="P68" s="239">
        <v>0</v>
      </c>
      <c r="Q68" s="239">
        <f>ROUND(E68*P68,2)</f>
        <v>0</v>
      </c>
      <c r="R68" s="241"/>
      <c r="S68" s="241" t="s">
        <v>158</v>
      </c>
      <c r="T68" s="242" t="s">
        <v>159</v>
      </c>
      <c r="U68" s="225">
        <v>0</v>
      </c>
      <c r="V68" s="225">
        <f>ROUND(E68*U68,2)</f>
        <v>0</v>
      </c>
      <c r="W68" s="225"/>
      <c r="X68" s="225" t="s">
        <v>160</v>
      </c>
      <c r="Y68" s="225" t="s">
        <v>161</v>
      </c>
      <c r="Z68" s="215"/>
      <c r="AA68" s="215"/>
      <c r="AB68" s="215"/>
      <c r="AC68" s="215"/>
      <c r="AD68" s="215"/>
      <c r="AE68" s="215"/>
      <c r="AF68" s="215"/>
      <c r="AG68" s="215" t="s">
        <v>162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2" x14ac:dyDescent="0.25">
      <c r="A69" s="222"/>
      <c r="B69" s="223"/>
      <c r="C69" s="252" t="s">
        <v>163</v>
      </c>
      <c r="D69" s="226"/>
      <c r="E69" s="227">
        <v>8</v>
      </c>
      <c r="F69" s="225"/>
      <c r="G69" s="225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25"/>
      <c r="Z69" s="215"/>
      <c r="AA69" s="215"/>
      <c r="AB69" s="215"/>
      <c r="AC69" s="215"/>
      <c r="AD69" s="215"/>
      <c r="AE69" s="215"/>
      <c r="AF69" s="215"/>
      <c r="AG69" s="215" t="s">
        <v>164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x14ac:dyDescent="0.25">
      <c r="A70" s="229" t="s">
        <v>153</v>
      </c>
      <c r="B70" s="230" t="s">
        <v>98</v>
      </c>
      <c r="C70" s="250" t="s">
        <v>99</v>
      </c>
      <c r="D70" s="231"/>
      <c r="E70" s="232"/>
      <c r="F70" s="233"/>
      <c r="G70" s="233">
        <f>SUMIF(AG71:AG74,"&lt;&gt;NOR",G71:G74)</f>
        <v>0</v>
      </c>
      <c r="H70" s="233"/>
      <c r="I70" s="233">
        <f>SUM(I71:I74)</f>
        <v>0</v>
      </c>
      <c r="J70" s="233"/>
      <c r="K70" s="233">
        <f>SUM(K71:K74)</f>
        <v>0</v>
      </c>
      <c r="L70" s="233"/>
      <c r="M70" s="233">
        <f>SUM(M71:M74)</f>
        <v>0</v>
      </c>
      <c r="N70" s="232"/>
      <c r="O70" s="232">
        <f>SUM(O71:O74)</f>
        <v>0</v>
      </c>
      <c r="P70" s="232"/>
      <c r="Q70" s="232">
        <f>SUM(Q71:Q74)</f>
        <v>0</v>
      </c>
      <c r="R70" s="233"/>
      <c r="S70" s="233"/>
      <c r="T70" s="234"/>
      <c r="U70" s="228"/>
      <c r="V70" s="228">
        <f>SUM(V71:V74)</f>
        <v>0</v>
      </c>
      <c r="W70" s="228"/>
      <c r="X70" s="228"/>
      <c r="Y70" s="228"/>
      <c r="AG70" t="s">
        <v>154</v>
      </c>
    </row>
    <row r="71" spans="1:60" outlineLevel="1" x14ac:dyDescent="0.25">
      <c r="A71" s="236">
        <v>25</v>
      </c>
      <c r="B71" s="237" t="s">
        <v>260</v>
      </c>
      <c r="C71" s="251" t="s">
        <v>261</v>
      </c>
      <c r="D71" s="238" t="s">
        <v>198</v>
      </c>
      <c r="E71" s="239">
        <v>400</v>
      </c>
      <c r="F71" s="240"/>
      <c r="G71" s="241">
        <f>ROUND(E71*F71,2)</f>
        <v>0</v>
      </c>
      <c r="H71" s="240"/>
      <c r="I71" s="241">
        <f>ROUND(E71*H71,2)</f>
        <v>0</v>
      </c>
      <c r="J71" s="240"/>
      <c r="K71" s="241">
        <f>ROUND(E71*J71,2)</f>
        <v>0</v>
      </c>
      <c r="L71" s="241">
        <v>21</v>
      </c>
      <c r="M71" s="241">
        <f>G71*(1+L71/100)</f>
        <v>0</v>
      </c>
      <c r="N71" s="239">
        <v>0</v>
      </c>
      <c r="O71" s="239">
        <f>ROUND(E71*N71,2)</f>
        <v>0</v>
      </c>
      <c r="P71" s="239">
        <v>0</v>
      </c>
      <c r="Q71" s="239">
        <f>ROUND(E71*P71,2)</f>
        <v>0</v>
      </c>
      <c r="R71" s="241"/>
      <c r="S71" s="241" t="s">
        <v>158</v>
      </c>
      <c r="T71" s="242" t="s">
        <v>159</v>
      </c>
      <c r="U71" s="225">
        <v>0</v>
      </c>
      <c r="V71" s="225">
        <f>ROUND(E71*U71,2)</f>
        <v>0</v>
      </c>
      <c r="W71" s="225"/>
      <c r="X71" s="225" t="s">
        <v>160</v>
      </c>
      <c r="Y71" s="225" t="s">
        <v>161</v>
      </c>
      <c r="Z71" s="215"/>
      <c r="AA71" s="215"/>
      <c r="AB71" s="215"/>
      <c r="AC71" s="215"/>
      <c r="AD71" s="215"/>
      <c r="AE71" s="215"/>
      <c r="AF71" s="215"/>
      <c r="AG71" s="215" t="s">
        <v>162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2" x14ac:dyDescent="0.25">
      <c r="A72" s="222"/>
      <c r="B72" s="223"/>
      <c r="C72" s="252" t="s">
        <v>243</v>
      </c>
      <c r="D72" s="226"/>
      <c r="E72" s="227">
        <v>400</v>
      </c>
      <c r="F72" s="225"/>
      <c r="G72" s="225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25"/>
      <c r="Z72" s="215"/>
      <c r="AA72" s="215"/>
      <c r="AB72" s="215"/>
      <c r="AC72" s="215"/>
      <c r="AD72" s="215"/>
      <c r="AE72" s="215"/>
      <c r="AF72" s="215"/>
      <c r="AG72" s="215" t="s">
        <v>164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5">
      <c r="A73" s="236">
        <v>26</v>
      </c>
      <c r="B73" s="237" t="s">
        <v>262</v>
      </c>
      <c r="C73" s="251" t="s">
        <v>263</v>
      </c>
      <c r="D73" s="238" t="s">
        <v>198</v>
      </c>
      <c r="E73" s="239">
        <v>90</v>
      </c>
      <c r="F73" s="240"/>
      <c r="G73" s="241">
        <f>ROUND(E73*F73,2)</f>
        <v>0</v>
      </c>
      <c r="H73" s="240"/>
      <c r="I73" s="241">
        <f>ROUND(E73*H73,2)</f>
        <v>0</v>
      </c>
      <c r="J73" s="240"/>
      <c r="K73" s="241">
        <f>ROUND(E73*J73,2)</f>
        <v>0</v>
      </c>
      <c r="L73" s="241">
        <v>21</v>
      </c>
      <c r="M73" s="241">
        <f>G73*(1+L73/100)</f>
        <v>0</v>
      </c>
      <c r="N73" s="239">
        <v>0</v>
      </c>
      <c r="O73" s="239">
        <f>ROUND(E73*N73,2)</f>
        <v>0</v>
      </c>
      <c r="P73" s="239">
        <v>0</v>
      </c>
      <c r="Q73" s="239">
        <f>ROUND(E73*P73,2)</f>
        <v>0</v>
      </c>
      <c r="R73" s="241"/>
      <c r="S73" s="241" t="s">
        <v>158</v>
      </c>
      <c r="T73" s="242" t="s">
        <v>159</v>
      </c>
      <c r="U73" s="225">
        <v>0</v>
      </c>
      <c r="V73" s="225">
        <f>ROUND(E73*U73,2)</f>
        <v>0</v>
      </c>
      <c r="W73" s="225"/>
      <c r="X73" s="225" t="s">
        <v>160</v>
      </c>
      <c r="Y73" s="225" t="s">
        <v>161</v>
      </c>
      <c r="Z73" s="215"/>
      <c r="AA73" s="215"/>
      <c r="AB73" s="215"/>
      <c r="AC73" s="215"/>
      <c r="AD73" s="215"/>
      <c r="AE73" s="215"/>
      <c r="AF73" s="215"/>
      <c r="AG73" s="215" t="s">
        <v>162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2" x14ac:dyDescent="0.25">
      <c r="A74" s="222"/>
      <c r="B74" s="223"/>
      <c r="C74" s="252" t="s">
        <v>264</v>
      </c>
      <c r="D74" s="226"/>
      <c r="E74" s="227">
        <v>90</v>
      </c>
      <c r="F74" s="225"/>
      <c r="G74" s="225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25"/>
      <c r="Z74" s="215"/>
      <c r="AA74" s="215"/>
      <c r="AB74" s="215"/>
      <c r="AC74" s="215"/>
      <c r="AD74" s="215"/>
      <c r="AE74" s="215"/>
      <c r="AF74" s="215"/>
      <c r="AG74" s="215" t="s">
        <v>164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x14ac:dyDescent="0.25">
      <c r="A75" s="229" t="s">
        <v>153</v>
      </c>
      <c r="B75" s="230" t="s">
        <v>112</v>
      </c>
      <c r="C75" s="250" t="s">
        <v>113</v>
      </c>
      <c r="D75" s="231"/>
      <c r="E75" s="232"/>
      <c r="F75" s="233"/>
      <c r="G75" s="233">
        <f>SUMIF(AG76:AG77,"&lt;&gt;NOR",G76:G77)</f>
        <v>0</v>
      </c>
      <c r="H75" s="233"/>
      <c r="I75" s="233">
        <f>SUM(I76:I77)</f>
        <v>0</v>
      </c>
      <c r="J75" s="233"/>
      <c r="K75" s="233">
        <f>SUM(K76:K77)</f>
        <v>0</v>
      </c>
      <c r="L75" s="233"/>
      <c r="M75" s="233">
        <f>SUM(M76:M77)</f>
        <v>0</v>
      </c>
      <c r="N75" s="232"/>
      <c r="O75" s="232">
        <f>SUM(O76:O77)</f>
        <v>0</v>
      </c>
      <c r="P75" s="232"/>
      <c r="Q75" s="232">
        <f>SUM(Q76:Q77)</f>
        <v>0</v>
      </c>
      <c r="R75" s="233"/>
      <c r="S75" s="233"/>
      <c r="T75" s="234"/>
      <c r="U75" s="228"/>
      <c r="V75" s="228">
        <f>SUM(V76:V77)</f>
        <v>0</v>
      </c>
      <c r="W75" s="228"/>
      <c r="X75" s="228"/>
      <c r="Y75" s="228"/>
      <c r="AG75" t="s">
        <v>154</v>
      </c>
    </row>
    <row r="76" spans="1:60" outlineLevel="1" x14ac:dyDescent="0.25">
      <c r="A76" s="236">
        <v>27</v>
      </c>
      <c r="B76" s="237" t="s">
        <v>265</v>
      </c>
      <c r="C76" s="251" t="s">
        <v>266</v>
      </c>
      <c r="D76" s="238" t="s">
        <v>198</v>
      </c>
      <c r="E76" s="239">
        <v>400</v>
      </c>
      <c r="F76" s="240"/>
      <c r="G76" s="241">
        <f>ROUND(E76*F76,2)</f>
        <v>0</v>
      </c>
      <c r="H76" s="240"/>
      <c r="I76" s="241">
        <f>ROUND(E76*H76,2)</f>
        <v>0</v>
      </c>
      <c r="J76" s="240"/>
      <c r="K76" s="241">
        <f>ROUND(E76*J76,2)</f>
        <v>0</v>
      </c>
      <c r="L76" s="241">
        <v>21</v>
      </c>
      <c r="M76" s="241">
        <f>G76*(1+L76/100)</f>
        <v>0</v>
      </c>
      <c r="N76" s="239">
        <v>0</v>
      </c>
      <c r="O76" s="239">
        <f>ROUND(E76*N76,2)</f>
        <v>0</v>
      </c>
      <c r="P76" s="239">
        <v>0</v>
      </c>
      <c r="Q76" s="239">
        <f>ROUND(E76*P76,2)</f>
        <v>0</v>
      </c>
      <c r="R76" s="241"/>
      <c r="S76" s="241" t="s">
        <v>158</v>
      </c>
      <c r="T76" s="242" t="s">
        <v>159</v>
      </c>
      <c r="U76" s="225">
        <v>0</v>
      </c>
      <c r="V76" s="225">
        <f>ROUND(E76*U76,2)</f>
        <v>0</v>
      </c>
      <c r="W76" s="225"/>
      <c r="X76" s="225" t="s">
        <v>160</v>
      </c>
      <c r="Y76" s="225" t="s">
        <v>161</v>
      </c>
      <c r="Z76" s="215"/>
      <c r="AA76" s="215"/>
      <c r="AB76" s="215"/>
      <c r="AC76" s="215"/>
      <c r="AD76" s="215"/>
      <c r="AE76" s="215"/>
      <c r="AF76" s="215"/>
      <c r="AG76" s="215" t="s">
        <v>162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2" x14ac:dyDescent="0.25">
      <c r="A77" s="222"/>
      <c r="B77" s="223"/>
      <c r="C77" s="252" t="s">
        <v>243</v>
      </c>
      <c r="D77" s="226"/>
      <c r="E77" s="227">
        <v>400</v>
      </c>
      <c r="F77" s="225"/>
      <c r="G77" s="225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25"/>
      <c r="Z77" s="215"/>
      <c r="AA77" s="215"/>
      <c r="AB77" s="215"/>
      <c r="AC77" s="215"/>
      <c r="AD77" s="215"/>
      <c r="AE77" s="215"/>
      <c r="AF77" s="215"/>
      <c r="AG77" s="215" t="s">
        <v>164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x14ac:dyDescent="0.25">
      <c r="A78" s="229" t="s">
        <v>153</v>
      </c>
      <c r="B78" s="230" t="s">
        <v>116</v>
      </c>
      <c r="C78" s="250" t="s">
        <v>117</v>
      </c>
      <c r="D78" s="231"/>
      <c r="E78" s="232"/>
      <c r="F78" s="233"/>
      <c r="G78" s="233">
        <f>SUMIF(AG79:AG80,"&lt;&gt;NOR",G79:G80)</f>
        <v>0</v>
      </c>
      <c r="H78" s="233"/>
      <c r="I78" s="233">
        <f>SUM(I79:I80)</f>
        <v>0</v>
      </c>
      <c r="J78" s="233"/>
      <c r="K78" s="233">
        <f>SUM(K79:K80)</f>
        <v>0</v>
      </c>
      <c r="L78" s="233"/>
      <c r="M78" s="233">
        <f>SUM(M79:M80)</f>
        <v>0</v>
      </c>
      <c r="N78" s="232"/>
      <c r="O78" s="232">
        <f>SUM(O79:O80)</f>
        <v>0</v>
      </c>
      <c r="P78" s="232"/>
      <c r="Q78" s="232">
        <f>SUM(Q79:Q80)</f>
        <v>0</v>
      </c>
      <c r="R78" s="233"/>
      <c r="S78" s="233"/>
      <c r="T78" s="234"/>
      <c r="U78" s="228"/>
      <c r="V78" s="228">
        <f>SUM(V79:V80)</f>
        <v>0</v>
      </c>
      <c r="W78" s="228"/>
      <c r="X78" s="228"/>
      <c r="Y78" s="228"/>
      <c r="AG78" t="s">
        <v>154</v>
      </c>
    </row>
    <row r="79" spans="1:60" outlineLevel="1" x14ac:dyDescent="0.25">
      <c r="A79" s="236">
        <v>28</v>
      </c>
      <c r="B79" s="237" t="s">
        <v>267</v>
      </c>
      <c r="C79" s="251" t="s">
        <v>268</v>
      </c>
      <c r="D79" s="238" t="s">
        <v>198</v>
      </c>
      <c r="E79" s="239">
        <v>400</v>
      </c>
      <c r="F79" s="240"/>
      <c r="G79" s="241">
        <f>ROUND(E79*F79,2)</f>
        <v>0</v>
      </c>
      <c r="H79" s="240"/>
      <c r="I79" s="241">
        <f>ROUND(E79*H79,2)</f>
        <v>0</v>
      </c>
      <c r="J79" s="240"/>
      <c r="K79" s="241">
        <f>ROUND(E79*J79,2)</f>
        <v>0</v>
      </c>
      <c r="L79" s="241">
        <v>21</v>
      </c>
      <c r="M79" s="241">
        <f>G79*(1+L79/100)</f>
        <v>0</v>
      </c>
      <c r="N79" s="239">
        <v>0</v>
      </c>
      <c r="O79" s="239">
        <f>ROUND(E79*N79,2)</f>
        <v>0</v>
      </c>
      <c r="P79" s="239">
        <v>0</v>
      </c>
      <c r="Q79" s="239">
        <f>ROUND(E79*P79,2)</f>
        <v>0</v>
      </c>
      <c r="R79" s="241"/>
      <c r="S79" s="241" t="s">
        <v>158</v>
      </c>
      <c r="T79" s="242" t="s">
        <v>159</v>
      </c>
      <c r="U79" s="225">
        <v>0</v>
      </c>
      <c r="V79" s="225">
        <f>ROUND(E79*U79,2)</f>
        <v>0</v>
      </c>
      <c r="W79" s="225"/>
      <c r="X79" s="225" t="s">
        <v>160</v>
      </c>
      <c r="Y79" s="225" t="s">
        <v>161</v>
      </c>
      <c r="Z79" s="215"/>
      <c r="AA79" s="215"/>
      <c r="AB79" s="215"/>
      <c r="AC79" s="215"/>
      <c r="AD79" s="215"/>
      <c r="AE79" s="215"/>
      <c r="AF79" s="215"/>
      <c r="AG79" s="215" t="s">
        <v>162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2" x14ac:dyDescent="0.25">
      <c r="A80" s="222"/>
      <c r="B80" s="223"/>
      <c r="C80" s="252" t="s">
        <v>243</v>
      </c>
      <c r="D80" s="226"/>
      <c r="E80" s="227">
        <v>400</v>
      </c>
      <c r="F80" s="225"/>
      <c r="G80" s="225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25"/>
      <c r="Z80" s="215"/>
      <c r="AA80" s="215"/>
      <c r="AB80" s="215"/>
      <c r="AC80" s="215"/>
      <c r="AD80" s="215"/>
      <c r="AE80" s="215"/>
      <c r="AF80" s="215"/>
      <c r="AG80" s="215" t="s">
        <v>164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x14ac:dyDescent="0.25">
      <c r="A81" s="229" t="s">
        <v>153</v>
      </c>
      <c r="B81" s="230" t="s">
        <v>118</v>
      </c>
      <c r="C81" s="250" t="s">
        <v>119</v>
      </c>
      <c r="D81" s="231"/>
      <c r="E81" s="232"/>
      <c r="F81" s="233"/>
      <c r="G81" s="233">
        <f>SUMIF(AG82:AG83,"&lt;&gt;NOR",G82:G83)</f>
        <v>0</v>
      </c>
      <c r="H81" s="233"/>
      <c r="I81" s="233">
        <f>SUM(I82:I83)</f>
        <v>0</v>
      </c>
      <c r="J81" s="233"/>
      <c r="K81" s="233">
        <f>SUM(K82:K83)</f>
        <v>0</v>
      </c>
      <c r="L81" s="233"/>
      <c r="M81" s="233">
        <f>SUM(M82:M83)</f>
        <v>0</v>
      </c>
      <c r="N81" s="232"/>
      <c r="O81" s="232">
        <f>SUM(O82:O83)</f>
        <v>0</v>
      </c>
      <c r="P81" s="232"/>
      <c r="Q81" s="232">
        <f>SUM(Q82:Q83)</f>
        <v>0</v>
      </c>
      <c r="R81" s="233"/>
      <c r="S81" s="233"/>
      <c r="T81" s="234"/>
      <c r="U81" s="228"/>
      <c r="V81" s="228">
        <f>SUM(V82:V83)</f>
        <v>0</v>
      </c>
      <c r="W81" s="228"/>
      <c r="X81" s="228"/>
      <c r="Y81" s="228"/>
      <c r="AG81" t="s">
        <v>154</v>
      </c>
    </row>
    <row r="82" spans="1:60" outlineLevel="1" x14ac:dyDescent="0.25">
      <c r="A82" s="236">
        <v>29</v>
      </c>
      <c r="B82" s="237" t="s">
        <v>269</v>
      </c>
      <c r="C82" s="251" t="s">
        <v>270</v>
      </c>
      <c r="D82" s="238" t="s">
        <v>174</v>
      </c>
      <c r="E82" s="239">
        <v>2</v>
      </c>
      <c r="F82" s="240"/>
      <c r="G82" s="241">
        <f>ROUND(E82*F82,2)</f>
        <v>0</v>
      </c>
      <c r="H82" s="240"/>
      <c r="I82" s="241">
        <f>ROUND(E82*H82,2)</f>
        <v>0</v>
      </c>
      <c r="J82" s="240"/>
      <c r="K82" s="241">
        <f>ROUND(E82*J82,2)</f>
        <v>0</v>
      </c>
      <c r="L82" s="241">
        <v>21</v>
      </c>
      <c r="M82" s="241">
        <f>G82*(1+L82/100)</f>
        <v>0</v>
      </c>
      <c r="N82" s="239">
        <v>0</v>
      </c>
      <c r="O82" s="239">
        <f>ROUND(E82*N82,2)</f>
        <v>0</v>
      </c>
      <c r="P82" s="239">
        <v>0</v>
      </c>
      <c r="Q82" s="239">
        <f>ROUND(E82*P82,2)</f>
        <v>0</v>
      </c>
      <c r="R82" s="241"/>
      <c r="S82" s="241" t="s">
        <v>158</v>
      </c>
      <c r="T82" s="242" t="s">
        <v>159</v>
      </c>
      <c r="U82" s="225">
        <v>0</v>
      </c>
      <c r="V82" s="225">
        <f>ROUND(E82*U82,2)</f>
        <v>0</v>
      </c>
      <c r="W82" s="225"/>
      <c r="X82" s="225" t="s">
        <v>160</v>
      </c>
      <c r="Y82" s="225" t="s">
        <v>161</v>
      </c>
      <c r="Z82" s="215"/>
      <c r="AA82" s="215"/>
      <c r="AB82" s="215"/>
      <c r="AC82" s="215"/>
      <c r="AD82" s="215"/>
      <c r="AE82" s="215"/>
      <c r="AF82" s="215"/>
      <c r="AG82" s="215" t="s">
        <v>162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2" x14ac:dyDescent="0.25">
      <c r="A83" s="222"/>
      <c r="B83" s="223"/>
      <c r="C83" s="252" t="s">
        <v>68</v>
      </c>
      <c r="D83" s="226"/>
      <c r="E83" s="227">
        <v>2</v>
      </c>
      <c r="F83" s="225"/>
      <c r="G83" s="225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25"/>
      <c r="Z83" s="215"/>
      <c r="AA83" s="215"/>
      <c r="AB83" s="215"/>
      <c r="AC83" s="215"/>
      <c r="AD83" s="215"/>
      <c r="AE83" s="215"/>
      <c r="AF83" s="215"/>
      <c r="AG83" s="215" t="s">
        <v>164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x14ac:dyDescent="0.25">
      <c r="A84" s="229" t="s">
        <v>153</v>
      </c>
      <c r="B84" s="230" t="s">
        <v>120</v>
      </c>
      <c r="C84" s="250" t="s">
        <v>121</v>
      </c>
      <c r="D84" s="231"/>
      <c r="E84" s="232"/>
      <c r="F84" s="233"/>
      <c r="G84" s="233">
        <f>SUMIF(AG85:AG86,"&lt;&gt;NOR",G85:G86)</f>
        <v>0</v>
      </c>
      <c r="H84" s="233"/>
      <c r="I84" s="233">
        <f>SUM(I85:I86)</f>
        <v>0</v>
      </c>
      <c r="J84" s="233"/>
      <c r="K84" s="233">
        <f>SUM(K85:K86)</f>
        <v>0</v>
      </c>
      <c r="L84" s="233"/>
      <c r="M84" s="233">
        <f>SUM(M85:M86)</f>
        <v>0</v>
      </c>
      <c r="N84" s="232"/>
      <c r="O84" s="232">
        <f>SUM(O85:O86)</f>
        <v>0</v>
      </c>
      <c r="P84" s="232"/>
      <c r="Q84" s="232">
        <f>SUM(Q85:Q86)</f>
        <v>0</v>
      </c>
      <c r="R84" s="233"/>
      <c r="S84" s="233"/>
      <c r="T84" s="234"/>
      <c r="U84" s="228"/>
      <c r="V84" s="228">
        <f>SUM(V85:V86)</f>
        <v>0</v>
      </c>
      <c r="W84" s="228"/>
      <c r="X84" s="228"/>
      <c r="Y84" s="228"/>
      <c r="AG84" t="s">
        <v>154</v>
      </c>
    </row>
    <row r="85" spans="1:60" outlineLevel="1" x14ac:dyDescent="0.25">
      <c r="A85" s="236">
        <v>30</v>
      </c>
      <c r="B85" s="237" t="s">
        <v>271</v>
      </c>
      <c r="C85" s="251" t="s">
        <v>272</v>
      </c>
      <c r="D85" s="238" t="s">
        <v>174</v>
      </c>
      <c r="E85" s="239">
        <v>36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39">
        <v>0</v>
      </c>
      <c r="O85" s="239">
        <f>ROUND(E85*N85,2)</f>
        <v>0</v>
      </c>
      <c r="P85" s="239">
        <v>0</v>
      </c>
      <c r="Q85" s="239">
        <f>ROUND(E85*P85,2)</f>
        <v>0</v>
      </c>
      <c r="R85" s="241"/>
      <c r="S85" s="241" t="s">
        <v>158</v>
      </c>
      <c r="T85" s="242" t="s">
        <v>159</v>
      </c>
      <c r="U85" s="225">
        <v>0</v>
      </c>
      <c r="V85" s="225">
        <f>ROUND(E85*U85,2)</f>
        <v>0</v>
      </c>
      <c r="W85" s="225"/>
      <c r="X85" s="225" t="s">
        <v>160</v>
      </c>
      <c r="Y85" s="225" t="s">
        <v>161</v>
      </c>
      <c r="Z85" s="215"/>
      <c r="AA85" s="215"/>
      <c r="AB85" s="215"/>
      <c r="AC85" s="215"/>
      <c r="AD85" s="215"/>
      <c r="AE85" s="215"/>
      <c r="AF85" s="215"/>
      <c r="AG85" s="215" t="s">
        <v>162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2" x14ac:dyDescent="0.25">
      <c r="A86" s="222"/>
      <c r="B86" s="223"/>
      <c r="C86" s="252" t="s">
        <v>273</v>
      </c>
      <c r="D86" s="226"/>
      <c r="E86" s="227">
        <v>36</v>
      </c>
      <c r="F86" s="225"/>
      <c r="G86" s="225"/>
      <c r="H86" s="225"/>
      <c r="I86" s="225"/>
      <c r="J86" s="225"/>
      <c r="K86" s="225"/>
      <c r="L86" s="225"/>
      <c r="M86" s="225"/>
      <c r="N86" s="224"/>
      <c r="O86" s="224"/>
      <c r="P86" s="224"/>
      <c r="Q86" s="224"/>
      <c r="R86" s="225"/>
      <c r="S86" s="225"/>
      <c r="T86" s="225"/>
      <c r="U86" s="225"/>
      <c r="V86" s="225"/>
      <c r="W86" s="225"/>
      <c r="X86" s="225"/>
      <c r="Y86" s="225"/>
      <c r="Z86" s="215"/>
      <c r="AA86" s="215"/>
      <c r="AB86" s="215"/>
      <c r="AC86" s="215"/>
      <c r="AD86" s="215"/>
      <c r="AE86" s="215"/>
      <c r="AF86" s="215"/>
      <c r="AG86" s="215" t="s">
        <v>164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x14ac:dyDescent="0.25">
      <c r="A87" s="229" t="s">
        <v>153</v>
      </c>
      <c r="B87" s="230" t="s">
        <v>100</v>
      </c>
      <c r="C87" s="250" t="s">
        <v>101</v>
      </c>
      <c r="D87" s="231"/>
      <c r="E87" s="232"/>
      <c r="F87" s="233"/>
      <c r="G87" s="233">
        <f>SUMIF(AG88:AG89,"&lt;&gt;NOR",G88:G89)</f>
        <v>0</v>
      </c>
      <c r="H87" s="233"/>
      <c r="I87" s="233">
        <f>SUM(I88:I89)</f>
        <v>0</v>
      </c>
      <c r="J87" s="233"/>
      <c r="K87" s="233">
        <f>SUM(K88:K89)</f>
        <v>0</v>
      </c>
      <c r="L87" s="233"/>
      <c r="M87" s="233">
        <f>SUM(M88:M89)</f>
        <v>0</v>
      </c>
      <c r="N87" s="232"/>
      <c r="O87" s="232">
        <f>SUM(O88:O89)</f>
        <v>0</v>
      </c>
      <c r="P87" s="232"/>
      <c r="Q87" s="232">
        <f>SUM(Q88:Q89)</f>
        <v>0</v>
      </c>
      <c r="R87" s="233"/>
      <c r="S87" s="233"/>
      <c r="T87" s="234"/>
      <c r="U87" s="228"/>
      <c r="V87" s="228">
        <f>SUM(V88:V89)</f>
        <v>0</v>
      </c>
      <c r="W87" s="228"/>
      <c r="X87" s="228"/>
      <c r="Y87" s="228"/>
      <c r="AG87" t="s">
        <v>154</v>
      </c>
    </row>
    <row r="88" spans="1:60" outlineLevel="1" x14ac:dyDescent="0.25">
      <c r="A88" s="236">
        <v>31</v>
      </c>
      <c r="B88" s="237" t="s">
        <v>274</v>
      </c>
      <c r="C88" s="251" t="s">
        <v>275</v>
      </c>
      <c r="D88" s="238" t="s">
        <v>198</v>
      </c>
      <c r="E88" s="239">
        <v>200</v>
      </c>
      <c r="F88" s="240"/>
      <c r="G88" s="241">
        <f>ROUND(E88*F88,2)</f>
        <v>0</v>
      </c>
      <c r="H88" s="240"/>
      <c r="I88" s="241">
        <f>ROUND(E88*H88,2)</f>
        <v>0</v>
      </c>
      <c r="J88" s="240"/>
      <c r="K88" s="241">
        <f>ROUND(E88*J88,2)</f>
        <v>0</v>
      </c>
      <c r="L88" s="241">
        <v>21</v>
      </c>
      <c r="M88" s="241">
        <f>G88*(1+L88/100)</f>
        <v>0</v>
      </c>
      <c r="N88" s="239">
        <v>0</v>
      </c>
      <c r="O88" s="239">
        <f>ROUND(E88*N88,2)</f>
        <v>0</v>
      </c>
      <c r="P88" s="239">
        <v>0</v>
      </c>
      <c r="Q88" s="239">
        <f>ROUND(E88*P88,2)</f>
        <v>0</v>
      </c>
      <c r="R88" s="241"/>
      <c r="S88" s="241" t="s">
        <v>158</v>
      </c>
      <c r="T88" s="242" t="s">
        <v>159</v>
      </c>
      <c r="U88" s="225">
        <v>0</v>
      </c>
      <c r="V88" s="225">
        <f>ROUND(E88*U88,2)</f>
        <v>0</v>
      </c>
      <c r="W88" s="225"/>
      <c r="X88" s="225" t="s">
        <v>160</v>
      </c>
      <c r="Y88" s="225" t="s">
        <v>161</v>
      </c>
      <c r="Z88" s="215"/>
      <c r="AA88" s="215"/>
      <c r="AB88" s="215"/>
      <c r="AC88" s="215"/>
      <c r="AD88" s="215"/>
      <c r="AE88" s="215"/>
      <c r="AF88" s="215"/>
      <c r="AG88" s="215" t="s">
        <v>162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2" x14ac:dyDescent="0.25">
      <c r="A89" s="222"/>
      <c r="B89" s="223"/>
      <c r="C89" s="252" t="s">
        <v>276</v>
      </c>
      <c r="D89" s="226"/>
      <c r="E89" s="227">
        <v>200</v>
      </c>
      <c r="F89" s="225"/>
      <c r="G89" s="225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25"/>
      <c r="Z89" s="215"/>
      <c r="AA89" s="215"/>
      <c r="AB89" s="215"/>
      <c r="AC89" s="215"/>
      <c r="AD89" s="215"/>
      <c r="AE89" s="215"/>
      <c r="AF89" s="215"/>
      <c r="AG89" s="215" t="s">
        <v>164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x14ac:dyDescent="0.25">
      <c r="A90" s="229" t="s">
        <v>153</v>
      </c>
      <c r="B90" s="230" t="s">
        <v>102</v>
      </c>
      <c r="C90" s="250" t="s">
        <v>103</v>
      </c>
      <c r="D90" s="231"/>
      <c r="E90" s="232"/>
      <c r="F90" s="233"/>
      <c r="G90" s="233">
        <f>SUMIF(AG91:AG92,"&lt;&gt;NOR",G91:G92)</f>
        <v>0</v>
      </c>
      <c r="H90" s="233"/>
      <c r="I90" s="233">
        <f>SUM(I91:I92)</f>
        <v>0</v>
      </c>
      <c r="J90" s="233"/>
      <c r="K90" s="233">
        <f>SUM(K91:K92)</f>
        <v>0</v>
      </c>
      <c r="L90" s="233"/>
      <c r="M90" s="233">
        <f>SUM(M91:M92)</f>
        <v>0</v>
      </c>
      <c r="N90" s="232"/>
      <c r="O90" s="232">
        <f>SUM(O91:O92)</f>
        <v>0</v>
      </c>
      <c r="P90" s="232"/>
      <c r="Q90" s="232">
        <f>SUM(Q91:Q92)</f>
        <v>0</v>
      </c>
      <c r="R90" s="233"/>
      <c r="S90" s="233"/>
      <c r="T90" s="234"/>
      <c r="U90" s="228"/>
      <c r="V90" s="228">
        <f>SUM(V91:V92)</f>
        <v>0</v>
      </c>
      <c r="W90" s="228"/>
      <c r="X90" s="228"/>
      <c r="Y90" s="228"/>
      <c r="AG90" t="s">
        <v>154</v>
      </c>
    </row>
    <row r="91" spans="1:60" outlineLevel="1" x14ac:dyDescent="0.25">
      <c r="A91" s="236">
        <v>32</v>
      </c>
      <c r="B91" s="237" t="s">
        <v>277</v>
      </c>
      <c r="C91" s="251" t="s">
        <v>278</v>
      </c>
      <c r="D91" s="238" t="s">
        <v>198</v>
      </c>
      <c r="E91" s="239">
        <v>400</v>
      </c>
      <c r="F91" s="240"/>
      <c r="G91" s="241">
        <f>ROUND(E91*F91,2)</f>
        <v>0</v>
      </c>
      <c r="H91" s="240"/>
      <c r="I91" s="241">
        <f>ROUND(E91*H91,2)</f>
        <v>0</v>
      </c>
      <c r="J91" s="240"/>
      <c r="K91" s="241">
        <f>ROUND(E91*J91,2)</f>
        <v>0</v>
      </c>
      <c r="L91" s="241">
        <v>21</v>
      </c>
      <c r="M91" s="241">
        <f>G91*(1+L91/100)</f>
        <v>0</v>
      </c>
      <c r="N91" s="239">
        <v>0</v>
      </c>
      <c r="O91" s="239">
        <f>ROUND(E91*N91,2)</f>
        <v>0</v>
      </c>
      <c r="P91" s="239">
        <v>0</v>
      </c>
      <c r="Q91" s="239">
        <f>ROUND(E91*P91,2)</f>
        <v>0</v>
      </c>
      <c r="R91" s="241"/>
      <c r="S91" s="241" t="s">
        <v>158</v>
      </c>
      <c r="T91" s="242" t="s">
        <v>159</v>
      </c>
      <c r="U91" s="225">
        <v>0</v>
      </c>
      <c r="V91" s="225">
        <f>ROUND(E91*U91,2)</f>
        <v>0</v>
      </c>
      <c r="W91" s="225"/>
      <c r="X91" s="225" t="s">
        <v>160</v>
      </c>
      <c r="Y91" s="225" t="s">
        <v>161</v>
      </c>
      <c r="Z91" s="215"/>
      <c r="AA91" s="215"/>
      <c r="AB91" s="215"/>
      <c r="AC91" s="215"/>
      <c r="AD91" s="215"/>
      <c r="AE91" s="215"/>
      <c r="AF91" s="215"/>
      <c r="AG91" s="215" t="s">
        <v>162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2" x14ac:dyDescent="0.25">
      <c r="A92" s="222"/>
      <c r="B92" s="223"/>
      <c r="C92" s="252" t="s">
        <v>243</v>
      </c>
      <c r="D92" s="226"/>
      <c r="E92" s="227">
        <v>400</v>
      </c>
      <c r="F92" s="225"/>
      <c r="G92" s="225"/>
      <c r="H92" s="225"/>
      <c r="I92" s="225"/>
      <c r="J92" s="225"/>
      <c r="K92" s="225"/>
      <c r="L92" s="225"/>
      <c r="M92" s="225"/>
      <c r="N92" s="224"/>
      <c r="O92" s="224"/>
      <c r="P92" s="224"/>
      <c r="Q92" s="224"/>
      <c r="R92" s="225"/>
      <c r="S92" s="225"/>
      <c r="T92" s="225"/>
      <c r="U92" s="225"/>
      <c r="V92" s="225"/>
      <c r="W92" s="225"/>
      <c r="X92" s="225"/>
      <c r="Y92" s="225"/>
      <c r="Z92" s="215"/>
      <c r="AA92" s="215"/>
      <c r="AB92" s="215"/>
      <c r="AC92" s="215"/>
      <c r="AD92" s="215"/>
      <c r="AE92" s="215"/>
      <c r="AF92" s="215"/>
      <c r="AG92" s="215" t="s">
        <v>164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x14ac:dyDescent="0.25">
      <c r="A93" s="229" t="s">
        <v>153</v>
      </c>
      <c r="B93" s="230" t="s">
        <v>104</v>
      </c>
      <c r="C93" s="250" t="s">
        <v>105</v>
      </c>
      <c r="D93" s="231"/>
      <c r="E93" s="232"/>
      <c r="F93" s="233"/>
      <c r="G93" s="233">
        <f>SUMIF(AG94:AG95,"&lt;&gt;NOR",G94:G95)</f>
        <v>0</v>
      </c>
      <c r="H93" s="233"/>
      <c r="I93" s="233">
        <f>SUM(I94:I95)</f>
        <v>0</v>
      </c>
      <c r="J93" s="233"/>
      <c r="K93" s="233">
        <f>SUM(K94:K95)</f>
        <v>0</v>
      </c>
      <c r="L93" s="233"/>
      <c r="M93" s="233">
        <f>SUM(M94:M95)</f>
        <v>0</v>
      </c>
      <c r="N93" s="232"/>
      <c r="O93" s="232">
        <f>SUM(O94:O95)</f>
        <v>0</v>
      </c>
      <c r="P93" s="232"/>
      <c r="Q93" s="232">
        <f>SUM(Q94:Q95)</f>
        <v>0</v>
      </c>
      <c r="R93" s="233"/>
      <c r="S93" s="233"/>
      <c r="T93" s="234"/>
      <c r="U93" s="228"/>
      <c r="V93" s="228">
        <f>SUM(V94:V95)</f>
        <v>0</v>
      </c>
      <c r="W93" s="228"/>
      <c r="X93" s="228"/>
      <c r="Y93" s="228"/>
      <c r="AG93" t="s">
        <v>154</v>
      </c>
    </row>
    <row r="94" spans="1:60" outlineLevel="1" x14ac:dyDescent="0.25">
      <c r="A94" s="236">
        <v>33</v>
      </c>
      <c r="B94" s="237" t="s">
        <v>279</v>
      </c>
      <c r="C94" s="251" t="s">
        <v>280</v>
      </c>
      <c r="D94" s="238" t="s">
        <v>198</v>
      </c>
      <c r="E94" s="239">
        <v>400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39">
        <v>0</v>
      </c>
      <c r="O94" s="239">
        <f>ROUND(E94*N94,2)</f>
        <v>0</v>
      </c>
      <c r="P94" s="239">
        <v>0</v>
      </c>
      <c r="Q94" s="239">
        <f>ROUND(E94*P94,2)</f>
        <v>0</v>
      </c>
      <c r="R94" s="241"/>
      <c r="S94" s="241" t="s">
        <v>158</v>
      </c>
      <c r="T94" s="242" t="s">
        <v>159</v>
      </c>
      <c r="U94" s="225">
        <v>0</v>
      </c>
      <c r="V94" s="225">
        <f>ROUND(E94*U94,2)</f>
        <v>0</v>
      </c>
      <c r="W94" s="225"/>
      <c r="X94" s="225" t="s">
        <v>160</v>
      </c>
      <c r="Y94" s="225" t="s">
        <v>161</v>
      </c>
      <c r="Z94" s="215"/>
      <c r="AA94" s="215"/>
      <c r="AB94" s="215"/>
      <c r="AC94" s="215"/>
      <c r="AD94" s="215"/>
      <c r="AE94" s="215"/>
      <c r="AF94" s="215"/>
      <c r="AG94" s="215" t="s">
        <v>162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2" x14ac:dyDescent="0.25">
      <c r="A95" s="222"/>
      <c r="B95" s="223"/>
      <c r="C95" s="252" t="s">
        <v>243</v>
      </c>
      <c r="D95" s="226"/>
      <c r="E95" s="227">
        <v>400</v>
      </c>
      <c r="F95" s="225"/>
      <c r="G95" s="225"/>
      <c r="H95" s="225"/>
      <c r="I95" s="225"/>
      <c r="J95" s="225"/>
      <c r="K95" s="225"/>
      <c r="L95" s="225"/>
      <c r="M95" s="225"/>
      <c r="N95" s="224"/>
      <c r="O95" s="224"/>
      <c r="P95" s="224"/>
      <c r="Q95" s="224"/>
      <c r="R95" s="225"/>
      <c r="S95" s="225"/>
      <c r="T95" s="225"/>
      <c r="U95" s="225"/>
      <c r="V95" s="225"/>
      <c r="W95" s="225"/>
      <c r="X95" s="225"/>
      <c r="Y95" s="225"/>
      <c r="Z95" s="215"/>
      <c r="AA95" s="215"/>
      <c r="AB95" s="215"/>
      <c r="AC95" s="215"/>
      <c r="AD95" s="215"/>
      <c r="AE95" s="215"/>
      <c r="AF95" s="215"/>
      <c r="AG95" s="215" t="s">
        <v>164</v>
      </c>
      <c r="AH95" s="215">
        <v>0</v>
      </c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x14ac:dyDescent="0.25">
      <c r="A96" s="229" t="s">
        <v>153</v>
      </c>
      <c r="B96" s="230" t="s">
        <v>106</v>
      </c>
      <c r="C96" s="250" t="s">
        <v>107</v>
      </c>
      <c r="D96" s="231"/>
      <c r="E96" s="232"/>
      <c r="F96" s="233"/>
      <c r="G96" s="233">
        <f>SUMIF(AG97:AG102,"&lt;&gt;NOR",G97:G102)</f>
        <v>0</v>
      </c>
      <c r="H96" s="233"/>
      <c r="I96" s="233">
        <f>SUM(I97:I102)</f>
        <v>0</v>
      </c>
      <c r="J96" s="233"/>
      <c r="K96" s="233">
        <f>SUM(K97:K102)</f>
        <v>0</v>
      </c>
      <c r="L96" s="233"/>
      <c r="M96" s="233">
        <f>SUM(M97:M102)</f>
        <v>0</v>
      </c>
      <c r="N96" s="232"/>
      <c r="O96" s="232">
        <f>SUM(O97:O102)</f>
        <v>0</v>
      </c>
      <c r="P96" s="232"/>
      <c r="Q96" s="232">
        <f>SUM(Q97:Q102)</f>
        <v>0</v>
      </c>
      <c r="R96" s="233"/>
      <c r="S96" s="233"/>
      <c r="T96" s="234"/>
      <c r="U96" s="228"/>
      <c r="V96" s="228">
        <f>SUM(V97:V102)</f>
        <v>0</v>
      </c>
      <c r="W96" s="228"/>
      <c r="X96" s="228"/>
      <c r="Y96" s="228"/>
      <c r="AG96" t="s">
        <v>154</v>
      </c>
    </row>
    <row r="97" spans="1:60" outlineLevel="1" x14ac:dyDescent="0.25">
      <c r="A97" s="236">
        <v>34</v>
      </c>
      <c r="B97" s="237" t="s">
        <v>189</v>
      </c>
      <c r="C97" s="251" t="s">
        <v>190</v>
      </c>
      <c r="D97" s="238" t="s">
        <v>179</v>
      </c>
      <c r="E97" s="239">
        <v>6.5</v>
      </c>
      <c r="F97" s="240"/>
      <c r="G97" s="241">
        <f>ROUND(E97*F97,2)</f>
        <v>0</v>
      </c>
      <c r="H97" s="240"/>
      <c r="I97" s="241">
        <f>ROUND(E97*H97,2)</f>
        <v>0</v>
      </c>
      <c r="J97" s="240"/>
      <c r="K97" s="241">
        <f>ROUND(E97*J97,2)</f>
        <v>0</v>
      </c>
      <c r="L97" s="241">
        <v>21</v>
      </c>
      <c r="M97" s="241">
        <f>G97*(1+L97/100)</f>
        <v>0</v>
      </c>
      <c r="N97" s="239">
        <v>0</v>
      </c>
      <c r="O97" s="239">
        <f>ROUND(E97*N97,2)</f>
        <v>0</v>
      </c>
      <c r="P97" s="239">
        <v>0</v>
      </c>
      <c r="Q97" s="239">
        <f>ROUND(E97*P97,2)</f>
        <v>0</v>
      </c>
      <c r="R97" s="241"/>
      <c r="S97" s="241" t="s">
        <v>158</v>
      </c>
      <c r="T97" s="242" t="s">
        <v>159</v>
      </c>
      <c r="U97" s="225">
        <v>0</v>
      </c>
      <c r="V97" s="225">
        <f>ROUND(E97*U97,2)</f>
        <v>0</v>
      </c>
      <c r="W97" s="225"/>
      <c r="X97" s="225" t="s">
        <v>160</v>
      </c>
      <c r="Y97" s="225" t="s">
        <v>161</v>
      </c>
      <c r="Z97" s="215"/>
      <c r="AA97" s="215"/>
      <c r="AB97" s="215"/>
      <c r="AC97" s="215"/>
      <c r="AD97" s="215"/>
      <c r="AE97" s="215"/>
      <c r="AF97" s="215"/>
      <c r="AG97" s="215" t="s">
        <v>162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2" x14ac:dyDescent="0.25">
      <c r="A98" s="222"/>
      <c r="B98" s="223"/>
      <c r="C98" s="252" t="s">
        <v>281</v>
      </c>
      <c r="D98" s="226"/>
      <c r="E98" s="227">
        <v>6.5</v>
      </c>
      <c r="F98" s="225"/>
      <c r="G98" s="225"/>
      <c r="H98" s="225"/>
      <c r="I98" s="225"/>
      <c r="J98" s="225"/>
      <c r="K98" s="225"/>
      <c r="L98" s="225"/>
      <c r="M98" s="225"/>
      <c r="N98" s="224"/>
      <c r="O98" s="224"/>
      <c r="P98" s="224"/>
      <c r="Q98" s="224"/>
      <c r="R98" s="225"/>
      <c r="S98" s="225"/>
      <c r="T98" s="225"/>
      <c r="U98" s="225"/>
      <c r="V98" s="225"/>
      <c r="W98" s="225"/>
      <c r="X98" s="225"/>
      <c r="Y98" s="225"/>
      <c r="Z98" s="215"/>
      <c r="AA98" s="215"/>
      <c r="AB98" s="215"/>
      <c r="AC98" s="215"/>
      <c r="AD98" s="215"/>
      <c r="AE98" s="215"/>
      <c r="AF98" s="215"/>
      <c r="AG98" s="215" t="s">
        <v>164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5">
      <c r="A99" s="236">
        <v>35</v>
      </c>
      <c r="B99" s="237" t="s">
        <v>196</v>
      </c>
      <c r="C99" s="251" t="s">
        <v>197</v>
      </c>
      <c r="D99" s="238" t="s">
        <v>198</v>
      </c>
      <c r="E99" s="239">
        <v>10.5</v>
      </c>
      <c r="F99" s="240"/>
      <c r="G99" s="241">
        <f>ROUND(E99*F99,2)</f>
        <v>0</v>
      </c>
      <c r="H99" s="240"/>
      <c r="I99" s="241">
        <f>ROUND(E99*H99,2)</f>
        <v>0</v>
      </c>
      <c r="J99" s="240"/>
      <c r="K99" s="241">
        <f>ROUND(E99*J99,2)</f>
        <v>0</v>
      </c>
      <c r="L99" s="241">
        <v>21</v>
      </c>
      <c r="M99" s="241">
        <f>G99*(1+L99/100)</f>
        <v>0</v>
      </c>
      <c r="N99" s="239">
        <v>0</v>
      </c>
      <c r="O99" s="239">
        <f>ROUND(E99*N99,2)</f>
        <v>0</v>
      </c>
      <c r="P99" s="239">
        <v>0</v>
      </c>
      <c r="Q99" s="239">
        <f>ROUND(E99*P99,2)</f>
        <v>0</v>
      </c>
      <c r="R99" s="241"/>
      <c r="S99" s="241" t="s">
        <v>158</v>
      </c>
      <c r="T99" s="242" t="s">
        <v>159</v>
      </c>
      <c r="U99" s="225">
        <v>0</v>
      </c>
      <c r="V99" s="225">
        <f>ROUND(E99*U99,2)</f>
        <v>0</v>
      </c>
      <c r="W99" s="225"/>
      <c r="X99" s="225" t="s">
        <v>160</v>
      </c>
      <c r="Y99" s="225" t="s">
        <v>161</v>
      </c>
      <c r="Z99" s="215"/>
      <c r="AA99" s="215"/>
      <c r="AB99" s="215"/>
      <c r="AC99" s="215"/>
      <c r="AD99" s="215"/>
      <c r="AE99" s="215"/>
      <c r="AF99" s="215"/>
      <c r="AG99" s="215" t="s">
        <v>162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2" x14ac:dyDescent="0.25">
      <c r="A100" s="222"/>
      <c r="B100" s="223"/>
      <c r="C100" s="252" t="s">
        <v>282</v>
      </c>
      <c r="D100" s="226"/>
      <c r="E100" s="227">
        <v>10.5</v>
      </c>
      <c r="F100" s="225"/>
      <c r="G100" s="225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25"/>
      <c r="Z100" s="215"/>
      <c r="AA100" s="215"/>
      <c r="AB100" s="215"/>
      <c r="AC100" s="215"/>
      <c r="AD100" s="215"/>
      <c r="AE100" s="215"/>
      <c r="AF100" s="215"/>
      <c r="AG100" s="215" t="s">
        <v>164</v>
      </c>
      <c r="AH100" s="215">
        <v>0</v>
      </c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5">
      <c r="A101" s="236">
        <v>36</v>
      </c>
      <c r="B101" s="237" t="s">
        <v>200</v>
      </c>
      <c r="C101" s="251" t="s">
        <v>201</v>
      </c>
      <c r="D101" s="238" t="s">
        <v>179</v>
      </c>
      <c r="E101" s="239">
        <v>2</v>
      </c>
      <c r="F101" s="240"/>
      <c r="G101" s="241">
        <f>ROUND(E101*F101,2)</f>
        <v>0</v>
      </c>
      <c r="H101" s="240"/>
      <c r="I101" s="241">
        <f>ROUND(E101*H101,2)</f>
        <v>0</v>
      </c>
      <c r="J101" s="240"/>
      <c r="K101" s="241">
        <f>ROUND(E101*J101,2)</f>
        <v>0</v>
      </c>
      <c r="L101" s="241">
        <v>21</v>
      </c>
      <c r="M101" s="241">
        <f>G101*(1+L101/100)</f>
        <v>0</v>
      </c>
      <c r="N101" s="239">
        <v>0</v>
      </c>
      <c r="O101" s="239">
        <f>ROUND(E101*N101,2)</f>
        <v>0</v>
      </c>
      <c r="P101" s="239">
        <v>0</v>
      </c>
      <c r="Q101" s="239">
        <f>ROUND(E101*P101,2)</f>
        <v>0</v>
      </c>
      <c r="R101" s="241"/>
      <c r="S101" s="241" t="s">
        <v>158</v>
      </c>
      <c r="T101" s="242" t="s">
        <v>159</v>
      </c>
      <c r="U101" s="225">
        <v>0</v>
      </c>
      <c r="V101" s="225">
        <f>ROUND(E101*U101,2)</f>
        <v>0</v>
      </c>
      <c r="W101" s="225"/>
      <c r="X101" s="225" t="s">
        <v>160</v>
      </c>
      <c r="Y101" s="225" t="s">
        <v>161</v>
      </c>
      <c r="Z101" s="215"/>
      <c r="AA101" s="215"/>
      <c r="AB101" s="215"/>
      <c r="AC101" s="215"/>
      <c r="AD101" s="215"/>
      <c r="AE101" s="215"/>
      <c r="AF101" s="215"/>
      <c r="AG101" s="215" t="s">
        <v>162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2" x14ac:dyDescent="0.25">
      <c r="A102" s="222"/>
      <c r="B102" s="223"/>
      <c r="C102" s="252" t="s">
        <v>68</v>
      </c>
      <c r="D102" s="226"/>
      <c r="E102" s="227">
        <v>2</v>
      </c>
      <c r="F102" s="225"/>
      <c r="G102" s="225"/>
      <c r="H102" s="225"/>
      <c r="I102" s="225"/>
      <c r="J102" s="225"/>
      <c r="K102" s="225"/>
      <c r="L102" s="225"/>
      <c r="M102" s="225"/>
      <c r="N102" s="224"/>
      <c r="O102" s="224"/>
      <c r="P102" s="224"/>
      <c r="Q102" s="224"/>
      <c r="R102" s="225"/>
      <c r="S102" s="225"/>
      <c r="T102" s="225"/>
      <c r="U102" s="225"/>
      <c r="V102" s="225"/>
      <c r="W102" s="225"/>
      <c r="X102" s="225"/>
      <c r="Y102" s="225"/>
      <c r="Z102" s="215"/>
      <c r="AA102" s="215"/>
      <c r="AB102" s="215"/>
      <c r="AC102" s="215"/>
      <c r="AD102" s="215"/>
      <c r="AE102" s="215"/>
      <c r="AF102" s="215"/>
      <c r="AG102" s="215" t="s">
        <v>164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x14ac:dyDescent="0.25">
      <c r="A103" s="229" t="s">
        <v>153</v>
      </c>
      <c r="B103" s="230" t="s">
        <v>108</v>
      </c>
      <c r="C103" s="250" t="s">
        <v>109</v>
      </c>
      <c r="D103" s="231"/>
      <c r="E103" s="232"/>
      <c r="F103" s="233"/>
      <c r="G103" s="233">
        <f>SUMIF(AG104:AG107,"&lt;&gt;NOR",G104:G107)</f>
        <v>0</v>
      </c>
      <c r="H103" s="233"/>
      <c r="I103" s="233">
        <f>SUM(I104:I107)</f>
        <v>0</v>
      </c>
      <c r="J103" s="233"/>
      <c r="K103" s="233">
        <f>SUM(K104:K107)</f>
        <v>0</v>
      </c>
      <c r="L103" s="233"/>
      <c r="M103" s="233">
        <f>SUM(M104:M107)</f>
        <v>0</v>
      </c>
      <c r="N103" s="232"/>
      <c r="O103" s="232">
        <f>SUM(O104:O107)</f>
        <v>0</v>
      </c>
      <c r="P103" s="232"/>
      <c r="Q103" s="232">
        <f>SUM(Q104:Q107)</f>
        <v>0</v>
      </c>
      <c r="R103" s="233"/>
      <c r="S103" s="233"/>
      <c r="T103" s="234"/>
      <c r="U103" s="228"/>
      <c r="V103" s="228">
        <f>SUM(V104:V107)</f>
        <v>0</v>
      </c>
      <c r="W103" s="228"/>
      <c r="X103" s="228"/>
      <c r="Y103" s="228"/>
      <c r="AG103" t="s">
        <v>154</v>
      </c>
    </row>
    <row r="104" spans="1:60" outlineLevel="1" x14ac:dyDescent="0.25">
      <c r="A104" s="236">
        <v>37</v>
      </c>
      <c r="B104" s="237" t="s">
        <v>283</v>
      </c>
      <c r="C104" s="251" t="s">
        <v>284</v>
      </c>
      <c r="D104" s="238" t="s">
        <v>179</v>
      </c>
      <c r="E104" s="239">
        <v>40</v>
      </c>
      <c r="F104" s="240"/>
      <c r="G104" s="241">
        <f>ROUND(E104*F104,2)</f>
        <v>0</v>
      </c>
      <c r="H104" s="240"/>
      <c r="I104" s="241">
        <f>ROUND(E104*H104,2)</f>
        <v>0</v>
      </c>
      <c r="J104" s="240"/>
      <c r="K104" s="241">
        <f>ROUND(E104*J104,2)</f>
        <v>0</v>
      </c>
      <c r="L104" s="241">
        <v>21</v>
      </c>
      <c r="M104" s="241">
        <f>G104*(1+L104/100)</f>
        <v>0</v>
      </c>
      <c r="N104" s="239">
        <v>0</v>
      </c>
      <c r="O104" s="239">
        <f>ROUND(E104*N104,2)</f>
        <v>0</v>
      </c>
      <c r="P104" s="239">
        <v>0</v>
      </c>
      <c r="Q104" s="239">
        <f>ROUND(E104*P104,2)</f>
        <v>0</v>
      </c>
      <c r="R104" s="241"/>
      <c r="S104" s="241" t="s">
        <v>158</v>
      </c>
      <c r="T104" s="242" t="s">
        <v>159</v>
      </c>
      <c r="U104" s="225">
        <v>0</v>
      </c>
      <c r="V104" s="225">
        <f>ROUND(E104*U104,2)</f>
        <v>0</v>
      </c>
      <c r="W104" s="225"/>
      <c r="X104" s="225" t="s">
        <v>160</v>
      </c>
      <c r="Y104" s="225" t="s">
        <v>161</v>
      </c>
      <c r="Z104" s="215"/>
      <c r="AA104" s="215"/>
      <c r="AB104" s="215"/>
      <c r="AC104" s="215"/>
      <c r="AD104" s="215"/>
      <c r="AE104" s="215"/>
      <c r="AF104" s="215"/>
      <c r="AG104" s="215" t="s">
        <v>162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2" x14ac:dyDescent="0.25">
      <c r="A105" s="222"/>
      <c r="B105" s="223"/>
      <c r="C105" s="252" t="s">
        <v>285</v>
      </c>
      <c r="D105" s="226"/>
      <c r="E105" s="227">
        <v>40</v>
      </c>
      <c r="F105" s="225"/>
      <c r="G105" s="225"/>
      <c r="H105" s="225"/>
      <c r="I105" s="225"/>
      <c r="J105" s="225"/>
      <c r="K105" s="225"/>
      <c r="L105" s="225"/>
      <c r="M105" s="225"/>
      <c r="N105" s="224"/>
      <c r="O105" s="224"/>
      <c r="P105" s="224"/>
      <c r="Q105" s="224"/>
      <c r="R105" s="225"/>
      <c r="S105" s="225"/>
      <c r="T105" s="225"/>
      <c r="U105" s="225"/>
      <c r="V105" s="225"/>
      <c r="W105" s="225"/>
      <c r="X105" s="225"/>
      <c r="Y105" s="225"/>
      <c r="Z105" s="215"/>
      <c r="AA105" s="215"/>
      <c r="AB105" s="215"/>
      <c r="AC105" s="215"/>
      <c r="AD105" s="215"/>
      <c r="AE105" s="215"/>
      <c r="AF105" s="215"/>
      <c r="AG105" s="215" t="s">
        <v>164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5">
      <c r="A106" s="236">
        <v>38</v>
      </c>
      <c r="B106" s="237" t="s">
        <v>286</v>
      </c>
      <c r="C106" s="251" t="s">
        <v>287</v>
      </c>
      <c r="D106" s="238" t="s">
        <v>288</v>
      </c>
      <c r="E106" s="239">
        <v>220</v>
      </c>
      <c r="F106" s="240"/>
      <c r="G106" s="241">
        <f>ROUND(E106*F106,2)</f>
        <v>0</v>
      </c>
      <c r="H106" s="240"/>
      <c r="I106" s="241">
        <f>ROUND(E106*H106,2)</f>
        <v>0</v>
      </c>
      <c r="J106" s="240"/>
      <c r="K106" s="241">
        <f>ROUND(E106*J106,2)</f>
        <v>0</v>
      </c>
      <c r="L106" s="241">
        <v>21</v>
      </c>
      <c r="M106" s="241">
        <f>G106*(1+L106/100)</f>
        <v>0</v>
      </c>
      <c r="N106" s="239">
        <v>0</v>
      </c>
      <c r="O106" s="239">
        <f>ROUND(E106*N106,2)</f>
        <v>0</v>
      </c>
      <c r="P106" s="239">
        <v>0</v>
      </c>
      <c r="Q106" s="239">
        <f>ROUND(E106*P106,2)</f>
        <v>0</v>
      </c>
      <c r="R106" s="241"/>
      <c r="S106" s="241" t="s">
        <v>158</v>
      </c>
      <c r="T106" s="242" t="s">
        <v>159</v>
      </c>
      <c r="U106" s="225">
        <v>0</v>
      </c>
      <c r="V106" s="225">
        <f>ROUND(E106*U106,2)</f>
        <v>0</v>
      </c>
      <c r="W106" s="225"/>
      <c r="X106" s="225" t="s">
        <v>160</v>
      </c>
      <c r="Y106" s="225" t="s">
        <v>161</v>
      </c>
      <c r="Z106" s="215"/>
      <c r="AA106" s="215"/>
      <c r="AB106" s="215"/>
      <c r="AC106" s="215"/>
      <c r="AD106" s="215"/>
      <c r="AE106" s="215"/>
      <c r="AF106" s="215"/>
      <c r="AG106" s="215" t="s">
        <v>162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2" x14ac:dyDescent="0.25">
      <c r="A107" s="222"/>
      <c r="B107" s="223"/>
      <c r="C107" s="252" t="s">
        <v>289</v>
      </c>
      <c r="D107" s="226"/>
      <c r="E107" s="227">
        <v>220</v>
      </c>
      <c r="F107" s="225"/>
      <c r="G107" s="225"/>
      <c r="H107" s="225"/>
      <c r="I107" s="225"/>
      <c r="J107" s="225"/>
      <c r="K107" s="225"/>
      <c r="L107" s="225"/>
      <c r="M107" s="225"/>
      <c r="N107" s="224"/>
      <c r="O107" s="224"/>
      <c r="P107" s="224"/>
      <c r="Q107" s="224"/>
      <c r="R107" s="225"/>
      <c r="S107" s="225"/>
      <c r="T107" s="225"/>
      <c r="U107" s="225"/>
      <c r="V107" s="225"/>
      <c r="W107" s="225"/>
      <c r="X107" s="225"/>
      <c r="Y107" s="225"/>
      <c r="Z107" s="215"/>
      <c r="AA107" s="215"/>
      <c r="AB107" s="215"/>
      <c r="AC107" s="215"/>
      <c r="AD107" s="215"/>
      <c r="AE107" s="215"/>
      <c r="AF107" s="215"/>
      <c r="AG107" s="215" t="s">
        <v>164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x14ac:dyDescent="0.25">
      <c r="A108" s="229" t="s">
        <v>153</v>
      </c>
      <c r="B108" s="230" t="s">
        <v>110</v>
      </c>
      <c r="C108" s="250" t="s">
        <v>111</v>
      </c>
      <c r="D108" s="231"/>
      <c r="E108" s="232"/>
      <c r="F108" s="233"/>
      <c r="G108" s="233">
        <f>SUMIF(AG109:AG120,"&lt;&gt;NOR",G109:G120)</f>
        <v>0</v>
      </c>
      <c r="H108" s="233"/>
      <c r="I108" s="233">
        <f>SUM(I109:I120)</f>
        <v>0</v>
      </c>
      <c r="J108" s="233"/>
      <c r="K108" s="233">
        <f>SUM(K109:K120)</f>
        <v>0</v>
      </c>
      <c r="L108" s="233"/>
      <c r="M108" s="233">
        <f>SUM(M109:M120)</f>
        <v>0</v>
      </c>
      <c r="N108" s="232"/>
      <c r="O108" s="232">
        <f>SUM(O109:O120)</f>
        <v>0</v>
      </c>
      <c r="P108" s="232"/>
      <c r="Q108" s="232">
        <f>SUM(Q109:Q120)</f>
        <v>0</v>
      </c>
      <c r="R108" s="233"/>
      <c r="S108" s="233"/>
      <c r="T108" s="234"/>
      <c r="U108" s="228"/>
      <c r="V108" s="228">
        <f>SUM(V109:V120)</f>
        <v>0</v>
      </c>
      <c r="W108" s="228"/>
      <c r="X108" s="228"/>
      <c r="Y108" s="228"/>
      <c r="AG108" t="s">
        <v>154</v>
      </c>
    </row>
    <row r="109" spans="1:60" outlineLevel="1" x14ac:dyDescent="0.25">
      <c r="A109" s="236">
        <v>39</v>
      </c>
      <c r="B109" s="237" t="s">
        <v>202</v>
      </c>
      <c r="C109" s="251" t="s">
        <v>203</v>
      </c>
      <c r="D109" s="238" t="s">
        <v>204</v>
      </c>
      <c r="E109" s="239">
        <v>16</v>
      </c>
      <c r="F109" s="240"/>
      <c r="G109" s="241">
        <f>ROUND(E109*F109,2)</f>
        <v>0</v>
      </c>
      <c r="H109" s="240"/>
      <c r="I109" s="241">
        <f>ROUND(E109*H109,2)</f>
        <v>0</v>
      </c>
      <c r="J109" s="240"/>
      <c r="K109" s="241">
        <f>ROUND(E109*J109,2)</f>
        <v>0</v>
      </c>
      <c r="L109" s="241">
        <v>21</v>
      </c>
      <c r="M109" s="241">
        <f>G109*(1+L109/100)</f>
        <v>0</v>
      </c>
      <c r="N109" s="239">
        <v>0</v>
      </c>
      <c r="O109" s="239">
        <f>ROUND(E109*N109,2)</f>
        <v>0</v>
      </c>
      <c r="P109" s="239">
        <v>0</v>
      </c>
      <c r="Q109" s="239">
        <f>ROUND(E109*P109,2)</f>
        <v>0</v>
      </c>
      <c r="R109" s="241"/>
      <c r="S109" s="241" t="s">
        <v>158</v>
      </c>
      <c r="T109" s="242" t="s">
        <v>159</v>
      </c>
      <c r="U109" s="225">
        <v>0</v>
      </c>
      <c r="V109" s="225">
        <f>ROUND(E109*U109,2)</f>
        <v>0</v>
      </c>
      <c r="W109" s="225"/>
      <c r="X109" s="225" t="s">
        <v>160</v>
      </c>
      <c r="Y109" s="225" t="s">
        <v>161</v>
      </c>
      <c r="Z109" s="215"/>
      <c r="AA109" s="215"/>
      <c r="AB109" s="215"/>
      <c r="AC109" s="215"/>
      <c r="AD109" s="215"/>
      <c r="AE109" s="215"/>
      <c r="AF109" s="215"/>
      <c r="AG109" s="215" t="s">
        <v>162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2" x14ac:dyDescent="0.25">
      <c r="A110" s="222"/>
      <c r="B110" s="223"/>
      <c r="C110" s="252" t="s">
        <v>217</v>
      </c>
      <c r="D110" s="226"/>
      <c r="E110" s="227">
        <v>16</v>
      </c>
      <c r="F110" s="225"/>
      <c r="G110" s="225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25"/>
      <c r="Z110" s="215"/>
      <c r="AA110" s="215"/>
      <c r="AB110" s="215"/>
      <c r="AC110" s="215"/>
      <c r="AD110" s="215"/>
      <c r="AE110" s="215"/>
      <c r="AF110" s="215"/>
      <c r="AG110" s="215" t="s">
        <v>164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5">
      <c r="A111" s="236">
        <v>40</v>
      </c>
      <c r="B111" s="237" t="s">
        <v>206</v>
      </c>
      <c r="C111" s="251" t="s">
        <v>207</v>
      </c>
      <c r="D111" s="238" t="s">
        <v>204</v>
      </c>
      <c r="E111" s="239">
        <v>25</v>
      </c>
      <c r="F111" s="240"/>
      <c r="G111" s="241">
        <f>ROUND(E111*F111,2)</f>
        <v>0</v>
      </c>
      <c r="H111" s="240"/>
      <c r="I111" s="241">
        <f>ROUND(E111*H111,2)</f>
        <v>0</v>
      </c>
      <c r="J111" s="240"/>
      <c r="K111" s="241">
        <f>ROUND(E111*J111,2)</f>
        <v>0</v>
      </c>
      <c r="L111" s="241">
        <v>21</v>
      </c>
      <c r="M111" s="241">
        <f>G111*(1+L111/100)</f>
        <v>0</v>
      </c>
      <c r="N111" s="239">
        <v>0</v>
      </c>
      <c r="O111" s="239">
        <f>ROUND(E111*N111,2)</f>
        <v>0</v>
      </c>
      <c r="P111" s="239">
        <v>0</v>
      </c>
      <c r="Q111" s="239">
        <f>ROUND(E111*P111,2)</f>
        <v>0</v>
      </c>
      <c r="R111" s="241"/>
      <c r="S111" s="241" t="s">
        <v>158</v>
      </c>
      <c r="T111" s="242" t="s">
        <v>159</v>
      </c>
      <c r="U111" s="225">
        <v>0</v>
      </c>
      <c r="V111" s="225">
        <f>ROUND(E111*U111,2)</f>
        <v>0</v>
      </c>
      <c r="W111" s="225"/>
      <c r="X111" s="225" t="s">
        <v>160</v>
      </c>
      <c r="Y111" s="225" t="s">
        <v>161</v>
      </c>
      <c r="Z111" s="215"/>
      <c r="AA111" s="215"/>
      <c r="AB111" s="215"/>
      <c r="AC111" s="215"/>
      <c r="AD111" s="215"/>
      <c r="AE111" s="215"/>
      <c r="AF111" s="215"/>
      <c r="AG111" s="215" t="s">
        <v>162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2" x14ac:dyDescent="0.25">
      <c r="A112" s="222"/>
      <c r="B112" s="223"/>
      <c r="C112" s="252" t="s">
        <v>290</v>
      </c>
      <c r="D112" s="226"/>
      <c r="E112" s="227">
        <v>25</v>
      </c>
      <c r="F112" s="225"/>
      <c r="G112" s="225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25"/>
      <c r="Z112" s="215"/>
      <c r="AA112" s="215"/>
      <c r="AB112" s="215"/>
      <c r="AC112" s="215"/>
      <c r="AD112" s="215"/>
      <c r="AE112" s="215"/>
      <c r="AF112" s="215"/>
      <c r="AG112" s="215" t="s">
        <v>164</v>
      </c>
      <c r="AH112" s="215">
        <v>0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5">
      <c r="A113" s="236">
        <v>41</v>
      </c>
      <c r="B113" s="237" t="s">
        <v>209</v>
      </c>
      <c r="C113" s="251" t="s">
        <v>210</v>
      </c>
      <c r="D113" s="238" t="s">
        <v>204</v>
      </c>
      <c r="E113" s="239">
        <v>41</v>
      </c>
      <c r="F113" s="240"/>
      <c r="G113" s="241">
        <f>ROUND(E113*F113,2)</f>
        <v>0</v>
      </c>
      <c r="H113" s="240"/>
      <c r="I113" s="241">
        <f>ROUND(E113*H113,2)</f>
        <v>0</v>
      </c>
      <c r="J113" s="240"/>
      <c r="K113" s="241">
        <f>ROUND(E113*J113,2)</f>
        <v>0</v>
      </c>
      <c r="L113" s="241">
        <v>21</v>
      </c>
      <c r="M113" s="241">
        <f>G113*(1+L113/100)</f>
        <v>0</v>
      </c>
      <c r="N113" s="239">
        <v>0</v>
      </c>
      <c r="O113" s="239">
        <f>ROUND(E113*N113,2)</f>
        <v>0</v>
      </c>
      <c r="P113" s="239">
        <v>0</v>
      </c>
      <c r="Q113" s="239">
        <f>ROUND(E113*P113,2)</f>
        <v>0</v>
      </c>
      <c r="R113" s="241"/>
      <c r="S113" s="241" t="s">
        <v>158</v>
      </c>
      <c r="T113" s="242" t="s">
        <v>159</v>
      </c>
      <c r="U113" s="225">
        <v>0</v>
      </c>
      <c r="V113" s="225">
        <f>ROUND(E113*U113,2)</f>
        <v>0</v>
      </c>
      <c r="W113" s="225"/>
      <c r="X113" s="225" t="s">
        <v>160</v>
      </c>
      <c r="Y113" s="225" t="s">
        <v>161</v>
      </c>
      <c r="Z113" s="215"/>
      <c r="AA113" s="215"/>
      <c r="AB113" s="215"/>
      <c r="AC113" s="215"/>
      <c r="AD113" s="215"/>
      <c r="AE113" s="215"/>
      <c r="AF113" s="215"/>
      <c r="AG113" s="215" t="s">
        <v>162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2" x14ac:dyDescent="0.25">
      <c r="A114" s="222"/>
      <c r="B114" s="223"/>
      <c r="C114" s="252" t="s">
        <v>291</v>
      </c>
      <c r="D114" s="226"/>
      <c r="E114" s="227">
        <v>41</v>
      </c>
      <c r="F114" s="225"/>
      <c r="G114" s="225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25"/>
      <c r="Z114" s="215"/>
      <c r="AA114" s="215"/>
      <c r="AB114" s="215"/>
      <c r="AC114" s="215"/>
      <c r="AD114" s="215"/>
      <c r="AE114" s="215"/>
      <c r="AF114" s="215"/>
      <c r="AG114" s="215" t="s">
        <v>164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5">
      <c r="A115" s="236">
        <v>42</v>
      </c>
      <c r="B115" s="237" t="s">
        <v>212</v>
      </c>
      <c r="C115" s="251" t="s">
        <v>213</v>
      </c>
      <c r="D115" s="238" t="s">
        <v>174</v>
      </c>
      <c r="E115" s="239">
        <v>9</v>
      </c>
      <c r="F115" s="240"/>
      <c r="G115" s="241">
        <f>ROUND(E115*F115,2)</f>
        <v>0</v>
      </c>
      <c r="H115" s="240"/>
      <c r="I115" s="241">
        <f>ROUND(E115*H115,2)</f>
        <v>0</v>
      </c>
      <c r="J115" s="240"/>
      <c r="K115" s="241">
        <f>ROUND(E115*J115,2)</f>
        <v>0</v>
      </c>
      <c r="L115" s="241">
        <v>21</v>
      </c>
      <c r="M115" s="241">
        <f>G115*(1+L115/100)</f>
        <v>0</v>
      </c>
      <c r="N115" s="239">
        <v>0</v>
      </c>
      <c r="O115" s="239">
        <f>ROUND(E115*N115,2)</f>
        <v>0</v>
      </c>
      <c r="P115" s="239">
        <v>0</v>
      </c>
      <c r="Q115" s="239">
        <f>ROUND(E115*P115,2)</f>
        <v>0</v>
      </c>
      <c r="R115" s="241"/>
      <c r="S115" s="241" t="s">
        <v>158</v>
      </c>
      <c r="T115" s="242" t="s">
        <v>159</v>
      </c>
      <c r="U115" s="225">
        <v>0</v>
      </c>
      <c r="V115" s="225">
        <f>ROUND(E115*U115,2)</f>
        <v>0</v>
      </c>
      <c r="W115" s="225"/>
      <c r="X115" s="225" t="s">
        <v>160</v>
      </c>
      <c r="Y115" s="225" t="s">
        <v>161</v>
      </c>
      <c r="Z115" s="215"/>
      <c r="AA115" s="215"/>
      <c r="AB115" s="215"/>
      <c r="AC115" s="215"/>
      <c r="AD115" s="215"/>
      <c r="AE115" s="215"/>
      <c r="AF115" s="215"/>
      <c r="AG115" s="215" t="s">
        <v>162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2" x14ac:dyDescent="0.25">
      <c r="A116" s="222"/>
      <c r="B116" s="223"/>
      <c r="C116" s="252" t="s">
        <v>246</v>
      </c>
      <c r="D116" s="226"/>
      <c r="E116" s="227">
        <v>9</v>
      </c>
      <c r="F116" s="225"/>
      <c r="G116" s="225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25"/>
      <c r="Z116" s="215"/>
      <c r="AA116" s="215"/>
      <c r="AB116" s="215"/>
      <c r="AC116" s="215"/>
      <c r="AD116" s="215"/>
      <c r="AE116" s="215"/>
      <c r="AF116" s="215"/>
      <c r="AG116" s="215" t="s">
        <v>164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5">
      <c r="A117" s="236">
        <v>43</v>
      </c>
      <c r="B117" s="237" t="s">
        <v>214</v>
      </c>
      <c r="C117" s="251" t="s">
        <v>215</v>
      </c>
      <c r="D117" s="238" t="s">
        <v>216</v>
      </c>
      <c r="E117" s="239">
        <v>152</v>
      </c>
      <c r="F117" s="240"/>
      <c r="G117" s="241">
        <f>ROUND(E117*F117,2)</f>
        <v>0</v>
      </c>
      <c r="H117" s="240"/>
      <c r="I117" s="241">
        <f>ROUND(E117*H117,2)</f>
        <v>0</v>
      </c>
      <c r="J117" s="240"/>
      <c r="K117" s="241">
        <f>ROUND(E117*J117,2)</f>
        <v>0</v>
      </c>
      <c r="L117" s="241">
        <v>21</v>
      </c>
      <c r="M117" s="241">
        <f>G117*(1+L117/100)</f>
        <v>0</v>
      </c>
      <c r="N117" s="239">
        <v>0</v>
      </c>
      <c r="O117" s="239">
        <f>ROUND(E117*N117,2)</f>
        <v>0</v>
      </c>
      <c r="P117" s="239">
        <v>0</v>
      </c>
      <c r="Q117" s="239">
        <f>ROUND(E117*P117,2)</f>
        <v>0</v>
      </c>
      <c r="R117" s="241"/>
      <c r="S117" s="241" t="s">
        <v>158</v>
      </c>
      <c r="T117" s="242" t="s">
        <v>159</v>
      </c>
      <c r="U117" s="225">
        <v>0</v>
      </c>
      <c r="V117" s="225">
        <f>ROUND(E117*U117,2)</f>
        <v>0</v>
      </c>
      <c r="W117" s="225"/>
      <c r="X117" s="225" t="s">
        <v>160</v>
      </c>
      <c r="Y117" s="225" t="s">
        <v>161</v>
      </c>
      <c r="Z117" s="215"/>
      <c r="AA117" s="215"/>
      <c r="AB117" s="215"/>
      <c r="AC117" s="215"/>
      <c r="AD117" s="215"/>
      <c r="AE117" s="215"/>
      <c r="AF117" s="215"/>
      <c r="AG117" s="215" t="s">
        <v>162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2" x14ac:dyDescent="0.25">
      <c r="A118" s="222"/>
      <c r="B118" s="223"/>
      <c r="C118" s="252" t="s">
        <v>292</v>
      </c>
      <c r="D118" s="226"/>
      <c r="E118" s="227">
        <v>152</v>
      </c>
      <c r="F118" s="225"/>
      <c r="G118" s="225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25"/>
      <c r="Z118" s="215"/>
      <c r="AA118" s="215"/>
      <c r="AB118" s="215"/>
      <c r="AC118" s="215"/>
      <c r="AD118" s="215"/>
      <c r="AE118" s="215"/>
      <c r="AF118" s="215"/>
      <c r="AG118" s="215" t="s">
        <v>164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5">
      <c r="A119" s="236">
        <v>44</v>
      </c>
      <c r="B119" s="237" t="s">
        <v>293</v>
      </c>
      <c r="C119" s="251" t="s">
        <v>294</v>
      </c>
      <c r="D119" s="238" t="s">
        <v>216</v>
      </c>
      <c r="E119" s="239">
        <v>10</v>
      </c>
      <c r="F119" s="240"/>
      <c r="G119" s="241">
        <f>ROUND(E119*F119,2)</f>
        <v>0</v>
      </c>
      <c r="H119" s="240"/>
      <c r="I119" s="241">
        <f>ROUND(E119*H119,2)</f>
        <v>0</v>
      </c>
      <c r="J119" s="240"/>
      <c r="K119" s="241">
        <f>ROUND(E119*J119,2)</f>
        <v>0</v>
      </c>
      <c r="L119" s="241">
        <v>21</v>
      </c>
      <c r="M119" s="241">
        <f>G119*(1+L119/100)</f>
        <v>0</v>
      </c>
      <c r="N119" s="239">
        <v>0</v>
      </c>
      <c r="O119" s="239">
        <f>ROUND(E119*N119,2)</f>
        <v>0</v>
      </c>
      <c r="P119" s="239">
        <v>0</v>
      </c>
      <c r="Q119" s="239">
        <f>ROUND(E119*P119,2)</f>
        <v>0</v>
      </c>
      <c r="R119" s="241"/>
      <c r="S119" s="241" t="s">
        <v>158</v>
      </c>
      <c r="T119" s="242" t="s">
        <v>159</v>
      </c>
      <c r="U119" s="225">
        <v>0</v>
      </c>
      <c r="V119" s="225">
        <f>ROUND(E119*U119,2)</f>
        <v>0</v>
      </c>
      <c r="W119" s="225"/>
      <c r="X119" s="225" t="s">
        <v>160</v>
      </c>
      <c r="Y119" s="225" t="s">
        <v>161</v>
      </c>
      <c r="Z119" s="215"/>
      <c r="AA119" s="215"/>
      <c r="AB119" s="215"/>
      <c r="AC119" s="215"/>
      <c r="AD119" s="215"/>
      <c r="AE119" s="215"/>
      <c r="AF119" s="215"/>
      <c r="AG119" s="215" t="s">
        <v>162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2" x14ac:dyDescent="0.25">
      <c r="A120" s="222"/>
      <c r="B120" s="223"/>
      <c r="C120" s="252" t="s">
        <v>220</v>
      </c>
      <c r="D120" s="226"/>
      <c r="E120" s="227">
        <v>10</v>
      </c>
      <c r="F120" s="225"/>
      <c r="G120" s="225"/>
      <c r="H120" s="225"/>
      <c r="I120" s="225"/>
      <c r="J120" s="225"/>
      <c r="K120" s="225"/>
      <c r="L120" s="225"/>
      <c r="M120" s="225"/>
      <c r="N120" s="224"/>
      <c r="O120" s="224"/>
      <c r="P120" s="224"/>
      <c r="Q120" s="224"/>
      <c r="R120" s="225"/>
      <c r="S120" s="225"/>
      <c r="T120" s="225"/>
      <c r="U120" s="225"/>
      <c r="V120" s="225"/>
      <c r="W120" s="225"/>
      <c r="X120" s="225"/>
      <c r="Y120" s="225"/>
      <c r="Z120" s="215"/>
      <c r="AA120" s="215"/>
      <c r="AB120" s="215"/>
      <c r="AC120" s="215"/>
      <c r="AD120" s="215"/>
      <c r="AE120" s="215"/>
      <c r="AF120" s="215"/>
      <c r="AG120" s="215" t="s">
        <v>164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x14ac:dyDescent="0.25">
      <c r="A121" s="229" t="s">
        <v>153</v>
      </c>
      <c r="B121" s="230" t="s">
        <v>114</v>
      </c>
      <c r="C121" s="250" t="s">
        <v>115</v>
      </c>
      <c r="D121" s="231"/>
      <c r="E121" s="232"/>
      <c r="F121" s="233"/>
      <c r="G121" s="233">
        <f>SUMIF(AG122:AG129,"&lt;&gt;NOR",G122:G129)</f>
        <v>0</v>
      </c>
      <c r="H121" s="233"/>
      <c r="I121" s="233">
        <f>SUM(I122:I129)</f>
        <v>0</v>
      </c>
      <c r="J121" s="233"/>
      <c r="K121" s="233">
        <f>SUM(K122:K129)</f>
        <v>0</v>
      </c>
      <c r="L121" s="233"/>
      <c r="M121" s="233">
        <f>SUM(M122:M129)</f>
        <v>0</v>
      </c>
      <c r="N121" s="232"/>
      <c r="O121" s="232">
        <f>SUM(O122:O129)</f>
        <v>0</v>
      </c>
      <c r="P121" s="232"/>
      <c r="Q121" s="232">
        <f>SUM(Q122:Q129)</f>
        <v>0</v>
      </c>
      <c r="R121" s="233"/>
      <c r="S121" s="233"/>
      <c r="T121" s="234"/>
      <c r="U121" s="228"/>
      <c r="V121" s="228">
        <f>SUM(V122:V129)</f>
        <v>0</v>
      </c>
      <c r="W121" s="228"/>
      <c r="X121" s="228"/>
      <c r="Y121" s="228"/>
      <c r="AG121" t="s">
        <v>154</v>
      </c>
    </row>
    <row r="122" spans="1:60" outlineLevel="1" x14ac:dyDescent="0.25">
      <c r="A122" s="236">
        <v>45</v>
      </c>
      <c r="B122" s="237" t="s">
        <v>295</v>
      </c>
      <c r="C122" s="251" t="s">
        <v>296</v>
      </c>
      <c r="D122" s="238" t="s">
        <v>216</v>
      </c>
      <c r="E122" s="239">
        <v>50</v>
      </c>
      <c r="F122" s="240"/>
      <c r="G122" s="241">
        <f>ROUND(E122*F122,2)</f>
        <v>0</v>
      </c>
      <c r="H122" s="240"/>
      <c r="I122" s="241">
        <f>ROUND(E122*H122,2)</f>
        <v>0</v>
      </c>
      <c r="J122" s="240"/>
      <c r="K122" s="241">
        <f>ROUND(E122*J122,2)</f>
        <v>0</v>
      </c>
      <c r="L122" s="241">
        <v>21</v>
      </c>
      <c r="M122" s="241">
        <f>G122*(1+L122/100)</f>
        <v>0</v>
      </c>
      <c r="N122" s="239">
        <v>0</v>
      </c>
      <c r="O122" s="239">
        <f>ROUND(E122*N122,2)</f>
        <v>0</v>
      </c>
      <c r="P122" s="239">
        <v>0</v>
      </c>
      <c r="Q122" s="239">
        <f>ROUND(E122*P122,2)</f>
        <v>0</v>
      </c>
      <c r="R122" s="241"/>
      <c r="S122" s="241" t="s">
        <v>158</v>
      </c>
      <c r="T122" s="242" t="s">
        <v>159</v>
      </c>
      <c r="U122" s="225">
        <v>0</v>
      </c>
      <c r="V122" s="225">
        <f>ROUND(E122*U122,2)</f>
        <v>0</v>
      </c>
      <c r="W122" s="225"/>
      <c r="X122" s="225" t="s">
        <v>160</v>
      </c>
      <c r="Y122" s="225" t="s">
        <v>161</v>
      </c>
      <c r="Z122" s="215"/>
      <c r="AA122" s="215"/>
      <c r="AB122" s="215"/>
      <c r="AC122" s="215"/>
      <c r="AD122" s="215"/>
      <c r="AE122" s="215"/>
      <c r="AF122" s="215"/>
      <c r="AG122" s="215" t="s">
        <v>162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2" x14ac:dyDescent="0.25">
      <c r="A123" s="222"/>
      <c r="B123" s="223"/>
      <c r="C123" s="252" t="s">
        <v>297</v>
      </c>
      <c r="D123" s="226"/>
      <c r="E123" s="227">
        <v>50</v>
      </c>
      <c r="F123" s="225"/>
      <c r="G123" s="225"/>
      <c r="H123" s="225"/>
      <c r="I123" s="225"/>
      <c r="J123" s="225"/>
      <c r="K123" s="225"/>
      <c r="L123" s="225"/>
      <c r="M123" s="225"/>
      <c r="N123" s="224"/>
      <c r="O123" s="224"/>
      <c r="P123" s="224"/>
      <c r="Q123" s="224"/>
      <c r="R123" s="225"/>
      <c r="S123" s="225"/>
      <c r="T123" s="225"/>
      <c r="U123" s="225"/>
      <c r="V123" s="225"/>
      <c r="W123" s="225"/>
      <c r="X123" s="225"/>
      <c r="Y123" s="225"/>
      <c r="Z123" s="215"/>
      <c r="AA123" s="215"/>
      <c r="AB123" s="215"/>
      <c r="AC123" s="215"/>
      <c r="AD123" s="215"/>
      <c r="AE123" s="215"/>
      <c r="AF123" s="215"/>
      <c r="AG123" s="215" t="s">
        <v>164</v>
      </c>
      <c r="AH123" s="215">
        <v>0</v>
      </c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 x14ac:dyDescent="0.25">
      <c r="A124" s="236">
        <v>46</v>
      </c>
      <c r="B124" s="237" t="s">
        <v>218</v>
      </c>
      <c r="C124" s="251" t="s">
        <v>219</v>
      </c>
      <c r="D124" s="238" t="s">
        <v>216</v>
      </c>
      <c r="E124" s="239">
        <v>110</v>
      </c>
      <c r="F124" s="240"/>
      <c r="G124" s="241">
        <f>ROUND(E124*F124,2)</f>
        <v>0</v>
      </c>
      <c r="H124" s="240"/>
      <c r="I124" s="241">
        <f>ROUND(E124*H124,2)</f>
        <v>0</v>
      </c>
      <c r="J124" s="240"/>
      <c r="K124" s="241">
        <f>ROUND(E124*J124,2)</f>
        <v>0</v>
      </c>
      <c r="L124" s="241">
        <v>21</v>
      </c>
      <c r="M124" s="241">
        <f>G124*(1+L124/100)</f>
        <v>0</v>
      </c>
      <c r="N124" s="239">
        <v>0</v>
      </c>
      <c r="O124" s="239">
        <f>ROUND(E124*N124,2)</f>
        <v>0</v>
      </c>
      <c r="P124" s="239">
        <v>0</v>
      </c>
      <c r="Q124" s="239">
        <f>ROUND(E124*P124,2)</f>
        <v>0</v>
      </c>
      <c r="R124" s="241"/>
      <c r="S124" s="241" t="s">
        <v>158</v>
      </c>
      <c r="T124" s="242" t="s">
        <v>159</v>
      </c>
      <c r="U124" s="225">
        <v>0</v>
      </c>
      <c r="V124" s="225">
        <f>ROUND(E124*U124,2)</f>
        <v>0</v>
      </c>
      <c r="W124" s="225"/>
      <c r="X124" s="225" t="s">
        <v>160</v>
      </c>
      <c r="Y124" s="225" t="s">
        <v>161</v>
      </c>
      <c r="Z124" s="215"/>
      <c r="AA124" s="215"/>
      <c r="AB124" s="215"/>
      <c r="AC124" s="215"/>
      <c r="AD124" s="215"/>
      <c r="AE124" s="215"/>
      <c r="AF124" s="215"/>
      <c r="AG124" s="215" t="s">
        <v>162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2" x14ac:dyDescent="0.25">
      <c r="A125" s="222"/>
      <c r="B125" s="223"/>
      <c r="C125" s="252" t="s">
        <v>298</v>
      </c>
      <c r="D125" s="226"/>
      <c r="E125" s="227">
        <v>110</v>
      </c>
      <c r="F125" s="225"/>
      <c r="G125" s="225"/>
      <c r="H125" s="225"/>
      <c r="I125" s="225"/>
      <c r="J125" s="225"/>
      <c r="K125" s="225"/>
      <c r="L125" s="225"/>
      <c r="M125" s="225"/>
      <c r="N125" s="224"/>
      <c r="O125" s="224"/>
      <c r="P125" s="224"/>
      <c r="Q125" s="224"/>
      <c r="R125" s="225"/>
      <c r="S125" s="225"/>
      <c r="T125" s="225"/>
      <c r="U125" s="225"/>
      <c r="V125" s="225"/>
      <c r="W125" s="225"/>
      <c r="X125" s="225"/>
      <c r="Y125" s="225"/>
      <c r="Z125" s="215"/>
      <c r="AA125" s="215"/>
      <c r="AB125" s="215"/>
      <c r="AC125" s="215"/>
      <c r="AD125" s="215"/>
      <c r="AE125" s="215"/>
      <c r="AF125" s="215"/>
      <c r="AG125" s="215" t="s">
        <v>164</v>
      </c>
      <c r="AH125" s="215">
        <v>0</v>
      </c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5">
      <c r="A126" s="236">
        <v>47</v>
      </c>
      <c r="B126" s="237" t="s">
        <v>299</v>
      </c>
      <c r="C126" s="251" t="s">
        <v>300</v>
      </c>
      <c r="D126" s="238" t="s">
        <v>216</v>
      </c>
      <c r="E126" s="239">
        <v>20</v>
      </c>
      <c r="F126" s="240"/>
      <c r="G126" s="241">
        <f>ROUND(E126*F126,2)</f>
        <v>0</v>
      </c>
      <c r="H126" s="240"/>
      <c r="I126" s="241">
        <f>ROUND(E126*H126,2)</f>
        <v>0</v>
      </c>
      <c r="J126" s="240"/>
      <c r="K126" s="241">
        <f>ROUND(E126*J126,2)</f>
        <v>0</v>
      </c>
      <c r="L126" s="241">
        <v>21</v>
      </c>
      <c r="M126" s="241">
        <f>G126*(1+L126/100)</f>
        <v>0</v>
      </c>
      <c r="N126" s="239">
        <v>0</v>
      </c>
      <c r="O126" s="239">
        <f>ROUND(E126*N126,2)</f>
        <v>0</v>
      </c>
      <c r="P126" s="239">
        <v>0</v>
      </c>
      <c r="Q126" s="239">
        <f>ROUND(E126*P126,2)</f>
        <v>0</v>
      </c>
      <c r="R126" s="241"/>
      <c r="S126" s="241" t="s">
        <v>158</v>
      </c>
      <c r="T126" s="242" t="s">
        <v>159</v>
      </c>
      <c r="U126" s="225">
        <v>0</v>
      </c>
      <c r="V126" s="225">
        <f>ROUND(E126*U126,2)</f>
        <v>0</v>
      </c>
      <c r="W126" s="225"/>
      <c r="X126" s="225" t="s">
        <v>160</v>
      </c>
      <c r="Y126" s="225" t="s">
        <v>161</v>
      </c>
      <c r="Z126" s="215"/>
      <c r="AA126" s="215"/>
      <c r="AB126" s="215"/>
      <c r="AC126" s="215"/>
      <c r="AD126" s="215"/>
      <c r="AE126" s="215"/>
      <c r="AF126" s="215"/>
      <c r="AG126" s="215" t="s">
        <v>162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2" x14ac:dyDescent="0.25">
      <c r="A127" s="222"/>
      <c r="B127" s="223"/>
      <c r="C127" s="252" t="s">
        <v>301</v>
      </c>
      <c r="D127" s="226"/>
      <c r="E127" s="227">
        <v>20</v>
      </c>
      <c r="F127" s="225"/>
      <c r="G127" s="225"/>
      <c r="H127" s="225"/>
      <c r="I127" s="225"/>
      <c r="J127" s="225"/>
      <c r="K127" s="225"/>
      <c r="L127" s="225"/>
      <c r="M127" s="225"/>
      <c r="N127" s="224"/>
      <c r="O127" s="224"/>
      <c r="P127" s="224"/>
      <c r="Q127" s="224"/>
      <c r="R127" s="225"/>
      <c r="S127" s="225"/>
      <c r="T127" s="225"/>
      <c r="U127" s="225"/>
      <c r="V127" s="225"/>
      <c r="W127" s="225"/>
      <c r="X127" s="225"/>
      <c r="Y127" s="225"/>
      <c r="Z127" s="215"/>
      <c r="AA127" s="215"/>
      <c r="AB127" s="215"/>
      <c r="AC127" s="215"/>
      <c r="AD127" s="215"/>
      <c r="AE127" s="215"/>
      <c r="AF127" s="215"/>
      <c r="AG127" s="215" t="s">
        <v>164</v>
      </c>
      <c r="AH127" s="215">
        <v>0</v>
      </c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5">
      <c r="A128" s="236">
        <v>48</v>
      </c>
      <c r="B128" s="237" t="s">
        <v>221</v>
      </c>
      <c r="C128" s="251" t="s">
        <v>222</v>
      </c>
      <c r="D128" s="238" t="s">
        <v>174</v>
      </c>
      <c r="E128" s="239">
        <v>1</v>
      </c>
      <c r="F128" s="240"/>
      <c r="G128" s="241">
        <f>ROUND(E128*F128,2)</f>
        <v>0</v>
      </c>
      <c r="H128" s="240"/>
      <c r="I128" s="241">
        <f>ROUND(E128*H128,2)</f>
        <v>0</v>
      </c>
      <c r="J128" s="240"/>
      <c r="K128" s="241">
        <f>ROUND(E128*J128,2)</f>
        <v>0</v>
      </c>
      <c r="L128" s="241">
        <v>21</v>
      </c>
      <c r="M128" s="241">
        <f>G128*(1+L128/100)</f>
        <v>0</v>
      </c>
      <c r="N128" s="239">
        <v>0</v>
      </c>
      <c r="O128" s="239">
        <f>ROUND(E128*N128,2)</f>
        <v>0</v>
      </c>
      <c r="P128" s="239">
        <v>0</v>
      </c>
      <c r="Q128" s="239">
        <f>ROUND(E128*P128,2)</f>
        <v>0</v>
      </c>
      <c r="R128" s="241"/>
      <c r="S128" s="241" t="s">
        <v>158</v>
      </c>
      <c r="T128" s="242" t="s">
        <v>159</v>
      </c>
      <c r="U128" s="225">
        <v>0</v>
      </c>
      <c r="V128" s="225">
        <f>ROUND(E128*U128,2)</f>
        <v>0</v>
      </c>
      <c r="W128" s="225"/>
      <c r="X128" s="225" t="s">
        <v>160</v>
      </c>
      <c r="Y128" s="225" t="s">
        <v>161</v>
      </c>
      <c r="Z128" s="215"/>
      <c r="AA128" s="215"/>
      <c r="AB128" s="215"/>
      <c r="AC128" s="215"/>
      <c r="AD128" s="215"/>
      <c r="AE128" s="215"/>
      <c r="AF128" s="215"/>
      <c r="AG128" s="215" t="s">
        <v>162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2" x14ac:dyDescent="0.25">
      <c r="A129" s="222"/>
      <c r="B129" s="223"/>
      <c r="C129" s="252" t="s">
        <v>191</v>
      </c>
      <c r="D129" s="226"/>
      <c r="E129" s="227">
        <v>1</v>
      </c>
      <c r="F129" s="225"/>
      <c r="G129" s="225"/>
      <c r="H129" s="225"/>
      <c r="I129" s="225"/>
      <c r="J129" s="225"/>
      <c r="K129" s="225"/>
      <c r="L129" s="225"/>
      <c r="M129" s="225"/>
      <c r="N129" s="224"/>
      <c r="O129" s="224"/>
      <c r="P129" s="224"/>
      <c r="Q129" s="224"/>
      <c r="R129" s="225"/>
      <c r="S129" s="225"/>
      <c r="T129" s="225"/>
      <c r="U129" s="225"/>
      <c r="V129" s="225"/>
      <c r="W129" s="225"/>
      <c r="X129" s="225"/>
      <c r="Y129" s="225"/>
      <c r="Z129" s="215"/>
      <c r="AA129" s="215"/>
      <c r="AB129" s="215"/>
      <c r="AC129" s="215"/>
      <c r="AD129" s="215"/>
      <c r="AE129" s="215"/>
      <c r="AF129" s="215"/>
      <c r="AG129" s="215" t="s">
        <v>164</v>
      </c>
      <c r="AH129" s="215">
        <v>0</v>
      </c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x14ac:dyDescent="0.25">
      <c r="A130" s="229" t="s">
        <v>153</v>
      </c>
      <c r="B130" s="230" t="s">
        <v>122</v>
      </c>
      <c r="C130" s="250" t="s">
        <v>123</v>
      </c>
      <c r="D130" s="231"/>
      <c r="E130" s="232"/>
      <c r="F130" s="233"/>
      <c r="G130" s="233">
        <f>SUMIF(AG131:AG131,"&lt;&gt;NOR",G131:G131)</f>
        <v>0</v>
      </c>
      <c r="H130" s="233"/>
      <c r="I130" s="233">
        <f>SUM(I131:I131)</f>
        <v>0</v>
      </c>
      <c r="J130" s="233"/>
      <c r="K130" s="233">
        <f>SUM(K131:K131)</f>
        <v>0</v>
      </c>
      <c r="L130" s="233"/>
      <c r="M130" s="233">
        <f>SUM(M131:M131)</f>
        <v>0</v>
      </c>
      <c r="N130" s="232"/>
      <c r="O130" s="232">
        <f>SUM(O131:O131)</f>
        <v>0</v>
      </c>
      <c r="P130" s="232"/>
      <c r="Q130" s="232">
        <f>SUM(Q131:Q131)</f>
        <v>0</v>
      </c>
      <c r="R130" s="233"/>
      <c r="S130" s="233"/>
      <c r="T130" s="234"/>
      <c r="U130" s="228"/>
      <c r="V130" s="228">
        <f>SUM(V131:V131)</f>
        <v>0</v>
      </c>
      <c r="W130" s="228"/>
      <c r="X130" s="228"/>
      <c r="Y130" s="228"/>
      <c r="AG130" t="s">
        <v>154</v>
      </c>
    </row>
    <row r="131" spans="1:60" outlineLevel="1" x14ac:dyDescent="0.25">
      <c r="A131" s="236">
        <v>49</v>
      </c>
      <c r="B131" s="237" t="s">
        <v>224</v>
      </c>
      <c r="C131" s="251" t="s">
        <v>225</v>
      </c>
      <c r="D131" s="238" t="s">
        <v>226</v>
      </c>
      <c r="E131" s="239">
        <v>9</v>
      </c>
      <c r="F131" s="240"/>
      <c r="G131" s="241">
        <f>ROUND(E131*F131,2)</f>
        <v>0</v>
      </c>
      <c r="H131" s="240"/>
      <c r="I131" s="241">
        <f>ROUND(E131*H131,2)</f>
        <v>0</v>
      </c>
      <c r="J131" s="240"/>
      <c r="K131" s="241">
        <f>ROUND(E131*J131,2)</f>
        <v>0</v>
      </c>
      <c r="L131" s="241">
        <v>21</v>
      </c>
      <c r="M131" s="241">
        <f>G131*(1+L131/100)</f>
        <v>0</v>
      </c>
      <c r="N131" s="239">
        <v>0</v>
      </c>
      <c r="O131" s="239">
        <f>ROUND(E131*N131,2)</f>
        <v>0</v>
      </c>
      <c r="P131" s="239">
        <v>0</v>
      </c>
      <c r="Q131" s="239">
        <f>ROUND(E131*P131,2)</f>
        <v>0</v>
      </c>
      <c r="R131" s="241"/>
      <c r="S131" s="241" t="s">
        <v>158</v>
      </c>
      <c r="T131" s="242" t="s">
        <v>159</v>
      </c>
      <c r="U131" s="225">
        <v>0</v>
      </c>
      <c r="V131" s="225">
        <f>ROUND(E131*U131,2)</f>
        <v>0</v>
      </c>
      <c r="W131" s="225"/>
      <c r="X131" s="225" t="s">
        <v>160</v>
      </c>
      <c r="Y131" s="225" t="s">
        <v>161</v>
      </c>
      <c r="Z131" s="215"/>
      <c r="AA131" s="215"/>
      <c r="AB131" s="215"/>
      <c r="AC131" s="215"/>
      <c r="AD131" s="215"/>
      <c r="AE131" s="215"/>
      <c r="AF131" s="215"/>
      <c r="AG131" s="215" t="s">
        <v>227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x14ac:dyDescent="0.25">
      <c r="A132" s="3"/>
      <c r="B132" s="4"/>
      <c r="C132" s="254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v>15</v>
      </c>
      <c r="AF132">
        <v>21</v>
      </c>
      <c r="AG132" t="s">
        <v>139</v>
      </c>
    </row>
    <row r="133" spans="1:60" x14ac:dyDescent="0.25">
      <c r="A133" s="218"/>
      <c r="B133" s="219" t="s">
        <v>29</v>
      </c>
      <c r="C133" s="255"/>
      <c r="D133" s="220"/>
      <c r="E133" s="221"/>
      <c r="F133" s="221"/>
      <c r="G133" s="235">
        <f>G8+G11+G16+G19+G24+G27+G30+G33+G38+G49+G52+G61+G64+G67+G70+G75+G78+G81+G84+G87+G90+G93+G96+G103+G108+G121+G130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E133">
        <f>SUMIF(L7:L131,AE132,G7:G131)</f>
        <v>0</v>
      </c>
      <c r="AF133">
        <f>SUMIF(L7:L131,AF132,G7:G131)</f>
        <v>0</v>
      </c>
      <c r="AG133" t="s">
        <v>232</v>
      </c>
    </row>
    <row r="134" spans="1:60" x14ac:dyDescent="0.25">
      <c r="C134" s="256"/>
      <c r="D134" s="10"/>
      <c r="AG134" t="s">
        <v>233</v>
      </c>
    </row>
    <row r="135" spans="1:60" x14ac:dyDescent="0.25">
      <c r="D135" s="10"/>
    </row>
    <row r="136" spans="1:60" x14ac:dyDescent="0.25">
      <c r="D136" s="10"/>
    </row>
    <row r="137" spans="1:60" x14ac:dyDescent="0.25">
      <c r="D137" s="10"/>
    </row>
    <row r="138" spans="1:60" x14ac:dyDescent="0.25">
      <c r="D138" s="10"/>
    </row>
    <row r="139" spans="1:60" x14ac:dyDescent="0.25">
      <c r="D139" s="10"/>
    </row>
    <row r="140" spans="1:60" x14ac:dyDescent="0.25">
      <c r="D140" s="10"/>
    </row>
    <row r="141" spans="1:60" x14ac:dyDescent="0.25">
      <c r="D141" s="10"/>
    </row>
    <row r="142" spans="1:60" x14ac:dyDescent="0.25">
      <c r="D142" s="10"/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WPHgjtx89soaL8YdrHG4/b6VUiXSQyEl26BPszjL1tIroV1wMEWyaRY4AbV+MR+coKh1jGHflU2pJ//E/OTVg==" saltValue="W5iS0XZh2mUAgoL9nFngg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431 SO 431 Pol</vt:lpstr>
      <vt:lpstr>SO 432 SO 432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431 SO 431 Pol'!Názvy_tisku</vt:lpstr>
      <vt:lpstr>'SO 432 SO 432 Pol'!Názvy_tisku</vt:lpstr>
      <vt:lpstr>oadresa</vt:lpstr>
      <vt:lpstr>Stavba!Objednatel</vt:lpstr>
      <vt:lpstr>Stavba!Objekt</vt:lpstr>
      <vt:lpstr>'SO 431 SO 431 Pol'!Oblast_tisku</vt:lpstr>
      <vt:lpstr>'SO 432 SO 432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Mazal</dc:creator>
  <cp:lastModifiedBy>David Mazal</cp:lastModifiedBy>
  <cp:lastPrinted>2019-03-19T12:27:02Z</cp:lastPrinted>
  <dcterms:created xsi:type="dcterms:W3CDTF">2009-04-08T07:15:50Z</dcterms:created>
  <dcterms:modified xsi:type="dcterms:W3CDTF">2023-04-11T13:36:02Z</dcterms:modified>
</cp:coreProperties>
</file>