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PRACOVNÍ DOKUMENTY\Tisky 2022\KNIHOVNA STAVEBNÍ ÚPRAVY\SOUPISY PRACÍ ROZDĚLENÉ\"/>
    </mc:Choice>
  </mc:AlternateContent>
  <xr:revisionPtr revIDLastSave="0" documentId="13_ncr:11_{B694EA95-E304-4218-9B2A-4CA1404CF177}" xr6:coauthVersionLast="47" xr6:coauthVersionMax="47" xr10:uidLastSave="{00000000-0000-0000-0000-000000000000}"/>
  <bookViews>
    <workbookView xWindow="-120" yWindow="-120" windowWidth="29040" windowHeight="15840" activeTab="3" xr2:uid="{00000000-000D-0000-FFFF-FFFF00000000}"/>
  </bookViews>
  <sheets>
    <sheet name="Pokyny pro vyplnění" sheetId="11" r:id="rId1"/>
    <sheet name="Stavba" sheetId="1" r:id="rId2"/>
    <sheet name="VzorPolozky" sheetId="10" state="hidden" r:id="rId3"/>
    <sheet name="09-2022 2-2022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'09-2022 2-2022 Pol'!$1:$7</definedName>
    <definedName name="oadresa">Stavba!$D$6</definedName>
    <definedName name="Objednatel" localSheetId="1">Stavba!$D$5</definedName>
    <definedName name="Objekt" localSheetId="1">Stavba!$B$38</definedName>
    <definedName name="_xlnm.Print_Area" localSheetId="3">'09-2022 2-2022 Pol'!$A$1:$Y$198</definedName>
    <definedName name="_xlnm.Print_Area" localSheetId="1">Stavba!$A$1:$J$58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57" i="1" l="1"/>
  <c r="I56" i="1"/>
  <c r="I55" i="1"/>
  <c r="I54" i="1"/>
  <c r="I53" i="1"/>
  <c r="G42" i="1"/>
  <c r="F42" i="1"/>
  <c r="G41" i="1"/>
  <c r="F41" i="1"/>
  <c r="G39" i="1"/>
  <c r="F39" i="1"/>
  <c r="G197" i="12"/>
  <c r="BA195" i="12"/>
  <c r="BA193" i="12"/>
  <c r="BA191" i="12"/>
  <c r="BA189" i="12"/>
  <c r="BA187" i="12"/>
  <c r="BA182" i="12"/>
  <c r="BA178" i="12"/>
  <c r="G9" i="12"/>
  <c r="M9" i="12" s="1"/>
  <c r="I9" i="12"/>
  <c r="K9" i="12"/>
  <c r="K8" i="12" s="1"/>
  <c r="O9" i="12"/>
  <c r="O8" i="12" s="1"/>
  <c r="Q9" i="12"/>
  <c r="Q8" i="12" s="1"/>
  <c r="V9" i="12"/>
  <c r="V8" i="12" s="1"/>
  <c r="G10" i="12"/>
  <c r="M10" i="12" s="1"/>
  <c r="I10" i="12"/>
  <c r="I8" i="12" s="1"/>
  <c r="K10" i="12"/>
  <c r="O10" i="12"/>
  <c r="Q10" i="12"/>
  <c r="V10" i="12"/>
  <c r="G12" i="12"/>
  <c r="I12" i="12"/>
  <c r="K12" i="12"/>
  <c r="M12" i="12"/>
  <c r="O12" i="12"/>
  <c r="Q12" i="12"/>
  <c r="V12" i="12"/>
  <c r="G14" i="12"/>
  <c r="I14" i="12"/>
  <c r="K14" i="12"/>
  <c r="M14" i="12"/>
  <c r="O14" i="12"/>
  <c r="Q14" i="12"/>
  <c r="V14" i="12"/>
  <c r="G17" i="12"/>
  <c r="M17" i="12" s="1"/>
  <c r="I17" i="12"/>
  <c r="K17" i="12"/>
  <c r="O17" i="12"/>
  <c r="Q17" i="12"/>
  <c r="V17" i="12"/>
  <c r="G20" i="12"/>
  <c r="I20" i="12"/>
  <c r="K20" i="12"/>
  <c r="M20" i="12"/>
  <c r="O20" i="12"/>
  <c r="Q20" i="12"/>
  <c r="V20" i="12"/>
  <c r="G22" i="12"/>
  <c r="I22" i="12"/>
  <c r="K22" i="12"/>
  <c r="M22" i="12"/>
  <c r="O22" i="12"/>
  <c r="Q22" i="12"/>
  <c r="V22" i="12"/>
  <c r="G24" i="12"/>
  <c r="I24" i="12"/>
  <c r="K24" i="12"/>
  <c r="M24" i="12"/>
  <c r="O24" i="12"/>
  <c r="Q24" i="12"/>
  <c r="V24" i="12"/>
  <c r="G26" i="12"/>
  <c r="M26" i="12" s="1"/>
  <c r="I26" i="12"/>
  <c r="K26" i="12"/>
  <c r="O26" i="12"/>
  <c r="Q26" i="12"/>
  <c r="V26" i="12"/>
  <c r="G28" i="12"/>
  <c r="M28" i="12" s="1"/>
  <c r="I28" i="12"/>
  <c r="K28" i="12"/>
  <c r="O28" i="12"/>
  <c r="Q28" i="12"/>
  <c r="V28" i="12"/>
  <c r="G30" i="12"/>
  <c r="M30" i="12" s="1"/>
  <c r="I30" i="12"/>
  <c r="K30" i="12"/>
  <c r="O30" i="12"/>
  <c r="Q30" i="12"/>
  <c r="V30" i="12"/>
  <c r="G32" i="12"/>
  <c r="G8" i="12" s="1"/>
  <c r="I32" i="12"/>
  <c r="K32" i="12"/>
  <c r="O32" i="12"/>
  <c r="Q32" i="12"/>
  <c r="V32" i="12"/>
  <c r="G34" i="12"/>
  <c r="M34" i="12" s="1"/>
  <c r="I34" i="12"/>
  <c r="K34" i="12"/>
  <c r="O34" i="12"/>
  <c r="Q34" i="12"/>
  <c r="V34" i="12"/>
  <c r="G36" i="12"/>
  <c r="M36" i="12" s="1"/>
  <c r="I36" i="12"/>
  <c r="K36" i="12"/>
  <c r="O36" i="12"/>
  <c r="Q36" i="12"/>
  <c r="V36" i="12"/>
  <c r="G38" i="12"/>
  <c r="I38" i="12"/>
  <c r="K38" i="12"/>
  <c r="M38" i="12"/>
  <c r="O38" i="12"/>
  <c r="Q38" i="12"/>
  <c r="V38" i="12"/>
  <c r="G40" i="12"/>
  <c r="I40" i="12"/>
  <c r="K40" i="12"/>
  <c r="M40" i="12"/>
  <c r="O40" i="12"/>
  <c r="Q40" i="12"/>
  <c r="V40" i="12"/>
  <c r="G42" i="12"/>
  <c r="M42" i="12" s="1"/>
  <c r="I42" i="12"/>
  <c r="K42" i="12"/>
  <c r="O42" i="12"/>
  <c r="Q42" i="12"/>
  <c r="V42" i="12"/>
  <c r="G44" i="12"/>
  <c r="I44" i="12"/>
  <c r="K44" i="12"/>
  <c r="M44" i="12"/>
  <c r="O44" i="12"/>
  <c r="Q44" i="12"/>
  <c r="V44" i="12"/>
  <c r="G46" i="12"/>
  <c r="I46" i="12"/>
  <c r="K46" i="12"/>
  <c r="M46" i="12"/>
  <c r="O46" i="12"/>
  <c r="Q46" i="12"/>
  <c r="V46" i="12"/>
  <c r="G48" i="12"/>
  <c r="I48" i="12"/>
  <c r="K48" i="12"/>
  <c r="M48" i="12"/>
  <c r="O48" i="12"/>
  <c r="Q48" i="12"/>
  <c r="V48" i="12"/>
  <c r="G50" i="12"/>
  <c r="M50" i="12" s="1"/>
  <c r="I50" i="12"/>
  <c r="K50" i="12"/>
  <c r="O50" i="12"/>
  <c r="Q50" i="12"/>
  <c r="V50" i="12"/>
  <c r="G52" i="12"/>
  <c r="M52" i="12" s="1"/>
  <c r="I52" i="12"/>
  <c r="K52" i="12"/>
  <c r="O52" i="12"/>
  <c r="Q52" i="12"/>
  <c r="V52" i="12"/>
  <c r="G54" i="12"/>
  <c r="M54" i="12" s="1"/>
  <c r="I54" i="12"/>
  <c r="K54" i="12"/>
  <c r="O54" i="12"/>
  <c r="Q54" i="12"/>
  <c r="V54" i="12"/>
  <c r="G56" i="12"/>
  <c r="M56" i="12" s="1"/>
  <c r="I56" i="12"/>
  <c r="K56" i="12"/>
  <c r="O56" i="12"/>
  <c r="Q56" i="12"/>
  <c r="V56" i="12"/>
  <c r="G58" i="12"/>
  <c r="M58" i="12" s="1"/>
  <c r="I58" i="12"/>
  <c r="K58" i="12"/>
  <c r="O58" i="12"/>
  <c r="Q58" i="12"/>
  <c r="V58" i="12"/>
  <c r="G60" i="12"/>
  <c r="M60" i="12" s="1"/>
  <c r="I60" i="12"/>
  <c r="K60" i="12"/>
  <c r="O60" i="12"/>
  <c r="Q60" i="12"/>
  <c r="V60" i="12"/>
  <c r="G62" i="12"/>
  <c r="I62" i="12"/>
  <c r="K62" i="12"/>
  <c r="M62" i="12"/>
  <c r="O62" i="12"/>
  <c r="Q62" i="12"/>
  <c r="V62" i="12"/>
  <c r="G64" i="12"/>
  <c r="I64" i="12"/>
  <c r="K64" i="12"/>
  <c r="M64" i="12"/>
  <c r="O64" i="12"/>
  <c r="Q64" i="12"/>
  <c r="V64" i="12"/>
  <c r="G66" i="12"/>
  <c r="M66" i="12" s="1"/>
  <c r="I66" i="12"/>
  <c r="K66" i="12"/>
  <c r="O66" i="12"/>
  <c r="Q66" i="12"/>
  <c r="V66" i="12"/>
  <c r="G68" i="12"/>
  <c r="I68" i="12"/>
  <c r="K68" i="12"/>
  <c r="M68" i="12"/>
  <c r="O68" i="12"/>
  <c r="Q68" i="12"/>
  <c r="V68" i="12"/>
  <c r="G70" i="12"/>
  <c r="I70" i="12"/>
  <c r="K70" i="12"/>
  <c r="M70" i="12"/>
  <c r="O70" i="12"/>
  <c r="Q70" i="12"/>
  <c r="V70" i="12"/>
  <c r="G72" i="12"/>
  <c r="I72" i="12"/>
  <c r="K72" i="12"/>
  <c r="M72" i="12"/>
  <c r="O72" i="12"/>
  <c r="Q72" i="12"/>
  <c r="V72" i="12"/>
  <c r="G74" i="12"/>
  <c r="M74" i="12" s="1"/>
  <c r="I74" i="12"/>
  <c r="K74" i="12"/>
  <c r="O74" i="12"/>
  <c r="Q74" i="12"/>
  <c r="V74" i="12"/>
  <c r="G76" i="12"/>
  <c r="M76" i="12" s="1"/>
  <c r="I76" i="12"/>
  <c r="K76" i="12"/>
  <c r="O76" i="12"/>
  <c r="Q76" i="12"/>
  <c r="V76" i="12"/>
  <c r="G78" i="12"/>
  <c r="M78" i="12" s="1"/>
  <c r="I78" i="12"/>
  <c r="K78" i="12"/>
  <c r="O78" i="12"/>
  <c r="Q78" i="12"/>
  <c r="V78" i="12"/>
  <c r="G80" i="12"/>
  <c r="M80" i="12" s="1"/>
  <c r="I80" i="12"/>
  <c r="K80" i="12"/>
  <c r="O80" i="12"/>
  <c r="Q80" i="12"/>
  <c r="V80" i="12"/>
  <c r="G82" i="12"/>
  <c r="M82" i="12" s="1"/>
  <c r="I82" i="12"/>
  <c r="K82" i="12"/>
  <c r="O82" i="12"/>
  <c r="Q82" i="12"/>
  <c r="V82" i="12"/>
  <c r="G84" i="12"/>
  <c r="M84" i="12" s="1"/>
  <c r="I84" i="12"/>
  <c r="K84" i="12"/>
  <c r="O84" i="12"/>
  <c r="Q84" i="12"/>
  <c r="V84" i="12"/>
  <c r="G86" i="12"/>
  <c r="I86" i="12"/>
  <c r="K86" i="12"/>
  <c r="M86" i="12"/>
  <c r="O86" i="12"/>
  <c r="Q86" i="12"/>
  <c r="V86" i="12"/>
  <c r="G88" i="12"/>
  <c r="I88" i="12"/>
  <c r="K88" i="12"/>
  <c r="M88" i="12"/>
  <c r="O88" i="12"/>
  <c r="Q88" i="12"/>
  <c r="V88" i="12"/>
  <c r="G91" i="12"/>
  <c r="I91" i="12"/>
  <c r="K91" i="12"/>
  <c r="M91" i="12"/>
  <c r="O91" i="12"/>
  <c r="Q91" i="12"/>
  <c r="Q90" i="12" s="1"/>
  <c r="V91" i="12"/>
  <c r="V90" i="12" s="1"/>
  <c r="G92" i="12"/>
  <c r="I92" i="12"/>
  <c r="K92" i="12"/>
  <c r="K90" i="12" s="1"/>
  <c r="M92" i="12"/>
  <c r="O92" i="12"/>
  <c r="Q92" i="12"/>
  <c r="V92" i="12"/>
  <c r="G94" i="12"/>
  <c r="I94" i="12"/>
  <c r="K94" i="12"/>
  <c r="M94" i="12"/>
  <c r="O94" i="12"/>
  <c r="O90" i="12" s="1"/>
  <c r="Q94" i="12"/>
  <c r="V94" i="12"/>
  <c r="G96" i="12"/>
  <c r="M96" i="12" s="1"/>
  <c r="I96" i="12"/>
  <c r="K96" i="12"/>
  <c r="O96" i="12"/>
  <c r="Q96" i="12"/>
  <c r="V96" i="12"/>
  <c r="G98" i="12"/>
  <c r="I98" i="12"/>
  <c r="I90" i="12" s="1"/>
  <c r="K98" i="12"/>
  <c r="M98" i="12"/>
  <c r="O98" i="12"/>
  <c r="Q98" i="12"/>
  <c r="V98" i="12"/>
  <c r="G100" i="12"/>
  <c r="M100" i="12" s="1"/>
  <c r="I100" i="12"/>
  <c r="K100" i="12"/>
  <c r="O100" i="12"/>
  <c r="Q100" i="12"/>
  <c r="V100" i="12"/>
  <c r="G102" i="12"/>
  <c r="G90" i="12" s="1"/>
  <c r="I102" i="12"/>
  <c r="K102" i="12"/>
  <c r="O102" i="12"/>
  <c r="Q102" i="12"/>
  <c r="V102" i="12"/>
  <c r="G105" i="12"/>
  <c r="M105" i="12" s="1"/>
  <c r="I105" i="12"/>
  <c r="I104" i="12" s="1"/>
  <c r="K105" i="12"/>
  <c r="O105" i="12"/>
  <c r="Q105" i="12"/>
  <c r="Q104" i="12" s="1"/>
  <c r="V105" i="12"/>
  <c r="G106" i="12"/>
  <c r="I106" i="12"/>
  <c r="K106" i="12"/>
  <c r="K104" i="12" s="1"/>
  <c r="M106" i="12"/>
  <c r="O106" i="12"/>
  <c r="Q106" i="12"/>
  <c r="V106" i="12"/>
  <c r="V104" i="12" s="1"/>
  <c r="G108" i="12"/>
  <c r="I108" i="12"/>
  <c r="K108" i="12"/>
  <c r="M108" i="12"/>
  <c r="O108" i="12"/>
  <c r="Q108" i="12"/>
  <c r="V108" i="12"/>
  <c r="G110" i="12"/>
  <c r="G104" i="12" s="1"/>
  <c r="I110" i="12"/>
  <c r="K110" i="12"/>
  <c r="O110" i="12"/>
  <c r="Q110" i="12"/>
  <c r="V110" i="12"/>
  <c r="G112" i="12"/>
  <c r="I112" i="12"/>
  <c r="K112" i="12"/>
  <c r="M112" i="12"/>
  <c r="O112" i="12"/>
  <c r="Q112" i="12"/>
  <c r="V112" i="12"/>
  <c r="G114" i="12"/>
  <c r="I114" i="12"/>
  <c r="K114" i="12"/>
  <c r="M114" i="12"/>
  <c r="O114" i="12"/>
  <c r="Q114" i="12"/>
  <c r="V114" i="12"/>
  <c r="G116" i="12"/>
  <c r="I116" i="12"/>
  <c r="K116" i="12"/>
  <c r="M116" i="12"/>
  <c r="O116" i="12"/>
  <c r="Q116" i="12"/>
  <c r="V116" i="12"/>
  <c r="G118" i="12"/>
  <c r="M118" i="12" s="1"/>
  <c r="I118" i="12"/>
  <c r="K118" i="12"/>
  <c r="O118" i="12"/>
  <c r="O104" i="12" s="1"/>
  <c r="Q118" i="12"/>
  <c r="V118" i="12"/>
  <c r="G120" i="12"/>
  <c r="I120" i="12"/>
  <c r="K120" i="12"/>
  <c r="M120" i="12"/>
  <c r="O120" i="12"/>
  <c r="Q120" i="12"/>
  <c r="V120" i="12"/>
  <c r="G122" i="12"/>
  <c r="I122" i="12"/>
  <c r="K122" i="12"/>
  <c r="M122" i="12"/>
  <c r="O122" i="12"/>
  <c r="Q122" i="12"/>
  <c r="V122" i="12"/>
  <c r="G124" i="12"/>
  <c r="M124" i="12" s="1"/>
  <c r="I124" i="12"/>
  <c r="K124" i="12"/>
  <c r="O124" i="12"/>
  <c r="Q124" i="12"/>
  <c r="V124" i="12"/>
  <c r="G126" i="12"/>
  <c r="M126" i="12" s="1"/>
  <c r="I126" i="12"/>
  <c r="K126" i="12"/>
  <c r="O126" i="12"/>
  <c r="Q126" i="12"/>
  <c r="V126" i="12"/>
  <c r="G128" i="12"/>
  <c r="M128" i="12" s="1"/>
  <c r="I128" i="12"/>
  <c r="K128" i="12"/>
  <c r="O128" i="12"/>
  <c r="Q128" i="12"/>
  <c r="V128" i="12"/>
  <c r="G130" i="12"/>
  <c r="I130" i="12"/>
  <c r="K130" i="12"/>
  <c r="M130" i="12"/>
  <c r="O130" i="12"/>
  <c r="Q130" i="12"/>
  <c r="V130" i="12"/>
  <c r="G132" i="12"/>
  <c r="I132" i="12"/>
  <c r="K132" i="12"/>
  <c r="M132" i="12"/>
  <c r="O132" i="12"/>
  <c r="Q132" i="12"/>
  <c r="V132" i="12"/>
  <c r="G134" i="12"/>
  <c r="M134" i="12" s="1"/>
  <c r="I134" i="12"/>
  <c r="K134" i="12"/>
  <c r="O134" i="12"/>
  <c r="Q134" i="12"/>
  <c r="V134" i="12"/>
  <c r="G136" i="12"/>
  <c r="I136" i="12"/>
  <c r="K136" i="12"/>
  <c r="M136" i="12"/>
  <c r="O136" i="12"/>
  <c r="Q136" i="12"/>
  <c r="V136" i="12"/>
  <c r="G138" i="12"/>
  <c r="I138" i="12"/>
  <c r="K138" i="12"/>
  <c r="M138" i="12"/>
  <c r="O138" i="12"/>
  <c r="Q138" i="12"/>
  <c r="V138" i="12"/>
  <c r="G140" i="12"/>
  <c r="I140" i="12"/>
  <c r="K140" i="12"/>
  <c r="M140" i="12"/>
  <c r="O140" i="12"/>
  <c r="Q140" i="12"/>
  <c r="V140" i="12"/>
  <c r="G142" i="12"/>
  <c r="M142" i="12" s="1"/>
  <c r="I142" i="12"/>
  <c r="K142" i="12"/>
  <c r="O142" i="12"/>
  <c r="Q142" i="12"/>
  <c r="V142" i="12"/>
  <c r="G144" i="12"/>
  <c r="I144" i="12"/>
  <c r="K144" i="12"/>
  <c r="M144" i="12"/>
  <c r="O144" i="12"/>
  <c r="Q144" i="12"/>
  <c r="V144" i="12"/>
  <c r="G146" i="12"/>
  <c r="I146" i="12"/>
  <c r="K146" i="12"/>
  <c r="M146" i="12"/>
  <c r="O146" i="12"/>
  <c r="Q146" i="12"/>
  <c r="V146" i="12"/>
  <c r="G148" i="12"/>
  <c r="M148" i="12" s="1"/>
  <c r="I148" i="12"/>
  <c r="K148" i="12"/>
  <c r="O148" i="12"/>
  <c r="Q148" i="12"/>
  <c r="V148" i="12"/>
  <c r="G150" i="12"/>
  <c r="M150" i="12" s="1"/>
  <c r="I150" i="12"/>
  <c r="K150" i="12"/>
  <c r="O150" i="12"/>
  <c r="Q150" i="12"/>
  <c r="V150" i="12"/>
  <c r="G152" i="12"/>
  <c r="I152" i="12"/>
  <c r="K152" i="12"/>
  <c r="M152" i="12"/>
  <c r="O152" i="12"/>
  <c r="Q152" i="12"/>
  <c r="V152" i="12"/>
  <c r="G154" i="12"/>
  <c r="I154" i="12"/>
  <c r="K154" i="12"/>
  <c r="M154" i="12"/>
  <c r="O154" i="12"/>
  <c r="Q154" i="12"/>
  <c r="V154" i="12"/>
  <c r="G156" i="12"/>
  <c r="I156" i="12"/>
  <c r="K156" i="12"/>
  <c r="M156" i="12"/>
  <c r="O156" i="12"/>
  <c r="Q156" i="12"/>
  <c r="V156" i="12"/>
  <c r="G158" i="12"/>
  <c r="M158" i="12" s="1"/>
  <c r="I158" i="12"/>
  <c r="K158" i="12"/>
  <c r="O158" i="12"/>
  <c r="Q158" i="12"/>
  <c r="V158" i="12"/>
  <c r="G160" i="12"/>
  <c r="I160" i="12"/>
  <c r="K160" i="12"/>
  <c r="M160" i="12"/>
  <c r="O160" i="12"/>
  <c r="Q160" i="12"/>
  <c r="V160" i="12"/>
  <c r="G162" i="12"/>
  <c r="I162" i="12"/>
  <c r="K162" i="12"/>
  <c r="M162" i="12"/>
  <c r="O162" i="12"/>
  <c r="Q162" i="12"/>
  <c r="V162" i="12"/>
  <c r="G164" i="12"/>
  <c r="I164" i="12"/>
  <c r="K164" i="12"/>
  <c r="M164" i="12"/>
  <c r="O164" i="12"/>
  <c r="Q164" i="12"/>
  <c r="V164" i="12"/>
  <c r="G166" i="12"/>
  <c r="M166" i="12" s="1"/>
  <c r="I166" i="12"/>
  <c r="K166" i="12"/>
  <c r="O166" i="12"/>
  <c r="Q166" i="12"/>
  <c r="V166" i="12"/>
  <c r="G168" i="12"/>
  <c r="I168" i="12"/>
  <c r="K168" i="12"/>
  <c r="M168" i="12"/>
  <c r="O168" i="12"/>
  <c r="Q168" i="12"/>
  <c r="V168" i="12"/>
  <c r="G170" i="12"/>
  <c r="I170" i="12"/>
  <c r="K170" i="12"/>
  <c r="M170" i="12"/>
  <c r="O170" i="12"/>
  <c r="Q170" i="12"/>
  <c r="V170" i="12"/>
  <c r="G172" i="12"/>
  <c r="M172" i="12" s="1"/>
  <c r="I172" i="12"/>
  <c r="K172" i="12"/>
  <c r="O172" i="12"/>
  <c r="Q172" i="12"/>
  <c r="V172" i="12"/>
  <c r="G174" i="12"/>
  <c r="M174" i="12" s="1"/>
  <c r="I174" i="12"/>
  <c r="K174" i="12"/>
  <c r="O174" i="12"/>
  <c r="Q174" i="12"/>
  <c r="V174" i="12"/>
  <c r="G176" i="12"/>
  <c r="G177" i="12"/>
  <c r="I177" i="12"/>
  <c r="K177" i="12"/>
  <c r="K176" i="12" s="1"/>
  <c r="M177" i="12"/>
  <c r="O177" i="12"/>
  <c r="O176" i="12" s="1"/>
  <c r="Q177" i="12"/>
  <c r="V177" i="12"/>
  <c r="V176" i="12" s="1"/>
  <c r="G179" i="12"/>
  <c r="I179" i="12"/>
  <c r="K179" i="12"/>
  <c r="M179" i="12"/>
  <c r="O179" i="12"/>
  <c r="Q179" i="12"/>
  <c r="Q176" i="12" s="1"/>
  <c r="V179" i="12"/>
  <c r="G181" i="12"/>
  <c r="M181" i="12" s="1"/>
  <c r="I181" i="12"/>
  <c r="I176" i="12" s="1"/>
  <c r="K181" i="12"/>
  <c r="O181" i="12"/>
  <c r="Q181" i="12"/>
  <c r="V181" i="12"/>
  <c r="Q183" i="12"/>
  <c r="V183" i="12"/>
  <c r="G184" i="12"/>
  <c r="G183" i="12" s="1"/>
  <c r="I184" i="12"/>
  <c r="K184" i="12"/>
  <c r="K183" i="12" s="1"/>
  <c r="M184" i="12"/>
  <c r="O184" i="12"/>
  <c r="Q184" i="12"/>
  <c r="V184" i="12"/>
  <c r="G186" i="12"/>
  <c r="I186" i="12"/>
  <c r="I183" i="12" s="1"/>
  <c r="K186" i="12"/>
  <c r="M186" i="12"/>
  <c r="O186" i="12"/>
  <c r="O183" i="12" s="1"/>
  <c r="Q186" i="12"/>
  <c r="V186" i="12"/>
  <c r="G188" i="12"/>
  <c r="M188" i="12" s="1"/>
  <c r="I188" i="12"/>
  <c r="K188" i="12"/>
  <c r="O188" i="12"/>
  <c r="Q188" i="12"/>
  <c r="V188" i="12"/>
  <c r="G190" i="12"/>
  <c r="I190" i="12"/>
  <c r="K190" i="12"/>
  <c r="M190" i="12"/>
  <c r="O190" i="12"/>
  <c r="Q190" i="12"/>
  <c r="V190" i="12"/>
  <c r="G192" i="12"/>
  <c r="I192" i="12"/>
  <c r="K192" i="12"/>
  <c r="M192" i="12"/>
  <c r="O192" i="12"/>
  <c r="Q192" i="12"/>
  <c r="V192" i="12"/>
  <c r="G194" i="12"/>
  <c r="M194" i="12" s="1"/>
  <c r="I194" i="12"/>
  <c r="K194" i="12"/>
  <c r="O194" i="12"/>
  <c r="Q194" i="12"/>
  <c r="V194" i="12"/>
  <c r="AE197" i="12"/>
  <c r="AF197" i="12"/>
  <c r="I20" i="1"/>
  <c r="I19" i="1"/>
  <c r="I18" i="1"/>
  <c r="I17" i="1"/>
  <c r="I16" i="1"/>
  <c r="I58" i="1"/>
  <c r="J57" i="1" s="1"/>
  <c r="F43" i="1"/>
  <c r="G23" i="1" s="1"/>
  <c r="G43" i="1"/>
  <c r="G25" i="1" s="1"/>
  <c r="A25" i="1" s="1"/>
  <c r="H42" i="1"/>
  <c r="I42" i="1" s="1"/>
  <c r="H41" i="1"/>
  <c r="I41" i="1" s="1"/>
  <c r="H40" i="1"/>
  <c r="H39" i="1"/>
  <c r="I39" i="1" s="1"/>
  <c r="I43" i="1" s="1"/>
  <c r="J28" i="1"/>
  <c r="J26" i="1"/>
  <c r="G38" i="1"/>
  <c r="F38" i="1"/>
  <c r="J23" i="1"/>
  <c r="J24" i="1"/>
  <c r="J25" i="1"/>
  <c r="J27" i="1"/>
  <c r="E24" i="1"/>
  <c r="E26" i="1"/>
  <c r="J53" i="1" l="1"/>
  <c r="J54" i="1"/>
  <c r="J55" i="1"/>
  <c r="J58" i="1" s="1"/>
  <c r="J56" i="1"/>
  <c r="G28" i="1"/>
  <c r="G26" i="1"/>
  <c r="A26" i="1"/>
  <c r="A23" i="1"/>
  <c r="M183" i="12"/>
  <c r="M176" i="12"/>
  <c r="M102" i="12"/>
  <c r="M90" i="12" s="1"/>
  <c r="M32" i="12"/>
  <c r="M8" i="12" s="1"/>
  <c r="M110" i="12"/>
  <c r="M104" i="12" s="1"/>
  <c r="I21" i="1"/>
  <c r="H43" i="1"/>
  <c r="J39" i="1"/>
  <c r="J43" i="1" s="1"/>
  <c r="J41" i="1"/>
  <c r="J42" i="1"/>
  <c r="G24" i="1" l="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uzivatel 1</author>
  </authors>
  <commentList>
    <comment ref="S6" authorId="0" shapeId="0" xr:uid="{FD43DB97-FDB9-4BBB-9D43-BAF150C8316A}">
      <text>
        <r>
          <rPr>
            <sz val="9"/>
            <color indexed="81"/>
            <rFont val="Tahoma"/>
            <family val="2"/>
            <charset val="238"/>
          </rPr>
          <t>Jedná se o informaci, zda se jedná o položku, která je do rozpočtu zadána z cenové soustavy RTS, nebo vlastní.</t>
        </r>
      </text>
    </comment>
    <comment ref="T6" authorId="0" shapeId="0" xr:uid="{7FC40D11-C164-43A7-913C-911EFACFD2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<sst xmlns="http://schemas.openxmlformats.org/spreadsheetml/2006/main" count="1083" uniqueCount="350">
  <si>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</si>
  <si>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</si>
  <si>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</si>
  <si>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</si>
  <si>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</si>
  <si>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</si>
  <si>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</si>
  <si>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</si>
  <si>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</si>
  <si>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</si>
  <si>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</si>
  <si>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</si>
  <si>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</si>
  <si>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</si>
  <si>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</si>
  <si>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</si>
  <si>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</si>
  <si>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</si>
  <si>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</si>
  <si>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</si>
  <si>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</si>
  <si>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</si>
  <si>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</si>
  <si>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</si>
  <si>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</si>
  <si>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</si>
  <si>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</si>
  <si>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</si>
  <si>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</si>
  <si>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</si>
  <si>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</si>
  <si>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</si>
  <si>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</si>
  <si>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</si>
  <si>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</si>
  <si>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</si>
  <si>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</si>
  <si>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</si>
  <si>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</si>
  <si>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</si>
  <si>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</si>
  <si>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</si>
  <si>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</si>
  <si>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2-2022</t>
  </si>
  <si>
    <t>INTERIÉR A VYBAVENÍ</t>
  </si>
  <si>
    <t>09-2022</t>
  </si>
  <si>
    <t>Revitalizace vnitřních prostor a vybavení pro činnost Městské knihovny Hodonín</t>
  </si>
  <si>
    <t>Objekt:</t>
  </si>
  <si>
    <t>Rozpočet:</t>
  </si>
  <si>
    <t>Stavba</t>
  </si>
  <si>
    <t>Stavební objekt</t>
  </si>
  <si>
    <t>Celkem za stavbu</t>
  </si>
  <si>
    <t>CZK</t>
  </si>
  <si>
    <t>#POPS</t>
  </si>
  <si>
    <t>Popis stavby: 09-2022 - Revitalizace vnitřních prostor a vybavení pro činnost Městské knihovny Hodonín</t>
  </si>
  <si>
    <t>#POPO</t>
  </si>
  <si>
    <t>Popis objektu: 09-2022 - Revitalizace vnitřních prostor a vybavení pro činnost Městské knihovny Hodonín</t>
  </si>
  <si>
    <t>#POPR</t>
  </si>
  <si>
    <t>Popis rozpočtu: 2-2022 - INTERIÉR A VYBAVENÍ</t>
  </si>
  <si>
    <t>Rekapitulace dílů</t>
  </si>
  <si>
    <t>Typ dílu</t>
  </si>
  <si>
    <t>799/3</t>
  </si>
  <si>
    <t>Výpis - OSTATNÍ VYBAVENÍ</t>
  </si>
  <si>
    <t>799/1</t>
  </si>
  <si>
    <t>Výpis - SEDACÍ NÁBYTEK</t>
  </si>
  <si>
    <t>799/2</t>
  </si>
  <si>
    <t>Výpis - TRUHLÁŘSKÉ VÝROBKY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</si>
  <si>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</si>
  <si>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</si>
  <si>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</si>
  <si>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</si>
  <si>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</si>
  <si>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</si>
  <si>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</si>
  <si>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</si>
  <si>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</si>
  <si>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</si>
  <si>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</si>
  <si>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</si>
  <si>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</si>
  <si>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</si>
  <si>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</si>
  <si>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</si>
  <si>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</si>
  <si>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</si>
  <si>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</si>
  <si>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</si>
  <si>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</si>
  <si>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</si>
  <si>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</si>
  <si>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</si>
  <si>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</si>
  <si>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</si>
  <si>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</si>
  <si>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</si>
  <si>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</si>
  <si>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</si>
  <si>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</si>
  <si>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799/3 - 1</t>
  </si>
  <si>
    <t>Přesun hmot a manipulace - ostatní vybavení</t>
  </si>
  <si>
    <t>soubor</t>
  </si>
  <si>
    <t>Vlastní</t>
  </si>
  <si>
    <t>Indiv</t>
  </si>
  <si>
    <t>Práce</t>
  </si>
  <si>
    <t>Běžná</t>
  </si>
  <si>
    <t>POL1_</t>
  </si>
  <si>
    <t>799/3 - OV02 D</t>
  </si>
  <si>
    <t>Dodávka sestavy pro mytí rukou - závěsná skříňka, umyvadlo, umyv. stoj. baterie, zrcadlo, dávkovač, mýdla, zásobník papírových ručníků, plastový odpadkový koš</t>
  </si>
  <si>
    <t>kompl</t>
  </si>
  <si>
    <t>1.NP - v 1.03 ( viz. výpis ostatní vybavení OV02 ) : 1</t>
  </si>
  <si>
    <t>VV</t>
  </si>
  <si>
    <t>799/3 - OV02 M</t>
  </si>
  <si>
    <t>Montáž vč. zapojení  sestavy pro mytí rukou - závěsná skříňka, umyvadlo, umyv. stoj. baterie,, zrcadlo, dávkovač mýdla, zásobník papírových ručníků, plastový odpadkový koš</t>
  </si>
  <si>
    <t>799/3 - OV03 D</t>
  </si>
  <si>
    <t>Dodávka vestavné myčky nádobí plně integrovaná</t>
  </si>
  <si>
    <t xml:space="preserve">ks    </t>
  </si>
  <si>
    <t>1.NP - v 1.02 ( viz. výpis ostatní vybavení OV03 ) : 1</t>
  </si>
  <si>
    <t>2.NP - v 2.46 ( viz. výpis ostatní vybavení OV03 ) : 1</t>
  </si>
  <si>
    <t>799/3 - OV03 M</t>
  </si>
  <si>
    <t>Montáž vč. zapojení vestavné myčky nádobí plně integrovaná</t>
  </si>
  <si>
    <t>799/3 - OV04 D</t>
  </si>
  <si>
    <t>Dodávka podstavné lednice</t>
  </si>
  <si>
    <t>1.NP - v 1.02 ( viz. výpis ostatní vybavení OV04 ) : 1</t>
  </si>
  <si>
    <t>799/3 - OV04 M</t>
  </si>
  <si>
    <t>Montáž vč. zapojení podstavné lednice</t>
  </si>
  <si>
    <t>799/3 - OV05 D</t>
  </si>
  <si>
    <t>Dodávka vestavné trouby horkovzdušné</t>
  </si>
  <si>
    <t>2.NP - v 2.46 ( viz. výpis ostatní vybavení OV05 ) : 1</t>
  </si>
  <si>
    <t>799/3 - OV05 M</t>
  </si>
  <si>
    <t>Montáž vč. zapojení vestavné trouby horkovzdušné</t>
  </si>
  <si>
    <t>799/3 - OV06 D</t>
  </si>
  <si>
    <t>Dodávka sklokeramické varné desky</t>
  </si>
  <si>
    <t>2.NP - v 2.46 ( viz. výpis ostatní vybavení OV06 ) : 1</t>
  </si>
  <si>
    <t>799/3 - OV06 M</t>
  </si>
  <si>
    <t>Montáž vč. zapojení sklokeramické varné desky</t>
  </si>
  <si>
    <t>799/3 - OV07 D</t>
  </si>
  <si>
    <t>Dodávka vestavné mikrovlnné trouby</t>
  </si>
  <si>
    <t>2.NP - v 2.46 ( viz. výpis ostatní vybavení OV07 ) : 1</t>
  </si>
  <si>
    <t>799/3 - OV07 M</t>
  </si>
  <si>
    <t>Montáž vč. zapojení vestavné mikrovlnné trouby</t>
  </si>
  <si>
    <t>799/3 - OV08 D</t>
  </si>
  <si>
    <t>Dodávka vestavné vysoké lednice s mrazákem</t>
  </si>
  <si>
    <t>2.NP - v 2.46 ( viz. výpis ostatní vybavení OV08 ) : 1</t>
  </si>
  <si>
    <t>799/3 - OV08 M</t>
  </si>
  <si>
    <t>Montáž vč. zapojení vestavné vysoké lednice s mrazákem</t>
  </si>
  <si>
    <t>799/3 - OV09 D</t>
  </si>
  <si>
    <t>Dodávka vestavného, výsuvného odsavače s uhlíkovým filtrem</t>
  </si>
  <si>
    <t>2.NP - v 2.46 ( viz. výpis ostatní vybavení OV09 ) : 1</t>
  </si>
  <si>
    <t>799/3 - OV09 M</t>
  </si>
  <si>
    <t>Montáž vč. zapojení vestavného, výsuvného odsavače s uhlíkovým filtrem</t>
  </si>
  <si>
    <t>799/3 - OV10 D</t>
  </si>
  <si>
    <t>Dodávka plnoautomatického  kávovaru</t>
  </si>
  <si>
    <t>1.NP - v 1.02 ( viz. výpis ostatní vybavení OV10 ) : 1</t>
  </si>
  <si>
    <t>799/3 - OV10 M</t>
  </si>
  <si>
    <t>Montáž vč. zapojení plnoautomatického  kávovaru</t>
  </si>
  <si>
    <t>799/3 - OV11 D</t>
  </si>
  <si>
    <t>Dodávka úzké chladící vitríny</t>
  </si>
  <si>
    <t>1.NP - v 1.03 ( viz. výpis ostatní vybavení OV11 ) : 2</t>
  </si>
  <si>
    <t>799/3 - OV11 M</t>
  </si>
  <si>
    <t>Montáž vč. zapojení úzké chladící vitríny</t>
  </si>
  <si>
    <t>799/3 - OV12 D</t>
  </si>
  <si>
    <t>Dodávka umělé dekorace do květináče se zapuštěným dnem</t>
  </si>
  <si>
    <t>1.NP - v 1.02 ( viz. výpis ostatní vybavení OV12 ) : 1</t>
  </si>
  <si>
    <t>799/3 - OV12 M</t>
  </si>
  <si>
    <t>Osazení umělé dekorace do květináče se zapuštěným dnem</t>
  </si>
  <si>
    <t>799/3 - OV13 D</t>
  </si>
  <si>
    <t>Dodávka magnetické smaltované tabule v širokoúhlém provedení s hliníkovým rámem</t>
  </si>
  <si>
    <t>2.NP - v 2.46 ( viz. výpis ostatní vybavení OV13 ) : 3</t>
  </si>
  <si>
    <t>799/3 - OV13 M</t>
  </si>
  <si>
    <t>Montáž magnetické smaltované tabule v širokoúhlém provedení s hliníkovým rámem</t>
  </si>
  <si>
    <t>799/3 - OV14 D</t>
  </si>
  <si>
    <t>Dodávka posuvné panelové stěny ( Japonské ) pro zastínění oken</t>
  </si>
  <si>
    <t>2.NP - v 2.46 ( viz. výpis ostatní vybavení OV14 ) 500 x 240 cm : 3</t>
  </si>
  <si>
    <t>2.NP - v 2.46 ( viz. výpis ostatní vybavení OV14 ) 150 x 240 cm : 1</t>
  </si>
  <si>
    <t>2.NP - v 2.46 ( viz. výpis ostatní vybavení OV14 ) 440 x 240 cm : 1</t>
  </si>
  <si>
    <t>799/3 - OV14 M</t>
  </si>
  <si>
    <t>Montáž posuvné panelové stěny ( japonské ) pro zastínění oken</t>
  </si>
  <si>
    <t>799/3 - OV15 D</t>
  </si>
  <si>
    <t>Dodávka posuvné panelové  stěny ( Japonské ) pro oddělení kuchyňky od přednáškového sálu</t>
  </si>
  <si>
    <t>2.NP - v 2.46 ( viz. výpis ostatní vybavení OV15 ) 430 x 320 cm : 1</t>
  </si>
  <si>
    <t>799/3 - OV15 M</t>
  </si>
  <si>
    <t>Montáž  posuvné panelové  stěny ( Japonské ) pro oddělení kuchyňky od přednáškového sálu</t>
  </si>
  <si>
    <t>799/3 - OV16 D</t>
  </si>
  <si>
    <t>Dodávka kovového dvoupatrového držáku na tiskoviny</t>
  </si>
  <si>
    <t>1.NP - v 1.02 ( viz. výpis ostatní vybavení OV16 ) : 1</t>
  </si>
  <si>
    <t>799/3 - OV16 M</t>
  </si>
  <si>
    <t>Montáž kovového dvoupatrového držáku na tiskoviny</t>
  </si>
  <si>
    <t>799/3 - OV17 D</t>
  </si>
  <si>
    <t>Dodávka obkladové desky s magnetickou fólií</t>
  </si>
  <si>
    <t>1.NP - v 1.02 ( viz. výpis ostatní vybavení OV17 ) : 2</t>
  </si>
  <si>
    <t>799/3 - OV17 M</t>
  </si>
  <si>
    <t>Montáž obkladové desky s magnetickou fólií</t>
  </si>
  <si>
    <t>799/3 - OV18 D</t>
  </si>
  <si>
    <t>Dodávka přenosné skládací rampy hliníkové</t>
  </si>
  <si>
    <t>1.NP - boční vstup do budovy ( viz. výpis ostatní vybavení OV18 ) : 1</t>
  </si>
  <si>
    <t>799/3 - OV18 M</t>
  </si>
  <si>
    <t>Montáž přenosné skládací rampy hliníkové</t>
  </si>
  <si>
    <t>909      R00 799/3</t>
  </si>
  <si>
    <t>Hzs-nezmeritelne práce pro ostatní vybavení</t>
  </si>
  <si>
    <t>h</t>
  </si>
  <si>
    <t>ostatní nespecifikované práce : 30</t>
  </si>
  <si>
    <t>799/1 - 1</t>
  </si>
  <si>
    <t>Přesun hmot a manipulace - sedací nábytek</t>
  </si>
  <si>
    <t>799/1 - S01</t>
  </si>
  <si>
    <t>Dřevěné křesílko jednoduchého tvaru s dřevěnými područkami</t>
  </si>
  <si>
    <t>Specifikace</t>
  </si>
  <si>
    <t>POL3_</t>
  </si>
  <si>
    <t>1. NP - v 1.02 ( viz. výpis sedacího nábytku S01 ) : 6</t>
  </si>
  <si>
    <t>799/1 - S02</t>
  </si>
  <si>
    <t>Dřevěné křeslo s komfortním polstrováním oblých tvarů</t>
  </si>
  <si>
    <t>1. NP - v 1.02 ( viz. výpis sedacího nábytku S02 ) : 2</t>
  </si>
  <si>
    <t>799/1 - S03</t>
  </si>
  <si>
    <t>Dřevěná židle jednoduchého tvaru</t>
  </si>
  <si>
    <t>1. NP - v 1.02 ( viz. výpis sedacího nábytku S03 ) : 4</t>
  </si>
  <si>
    <t>799/1 - S04</t>
  </si>
  <si>
    <t>Dřevěná vyšší barová sedačka</t>
  </si>
  <si>
    <t>1. NP - v 1.02 ( viz. výpis sedacího nábytku S04 ) : 2</t>
  </si>
  <si>
    <t>799/1 - S05</t>
  </si>
  <si>
    <t>Rohová lavice čalouněná</t>
  </si>
  <si>
    <t>1. NP - v 1.02 ( viz. výpis sedacího nábytku S05 ) : 1</t>
  </si>
  <si>
    <t>799/1 - S06</t>
  </si>
  <si>
    <t>Konferenční židle s područkami</t>
  </si>
  <si>
    <t>2. NP - v 2.46 ( viz. výpis sedacího nábytku S06 ) : 40</t>
  </si>
  <si>
    <t>799/2 - 1</t>
  </si>
  <si>
    <t>Přesun hmot a manipulace -  truhlářské výrobky</t>
  </si>
  <si>
    <t>909      R00 799/2</t>
  </si>
  <si>
    <t>Hzs-nezmeritelne práce pro truhlářské výrobky</t>
  </si>
  <si>
    <t>ostatní nespecifikované práce : 50</t>
  </si>
  <si>
    <t xml:space="preserve"> 799/2 - T01 D</t>
  </si>
  <si>
    <t>Dodávka otevřeného regálu pro informační materiál do prostoru kombinovaný s magnet. tabulí, oboustraně</t>
  </si>
  <si>
    <t>1. NP - v 1.02 ( viz. výpis truhlářských výrobků T01 a příloha č. 1 ) : 1</t>
  </si>
  <si>
    <t>799/2 - T01 M</t>
  </si>
  <si>
    <t>Montáž otevřeného regálu pro informační materiál do prostoru kombinovaný s magnet. tabulí oboustraně</t>
  </si>
  <si>
    <t>799/2 - T02 D</t>
  </si>
  <si>
    <t>Dodávka otevřeného regálu s policemi na koso do prostoru oboustranný</t>
  </si>
  <si>
    <t>1. NP - v 1.02 ( viz. výpis truhlářských výrobků T02 a příloha č. 2 ) : 1</t>
  </si>
  <si>
    <t>799/2 - T02 M</t>
  </si>
  <si>
    <t>Montáž otevřeného regálu s policemi na koso do prostoru oboustranný</t>
  </si>
  <si>
    <t>799/2 - T03 D</t>
  </si>
  <si>
    <t>Dodávka květináče se zapuštěným dnem kombinovaný pro umělou dekoraci</t>
  </si>
  <si>
    <t>1. NP - v 1.02 ( viz. výpis truhlářských výrobků T03 a příloha č. 3 ) : 1</t>
  </si>
  <si>
    <t>799/2 - T03 M</t>
  </si>
  <si>
    <t>Montáž květináče se zapuštěným dnem kombinovaný pro umělou dekoraci</t>
  </si>
  <si>
    <t>799/2 - T04 D</t>
  </si>
  <si>
    <t>Dodávka kulatého stolu s centrální kovovou podnoží</t>
  </si>
  <si>
    <t>1. NP - v 1.02 ( viz. výpis truhlářských výrobků T04 ) : 5</t>
  </si>
  <si>
    <t>799/2 - T04 M</t>
  </si>
  <si>
    <t>Montáž  kulatého stolu s centrální kovovou podnoží</t>
  </si>
  <si>
    <t>799/2 - T05 D</t>
  </si>
  <si>
    <t>Dodávka dřevěného věšáku s různými výškovými úrovněmi pro odložení</t>
  </si>
  <si>
    <t>1. NP - v 1.02 ( viz. výpis truhlářských výrobků T05 ) : 2</t>
  </si>
  <si>
    <t>799/2 - T05 M</t>
  </si>
  <si>
    <t>Montáž dřevěného věšáku s různými výškovými úrovněmi pro odložení</t>
  </si>
  <si>
    <t>799/2 - T06 D</t>
  </si>
  <si>
    <t>Dodávka krytu radiátoru kombinovaný vč. větrací mřížky</t>
  </si>
  <si>
    <t>1. NP - v 1.02 ( viz. výpis truhlářských výrobků T06 a příloha č. 4 ) : 7</t>
  </si>
  <si>
    <t>799/2 - T06 M</t>
  </si>
  <si>
    <t>Montáž  krytu radiátoru kombinovaný vč. větrací mřížky</t>
  </si>
  <si>
    <t>799/2 - T07 D</t>
  </si>
  <si>
    <t>Dodávka kuchyňské linky rovné kombinované vč. dvojdřezu, dřezové baterie, LED osvětlení, vestavné výklopné zásuvky 3 x 230V s kabelem</t>
  </si>
  <si>
    <t>1. NP - v 1.03 ( viz. výpis truhlářských výrobků T07 a příloha č. 5 ) : 1</t>
  </si>
  <si>
    <t>799/2 - T07 M</t>
  </si>
  <si>
    <t>Montáž  kuchyňské linky rovné kombinované vč. dvojdřezu, dřezové baterie, LED osvětlení, vestavné výklopné zásuvky 3 x 230V s kabelem</t>
  </si>
  <si>
    <t>799/2 - T08 D</t>
  </si>
  <si>
    <t>Dodávka kuchyňské linky ve tvaru U kombinované vč. dvojdřezu, dřezové baterie, LED osvětlení, vestavné výklopné zásuvky 3 x 230V s kabelem 3ks</t>
  </si>
  <si>
    <t>1. NP - v 1.02 ( viz. výpis truhlářských výrobků T08 a příloha č. 6 ) : 1</t>
  </si>
  <si>
    <t>799/2 - T08 M</t>
  </si>
  <si>
    <t>Montáž kuchyňské linky ve tvaru U kombinované vč. dvojdřezu, dřezové baterie, LED osvětlení, vestavné výklopné zásuvky 3 x 230V s kabelem 3 ks</t>
  </si>
  <si>
    <t>799/2 - T09 D</t>
  </si>
  <si>
    <t>Dodávka předstěny s otevíracími dvířky</t>
  </si>
  <si>
    <t>ks</t>
  </si>
  <si>
    <t>1. NP - v 1.02 ( viz. výpis truhlářských výrobků T09 a příloha č. 7 ) : 1</t>
  </si>
  <si>
    <t>799/2 - T09 M</t>
  </si>
  <si>
    <t>Montáž předstěny s otevíracími dvířky</t>
  </si>
  <si>
    <t>799/2 - T10 D</t>
  </si>
  <si>
    <t>Dodávka věšákové stěny vč. 20 ks dvojvěšáčků</t>
  </si>
  <si>
    <t>2. NP - v 2.46 ( viz. výpis truhlářských výrobků T10 ) : 1</t>
  </si>
  <si>
    <t>799/2 - T10 M</t>
  </si>
  <si>
    <t>Montáž věšákové stěny vč. 20 ks dvojvěšáčků</t>
  </si>
  <si>
    <t>799/2 - T11 D</t>
  </si>
  <si>
    <t>Dodávka nábytkové sestavy pro školitele - pracovní stůl s pohledovým čelem a sklopnou podnoží vč., kontejneru se 4 zásuvkami</t>
  </si>
  <si>
    <t>2. NP - v 2.46 ( viz. výpis truhlářských výrobků T11 ) : 1</t>
  </si>
  <si>
    <t>799/2 - T11 M</t>
  </si>
  <si>
    <t>Montáž nábytkové sestavy pro školitele - pracovní stůl s pohledovým čelem a sklopnou podnoží vč., kontejneru se 4 zásuvkami</t>
  </si>
  <si>
    <t>799/2 - T12 D</t>
  </si>
  <si>
    <t>Dodávka úložného prostoru pro školitele kombinovaný</t>
  </si>
  <si>
    <t>2. NP - v 2.46 ( viz. výpis truhlářských výrobků T12 a příloha č. 8 ) : 1</t>
  </si>
  <si>
    <t>799/2 - T12 M</t>
  </si>
  <si>
    <t>Montáž úložného prostoru pro školitele kombinovaný</t>
  </si>
  <si>
    <t>799/2 - T13 D</t>
  </si>
  <si>
    <t>Dodávka přední desky krytu radiátoru</t>
  </si>
  <si>
    <t>2. NP - v 2.46 ( viz. výpis truhlářských výrobků T13 ) : 14</t>
  </si>
  <si>
    <t>799/2 - T13 M</t>
  </si>
  <si>
    <t>Montáž přední desky krytu radiátoru</t>
  </si>
  <si>
    <t>799/2 - T14 D</t>
  </si>
  <si>
    <t>Dodávka školícího stolu vč. sklopné podnože</t>
  </si>
  <si>
    <t>2. NP - v 2.46 ( viz. výpis truhlářských výrobků T14 ) : 11</t>
  </si>
  <si>
    <t>799/2 - T14 M</t>
  </si>
  <si>
    <t>Montáž školícího stolu vč. sklopné podnože</t>
  </si>
  <si>
    <t>799/2 - T15 D</t>
  </si>
  <si>
    <t>Dodávka kuchyňské linky rovné kombinované vč. dvojdřezu, dřezové baterie, LED osvětlení a rohový 3, zásuvkový modul 230V s kabelem</t>
  </si>
  <si>
    <t>2. NP - v 2.46 ( viz. výpis truhlářských výrobků T15 a příloha č. 9 ) : 1</t>
  </si>
  <si>
    <t>799/2 - T15 M</t>
  </si>
  <si>
    <t>Montáž kuchyňské linky rovné kombinované vč. dvojdřezu, dřezové baterie, LED osvětlení a rohový 3, zásuvkový modul 230V s kabelem</t>
  </si>
  <si>
    <t>799/2 - T16 D</t>
  </si>
  <si>
    <t>Dodávka nábytkové sestavy rovné do prostoru s pohledovými zády kombinované vč. výklopné, vestavné zásuvky 3 x230V s kabelem</t>
  </si>
  <si>
    <t>2. NP - v 2.46 ( viz. výpis truhlářských výrobků T16 a příloha č. 10 ) : 1</t>
  </si>
  <si>
    <t>799/2 - T16 M</t>
  </si>
  <si>
    <t>Montáž nábytkové sestavy rovné do prostoru s pohledovými zády kombinované vč.  výklopné, vestavné zásuvky 3 x 230V s kabelem</t>
  </si>
  <si>
    <t>799/2 - T17 D</t>
  </si>
  <si>
    <t>Dodávka servírovacího stolu vč. sklopné podnože</t>
  </si>
  <si>
    <t>2. NP - v 2.46 ( viz. výpis truhlářských výrobků T17 ) : 2</t>
  </si>
  <si>
    <t>799/2 - T17 M</t>
  </si>
  <si>
    <t>Montáž servírovacího stolu vč. sklopné podnože</t>
  </si>
  <si>
    <t>005122010R</t>
  </si>
  <si>
    <t xml:space="preserve">Provoz objednatele </t>
  </si>
  <si>
    <t>Soubor</t>
  </si>
  <si>
    <t>RTS 23/ I</t>
  </si>
  <si>
    <t>VRN</t>
  </si>
  <si>
    <t>POL99_8</t>
  </si>
  <si>
    <t>Náklady na ztížené provádění stavebních prací v důsledku nepřerušeného provozu na staveništi nebo v případech nepřerušeného provozu v objektech v nichž se stavební práce provádí.</t>
  </si>
  <si>
    <t>POP</t>
  </si>
  <si>
    <t>005124010R</t>
  </si>
  <si>
    <t>Koordinační činnost</t>
  </si>
  <si>
    <t>Koordinace stavebních a technologických dodávek stavby.</t>
  </si>
  <si>
    <t>00526 R</t>
  </si>
  <si>
    <t>Finanční náklady</t>
  </si>
  <si>
    <t>Náklady zhotovitele, které vznikají v souvislosti se zajištěním požadavků objednatele na obvyklá zajištění závazku splnit dílo nebo některou ze smluvních povinností.</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</si>
  <si>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</si>
  <si>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</si>
  <si>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</si>
  <si>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</si>
  <si>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</si>
  <si>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</si>
  <si>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</si>
  <si>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</si>
  <si>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</si>
  <si>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005231040R</t>
  </si>
  <si>
    <t>Provozní řády</t>
  </si>
  <si>
    <t>Náklady zhotovitele na vypracování provozních řádů pro zkušební či trvalý provoz včetně nákladů na předání všech návodů k obsluze a údržbě pro technologická zařízení a včetně zaškolení obsluhy objednatele.</t>
  </si>
  <si>
    <t>00524 R</t>
  </si>
  <si>
    <t>Předání a převzetí díla</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</si>
  <si>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</si>
  <si>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</si>
  <si>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</si>
  <si>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</si>
  <si>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SUM</t>
  </si>
  <si>
    <t>END</t>
  </si>
  <si>
    <t>Poznámka k technické specifikaci:</t>
  </si>
  <si>
    <r>
      <t xml:space="preserve">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řešení. Povolená tolerance u rozměrů sedacího nábytku a truhlářských výrobků </t>
    </r>
    <r>
      <rPr>
        <sz val="9"/>
        <rFont val="Calibri"/>
        <family val="2"/>
        <charset val="238"/>
      </rPr>
      <t>±</t>
    </r>
    <r>
      <rPr>
        <sz val="9"/>
        <rFont val="Verdana"/>
        <family val="2"/>
        <charset val="238"/>
      </rPr>
      <t xml:space="preserve"> 5 %. Před výrobou nutno provést zaměření. Přesné barevné provedení jednotlivých položek bude upřesněno projektantem a uživatelem.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</si>
</sst>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b/>
      <sz val="9"/>
      <name val="Verdana"/>
      <family val="2"/>
      <charset val="238"/>
    </font>
    <font>
      <sz val="9"/>
      <name val="Verdana"/>
      <family val="2"/>
      <charset val="238"/>
    </font>
    <font>
      <i/>
      <sz val="9"/>
      <name val="Verdana"/>
      <family val="2"/>
      <charset val="238"/>
    </font>
    <font>
      <sz val="9"/>
      <name val="Calibri"/>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right style="medium">
        <color rgb="FF000000"/>
      </right>
      <top style="medium">
        <color indexed="64"/>
      </top>
      <bottom style="medium">
        <color indexed="64"/>
      </bottom>
      <diagonal/>
    </border>
  </borders>
  <cellStyleXfs count="2">
    <xf numFmtId="0" fontId="0" fillId="0" borderId="0"/>
    <xf numFmtId="0" fontId="1" fillId="0" borderId="0"/>
  </cellStyleXfs>
  <cellXfs count="26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3" xfId="0" applyNumberFormat="1" applyFont="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21" fillId="0" borderId="7" xfId="0" applyFont="1" applyBorder="1" applyAlignment="1">
      <alignment vertical="top" wrapText="1"/>
    </xf>
    <xf numFmtId="0" fontId="21" fillId="0" borderId="11" xfId="0" applyFont="1" applyBorder="1" applyAlignment="1">
      <alignment vertical="top" wrapText="1"/>
    </xf>
    <xf numFmtId="0" fontId="20" fillId="0" borderId="11" xfId="0" applyFont="1" applyBorder="1" applyAlignment="1">
      <alignment vertical="center"/>
    </xf>
    <xf numFmtId="0" fontId="21" fillId="0" borderId="7" xfId="0" applyFont="1" applyBorder="1" applyAlignment="1">
      <alignment horizontal="center" vertical="center"/>
    </xf>
    <xf numFmtId="0" fontId="22" fillId="0" borderId="13" xfId="0" applyFont="1" applyBorder="1" applyAlignment="1">
      <alignment horizontal="right" vertical="center"/>
    </xf>
    <xf numFmtId="0" fontId="21" fillId="0" borderId="45" xfId="0" applyFont="1" applyBorder="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6"/>
  <sheetViews>
    <sheetView workbookViewId="0">
      <selection activeCell="A6" sqref="A6:C6"/>
    </sheetView>
  </sheetViews>
  <sheetFormatPr defaultRowHeight="12.75" x14ac:dyDescent="0.2"/>
  <cols>
    <col min="1" max="1" width="42.42578125" customWidth="1"/>
  </cols>
  <sheetData>
    <row r="1" spans="1:7" x14ac:dyDescent="0.2">
      <c r="A1" s="21" t="s">
        <v>38</v>
      </c>
    </row>
    <row r="2" spans="1:7" ht="57.75" customHeight="1" x14ac:dyDescent="0.2">
      <c r="A2" s="76" t="s">
        <v>39</v>
      </c>
      <c r="B2" s="76"/>
      <c r="C2" s="76"/>
      <c r="D2" s="76"/>
      <c r="E2" s="76"/>
      <c r="F2" s="76"/>
      <c r="G2" s="76"/>
    </row>
    <row r="4" spans="1:7" ht="13.5" thickBot="1" x14ac:dyDescent="0.25"/>
    <row r="5" spans="1:7" ht="13.5" thickBot="1" x14ac:dyDescent="0.25">
      <c r="A5" s="259" t="s">
        <v>348</v>
      </c>
      <c r="B5" s="260"/>
      <c r="C5" s="261"/>
    </row>
    <row r="6" spans="1:7" ht="132.75" customHeight="1" thickBot="1" x14ac:dyDescent="0.25">
      <c r="A6" s="258" t="s">
        <v>349</v>
      </c>
      <c r="B6" s="257"/>
      <c r="C6" s="262"/>
    </row>
  </sheetData>
  <sheetProtection algorithmName="SHA-512" hashValue="DO3b4LcTrs3Ue/DB9i8cgQVLsXiWGFXy00i0MjFuowmVvORGXB67i4Nz9iVvQ4OU9r+y5vKz7C2sI+lritWuYg==" saltValue="GsoHXiTeDS4T+yOggNGDsg==" spinCount="100000" sheet="1" formatRows="0"/>
  <mergeCells count="2">
    <mergeCell ref="A2:G2"/>
    <mergeCell ref="A6:C6"/>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1"/>
  <sheetViews>
    <sheetView showGridLines="0" topLeftCell="B30"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45</v>
      </c>
      <c r="E2" s="115" t="s">
        <v>46</v>
      </c>
      <c r="F2" s="116"/>
      <c r="G2" s="116"/>
      <c r="H2" s="116"/>
      <c r="I2" s="116"/>
      <c r="J2" s="117"/>
      <c r="O2" s="1"/>
    </row>
    <row r="3" spans="1:15" ht="27" customHeight="1" x14ac:dyDescent="0.2">
      <c r="A3" s="2"/>
      <c r="B3" s="118" t="s">
        <v>47</v>
      </c>
      <c r="C3" s="113"/>
      <c r="D3" s="119" t="s">
        <v>45</v>
      </c>
      <c r="E3" s="120" t="s">
        <v>46</v>
      </c>
      <c r="F3" s="121"/>
      <c r="G3" s="121"/>
      <c r="H3" s="121"/>
      <c r="I3" s="121"/>
      <c r="J3" s="122"/>
    </row>
    <row r="4" spans="1:15" ht="23.25" customHeight="1" x14ac:dyDescent="0.2">
      <c r="A4" s="111">
        <v>624</v>
      </c>
      <c r="B4" s="123" t="s">
        <v>48</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SUMIF(F53:F57,A16,I53:I57)+SUMIF(F53:F57,"PSU",I53:I57)</f>
        <v>0</v>
      </c>
      <c r="J16" s="85"/>
    </row>
    <row r="17" spans="1:10" ht="23.25" customHeight="1" x14ac:dyDescent="0.2">
      <c r="A17" s="196" t="s">
        <v>25</v>
      </c>
      <c r="B17" s="38" t="s">
        <v>25</v>
      </c>
      <c r="C17" s="62"/>
      <c r="D17" s="63"/>
      <c r="E17" s="83"/>
      <c r="F17" s="84"/>
      <c r="G17" s="83"/>
      <c r="H17" s="84"/>
      <c r="I17" s="83">
        <f>SUMIF(F53:F57,A17,I53:I57)</f>
        <v>0</v>
      </c>
      <c r="J17" s="85"/>
    </row>
    <row r="18" spans="1:10" ht="23.25" customHeight="1" x14ac:dyDescent="0.2">
      <c r="A18" s="196" t="s">
        <v>26</v>
      </c>
      <c r="B18" s="38" t="s">
        <v>26</v>
      </c>
      <c r="C18" s="62"/>
      <c r="D18" s="63"/>
      <c r="E18" s="83"/>
      <c r="F18" s="84"/>
      <c r="G18" s="83"/>
      <c r="H18" s="84"/>
      <c r="I18" s="83">
        <f>SUMIF(F53:F57,A18,I53:I57)</f>
        <v>0</v>
      </c>
      <c r="J18" s="85"/>
    </row>
    <row r="19" spans="1:10" ht="23.25" customHeight="1" x14ac:dyDescent="0.2">
      <c r="A19" s="196" t="s">
        <v>67</v>
      </c>
      <c r="B19" s="38" t="s">
        <v>27</v>
      </c>
      <c r="C19" s="62"/>
      <c r="D19" s="63"/>
      <c r="E19" s="83"/>
      <c r="F19" s="84"/>
      <c r="G19" s="83"/>
      <c r="H19" s="84"/>
      <c r="I19" s="83">
        <f>SUMIF(F53:F57,A19,I53:I57)</f>
        <v>0</v>
      </c>
      <c r="J19" s="85"/>
    </row>
    <row r="20" spans="1:10" ht="23.25" customHeight="1" x14ac:dyDescent="0.2">
      <c r="A20" s="196" t="s">
        <v>68</v>
      </c>
      <c r="B20" s="38" t="s">
        <v>28</v>
      </c>
      <c r="C20" s="62"/>
      <c r="D20" s="63"/>
      <c r="E20" s="83"/>
      <c r="F20" s="84"/>
      <c r="G20" s="83"/>
      <c r="H20" s="84"/>
      <c r="I20" s="83">
        <f>SUMIF(F53:F57,A20,I53:I57)</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49</v>
      </c>
      <c r="C39" s="147"/>
      <c r="D39" s="147"/>
      <c r="E39" s="147"/>
      <c r="F39" s="148">
        <f>'09-2022 2-2022 Pol'!AE197</f>
        <v>0</v>
      </c>
      <c r="G39" s="149">
        <f>'09-2022 2-2022 Pol'!AF197</f>
        <v>0</v>
      </c>
      <c r="H39" s="150">
        <f>(F39*SazbaDPH1/100)+(G39*SazbaDPH2/100)</f>
        <v>0</v>
      </c>
      <c r="I39" s="150">
        <f>F39+G39+H39</f>
        <v>0</v>
      </c>
      <c r="J39" s="151" t="str">
        <f>IF(CenaCelkemVypocet=0,"",I39/CenaCelkemVypocet*100)</f>
        <v/>
      </c>
    </row>
    <row r="40" spans="1:10" ht="25.5" hidden="1" customHeight="1" x14ac:dyDescent="0.2">
      <c r="A40" s="136">
        <v>2</v>
      </c>
      <c r="B40" s="152"/>
      <c r="C40" s="153" t="s">
        <v>50</v>
      </c>
      <c r="D40" s="153"/>
      <c r="E40" s="153"/>
      <c r="F40" s="154"/>
      <c r="G40" s="155"/>
      <c r="H40" s="155">
        <f>(F40*SazbaDPH1/100)+(G40*SazbaDPH2/100)</f>
        <v>0</v>
      </c>
      <c r="I40" s="155"/>
      <c r="J40" s="156"/>
    </row>
    <row r="41" spans="1:10" ht="25.5" hidden="1" customHeight="1" x14ac:dyDescent="0.2">
      <c r="A41" s="136">
        <v>2</v>
      </c>
      <c r="B41" s="152" t="s">
        <v>45</v>
      </c>
      <c r="C41" s="153" t="s">
        <v>46</v>
      </c>
      <c r="D41" s="153"/>
      <c r="E41" s="153"/>
      <c r="F41" s="154">
        <f>'09-2022 2-2022 Pol'!AE197</f>
        <v>0</v>
      </c>
      <c r="G41" s="155">
        <f>'09-2022 2-2022 Pol'!AF197</f>
        <v>0</v>
      </c>
      <c r="H41" s="155">
        <f>(F41*SazbaDPH1/100)+(G41*SazbaDPH2/100)</f>
        <v>0</v>
      </c>
      <c r="I41" s="155">
        <f>F41+G41+H41</f>
        <v>0</v>
      </c>
      <c r="J41" s="156" t="str">
        <f>IF(CenaCelkemVypocet=0,"",I41/CenaCelkemVypocet*100)</f>
        <v/>
      </c>
    </row>
    <row r="42" spans="1:10" ht="25.5" hidden="1" customHeight="1" x14ac:dyDescent="0.2">
      <c r="A42" s="136">
        <v>3</v>
      </c>
      <c r="B42" s="157" t="s">
        <v>43</v>
      </c>
      <c r="C42" s="147" t="s">
        <v>44</v>
      </c>
      <c r="D42" s="147"/>
      <c r="E42" s="147"/>
      <c r="F42" s="158">
        <f>'09-2022 2-2022 Pol'!AE197</f>
        <v>0</v>
      </c>
      <c r="G42" s="150">
        <f>'09-2022 2-2022 Pol'!AF197</f>
        <v>0</v>
      </c>
      <c r="H42" s="150">
        <f>(F42*SazbaDPH1/100)+(G42*SazbaDPH2/100)</f>
        <v>0</v>
      </c>
      <c r="I42" s="150">
        <f>F42+G42+H42</f>
        <v>0</v>
      </c>
      <c r="J42" s="151" t="str">
        <f>IF(CenaCelkemVypocet=0,"",I42/CenaCelkemVypocet*100)</f>
        <v/>
      </c>
    </row>
    <row r="43" spans="1:10" ht="25.5" hidden="1" customHeight="1" x14ac:dyDescent="0.2">
      <c r="A43" s="136"/>
      <c r="B43" s="159" t="s">
        <v>51</v>
      </c>
      <c r="C43" s="160"/>
      <c r="D43" s="160"/>
      <c r="E43" s="161"/>
      <c r="F43" s="162">
        <f>SUMIF(A39:A42,"=1",F39:F42)</f>
        <v>0</v>
      </c>
      <c r="G43" s="163">
        <f>SUMIF(A39:A42,"=1",G39:G42)</f>
        <v>0</v>
      </c>
      <c r="H43" s="163">
        <f>SUMIF(A39:A42,"=1",H39:H42)</f>
        <v>0</v>
      </c>
      <c r="I43" s="163">
        <f>SUMIF(A39:A42,"=1",I39:I42)</f>
        <v>0</v>
      </c>
      <c r="J43" s="164">
        <f>SUMIF(A39:A42,"=1",J39:J42)</f>
        <v>0</v>
      </c>
    </row>
    <row r="45" spans="1:10" x14ac:dyDescent="0.2">
      <c r="A45" t="s">
        <v>53</v>
      </c>
      <c r="B45" t="s">
        <v>54</v>
      </c>
    </row>
    <row r="46" spans="1:10" x14ac:dyDescent="0.2">
      <c r="A46" t="s">
        <v>55</v>
      </c>
      <c r="B46" t="s">
        <v>56</v>
      </c>
    </row>
    <row r="47" spans="1:10" x14ac:dyDescent="0.2">
      <c r="A47" t="s">
        <v>57</v>
      </c>
      <c r="B47" t="s">
        <v>58</v>
      </c>
    </row>
    <row r="50" spans="1:10" ht="15.75" x14ac:dyDescent="0.25">
      <c r="B50" s="175" t="s">
        <v>59</v>
      </c>
    </row>
    <row r="52" spans="1:10" ht="25.5" customHeight="1" x14ac:dyDescent="0.2">
      <c r="A52" s="177"/>
      <c r="B52" s="180" t="s">
        <v>17</v>
      </c>
      <c r="C52" s="180" t="s">
        <v>5</v>
      </c>
      <c r="D52" s="181"/>
      <c r="E52" s="181"/>
      <c r="F52" s="182" t="s">
        <v>60</v>
      </c>
      <c r="G52" s="182"/>
      <c r="H52" s="182"/>
      <c r="I52" s="182" t="s">
        <v>29</v>
      </c>
      <c r="J52" s="182" t="s">
        <v>0</v>
      </c>
    </row>
    <row r="53" spans="1:10" ht="36.75" customHeight="1" x14ac:dyDescent="0.2">
      <c r="A53" s="178"/>
      <c r="B53" s="183" t="s">
        <v>61</v>
      </c>
      <c r="C53" s="184" t="s">
        <v>62</v>
      </c>
      <c r="D53" s="185"/>
      <c r="E53" s="185"/>
      <c r="F53" s="192" t="s">
        <v>24</v>
      </c>
      <c r="G53" s="193"/>
      <c r="H53" s="193"/>
      <c r="I53" s="193">
        <f>'09-2022 2-2022 Pol'!G8</f>
        <v>0</v>
      </c>
      <c r="J53" s="189" t="str">
        <f>IF(I58=0,"",I53/I58*100)</f>
        <v/>
      </c>
    </row>
    <row r="54" spans="1:10" ht="36.75" customHeight="1" x14ac:dyDescent="0.2">
      <c r="A54" s="178"/>
      <c r="B54" s="183" t="s">
        <v>63</v>
      </c>
      <c r="C54" s="184" t="s">
        <v>64</v>
      </c>
      <c r="D54" s="185"/>
      <c r="E54" s="185"/>
      <c r="F54" s="192" t="s">
        <v>25</v>
      </c>
      <c r="G54" s="193"/>
      <c r="H54" s="193"/>
      <c r="I54" s="193">
        <f>'09-2022 2-2022 Pol'!G90</f>
        <v>0</v>
      </c>
      <c r="J54" s="189" t="str">
        <f>IF(I58=0,"",I54/I58*100)</f>
        <v/>
      </c>
    </row>
    <row r="55" spans="1:10" ht="36.75" customHeight="1" x14ac:dyDescent="0.2">
      <c r="A55" s="178"/>
      <c r="B55" s="183" t="s">
        <v>65</v>
      </c>
      <c r="C55" s="184" t="s">
        <v>66</v>
      </c>
      <c r="D55" s="185"/>
      <c r="E55" s="185"/>
      <c r="F55" s="192" t="s">
        <v>25</v>
      </c>
      <c r="G55" s="193"/>
      <c r="H55" s="193"/>
      <c r="I55" s="193">
        <f>'09-2022 2-2022 Pol'!G104</f>
        <v>0</v>
      </c>
      <c r="J55" s="189" t="str">
        <f>IF(I58=0,"",I55/I58*100)</f>
        <v/>
      </c>
    </row>
    <row r="56" spans="1:10" ht="36.75" customHeight="1" x14ac:dyDescent="0.2">
      <c r="A56" s="178"/>
      <c r="B56" s="183" t="s">
        <v>67</v>
      </c>
      <c r="C56" s="184" t="s">
        <v>27</v>
      </c>
      <c r="D56" s="185"/>
      <c r="E56" s="185"/>
      <c r="F56" s="192" t="s">
        <v>67</v>
      </c>
      <c r="G56" s="193"/>
      <c r="H56" s="193"/>
      <c r="I56" s="193">
        <f>'09-2022 2-2022 Pol'!G176</f>
        <v>0</v>
      </c>
      <c r="J56" s="189" t="str">
        <f>IF(I58=0,"",I56/I58*100)</f>
        <v/>
      </c>
    </row>
    <row r="57" spans="1:10" ht="36.75" customHeight="1" x14ac:dyDescent="0.2">
      <c r="A57" s="178"/>
      <c r="B57" s="183" t="s">
        <v>68</v>
      </c>
      <c r="C57" s="184" t="s">
        <v>28</v>
      </c>
      <c r="D57" s="185"/>
      <c r="E57" s="185"/>
      <c r="F57" s="192" t="s">
        <v>68</v>
      </c>
      <c r="G57" s="193"/>
      <c r="H57" s="193"/>
      <c r="I57" s="193">
        <f>'09-2022 2-2022 Pol'!G183</f>
        <v>0</v>
      </c>
      <c r="J57" s="189" t="str">
        <f>IF(I58=0,"",I57/I58*100)</f>
        <v/>
      </c>
    </row>
    <row r="58" spans="1:10" ht="25.5" customHeight="1" x14ac:dyDescent="0.2">
      <c r="A58" s="179"/>
      <c r="B58" s="186" t="s">
        <v>1</v>
      </c>
      <c r="C58" s="187"/>
      <c r="D58" s="188"/>
      <c r="E58" s="188"/>
      <c r="F58" s="194"/>
      <c r="G58" s="195"/>
      <c r="H58" s="195"/>
      <c r="I58" s="195">
        <f>SUM(I53:I57)</f>
        <v>0</v>
      </c>
      <c r="J58" s="190">
        <f>SUM(J53:J57)</f>
        <v>0</v>
      </c>
    </row>
    <row r="59" spans="1:10" x14ac:dyDescent="0.2">
      <c r="F59" s="135"/>
      <c r="G59" s="135"/>
      <c r="H59" s="135"/>
      <c r="I59" s="135"/>
      <c r="J59" s="191"/>
    </row>
    <row r="60" spans="1:10" x14ac:dyDescent="0.2">
      <c r="F60" s="135"/>
      <c r="G60" s="135"/>
      <c r="H60" s="135"/>
      <c r="I60" s="135"/>
      <c r="J60" s="191"/>
    </row>
    <row r="61" spans="1:10" x14ac:dyDescent="0.2">
      <c r="F61" s="135"/>
      <c r="G61" s="135"/>
      <c r="H61" s="135"/>
      <c r="I61" s="135"/>
      <c r="J61" s="191"/>
    </row>
  </sheetData>
  <sheetProtection algorithmName="SHA-512" hashValue="Y+1V+L80gxNh2WL/j90GtZ92oH+gZNmNvPiGtRoCxPiIZAdnXlHA3lBmJjepsn02dY33yufAx9yIhG0HMv6UNw==" saltValue="KnOWgtIu2RrEAGAzp7VWr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1">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JvxNMs0oOCTQu76CG5spxlH3Ow2Ru0/nNv5XiZUXLSOyd1wh/q98cNDvmltgbgqqEDVN0GXRMJaaEVu2EsaXmQ==" saltValue="cJIfniMBIcW39dNt0A7qY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CAD82-8D35-4965-BA7A-477B4A5383B3}">
  <sheetPr>
    <outlinePr summaryBelow="0"/>
  </sheetPr>
  <dimension ref="A1:BH5000"/>
  <sheetViews>
    <sheetView tabSelected="1" workbookViewId="0">
      <pane ySplit="7" topLeftCell="A26"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69</v>
      </c>
      <c r="B1" s="197"/>
      <c r="C1" s="197"/>
      <c r="D1" s="197"/>
      <c r="E1" s="197"/>
      <c r="F1" s="197"/>
      <c r="G1" s="197"/>
      <c r="AG1" t="s">
        <v>70</v>
      </c>
    </row>
    <row r="2" spans="1:60" ht="24.95" customHeight="1" x14ac:dyDescent="0.2">
      <c r="A2" s="198" t="s">
        <v>7</v>
      </c>
      <c r="B2" s="49" t="s">
        <v>45</v>
      </c>
      <c r="C2" s="201" t="s">
        <v>46</v>
      </c>
      <c r="D2" s="199"/>
      <c r="E2" s="199"/>
      <c r="F2" s="199"/>
      <c r="G2" s="200"/>
      <c r="AG2" t="s">
        <v>71</v>
      </c>
    </row>
    <row r="3" spans="1:60" ht="24.95" customHeight="1" x14ac:dyDescent="0.2">
      <c r="A3" s="198" t="s">
        <v>8</v>
      </c>
      <c r="B3" s="49" t="s">
        <v>45</v>
      </c>
      <c r="C3" s="201" t="s">
        <v>46</v>
      </c>
      <c r="D3" s="199"/>
      <c r="E3" s="199"/>
      <c r="F3" s="199"/>
      <c r="G3" s="200"/>
      <c r="AC3" s="176" t="s">
        <v>71</v>
      </c>
      <c r="AG3" t="s">
        <v>72</v>
      </c>
    </row>
    <row r="4" spans="1:60" ht="24.95" customHeight="1" x14ac:dyDescent="0.2">
      <c r="A4" s="202" t="s">
        <v>9</v>
      </c>
      <c r="B4" s="203" t="s">
        <v>43</v>
      </c>
      <c r="C4" s="204" t="s">
        <v>44</v>
      </c>
      <c r="D4" s="205"/>
      <c r="E4" s="205"/>
      <c r="F4" s="205"/>
      <c r="G4" s="206"/>
      <c r="AG4" t="s">
        <v>73</v>
      </c>
    </row>
    <row r="5" spans="1:60" x14ac:dyDescent="0.2">
      <c r="D5" s="10"/>
    </row>
    <row r="6" spans="1:60" ht="38.25" x14ac:dyDescent="0.2">
      <c r="A6" s="208" t="s">
        <v>74</v>
      </c>
      <c r="B6" s="210" t="s">
        <v>75</v>
      </c>
      <c r="C6" s="210" t="s">
        <v>76</v>
      </c>
      <c r="D6" s="209" t="s">
        <v>77</v>
      </c>
      <c r="E6" s="208" t="s">
        <v>78</v>
      </c>
      <c r="F6" s="207" t="s">
        <v>79</v>
      </c>
      <c r="G6" s="208" t="s">
        <v>29</v>
      </c>
      <c r="H6" s="211" t="s">
        <v>30</v>
      </c>
      <c r="I6" s="211" t="s">
        <v>80</v>
      </c>
      <c r="J6" s="211" t="s">
        <v>31</v>
      </c>
      <c r="K6" s="211" t="s">
        <v>81</v>
      </c>
      <c r="L6" s="211" t="s">
        <v>82</v>
      </c>
      <c r="M6" s="211" t="s">
        <v>83</v>
      </c>
      <c r="N6" s="211" t="s">
        <v>84</v>
      </c>
      <c r="O6" s="211" t="s">
        <v>85</v>
      </c>
      <c r="P6" s="211" t="s">
        <v>86</v>
      </c>
      <c r="Q6" s="211" t="s">
        <v>87</v>
      </c>
      <c r="R6" s="211" t="s">
        <v>88</v>
      </c>
      <c r="S6" s="211" t="s">
        <v>89</v>
      </c>
      <c r="T6" s="211" t="s">
        <v>90</v>
      </c>
      <c r="U6" s="211" t="s">
        <v>91</v>
      </c>
      <c r="V6" s="211" t="s">
        <v>92</v>
      </c>
      <c r="W6" s="211" t="s">
        <v>93</v>
      </c>
      <c r="X6" s="211" t="s">
        <v>94</v>
      </c>
      <c r="Y6" s="211" t="s">
        <v>95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6" t="s">
        <v>96</v>
      </c>
      <c r="B8" s="227" t="s">
        <v>61</v>
      </c>
      <c r="C8" s="249" t="s">
        <v>62</v>
      </c>
      <c r="D8" s="228"/>
      <c r="E8" s="229"/>
      <c r="F8" s="230"/>
      <c r="G8" s="230">
        <f>SUMIF(AG9:AG89,"&lt;&gt;NOR",G9:G89)</f>
        <v>0</v>
      </c>
      <c r="H8" s="230"/>
      <c r="I8" s="230">
        <f>SUM(I9:I89)</f>
        <v>0</v>
      </c>
      <c r="J8" s="230"/>
      <c r="K8" s="230">
        <f>SUM(K9:K89)</f>
        <v>0</v>
      </c>
      <c r="L8" s="230"/>
      <c r="M8" s="230">
        <f>SUM(M9:M89)</f>
        <v>0</v>
      </c>
      <c r="N8" s="229"/>
      <c r="O8" s="229">
        <f>SUM(O9:O89)</f>
        <v>0</v>
      </c>
      <c r="P8" s="229"/>
      <c r="Q8" s="229">
        <f>SUM(Q9:Q89)</f>
        <v>0</v>
      </c>
      <c r="R8" s="230"/>
      <c r="S8" s="230"/>
      <c r="T8" s="231"/>
      <c r="U8" s="225"/>
      <c r="V8" s="225">
        <f>SUM(V9:V89)</f>
        <v>0</v>
      </c>
      <c r="W8" s="225"/>
      <c r="X8" s="225"/>
      <c r="Y8" s="225"/>
      <c r="AG8" t="s">
        <v>97</v>
      </c>
    </row>
    <row r="9" spans="1:60" outlineLevel="1" x14ac:dyDescent="0.2">
      <c r="A9" s="240">
        <v>1</v>
      </c>
      <c r="B9" s="241" t="s">
        <v>98</v>
      </c>
      <c r="C9" s="250" t="s">
        <v>99</v>
      </c>
      <c r="D9" s="242" t="s">
        <v>100</v>
      </c>
      <c r="E9" s="243">
        <v>1</v>
      </c>
      <c r="F9" s="244"/>
      <c r="G9" s="245">
        <f>ROUND(E9*F9,2)</f>
        <v>0</v>
      </c>
      <c r="H9" s="244"/>
      <c r="I9" s="245">
        <f>ROUND(E9*H9,2)</f>
        <v>0</v>
      </c>
      <c r="J9" s="244"/>
      <c r="K9" s="245">
        <f>ROUND(E9*J9,2)</f>
        <v>0</v>
      </c>
      <c r="L9" s="245">
        <v>21</v>
      </c>
      <c r="M9" s="245">
        <f>G9*(1+L9/100)</f>
        <v>0</v>
      </c>
      <c r="N9" s="243">
        <v>0</v>
      </c>
      <c r="O9" s="243">
        <f>ROUND(E9*N9,2)</f>
        <v>0</v>
      </c>
      <c r="P9" s="243">
        <v>0</v>
      </c>
      <c r="Q9" s="243">
        <f>ROUND(E9*P9,2)</f>
        <v>0</v>
      </c>
      <c r="R9" s="245"/>
      <c r="S9" s="245" t="s">
        <v>101</v>
      </c>
      <c r="T9" s="246" t="s">
        <v>102</v>
      </c>
      <c r="U9" s="222">
        <v>0</v>
      </c>
      <c r="V9" s="222">
        <f>ROUND(E9*U9,2)</f>
        <v>0</v>
      </c>
      <c r="W9" s="222"/>
      <c r="X9" s="222" t="s">
        <v>103</v>
      </c>
      <c r="Y9" s="222" t="s">
        <v>104</v>
      </c>
      <c r="Z9" s="212"/>
      <c r="AA9" s="212"/>
      <c r="AB9" s="212"/>
      <c r="AC9" s="212"/>
      <c r="AD9" s="212"/>
      <c r="AE9" s="212"/>
      <c r="AF9" s="212"/>
      <c r="AG9" s="212" t="s">
        <v>105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33">
        <v>2</v>
      </c>
      <c r="B10" s="234" t="s">
        <v>106</v>
      </c>
      <c r="C10" s="251" t="s">
        <v>107</v>
      </c>
      <c r="D10" s="235" t="s">
        <v>108</v>
      </c>
      <c r="E10" s="236">
        <v>1</v>
      </c>
      <c r="F10" s="237"/>
      <c r="G10" s="238">
        <f>ROUND(E10*F10,2)</f>
        <v>0</v>
      </c>
      <c r="H10" s="237"/>
      <c r="I10" s="238">
        <f>ROUND(E10*H10,2)</f>
        <v>0</v>
      </c>
      <c r="J10" s="237"/>
      <c r="K10" s="238">
        <f>ROUND(E10*J10,2)</f>
        <v>0</v>
      </c>
      <c r="L10" s="238">
        <v>21</v>
      </c>
      <c r="M10" s="238">
        <f>G10*(1+L10/100)</f>
        <v>0</v>
      </c>
      <c r="N10" s="236">
        <v>0</v>
      </c>
      <c r="O10" s="236">
        <f>ROUND(E10*N10,2)</f>
        <v>0</v>
      </c>
      <c r="P10" s="236">
        <v>0</v>
      </c>
      <c r="Q10" s="236">
        <f>ROUND(E10*P10,2)</f>
        <v>0</v>
      </c>
      <c r="R10" s="238"/>
      <c r="S10" s="238" t="s">
        <v>101</v>
      </c>
      <c r="T10" s="239" t="s">
        <v>102</v>
      </c>
      <c r="U10" s="222">
        <v>0</v>
      </c>
      <c r="V10" s="222">
        <f>ROUND(E10*U10,2)</f>
        <v>0</v>
      </c>
      <c r="W10" s="222"/>
      <c r="X10" s="222" t="s">
        <v>103</v>
      </c>
      <c r="Y10" s="222" t="s">
        <v>104</v>
      </c>
      <c r="Z10" s="212"/>
      <c r="AA10" s="212"/>
      <c r="AB10" s="212"/>
      <c r="AC10" s="212"/>
      <c r="AD10" s="212"/>
      <c r="AE10" s="212"/>
      <c r="AF10" s="212"/>
      <c r="AG10" s="212" t="s">
        <v>105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52" t="s">
        <v>109</v>
      </c>
      <c r="D11" s="223"/>
      <c r="E11" s="224">
        <v>1</v>
      </c>
      <c r="F11" s="222"/>
      <c r="G11" s="222"/>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110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3.75" outlineLevel="1" x14ac:dyDescent="0.2">
      <c r="A12" s="233">
        <v>3</v>
      </c>
      <c r="B12" s="234" t="s">
        <v>111</v>
      </c>
      <c r="C12" s="251" t="s">
        <v>112</v>
      </c>
      <c r="D12" s="235" t="s">
        <v>108</v>
      </c>
      <c r="E12" s="236">
        <v>1</v>
      </c>
      <c r="F12" s="237"/>
      <c r="G12" s="238">
        <f>ROUND(E12*F12,2)</f>
        <v>0</v>
      </c>
      <c r="H12" s="237"/>
      <c r="I12" s="238">
        <f>ROUND(E12*H12,2)</f>
        <v>0</v>
      </c>
      <c r="J12" s="237"/>
      <c r="K12" s="238">
        <f>ROUND(E12*J12,2)</f>
        <v>0</v>
      </c>
      <c r="L12" s="238">
        <v>21</v>
      </c>
      <c r="M12" s="238">
        <f>G12*(1+L12/100)</f>
        <v>0</v>
      </c>
      <c r="N12" s="236">
        <v>0</v>
      </c>
      <c r="O12" s="236">
        <f>ROUND(E12*N12,2)</f>
        <v>0</v>
      </c>
      <c r="P12" s="236">
        <v>0</v>
      </c>
      <c r="Q12" s="236">
        <f>ROUND(E12*P12,2)</f>
        <v>0</v>
      </c>
      <c r="R12" s="238"/>
      <c r="S12" s="238" t="s">
        <v>101</v>
      </c>
      <c r="T12" s="239" t="s">
        <v>102</v>
      </c>
      <c r="U12" s="222">
        <v>0</v>
      </c>
      <c r="V12" s="222">
        <f>ROUND(E12*U12,2)</f>
        <v>0</v>
      </c>
      <c r="W12" s="222"/>
      <c r="X12" s="222" t="s">
        <v>103</v>
      </c>
      <c r="Y12" s="222" t="s">
        <v>104</v>
      </c>
      <c r="Z12" s="212"/>
      <c r="AA12" s="212"/>
      <c r="AB12" s="212"/>
      <c r="AC12" s="212"/>
      <c r="AD12" s="212"/>
      <c r="AE12" s="212"/>
      <c r="AF12" s="212"/>
      <c r="AG12" s="212" t="s">
        <v>105</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52" t="s">
        <v>109</v>
      </c>
      <c r="D13" s="223"/>
      <c r="E13" s="224">
        <v>1</v>
      </c>
      <c r="F13" s="222"/>
      <c r="G13" s="222"/>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110</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33">
        <v>4</v>
      </c>
      <c r="B14" s="234" t="s">
        <v>113</v>
      </c>
      <c r="C14" s="251" t="s">
        <v>114</v>
      </c>
      <c r="D14" s="235" t="s">
        <v>115</v>
      </c>
      <c r="E14" s="236">
        <v>2</v>
      </c>
      <c r="F14" s="237"/>
      <c r="G14" s="238">
        <f>ROUND(E14*F14,2)</f>
        <v>0</v>
      </c>
      <c r="H14" s="237"/>
      <c r="I14" s="238">
        <f>ROUND(E14*H14,2)</f>
        <v>0</v>
      </c>
      <c r="J14" s="237"/>
      <c r="K14" s="238">
        <f>ROUND(E14*J14,2)</f>
        <v>0</v>
      </c>
      <c r="L14" s="238">
        <v>21</v>
      </c>
      <c r="M14" s="238">
        <f>G14*(1+L14/100)</f>
        <v>0</v>
      </c>
      <c r="N14" s="236">
        <v>0</v>
      </c>
      <c r="O14" s="236">
        <f>ROUND(E14*N14,2)</f>
        <v>0</v>
      </c>
      <c r="P14" s="236">
        <v>0</v>
      </c>
      <c r="Q14" s="236">
        <f>ROUND(E14*P14,2)</f>
        <v>0</v>
      </c>
      <c r="R14" s="238"/>
      <c r="S14" s="238" t="s">
        <v>101</v>
      </c>
      <c r="T14" s="239" t="s">
        <v>102</v>
      </c>
      <c r="U14" s="222">
        <v>0</v>
      </c>
      <c r="V14" s="222">
        <f>ROUND(E14*U14,2)</f>
        <v>0</v>
      </c>
      <c r="W14" s="222"/>
      <c r="X14" s="222" t="s">
        <v>103</v>
      </c>
      <c r="Y14" s="222" t="s">
        <v>104</v>
      </c>
      <c r="Z14" s="212"/>
      <c r="AA14" s="212"/>
      <c r="AB14" s="212"/>
      <c r="AC14" s="212"/>
      <c r="AD14" s="212"/>
      <c r="AE14" s="212"/>
      <c r="AF14" s="212"/>
      <c r="AG14" s="212" t="s">
        <v>105</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2" x14ac:dyDescent="0.2">
      <c r="A15" s="219"/>
      <c r="B15" s="220"/>
      <c r="C15" s="252" t="s">
        <v>116</v>
      </c>
      <c r="D15" s="223"/>
      <c r="E15" s="224">
        <v>1</v>
      </c>
      <c r="F15" s="222"/>
      <c r="G15" s="222"/>
      <c r="H15" s="222"/>
      <c r="I15" s="222"/>
      <c r="J15" s="222"/>
      <c r="K15" s="222"/>
      <c r="L15" s="222"/>
      <c r="M15" s="222"/>
      <c r="N15" s="221"/>
      <c r="O15" s="221"/>
      <c r="P15" s="221"/>
      <c r="Q15" s="221"/>
      <c r="R15" s="222"/>
      <c r="S15" s="222"/>
      <c r="T15" s="222"/>
      <c r="U15" s="222"/>
      <c r="V15" s="222"/>
      <c r="W15" s="222"/>
      <c r="X15" s="222"/>
      <c r="Y15" s="222"/>
      <c r="Z15" s="212"/>
      <c r="AA15" s="212"/>
      <c r="AB15" s="212"/>
      <c r="AC15" s="212"/>
      <c r="AD15" s="212"/>
      <c r="AE15" s="212"/>
      <c r="AF15" s="212"/>
      <c r="AG15" s="212" t="s">
        <v>110</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3" x14ac:dyDescent="0.2">
      <c r="A16" s="219"/>
      <c r="B16" s="220"/>
      <c r="C16" s="252" t="s">
        <v>117</v>
      </c>
      <c r="D16" s="223"/>
      <c r="E16" s="224">
        <v>1</v>
      </c>
      <c r="F16" s="222"/>
      <c r="G16" s="222"/>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110</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3">
        <v>5</v>
      </c>
      <c r="B17" s="234" t="s">
        <v>118</v>
      </c>
      <c r="C17" s="251" t="s">
        <v>119</v>
      </c>
      <c r="D17" s="235" t="s">
        <v>115</v>
      </c>
      <c r="E17" s="236">
        <v>2</v>
      </c>
      <c r="F17" s="237"/>
      <c r="G17" s="238">
        <f>ROUND(E17*F17,2)</f>
        <v>0</v>
      </c>
      <c r="H17" s="237"/>
      <c r="I17" s="238">
        <f>ROUND(E17*H17,2)</f>
        <v>0</v>
      </c>
      <c r="J17" s="237"/>
      <c r="K17" s="238">
        <f>ROUND(E17*J17,2)</f>
        <v>0</v>
      </c>
      <c r="L17" s="238">
        <v>21</v>
      </c>
      <c r="M17" s="238">
        <f>G17*(1+L17/100)</f>
        <v>0</v>
      </c>
      <c r="N17" s="236">
        <v>0</v>
      </c>
      <c r="O17" s="236">
        <f>ROUND(E17*N17,2)</f>
        <v>0</v>
      </c>
      <c r="P17" s="236">
        <v>0</v>
      </c>
      <c r="Q17" s="236">
        <f>ROUND(E17*P17,2)</f>
        <v>0</v>
      </c>
      <c r="R17" s="238"/>
      <c r="S17" s="238" t="s">
        <v>101</v>
      </c>
      <c r="T17" s="239" t="s">
        <v>102</v>
      </c>
      <c r="U17" s="222">
        <v>0</v>
      </c>
      <c r="V17" s="222">
        <f>ROUND(E17*U17,2)</f>
        <v>0</v>
      </c>
      <c r="W17" s="222"/>
      <c r="X17" s="222" t="s">
        <v>103</v>
      </c>
      <c r="Y17" s="222" t="s">
        <v>104</v>
      </c>
      <c r="Z17" s="212"/>
      <c r="AA17" s="212"/>
      <c r="AB17" s="212"/>
      <c r="AC17" s="212"/>
      <c r="AD17" s="212"/>
      <c r="AE17" s="212"/>
      <c r="AF17" s="212"/>
      <c r="AG17" s="212" t="s">
        <v>105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2" x14ac:dyDescent="0.2">
      <c r="A18" s="219"/>
      <c r="B18" s="220"/>
      <c r="C18" s="252" t="s">
        <v>116</v>
      </c>
      <c r="D18" s="223"/>
      <c r="E18" s="224">
        <v>1</v>
      </c>
      <c r="F18" s="222"/>
      <c r="G18" s="222"/>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110</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3" x14ac:dyDescent="0.2">
      <c r="A19" s="219"/>
      <c r="B19" s="220"/>
      <c r="C19" s="252" t="s">
        <v>117</v>
      </c>
      <c r="D19" s="223"/>
      <c r="E19" s="224">
        <v>1</v>
      </c>
      <c r="F19" s="222"/>
      <c r="G19" s="222"/>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110</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33">
        <v>6</v>
      </c>
      <c r="B20" s="234" t="s">
        <v>120</v>
      </c>
      <c r="C20" s="251" t="s">
        <v>121</v>
      </c>
      <c r="D20" s="235" t="s">
        <v>115</v>
      </c>
      <c r="E20" s="236">
        <v>1</v>
      </c>
      <c r="F20" s="237"/>
      <c r="G20" s="238">
        <f>ROUND(E20*F20,2)</f>
        <v>0</v>
      </c>
      <c r="H20" s="237"/>
      <c r="I20" s="238">
        <f>ROUND(E20*H20,2)</f>
        <v>0</v>
      </c>
      <c r="J20" s="237"/>
      <c r="K20" s="238">
        <f>ROUND(E20*J20,2)</f>
        <v>0</v>
      </c>
      <c r="L20" s="238">
        <v>21</v>
      </c>
      <c r="M20" s="238">
        <f>G20*(1+L20/100)</f>
        <v>0</v>
      </c>
      <c r="N20" s="236">
        <v>0</v>
      </c>
      <c r="O20" s="236">
        <f>ROUND(E20*N20,2)</f>
        <v>0</v>
      </c>
      <c r="P20" s="236">
        <v>0</v>
      </c>
      <c r="Q20" s="236">
        <f>ROUND(E20*P20,2)</f>
        <v>0</v>
      </c>
      <c r="R20" s="238"/>
      <c r="S20" s="238" t="s">
        <v>101</v>
      </c>
      <c r="T20" s="239" t="s">
        <v>102</v>
      </c>
      <c r="U20" s="222">
        <v>0</v>
      </c>
      <c r="V20" s="222">
        <f>ROUND(E20*U20,2)</f>
        <v>0</v>
      </c>
      <c r="W20" s="222"/>
      <c r="X20" s="222" t="s">
        <v>103</v>
      </c>
      <c r="Y20" s="222" t="s">
        <v>104</v>
      </c>
      <c r="Z20" s="212"/>
      <c r="AA20" s="212"/>
      <c r="AB20" s="212"/>
      <c r="AC20" s="212"/>
      <c r="AD20" s="212"/>
      <c r="AE20" s="212"/>
      <c r="AF20" s="212"/>
      <c r="AG20" s="212" t="s">
        <v>105</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2" x14ac:dyDescent="0.2">
      <c r="A21" s="219"/>
      <c r="B21" s="220"/>
      <c r="C21" s="252" t="s">
        <v>122</v>
      </c>
      <c r="D21" s="223"/>
      <c r="E21" s="224">
        <v>1</v>
      </c>
      <c r="F21" s="222"/>
      <c r="G21" s="22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110</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33">
        <v>7</v>
      </c>
      <c r="B22" s="234" t="s">
        <v>123</v>
      </c>
      <c r="C22" s="251" t="s">
        <v>124</v>
      </c>
      <c r="D22" s="235" t="s">
        <v>115</v>
      </c>
      <c r="E22" s="236">
        <v>1</v>
      </c>
      <c r="F22" s="237"/>
      <c r="G22" s="238">
        <f>ROUND(E22*F22,2)</f>
        <v>0</v>
      </c>
      <c r="H22" s="237"/>
      <c r="I22" s="238">
        <f>ROUND(E22*H22,2)</f>
        <v>0</v>
      </c>
      <c r="J22" s="237"/>
      <c r="K22" s="238">
        <f>ROUND(E22*J22,2)</f>
        <v>0</v>
      </c>
      <c r="L22" s="238">
        <v>21</v>
      </c>
      <c r="M22" s="238">
        <f>G22*(1+L22/100)</f>
        <v>0</v>
      </c>
      <c r="N22" s="236">
        <v>0</v>
      </c>
      <c r="O22" s="236">
        <f>ROUND(E22*N22,2)</f>
        <v>0</v>
      </c>
      <c r="P22" s="236">
        <v>0</v>
      </c>
      <c r="Q22" s="236">
        <f>ROUND(E22*P22,2)</f>
        <v>0</v>
      </c>
      <c r="R22" s="238"/>
      <c r="S22" s="238" t="s">
        <v>101</v>
      </c>
      <c r="T22" s="239" t="s">
        <v>102</v>
      </c>
      <c r="U22" s="222">
        <v>0</v>
      </c>
      <c r="V22" s="222">
        <f>ROUND(E22*U22,2)</f>
        <v>0</v>
      </c>
      <c r="W22" s="222"/>
      <c r="X22" s="222" t="s">
        <v>103</v>
      </c>
      <c r="Y22" s="222" t="s">
        <v>104</v>
      </c>
      <c r="Z22" s="212"/>
      <c r="AA22" s="212"/>
      <c r="AB22" s="212"/>
      <c r="AC22" s="212"/>
      <c r="AD22" s="212"/>
      <c r="AE22" s="212"/>
      <c r="AF22" s="212"/>
      <c r="AG22" s="212" t="s">
        <v>105</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2" t="s">
        <v>122</v>
      </c>
      <c r="D23" s="223"/>
      <c r="E23" s="224">
        <v>1</v>
      </c>
      <c r="F23" s="222"/>
      <c r="G23" s="222"/>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110</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33">
        <v>8</v>
      </c>
      <c r="B24" s="234" t="s">
        <v>125</v>
      </c>
      <c r="C24" s="251" t="s">
        <v>126</v>
      </c>
      <c r="D24" s="235" t="s">
        <v>115</v>
      </c>
      <c r="E24" s="236">
        <v>1</v>
      </c>
      <c r="F24" s="237"/>
      <c r="G24" s="238">
        <f>ROUND(E24*F24,2)</f>
        <v>0</v>
      </c>
      <c r="H24" s="237"/>
      <c r="I24" s="238">
        <f>ROUND(E24*H24,2)</f>
        <v>0</v>
      </c>
      <c r="J24" s="237"/>
      <c r="K24" s="238">
        <f>ROUND(E24*J24,2)</f>
        <v>0</v>
      </c>
      <c r="L24" s="238">
        <v>21</v>
      </c>
      <c r="M24" s="238">
        <f>G24*(1+L24/100)</f>
        <v>0</v>
      </c>
      <c r="N24" s="236">
        <v>0</v>
      </c>
      <c r="O24" s="236">
        <f>ROUND(E24*N24,2)</f>
        <v>0</v>
      </c>
      <c r="P24" s="236">
        <v>0</v>
      </c>
      <c r="Q24" s="236">
        <f>ROUND(E24*P24,2)</f>
        <v>0</v>
      </c>
      <c r="R24" s="238"/>
      <c r="S24" s="238" t="s">
        <v>101</v>
      </c>
      <c r="T24" s="239" t="s">
        <v>102</v>
      </c>
      <c r="U24" s="222">
        <v>0</v>
      </c>
      <c r="V24" s="222">
        <f>ROUND(E24*U24,2)</f>
        <v>0</v>
      </c>
      <c r="W24" s="222"/>
      <c r="X24" s="222" t="s">
        <v>103</v>
      </c>
      <c r="Y24" s="222" t="s">
        <v>104</v>
      </c>
      <c r="Z24" s="212"/>
      <c r="AA24" s="212"/>
      <c r="AB24" s="212"/>
      <c r="AC24" s="212"/>
      <c r="AD24" s="212"/>
      <c r="AE24" s="212"/>
      <c r="AF24" s="212"/>
      <c r="AG24" s="212" t="s">
        <v>105</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2" x14ac:dyDescent="0.2">
      <c r="A25" s="219"/>
      <c r="B25" s="220"/>
      <c r="C25" s="252" t="s">
        <v>127</v>
      </c>
      <c r="D25" s="223"/>
      <c r="E25" s="224">
        <v>1</v>
      </c>
      <c r="F25" s="222"/>
      <c r="G25" s="222"/>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110</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33">
        <v>9</v>
      </c>
      <c r="B26" s="234" t="s">
        <v>128</v>
      </c>
      <c r="C26" s="251" t="s">
        <v>129</v>
      </c>
      <c r="D26" s="235" t="s">
        <v>115</v>
      </c>
      <c r="E26" s="236">
        <v>1</v>
      </c>
      <c r="F26" s="237"/>
      <c r="G26" s="238">
        <f>ROUND(E26*F26,2)</f>
        <v>0</v>
      </c>
      <c r="H26" s="237"/>
      <c r="I26" s="238">
        <f>ROUND(E26*H26,2)</f>
        <v>0</v>
      </c>
      <c r="J26" s="237"/>
      <c r="K26" s="238">
        <f>ROUND(E26*J26,2)</f>
        <v>0</v>
      </c>
      <c r="L26" s="238">
        <v>21</v>
      </c>
      <c r="M26" s="238">
        <f>G26*(1+L26/100)</f>
        <v>0</v>
      </c>
      <c r="N26" s="236">
        <v>0</v>
      </c>
      <c r="O26" s="236">
        <f>ROUND(E26*N26,2)</f>
        <v>0</v>
      </c>
      <c r="P26" s="236">
        <v>0</v>
      </c>
      <c r="Q26" s="236">
        <f>ROUND(E26*P26,2)</f>
        <v>0</v>
      </c>
      <c r="R26" s="238"/>
      <c r="S26" s="238" t="s">
        <v>101</v>
      </c>
      <c r="T26" s="239" t="s">
        <v>102</v>
      </c>
      <c r="U26" s="222">
        <v>0</v>
      </c>
      <c r="V26" s="222">
        <f>ROUND(E26*U26,2)</f>
        <v>0</v>
      </c>
      <c r="W26" s="222"/>
      <c r="X26" s="222" t="s">
        <v>103</v>
      </c>
      <c r="Y26" s="222" t="s">
        <v>104</v>
      </c>
      <c r="Z26" s="212"/>
      <c r="AA26" s="212"/>
      <c r="AB26" s="212"/>
      <c r="AC26" s="212"/>
      <c r="AD26" s="212"/>
      <c r="AE26" s="212"/>
      <c r="AF26" s="212"/>
      <c r="AG26" s="212" t="s">
        <v>105</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2" x14ac:dyDescent="0.2">
      <c r="A27" s="219"/>
      <c r="B27" s="220"/>
      <c r="C27" s="252" t="s">
        <v>127</v>
      </c>
      <c r="D27" s="223"/>
      <c r="E27" s="224">
        <v>1</v>
      </c>
      <c r="F27" s="222"/>
      <c r="G27" s="222"/>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110</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33">
        <v>10</v>
      </c>
      <c r="B28" s="234" t="s">
        <v>130</v>
      </c>
      <c r="C28" s="251" t="s">
        <v>131</v>
      </c>
      <c r="D28" s="235" t="s">
        <v>115</v>
      </c>
      <c r="E28" s="236">
        <v>1</v>
      </c>
      <c r="F28" s="237"/>
      <c r="G28" s="238">
        <f>ROUND(E28*F28,2)</f>
        <v>0</v>
      </c>
      <c r="H28" s="237"/>
      <c r="I28" s="238">
        <f>ROUND(E28*H28,2)</f>
        <v>0</v>
      </c>
      <c r="J28" s="237"/>
      <c r="K28" s="238">
        <f>ROUND(E28*J28,2)</f>
        <v>0</v>
      </c>
      <c r="L28" s="238">
        <v>21</v>
      </c>
      <c r="M28" s="238">
        <f>G28*(1+L28/100)</f>
        <v>0</v>
      </c>
      <c r="N28" s="236">
        <v>0</v>
      </c>
      <c r="O28" s="236">
        <f>ROUND(E28*N28,2)</f>
        <v>0</v>
      </c>
      <c r="P28" s="236">
        <v>0</v>
      </c>
      <c r="Q28" s="236">
        <f>ROUND(E28*P28,2)</f>
        <v>0</v>
      </c>
      <c r="R28" s="238"/>
      <c r="S28" s="238" t="s">
        <v>101</v>
      </c>
      <c r="T28" s="239" t="s">
        <v>102</v>
      </c>
      <c r="U28" s="222">
        <v>0</v>
      </c>
      <c r="V28" s="222">
        <f>ROUND(E28*U28,2)</f>
        <v>0</v>
      </c>
      <c r="W28" s="222"/>
      <c r="X28" s="222" t="s">
        <v>103</v>
      </c>
      <c r="Y28" s="222" t="s">
        <v>104</v>
      </c>
      <c r="Z28" s="212"/>
      <c r="AA28" s="212"/>
      <c r="AB28" s="212"/>
      <c r="AC28" s="212"/>
      <c r="AD28" s="212"/>
      <c r="AE28" s="212"/>
      <c r="AF28" s="212"/>
      <c r="AG28" s="212" t="s">
        <v>105</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52" t="s">
        <v>132</v>
      </c>
      <c r="D29" s="223"/>
      <c r="E29" s="224">
        <v>1</v>
      </c>
      <c r="F29" s="222"/>
      <c r="G29" s="222"/>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110</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33">
        <v>11</v>
      </c>
      <c r="B30" s="234" t="s">
        <v>133</v>
      </c>
      <c r="C30" s="251" t="s">
        <v>134</v>
      </c>
      <c r="D30" s="235" t="s">
        <v>115</v>
      </c>
      <c r="E30" s="236">
        <v>1</v>
      </c>
      <c r="F30" s="237"/>
      <c r="G30" s="238">
        <f>ROUND(E30*F30,2)</f>
        <v>0</v>
      </c>
      <c r="H30" s="237"/>
      <c r="I30" s="238">
        <f>ROUND(E30*H30,2)</f>
        <v>0</v>
      </c>
      <c r="J30" s="237"/>
      <c r="K30" s="238">
        <f>ROUND(E30*J30,2)</f>
        <v>0</v>
      </c>
      <c r="L30" s="238">
        <v>21</v>
      </c>
      <c r="M30" s="238">
        <f>G30*(1+L30/100)</f>
        <v>0</v>
      </c>
      <c r="N30" s="236">
        <v>0</v>
      </c>
      <c r="O30" s="236">
        <f>ROUND(E30*N30,2)</f>
        <v>0</v>
      </c>
      <c r="P30" s="236">
        <v>0</v>
      </c>
      <c r="Q30" s="236">
        <f>ROUND(E30*P30,2)</f>
        <v>0</v>
      </c>
      <c r="R30" s="238"/>
      <c r="S30" s="238" t="s">
        <v>101</v>
      </c>
      <c r="T30" s="239" t="s">
        <v>102</v>
      </c>
      <c r="U30" s="222">
        <v>0</v>
      </c>
      <c r="V30" s="222">
        <f>ROUND(E30*U30,2)</f>
        <v>0</v>
      </c>
      <c r="W30" s="222"/>
      <c r="X30" s="222" t="s">
        <v>103</v>
      </c>
      <c r="Y30" s="222" t="s">
        <v>104</v>
      </c>
      <c r="Z30" s="212"/>
      <c r="AA30" s="212"/>
      <c r="AB30" s="212"/>
      <c r="AC30" s="212"/>
      <c r="AD30" s="212"/>
      <c r="AE30" s="212"/>
      <c r="AF30" s="212"/>
      <c r="AG30" s="212" t="s">
        <v>105</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2" x14ac:dyDescent="0.2">
      <c r="A31" s="219"/>
      <c r="B31" s="220"/>
      <c r="C31" s="252" t="s">
        <v>132</v>
      </c>
      <c r="D31" s="223"/>
      <c r="E31" s="224">
        <v>1</v>
      </c>
      <c r="F31" s="222"/>
      <c r="G31" s="222"/>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110</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33">
        <v>12</v>
      </c>
      <c r="B32" s="234" t="s">
        <v>135</v>
      </c>
      <c r="C32" s="251" t="s">
        <v>136</v>
      </c>
      <c r="D32" s="235" t="s">
        <v>115</v>
      </c>
      <c r="E32" s="236">
        <v>1</v>
      </c>
      <c r="F32" s="237"/>
      <c r="G32" s="238">
        <f>ROUND(E32*F32,2)</f>
        <v>0</v>
      </c>
      <c r="H32" s="237"/>
      <c r="I32" s="238">
        <f>ROUND(E32*H32,2)</f>
        <v>0</v>
      </c>
      <c r="J32" s="237"/>
      <c r="K32" s="238">
        <f>ROUND(E32*J32,2)</f>
        <v>0</v>
      </c>
      <c r="L32" s="238">
        <v>21</v>
      </c>
      <c r="M32" s="238">
        <f>G32*(1+L32/100)</f>
        <v>0</v>
      </c>
      <c r="N32" s="236">
        <v>0</v>
      </c>
      <c r="O32" s="236">
        <f>ROUND(E32*N32,2)</f>
        <v>0</v>
      </c>
      <c r="P32" s="236">
        <v>0</v>
      </c>
      <c r="Q32" s="236">
        <f>ROUND(E32*P32,2)</f>
        <v>0</v>
      </c>
      <c r="R32" s="238"/>
      <c r="S32" s="238" t="s">
        <v>101</v>
      </c>
      <c r="T32" s="239" t="s">
        <v>102</v>
      </c>
      <c r="U32" s="222">
        <v>0</v>
      </c>
      <c r="V32" s="222">
        <f>ROUND(E32*U32,2)</f>
        <v>0</v>
      </c>
      <c r="W32" s="222"/>
      <c r="X32" s="222" t="s">
        <v>103</v>
      </c>
      <c r="Y32" s="222" t="s">
        <v>104</v>
      </c>
      <c r="Z32" s="212"/>
      <c r="AA32" s="212"/>
      <c r="AB32" s="212"/>
      <c r="AC32" s="212"/>
      <c r="AD32" s="212"/>
      <c r="AE32" s="212"/>
      <c r="AF32" s="212"/>
      <c r="AG32" s="212" t="s">
        <v>105</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2" x14ac:dyDescent="0.2">
      <c r="A33" s="219"/>
      <c r="B33" s="220"/>
      <c r="C33" s="252" t="s">
        <v>137</v>
      </c>
      <c r="D33" s="223"/>
      <c r="E33" s="224">
        <v>1</v>
      </c>
      <c r="F33" s="222"/>
      <c r="G33" s="22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110</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33">
        <v>13</v>
      </c>
      <c r="B34" s="234" t="s">
        <v>138</v>
      </c>
      <c r="C34" s="251" t="s">
        <v>139</v>
      </c>
      <c r="D34" s="235" t="s">
        <v>115</v>
      </c>
      <c r="E34" s="236">
        <v>1</v>
      </c>
      <c r="F34" s="237"/>
      <c r="G34" s="238">
        <f>ROUND(E34*F34,2)</f>
        <v>0</v>
      </c>
      <c r="H34" s="237"/>
      <c r="I34" s="238">
        <f>ROUND(E34*H34,2)</f>
        <v>0</v>
      </c>
      <c r="J34" s="237"/>
      <c r="K34" s="238">
        <f>ROUND(E34*J34,2)</f>
        <v>0</v>
      </c>
      <c r="L34" s="238">
        <v>21</v>
      </c>
      <c r="M34" s="238">
        <f>G34*(1+L34/100)</f>
        <v>0</v>
      </c>
      <c r="N34" s="236">
        <v>0</v>
      </c>
      <c r="O34" s="236">
        <f>ROUND(E34*N34,2)</f>
        <v>0</v>
      </c>
      <c r="P34" s="236">
        <v>0</v>
      </c>
      <c r="Q34" s="236">
        <f>ROUND(E34*P34,2)</f>
        <v>0</v>
      </c>
      <c r="R34" s="238"/>
      <c r="S34" s="238" t="s">
        <v>101</v>
      </c>
      <c r="T34" s="239" t="s">
        <v>102</v>
      </c>
      <c r="U34" s="222">
        <v>0</v>
      </c>
      <c r="V34" s="222">
        <f>ROUND(E34*U34,2)</f>
        <v>0</v>
      </c>
      <c r="W34" s="222"/>
      <c r="X34" s="222" t="s">
        <v>103</v>
      </c>
      <c r="Y34" s="222" t="s">
        <v>104</v>
      </c>
      <c r="Z34" s="212"/>
      <c r="AA34" s="212"/>
      <c r="AB34" s="212"/>
      <c r="AC34" s="212"/>
      <c r="AD34" s="212"/>
      <c r="AE34" s="212"/>
      <c r="AF34" s="212"/>
      <c r="AG34" s="212" t="s">
        <v>105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2" x14ac:dyDescent="0.2">
      <c r="A35" s="219"/>
      <c r="B35" s="220"/>
      <c r="C35" s="252" t="s">
        <v>137</v>
      </c>
      <c r="D35" s="223"/>
      <c r="E35" s="224">
        <v>1</v>
      </c>
      <c r="F35" s="222"/>
      <c r="G35" s="222"/>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110</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33">
        <v>14</v>
      </c>
      <c r="B36" s="234" t="s">
        <v>140</v>
      </c>
      <c r="C36" s="251" t="s">
        <v>141</v>
      </c>
      <c r="D36" s="235" t="s">
        <v>115</v>
      </c>
      <c r="E36" s="236">
        <v>1</v>
      </c>
      <c r="F36" s="237"/>
      <c r="G36" s="238">
        <f>ROUND(E36*F36,2)</f>
        <v>0</v>
      </c>
      <c r="H36" s="237"/>
      <c r="I36" s="238">
        <f>ROUND(E36*H36,2)</f>
        <v>0</v>
      </c>
      <c r="J36" s="237"/>
      <c r="K36" s="238">
        <f>ROUND(E36*J36,2)</f>
        <v>0</v>
      </c>
      <c r="L36" s="238">
        <v>21</v>
      </c>
      <c r="M36" s="238">
        <f>G36*(1+L36/100)</f>
        <v>0</v>
      </c>
      <c r="N36" s="236">
        <v>0</v>
      </c>
      <c r="O36" s="236">
        <f>ROUND(E36*N36,2)</f>
        <v>0</v>
      </c>
      <c r="P36" s="236">
        <v>0</v>
      </c>
      <c r="Q36" s="236">
        <f>ROUND(E36*P36,2)</f>
        <v>0</v>
      </c>
      <c r="R36" s="238"/>
      <c r="S36" s="238" t="s">
        <v>101</v>
      </c>
      <c r="T36" s="239" t="s">
        <v>102</v>
      </c>
      <c r="U36" s="222">
        <v>0</v>
      </c>
      <c r="V36" s="222">
        <f>ROUND(E36*U36,2)</f>
        <v>0</v>
      </c>
      <c r="W36" s="222"/>
      <c r="X36" s="222" t="s">
        <v>103</v>
      </c>
      <c r="Y36" s="222" t="s">
        <v>104</v>
      </c>
      <c r="Z36" s="212"/>
      <c r="AA36" s="212"/>
      <c r="AB36" s="212"/>
      <c r="AC36" s="212"/>
      <c r="AD36" s="212"/>
      <c r="AE36" s="212"/>
      <c r="AF36" s="212"/>
      <c r="AG36" s="212" t="s">
        <v>105</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2" x14ac:dyDescent="0.2">
      <c r="A37" s="219"/>
      <c r="B37" s="220"/>
      <c r="C37" s="252" t="s">
        <v>142</v>
      </c>
      <c r="D37" s="223"/>
      <c r="E37" s="224">
        <v>1</v>
      </c>
      <c r="F37" s="222"/>
      <c r="G37" s="222"/>
      <c r="H37" s="222"/>
      <c r="I37" s="222"/>
      <c r="J37" s="222"/>
      <c r="K37" s="222"/>
      <c r="L37" s="222"/>
      <c r="M37" s="222"/>
      <c r="N37" s="221"/>
      <c r="O37" s="221"/>
      <c r="P37" s="221"/>
      <c r="Q37" s="221"/>
      <c r="R37" s="222"/>
      <c r="S37" s="222"/>
      <c r="T37" s="222"/>
      <c r="U37" s="222"/>
      <c r="V37" s="222"/>
      <c r="W37" s="222"/>
      <c r="X37" s="222"/>
      <c r="Y37" s="222"/>
      <c r="Z37" s="212"/>
      <c r="AA37" s="212"/>
      <c r="AB37" s="212"/>
      <c r="AC37" s="212"/>
      <c r="AD37" s="212"/>
      <c r="AE37" s="212"/>
      <c r="AF37" s="212"/>
      <c r="AG37" s="212" t="s">
        <v>110</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33">
        <v>15</v>
      </c>
      <c r="B38" s="234" t="s">
        <v>143</v>
      </c>
      <c r="C38" s="251" t="s">
        <v>144</v>
      </c>
      <c r="D38" s="235" t="s">
        <v>115</v>
      </c>
      <c r="E38" s="236">
        <v>1</v>
      </c>
      <c r="F38" s="237"/>
      <c r="G38" s="238">
        <f>ROUND(E38*F38,2)</f>
        <v>0</v>
      </c>
      <c r="H38" s="237"/>
      <c r="I38" s="238">
        <f>ROUND(E38*H38,2)</f>
        <v>0</v>
      </c>
      <c r="J38" s="237"/>
      <c r="K38" s="238">
        <f>ROUND(E38*J38,2)</f>
        <v>0</v>
      </c>
      <c r="L38" s="238">
        <v>21</v>
      </c>
      <c r="M38" s="238">
        <f>G38*(1+L38/100)</f>
        <v>0</v>
      </c>
      <c r="N38" s="236">
        <v>0</v>
      </c>
      <c r="O38" s="236">
        <f>ROUND(E38*N38,2)</f>
        <v>0</v>
      </c>
      <c r="P38" s="236">
        <v>0</v>
      </c>
      <c r="Q38" s="236">
        <f>ROUND(E38*P38,2)</f>
        <v>0</v>
      </c>
      <c r="R38" s="238"/>
      <c r="S38" s="238" t="s">
        <v>101</v>
      </c>
      <c r="T38" s="239" t="s">
        <v>102</v>
      </c>
      <c r="U38" s="222">
        <v>0</v>
      </c>
      <c r="V38" s="222">
        <f>ROUND(E38*U38,2)</f>
        <v>0</v>
      </c>
      <c r="W38" s="222"/>
      <c r="X38" s="222" t="s">
        <v>103</v>
      </c>
      <c r="Y38" s="222" t="s">
        <v>104</v>
      </c>
      <c r="Z38" s="212"/>
      <c r="AA38" s="212"/>
      <c r="AB38" s="212"/>
      <c r="AC38" s="212"/>
      <c r="AD38" s="212"/>
      <c r="AE38" s="212"/>
      <c r="AF38" s="212"/>
      <c r="AG38" s="212" t="s">
        <v>105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
      <c r="A39" s="219"/>
      <c r="B39" s="220"/>
      <c r="C39" s="252" t="s">
        <v>142</v>
      </c>
      <c r="D39" s="223"/>
      <c r="E39" s="224">
        <v>1</v>
      </c>
      <c r="F39" s="222"/>
      <c r="G39" s="22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110</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33">
        <v>16</v>
      </c>
      <c r="B40" s="234" t="s">
        <v>145</v>
      </c>
      <c r="C40" s="251" t="s">
        <v>146</v>
      </c>
      <c r="D40" s="235" t="s">
        <v>115</v>
      </c>
      <c r="E40" s="236">
        <v>1</v>
      </c>
      <c r="F40" s="237"/>
      <c r="G40" s="238">
        <f>ROUND(E40*F40,2)</f>
        <v>0</v>
      </c>
      <c r="H40" s="237"/>
      <c r="I40" s="238">
        <f>ROUND(E40*H40,2)</f>
        <v>0</v>
      </c>
      <c r="J40" s="237"/>
      <c r="K40" s="238">
        <f>ROUND(E40*J40,2)</f>
        <v>0</v>
      </c>
      <c r="L40" s="238">
        <v>21</v>
      </c>
      <c r="M40" s="238">
        <f>G40*(1+L40/100)</f>
        <v>0</v>
      </c>
      <c r="N40" s="236">
        <v>0</v>
      </c>
      <c r="O40" s="236">
        <f>ROUND(E40*N40,2)</f>
        <v>0</v>
      </c>
      <c r="P40" s="236">
        <v>0</v>
      </c>
      <c r="Q40" s="236">
        <f>ROUND(E40*P40,2)</f>
        <v>0</v>
      </c>
      <c r="R40" s="238"/>
      <c r="S40" s="238" t="s">
        <v>101</v>
      </c>
      <c r="T40" s="239" t="s">
        <v>102</v>
      </c>
      <c r="U40" s="222">
        <v>0</v>
      </c>
      <c r="V40" s="222">
        <f>ROUND(E40*U40,2)</f>
        <v>0</v>
      </c>
      <c r="W40" s="222"/>
      <c r="X40" s="222" t="s">
        <v>103</v>
      </c>
      <c r="Y40" s="222" t="s">
        <v>104</v>
      </c>
      <c r="Z40" s="212"/>
      <c r="AA40" s="212"/>
      <c r="AB40" s="212"/>
      <c r="AC40" s="212"/>
      <c r="AD40" s="212"/>
      <c r="AE40" s="212"/>
      <c r="AF40" s="212"/>
      <c r="AG40" s="212" t="s">
        <v>105</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2" x14ac:dyDescent="0.2">
      <c r="A41" s="219"/>
      <c r="B41" s="220"/>
      <c r="C41" s="252" t="s">
        <v>147</v>
      </c>
      <c r="D41" s="223"/>
      <c r="E41" s="224">
        <v>1</v>
      </c>
      <c r="F41" s="222"/>
      <c r="G41" s="222"/>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110</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33">
        <v>17</v>
      </c>
      <c r="B42" s="234" t="s">
        <v>148</v>
      </c>
      <c r="C42" s="251" t="s">
        <v>149</v>
      </c>
      <c r="D42" s="235" t="s">
        <v>115</v>
      </c>
      <c r="E42" s="236">
        <v>1</v>
      </c>
      <c r="F42" s="237"/>
      <c r="G42" s="238">
        <f>ROUND(E42*F42,2)</f>
        <v>0</v>
      </c>
      <c r="H42" s="237"/>
      <c r="I42" s="238">
        <f>ROUND(E42*H42,2)</f>
        <v>0</v>
      </c>
      <c r="J42" s="237"/>
      <c r="K42" s="238">
        <f>ROUND(E42*J42,2)</f>
        <v>0</v>
      </c>
      <c r="L42" s="238">
        <v>21</v>
      </c>
      <c r="M42" s="238">
        <f>G42*(1+L42/100)</f>
        <v>0</v>
      </c>
      <c r="N42" s="236">
        <v>0</v>
      </c>
      <c r="O42" s="236">
        <f>ROUND(E42*N42,2)</f>
        <v>0</v>
      </c>
      <c r="P42" s="236">
        <v>0</v>
      </c>
      <c r="Q42" s="236">
        <f>ROUND(E42*P42,2)</f>
        <v>0</v>
      </c>
      <c r="R42" s="238"/>
      <c r="S42" s="238" t="s">
        <v>101</v>
      </c>
      <c r="T42" s="239" t="s">
        <v>102</v>
      </c>
      <c r="U42" s="222">
        <v>0</v>
      </c>
      <c r="V42" s="222">
        <f>ROUND(E42*U42,2)</f>
        <v>0</v>
      </c>
      <c r="W42" s="222"/>
      <c r="X42" s="222" t="s">
        <v>103</v>
      </c>
      <c r="Y42" s="222" t="s">
        <v>104</v>
      </c>
      <c r="Z42" s="212"/>
      <c r="AA42" s="212"/>
      <c r="AB42" s="212"/>
      <c r="AC42" s="212"/>
      <c r="AD42" s="212"/>
      <c r="AE42" s="212"/>
      <c r="AF42" s="212"/>
      <c r="AG42" s="212" t="s">
        <v>105</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2" x14ac:dyDescent="0.2">
      <c r="A43" s="219"/>
      <c r="B43" s="220"/>
      <c r="C43" s="252" t="s">
        <v>147</v>
      </c>
      <c r="D43" s="223"/>
      <c r="E43" s="224">
        <v>1</v>
      </c>
      <c r="F43" s="222"/>
      <c r="G43" s="22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110</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33">
        <v>18</v>
      </c>
      <c r="B44" s="234" t="s">
        <v>150</v>
      </c>
      <c r="C44" s="251" t="s">
        <v>151</v>
      </c>
      <c r="D44" s="235" t="s">
        <v>115</v>
      </c>
      <c r="E44" s="236">
        <v>1</v>
      </c>
      <c r="F44" s="237"/>
      <c r="G44" s="238">
        <f>ROUND(E44*F44,2)</f>
        <v>0</v>
      </c>
      <c r="H44" s="237"/>
      <c r="I44" s="238">
        <f>ROUND(E44*H44,2)</f>
        <v>0</v>
      </c>
      <c r="J44" s="237"/>
      <c r="K44" s="238">
        <f>ROUND(E44*J44,2)</f>
        <v>0</v>
      </c>
      <c r="L44" s="238">
        <v>21</v>
      </c>
      <c r="M44" s="238">
        <f>G44*(1+L44/100)</f>
        <v>0</v>
      </c>
      <c r="N44" s="236">
        <v>0</v>
      </c>
      <c r="O44" s="236">
        <f>ROUND(E44*N44,2)</f>
        <v>0</v>
      </c>
      <c r="P44" s="236">
        <v>0</v>
      </c>
      <c r="Q44" s="236">
        <f>ROUND(E44*P44,2)</f>
        <v>0</v>
      </c>
      <c r="R44" s="238"/>
      <c r="S44" s="238" t="s">
        <v>101</v>
      </c>
      <c r="T44" s="239" t="s">
        <v>102</v>
      </c>
      <c r="U44" s="222">
        <v>0</v>
      </c>
      <c r="V44" s="222">
        <f>ROUND(E44*U44,2)</f>
        <v>0</v>
      </c>
      <c r="W44" s="222"/>
      <c r="X44" s="222" t="s">
        <v>103</v>
      </c>
      <c r="Y44" s="222" t="s">
        <v>104</v>
      </c>
      <c r="Z44" s="212"/>
      <c r="AA44" s="212"/>
      <c r="AB44" s="212"/>
      <c r="AC44" s="212"/>
      <c r="AD44" s="212"/>
      <c r="AE44" s="212"/>
      <c r="AF44" s="212"/>
      <c r="AG44" s="212" t="s">
        <v>105</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2" x14ac:dyDescent="0.2">
      <c r="A45" s="219"/>
      <c r="B45" s="220"/>
      <c r="C45" s="252" t="s">
        <v>152</v>
      </c>
      <c r="D45" s="223"/>
      <c r="E45" s="224">
        <v>1</v>
      </c>
      <c r="F45" s="222"/>
      <c r="G45" s="222"/>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110</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33">
        <v>19</v>
      </c>
      <c r="B46" s="234" t="s">
        <v>153</v>
      </c>
      <c r="C46" s="251" t="s">
        <v>154</v>
      </c>
      <c r="D46" s="235" t="s">
        <v>115</v>
      </c>
      <c r="E46" s="236">
        <v>1</v>
      </c>
      <c r="F46" s="237"/>
      <c r="G46" s="238">
        <f>ROUND(E46*F46,2)</f>
        <v>0</v>
      </c>
      <c r="H46" s="237"/>
      <c r="I46" s="238">
        <f>ROUND(E46*H46,2)</f>
        <v>0</v>
      </c>
      <c r="J46" s="237"/>
      <c r="K46" s="238">
        <f>ROUND(E46*J46,2)</f>
        <v>0</v>
      </c>
      <c r="L46" s="238">
        <v>21</v>
      </c>
      <c r="M46" s="238">
        <f>G46*(1+L46/100)</f>
        <v>0</v>
      </c>
      <c r="N46" s="236">
        <v>0</v>
      </c>
      <c r="O46" s="236">
        <f>ROUND(E46*N46,2)</f>
        <v>0</v>
      </c>
      <c r="P46" s="236">
        <v>0</v>
      </c>
      <c r="Q46" s="236">
        <f>ROUND(E46*P46,2)</f>
        <v>0</v>
      </c>
      <c r="R46" s="238"/>
      <c r="S46" s="238" t="s">
        <v>101</v>
      </c>
      <c r="T46" s="239" t="s">
        <v>102</v>
      </c>
      <c r="U46" s="222">
        <v>0</v>
      </c>
      <c r="V46" s="222">
        <f>ROUND(E46*U46,2)</f>
        <v>0</v>
      </c>
      <c r="W46" s="222"/>
      <c r="X46" s="222" t="s">
        <v>103</v>
      </c>
      <c r="Y46" s="222" t="s">
        <v>104</v>
      </c>
      <c r="Z46" s="212"/>
      <c r="AA46" s="212"/>
      <c r="AB46" s="212"/>
      <c r="AC46" s="212"/>
      <c r="AD46" s="212"/>
      <c r="AE46" s="212"/>
      <c r="AF46" s="212"/>
      <c r="AG46" s="212" t="s">
        <v>105</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2" x14ac:dyDescent="0.2">
      <c r="A47" s="219"/>
      <c r="B47" s="220"/>
      <c r="C47" s="252" t="s">
        <v>152</v>
      </c>
      <c r="D47" s="223"/>
      <c r="E47" s="224">
        <v>1</v>
      </c>
      <c r="F47" s="222"/>
      <c r="G47" s="222"/>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110</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33">
        <v>20</v>
      </c>
      <c r="B48" s="234" t="s">
        <v>155</v>
      </c>
      <c r="C48" s="251" t="s">
        <v>156</v>
      </c>
      <c r="D48" s="235" t="s">
        <v>115</v>
      </c>
      <c r="E48" s="236">
        <v>2</v>
      </c>
      <c r="F48" s="237"/>
      <c r="G48" s="238">
        <f>ROUND(E48*F48,2)</f>
        <v>0</v>
      </c>
      <c r="H48" s="237"/>
      <c r="I48" s="238">
        <f>ROUND(E48*H48,2)</f>
        <v>0</v>
      </c>
      <c r="J48" s="237"/>
      <c r="K48" s="238">
        <f>ROUND(E48*J48,2)</f>
        <v>0</v>
      </c>
      <c r="L48" s="238">
        <v>21</v>
      </c>
      <c r="M48" s="238">
        <f>G48*(1+L48/100)</f>
        <v>0</v>
      </c>
      <c r="N48" s="236">
        <v>0</v>
      </c>
      <c r="O48" s="236">
        <f>ROUND(E48*N48,2)</f>
        <v>0</v>
      </c>
      <c r="P48" s="236">
        <v>0</v>
      </c>
      <c r="Q48" s="236">
        <f>ROUND(E48*P48,2)</f>
        <v>0</v>
      </c>
      <c r="R48" s="238"/>
      <c r="S48" s="238" t="s">
        <v>101</v>
      </c>
      <c r="T48" s="239" t="s">
        <v>102</v>
      </c>
      <c r="U48" s="222">
        <v>0</v>
      </c>
      <c r="V48" s="222">
        <f>ROUND(E48*U48,2)</f>
        <v>0</v>
      </c>
      <c r="W48" s="222"/>
      <c r="X48" s="222" t="s">
        <v>103</v>
      </c>
      <c r="Y48" s="222" t="s">
        <v>104</v>
      </c>
      <c r="Z48" s="212"/>
      <c r="AA48" s="212"/>
      <c r="AB48" s="212"/>
      <c r="AC48" s="212"/>
      <c r="AD48" s="212"/>
      <c r="AE48" s="212"/>
      <c r="AF48" s="212"/>
      <c r="AG48" s="212" t="s">
        <v>105</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2" x14ac:dyDescent="0.2">
      <c r="A49" s="219"/>
      <c r="B49" s="220"/>
      <c r="C49" s="252" t="s">
        <v>157</v>
      </c>
      <c r="D49" s="223"/>
      <c r="E49" s="224">
        <v>2</v>
      </c>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110</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33">
        <v>21</v>
      </c>
      <c r="B50" s="234" t="s">
        <v>158</v>
      </c>
      <c r="C50" s="251" t="s">
        <v>159</v>
      </c>
      <c r="D50" s="235" t="s">
        <v>115</v>
      </c>
      <c r="E50" s="236">
        <v>2</v>
      </c>
      <c r="F50" s="237"/>
      <c r="G50" s="238">
        <f>ROUND(E50*F50,2)</f>
        <v>0</v>
      </c>
      <c r="H50" s="237"/>
      <c r="I50" s="238">
        <f>ROUND(E50*H50,2)</f>
        <v>0</v>
      </c>
      <c r="J50" s="237"/>
      <c r="K50" s="238">
        <f>ROUND(E50*J50,2)</f>
        <v>0</v>
      </c>
      <c r="L50" s="238">
        <v>21</v>
      </c>
      <c r="M50" s="238">
        <f>G50*(1+L50/100)</f>
        <v>0</v>
      </c>
      <c r="N50" s="236">
        <v>0</v>
      </c>
      <c r="O50" s="236">
        <f>ROUND(E50*N50,2)</f>
        <v>0</v>
      </c>
      <c r="P50" s="236">
        <v>0</v>
      </c>
      <c r="Q50" s="236">
        <f>ROUND(E50*P50,2)</f>
        <v>0</v>
      </c>
      <c r="R50" s="238"/>
      <c r="S50" s="238" t="s">
        <v>101</v>
      </c>
      <c r="T50" s="239" t="s">
        <v>102</v>
      </c>
      <c r="U50" s="222">
        <v>0</v>
      </c>
      <c r="V50" s="222">
        <f>ROUND(E50*U50,2)</f>
        <v>0</v>
      </c>
      <c r="W50" s="222"/>
      <c r="X50" s="222" t="s">
        <v>103</v>
      </c>
      <c r="Y50" s="222" t="s">
        <v>104</v>
      </c>
      <c r="Z50" s="212"/>
      <c r="AA50" s="212"/>
      <c r="AB50" s="212"/>
      <c r="AC50" s="212"/>
      <c r="AD50" s="212"/>
      <c r="AE50" s="212"/>
      <c r="AF50" s="212"/>
      <c r="AG50" s="212" t="s">
        <v>105</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2" x14ac:dyDescent="0.2">
      <c r="A51" s="219"/>
      <c r="B51" s="220"/>
      <c r="C51" s="252" t="s">
        <v>157</v>
      </c>
      <c r="D51" s="223"/>
      <c r="E51" s="224">
        <v>2</v>
      </c>
      <c r="F51" s="222"/>
      <c r="G51" s="222"/>
      <c r="H51" s="222"/>
      <c r="I51" s="222"/>
      <c r="J51" s="222"/>
      <c r="K51" s="222"/>
      <c r="L51" s="222"/>
      <c r="M51" s="222"/>
      <c r="N51" s="221"/>
      <c r="O51" s="221"/>
      <c r="P51" s="221"/>
      <c r="Q51" s="221"/>
      <c r="R51" s="222"/>
      <c r="S51" s="222"/>
      <c r="T51" s="222"/>
      <c r="U51" s="222"/>
      <c r="V51" s="222"/>
      <c r="W51" s="222"/>
      <c r="X51" s="222"/>
      <c r="Y51" s="222"/>
      <c r="Z51" s="212"/>
      <c r="AA51" s="212"/>
      <c r="AB51" s="212"/>
      <c r="AC51" s="212"/>
      <c r="AD51" s="212"/>
      <c r="AE51" s="212"/>
      <c r="AF51" s="212"/>
      <c r="AG51" s="212" t="s">
        <v>110</v>
      </c>
      <c r="AH51" s="212">
        <v>0</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33">
        <v>22</v>
      </c>
      <c r="B52" s="234" t="s">
        <v>160</v>
      </c>
      <c r="C52" s="251" t="s">
        <v>161</v>
      </c>
      <c r="D52" s="235" t="s">
        <v>108</v>
      </c>
      <c r="E52" s="236">
        <v>1</v>
      </c>
      <c r="F52" s="237"/>
      <c r="G52" s="238">
        <f>ROUND(E52*F52,2)</f>
        <v>0</v>
      </c>
      <c r="H52" s="237"/>
      <c r="I52" s="238">
        <f>ROUND(E52*H52,2)</f>
        <v>0</v>
      </c>
      <c r="J52" s="237"/>
      <c r="K52" s="238">
        <f>ROUND(E52*J52,2)</f>
        <v>0</v>
      </c>
      <c r="L52" s="238">
        <v>21</v>
      </c>
      <c r="M52" s="238">
        <f>G52*(1+L52/100)</f>
        <v>0</v>
      </c>
      <c r="N52" s="236">
        <v>0</v>
      </c>
      <c r="O52" s="236">
        <f>ROUND(E52*N52,2)</f>
        <v>0</v>
      </c>
      <c r="P52" s="236">
        <v>0</v>
      </c>
      <c r="Q52" s="236">
        <f>ROUND(E52*P52,2)</f>
        <v>0</v>
      </c>
      <c r="R52" s="238"/>
      <c r="S52" s="238" t="s">
        <v>101</v>
      </c>
      <c r="T52" s="239" t="s">
        <v>102</v>
      </c>
      <c r="U52" s="222">
        <v>0</v>
      </c>
      <c r="V52" s="222">
        <f>ROUND(E52*U52,2)</f>
        <v>0</v>
      </c>
      <c r="W52" s="222"/>
      <c r="X52" s="222" t="s">
        <v>103</v>
      </c>
      <c r="Y52" s="222" t="s">
        <v>104</v>
      </c>
      <c r="Z52" s="212"/>
      <c r="AA52" s="212"/>
      <c r="AB52" s="212"/>
      <c r="AC52" s="212"/>
      <c r="AD52" s="212"/>
      <c r="AE52" s="212"/>
      <c r="AF52" s="212"/>
      <c r="AG52" s="212" t="s">
        <v>105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2" x14ac:dyDescent="0.2">
      <c r="A53" s="219"/>
      <c r="B53" s="220"/>
      <c r="C53" s="252" t="s">
        <v>162</v>
      </c>
      <c r="D53" s="223"/>
      <c r="E53" s="224">
        <v>1</v>
      </c>
      <c r="F53" s="222"/>
      <c r="G53" s="22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110</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33">
        <v>23</v>
      </c>
      <c r="B54" s="234" t="s">
        <v>163</v>
      </c>
      <c r="C54" s="251" t="s">
        <v>164</v>
      </c>
      <c r="D54" s="235" t="s">
        <v>108</v>
      </c>
      <c r="E54" s="236">
        <v>1</v>
      </c>
      <c r="F54" s="237"/>
      <c r="G54" s="238">
        <f>ROUND(E54*F54,2)</f>
        <v>0</v>
      </c>
      <c r="H54" s="237"/>
      <c r="I54" s="238">
        <f>ROUND(E54*H54,2)</f>
        <v>0</v>
      </c>
      <c r="J54" s="237"/>
      <c r="K54" s="238">
        <f>ROUND(E54*J54,2)</f>
        <v>0</v>
      </c>
      <c r="L54" s="238">
        <v>21</v>
      </c>
      <c r="M54" s="238">
        <f>G54*(1+L54/100)</f>
        <v>0</v>
      </c>
      <c r="N54" s="236">
        <v>0</v>
      </c>
      <c r="O54" s="236">
        <f>ROUND(E54*N54,2)</f>
        <v>0</v>
      </c>
      <c r="P54" s="236">
        <v>0</v>
      </c>
      <c r="Q54" s="236">
        <f>ROUND(E54*P54,2)</f>
        <v>0</v>
      </c>
      <c r="R54" s="238"/>
      <c r="S54" s="238" t="s">
        <v>101</v>
      </c>
      <c r="T54" s="239" t="s">
        <v>102</v>
      </c>
      <c r="U54" s="222">
        <v>0</v>
      </c>
      <c r="V54" s="222">
        <f>ROUND(E54*U54,2)</f>
        <v>0</v>
      </c>
      <c r="W54" s="222"/>
      <c r="X54" s="222" t="s">
        <v>103</v>
      </c>
      <c r="Y54" s="222" t="s">
        <v>104</v>
      </c>
      <c r="Z54" s="212"/>
      <c r="AA54" s="212"/>
      <c r="AB54" s="212"/>
      <c r="AC54" s="212"/>
      <c r="AD54" s="212"/>
      <c r="AE54" s="212"/>
      <c r="AF54" s="212"/>
      <c r="AG54" s="212" t="s">
        <v>105</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2" x14ac:dyDescent="0.2">
      <c r="A55" s="219"/>
      <c r="B55" s="220"/>
      <c r="C55" s="252" t="s">
        <v>162</v>
      </c>
      <c r="D55" s="223"/>
      <c r="E55" s="224">
        <v>1</v>
      </c>
      <c r="F55" s="222"/>
      <c r="G55" s="222"/>
      <c r="H55" s="222"/>
      <c r="I55" s="222"/>
      <c r="J55" s="222"/>
      <c r="K55" s="222"/>
      <c r="L55" s="222"/>
      <c r="M55" s="222"/>
      <c r="N55" s="221"/>
      <c r="O55" s="221"/>
      <c r="P55" s="221"/>
      <c r="Q55" s="221"/>
      <c r="R55" s="222"/>
      <c r="S55" s="222"/>
      <c r="T55" s="222"/>
      <c r="U55" s="222"/>
      <c r="V55" s="222"/>
      <c r="W55" s="222"/>
      <c r="X55" s="222"/>
      <c r="Y55" s="222"/>
      <c r="Z55" s="212"/>
      <c r="AA55" s="212"/>
      <c r="AB55" s="212"/>
      <c r="AC55" s="212"/>
      <c r="AD55" s="212"/>
      <c r="AE55" s="212"/>
      <c r="AF55" s="212"/>
      <c r="AG55" s="212" t="s">
        <v>110</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33">
        <v>24</v>
      </c>
      <c r="B56" s="234" t="s">
        <v>165</v>
      </c>
      <c r="C56" s="251" t="s">
        <v>166</v>
      </c>
      <c r="D56" s="235" t="s">
        <v>115</v>
      </c>
      <c r="E56" s="236">
        <v>3</v>
      </c>
      <c r="F56" s="237"/>
      <c r="G56" s="238">
        <f>ROUND(E56*F56,2)</f>
        <v>0</v>
      </c>
      <c r="H56" s="237"/>
      <c r="I56" s="238">
        <f>ROUND(E56*H56,2)</f>
        <v>0</v>
      </c>
      <c r="J56" s="237"/>
      <c r="K56" s="238">
        <f>ROUND(E56*J56,2)</f>
        <v>0</v>
      </c>
      <c r="L56" s="238">
        <v>21</v>
      </c>
      <c r="M56" s="238">
        <f>G56*(1+L56/100)</f>
        <v>0</v>
      </c>
      <c r="N56" s="236">
        <v>0</v>
      </c>
      <c r="O56" s="236">
        <f>ROUND(E56*N56,2)</f>
        <v>0</v>
      </c>
      <c r="P56" s="236">
        <v>0</v>
      </c>
      <c r="Q56" s="236">
        <f>ROUND(E56*P56,2)</f>
        <v>0</v>
      </c>
      <c r="R56" s="238"/>
      <c r="S56" s="238" t="s">
        <v>101</v>
      </c>
      <c r="T56" s="239" t="s">
        <v>102</v>
      </c>
      <c r="U56" s="222">
        <v>0</v>
      </c>
      <c r="V56" s="222">
        <f>ROUND(E56*U56,2)</f>
        <v>0</v>
      </c>
      <c r="W56" s="222"/>
      <c r="X56" s="222" t="s">
        <v>103</v>
      </c>
      <c r="Y56" s="222" t="s">
        <v>104</v>
      </c>
      <c r="Z56" s="212"/>
      <c r="AA56" s="212"/>
      <c r="AB56" s="212"/>
      <c r="AC56" s="212"/>
      <c r="AD56" s="212"/>
      <c r="AE56" s="212"/>
      <c r="AF56" s="212"/>
      <c r="AG56" s="212" t="s">
        <v>105</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2" x14ac:dyDescent="0.2">
      <c r="A57" s="219"/>
      <c r="B57" s="220"/>
      <c r="C57" s="252" t="s">
        <v>167</v>
      </c>
      <c r="D57" s="223"/>
      <c r="E57" s="224">
        <v>3</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110</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33">
        <v>25</v>
      </c>
      <c r="B58" s="234" t="s">
        <v>168</v>
      </c>
      <c r="C58" s="251" t="s">
        <v>169</v>
      </c>
      <c r="D58" s="235" t="s">
        <v>115</v>
      </c>
      <c r="E58" s="236">
        <v>3</v>
      </c>
      <c r="F58" s="237"/>
      <c r="G58" s="238">
        <f>ROUND(E58*F58,2)</f>
        <v>0</v>
      </c>
      <c r="H58" s="237"/>
      <c r="I58" s="238">
        <f>ROUND(E58*H58,2)</f>
        <v>0</v>
      </c>
      <c r="J58" s="237"/>
      <c r="K58" s="238">
        <f>ROUND(E58*J58,2)</f>
        <v>0</v>
      </c>
      <c r="L58" s="238">
        <v>21</v>
      </c>
      <c r="M58" s="238">
        <f>G58*(1+L58/100)</f>
        <v>0</v>
      </c>
      <c r="N58" s="236">
        <v>0</v>
      </c>
      <c r="O58" s="236">
        <f>ROUND(E58*N58,2)</f>
        <v>0</v>
      </c>
      <c r="P58" s="236">
        <v>0</v>
      </c>
      <c r="Q58" s="236">
        <f>ROUND(E58*P58,2)</f>
        <v>0</v>
      </c>
      <c r="R58" s="238"/>
      <c r="S58" s="238" t="s">
        <v>101</v>
      </c>
      <c r="T58" s="239" t="s">
        <v>102</v>
      </c>
      <c r="U58" s="222">
        <v>0</v>
      </c>
      <c r="V58" s="222">
        <f>ROUND(E58*U58,2)</f>
        <v>0</v>
      </c>
      <c r="W58" s="222"/>
      <c r="X58" s="222" t="s">
        <v>103</v>
      </c>
      <c r="Y58" s="222" t="s">
        <v>104</v>
      </c>
      <c r="Z58" s="212"/>
      <c r="AA58" s="212"/>
      <c r="AB58" s="212"/>
      <c r="AC58" s="212"/>
      <c r="AD58" s="212"/>
      <c r="AE58" s="212"/>
      <c r="AF58" s="212"/>
      <c r="AG58" s="212" t="s">
        <v>105</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2" x14ac:dyDescent="0.2">
      <c r="A59" s="219"/>
      <c r="B59" s="220"/>
      <c r="C59" s="252" t="s">
        <v>167</v>
      </c>
      <c r="D59" s="223"/>
      <c r="E59" s="224">
        <v>3</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110</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33">
        <v>26</v>
      </c>
      <c r="B60" s="234" t="s">
        <v>170</v>
      </c>
      <c r="C60" s="251" t="s">
        <v>171</v>
      </c>
      <c r="D60" s="235" t="s">
        <v>115</v>
      </c>
      <c r="E60" s="236">
        <v>3</v>
      </c>
      <c r="F60" s="237"/>
      <c r="G60" s="238">
        <f>ROUND(E60*F60,2)</f>
        <v>0</v>
      </c>
      <c r="H60" s="237"/>
      <c r="I60" s="238">
        <f>ROUND(E60*H60,2)</f>
        <v>0</v>
      </c>
      <c r="J60" s="237"/>
      <c r="K60" s="238">
        <f>ROUND(E60*J60,2)</f>
        <v>0</v>
      </c>
      <c r="L60" s="238">
        <v>21</v>
      </c>
      <c r="M60" s="238">
        <f>G60*(1+L60/100)</f>
        <v>0</v>
      </c>
      <c r="N60" s="236">
        <v>0</v>
      </c>
      <c r="O60" s="236">
        <f>ROUND(E60*N60,2)</f>
        <v>0</v>
      </c>
      <c r="P60" s="236">
        <v>0</v>
      </c>
      <c r="Q60" s="236">
        <f>ROUND(E60*P60,2)</f>
        <v>0</v>
      </c>
      <c r="R60" s="238"/>
      <c r="S60" s="238" t="s">
        <v>101</v>
      </c>
      <c r="T60" s="239" t="s">
        <v>102</v>
      </c>
      <c r="U60" s="222">
        <v>0</v>
      </c>
      <c r="V60" s="222">
        <f>ROUND(E60*U60,2)</f>
        <v>0</v>
      </c>
      <c r="W60" s="222"/>
      <c r="X60" s="222" t="s">
        <v>103</v>
      </c>
      <c r="Y60" s="222" t="s">
        <v>104</v>
      </c>
      <c r="Z60" s="212"/>
      <c r="AA60" s="212"/>
      <c r="AB60" s="212"/>
      <c r="AC60" s="212"/>
      <c r="AD60" s="212"/>
      <c r="AE60" s="212"/>
      <c r="AF60" s="212"/>
      <c r="AG60" s="212" t="s">
        <v>105</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2" x14ac:dyDescent="0.2">
      <c r="A61" s="219"/>
      <c r="B61" s="220"/>
      <c r="C61" s="252" t="s">
        <v>172</v>
      </c>
      <c r="D61" s="223"/>
      <c r="E61" s="224">
        <v>3</v>
      </c>
      <c r="F61" s="222"/>
      <c r="G61" s="222"/>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110</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33">
        <v>27</v>
      </c>
      <c r="B62" s="234" t="s">
        <v>170</v>
      </c>
      <c r="C62" s="251" t="s">
        <v>171</v>
      </c>
      <c r="D62" s="235" t="s">
        <v>115</v>
      </c>
      <c r="E62" s="236">
        <v>1</v>
      </c>
      <c r="F62" s="237"/>
      <c r="G62" s="238">
        <f>ROUND(E62*F62,2)</f>
        <v>0</v>
      </c>
      <c r="H62" s="237"/>
      <c r="I62" s="238">
        <f>ROUND(E62*H62,2)</f>
        <v>0</v>
      </c>
      <c r="J62" s="237"/>
      <c r="K62" s="238">
        <f>ROUND(E62*J62,2)</f>
        <v>0</v>
      </c>
      <c r="L62" s="238">
        <v>21</v>
      </c>
      <c r="M62" s="238">
        <f>G62*(1+L62/100)</f>
        <v>0</v>
      </c>
      <c r="N62" s="236">
        <v>0</v>
      </c>
      <c r="O62" s="236">
        <f>ROUND(E62*N62,2)</f>
        <v>0</v>
      </c>
      <c r="P62" s="236">
        <v>0</v>
      </c>
      <c r="Q62" s="236">
        <f>ROUND(E62*P62,2)</f>
        <v>0</v>
      </c>
      <c r="R62" s="238"/>
      <c r="S62" s="238" t="s">
        <v>101</v>
      </c>
      <c r="T62" s="239" t="s">
        <v>102</v>
      </c>
      <c r="U62" s="222">
        <v>0</v>
      </c>
      <c r="V62" s="222">
        <f>ROUND(E62*U62,2)</f>
        <v>0</v>
      </c>
      <c r="W62" s="222"/>
      <c r="X62" s="222" t="s">
        <v>103</v>
      </c>
      <c r="Y62" s="222" t="s">
        <v>104</v>
      </c>
      <c r="Z62" s="212"/>
      <c r="AA62" s="212"/>
      <c r="AB62" s="212"/>
      <c r="AC62" s="212"/>
      <c r="AD62" s="212"/>
      <c r="AE62" s="212"/>
      <c r="AF62" s="212"/>
      <c r="AG62" s="212" t="s">
        <v>105</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2" x14ac:dyDescent="0.2">
      <c r="A63" s="219"/>
      <c r="B63" s="220"/>
      <c r="C63" s="252" t="s">
        <v>173</v>
      </c>
      <c r="D63" s="223"/>
      <c r="E63" s="224">
        <v>1</v>
      </c>
      <c r="F63" s="222"/>
      <c r="G63" s="222"/>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110</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33">
        <v>28</v>
      </c>
      <c r="B64" s="234" t="s">
        <v>170</v>
      </c>
      <c r="C64" s="251" t="s">
        <v>171</v>
      </c>
      <c r="D64" s="235" t="s">
        <v>115</v>
      </c>
      <c r="E64" s="236">
        <v>1</v>
      </c>
      <c r="F64" s="237"/>
      <c r="G64" s="238">
        <f>ROUND(E64*F64,2)</f>
        <v>0</v>
      </c>
      <c r="H64" s="237"/>
      <c r="I64" s="238">
        <f>ROUND(E64*H64,2)</f>
        <v>0</v>
      </c>
      <c r="J64" s="237"/>
      <c r="K64" s="238">
        <f>ROUND(E64*J64,2)</f>
        <v>0</v>
      </c>
      <c r="L64" s="238">
        <v>21</v>
      </c>
      <c r="M64" s="238">
        <f>G64*(1+L64/100)</f>
        <v>0</v>
      </c>
      <c r="N64" s="236">
        <v>0</v>
      </c>
      <c r="O64" s="236">
        <f>ROUND(E64*N64,2)</f>
        <v>0</v>
      </c>
      <c r="P64" s="236">
        <v>0</v>
      </c>
      <c r="Q64" s="236">
        <f>ROUND(E64*P64,2)</f>
        <v>0</v>
      </c>
      <c r="R64" s="238"/>
      <c r="S64" s="238" t="s">
        <v>101</v>
      </c>
      <c r="T64" s="239" t="s">
        <v>102</v>
      </c>
      <c r="U64" s="222">
        <v>0</v>
      </c>
      <c r="V64" s="222">
        <f>ROUND(E64*U64,2)</f>
        <v>0</v>
      </c>
      <c r="W64" s="222"/>
      <c r="X64" s="222" t="s">
        <v>103</v>
      </c>
      <c r="Y64" s="222" t="s">
        <v>104</v>
      </c>
      <c r="Z64" s="212"/>
      <c r="AA64" s="212"/>
      <c r="AB64" s="212"/>
      <c r="AC64" s="212"/>
      <c r="AD64" s="212"/>
      <c r="AE64" s="212"/>
      <c r="AF64" s="212"/>
      <c r="AG64" s="212" t="s">
        <v>105</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2" x14ac:dyDescent="0.2">
      <c r="A65" s="219"/>
      <c r="B65" s="220"/>
      <c r="C65" s="252" t="s">
        <v>174</v>
      </c>
      <c r="D65" s="223"/>
      <c r="E65" s="224">
        <v>1</v>
      </c>
      <c r="F65" s="222"/>
      <c r="G65" s="222"/>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110</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33">
        <v>29</v>
      </c>
      <c r="B66" s="234" t="s">
        <v>175</v>
      </c>
      <c r="C66" s="251" t="s">
        <v>176</v>
      </c>
      <c r="D66" s="235" t="s">
        <v>115</v>
      </c>
      <c r="E66" s="236">
        <v>1</v>
      </c>
      <c r="F66" s="237"/>
      <c r="G66" s="238">
        <f>ROUND(E66*F66,2)</f>
        <v>0</v>
      </c>
      <c r="H66" s="237"/>
      <c r="I66" s="238">
        <f>ROUND(E66*H66,2)</f>
        <v>0</v>
      </c>
      <c r="J66" s="237"/>
      <c r="K66" s="238">
        <f>ROUND(E66*J66,2)</f>
        <v>0</v>
      </c>
      <c r="L66" s="238">
        <v>21</v>
      </c>
      <c r="M66" s="238">
        <f>G66*(1+L66/100)</f>
        <v>0</v>
      </c>
      <c r="N66" s="236">
        <v>0</v>
      </c>
      <c r="O66" s="236">
        <f>ROUND(E66*N66,2)</f>
        <v>0</v>
      </c>
      <c r="P66" s="236">
        <v>0</v>
      </c>
      <c r="Q66" s="236">
        <f>ROUND(E66*P66,2)</f>
        <v>0</v>
      </c>
      <c r="R66" s="238"/>
      <c r="S66" s="238" t="s">
        <v>101</v>
      </c>
      <c r="T66" s="239" t="s">
        <v>102</v>
      </c>
      <c r="U66" s="222">
        <v>0</v>
      </c>
      <c r="V66" s="222">
        <f>ROUND(E66*U66,2)</f>
        <v>0</v>
      </c>
      <c r="W66" s="222"/>
      <c r="X66" s="222" t="s">
        <v>103</v>
      </c>
      <c r="Y66" s="222" t="s">
        <v>104</v>
      </c>
      <c r="Z66" s="212"/>
      <c r="AA66" s="212"/>
      <c r="AB66" s="212"/>
      <c r="AC66" s="212"/>
      <c r="AD66" s="212"/>
      <c r="AE66" s="212"/>
      <c r="AF66" s="212"/>
      <c r="AG66" s="212" t="s">
        <v>105</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2" x14ac:dyDescent="0.2">
      <c r="A67" s="219"/>
      <c r="B67" s="220"/>
      <c r="C67" s="252" t="s">
        <v>174</v>
      </c>
      <c r="D67" s="223"/>
      <c r="E67" s="224">
        <v>1</v>
      </c>
      <c r="F67" s="222"/>
      <c r="G67" s="222"/>
      <c r="H67" s="222"/>
      <c r="I67" s="222"/>
      <c r="J67" s="222"/>
      <c r="K67" s="222"/>
      <c r="L67" s="222"/>
      <c r="M67" s="222"/>
      <c r="N67" s="221"/>
      <c r="O67" s="221"/>
      <c r="P67" s="221"/>
      <c r="Q67" s="221"/>
      <c r="R67" s="222"/>
      <c r="S67" s="222"/>
      <c r="T67" s="222"/>
      <c r="U67" s="222"/>
      <c r="V67" s="222"/>
      <c r="W67" s="222"/>
      <c r="X67" s="222"/>
      <c r="Y67" s="222"/>
      <c r="Z67" s="212"/>
      <c r="AA67" s="212"/>
      <c r="AB67" s="212"/>
      <c r="AC67" s="212"/>
      <c r="AD67" s="212"/>
      <c r="AE67" s="212"/>
      <c r="AF67" s="212"/>
      <c r="AG67" s="212" t="s">
        <v>110</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33">
        <v>30</v>
      </c>
      <c r="B68" s="234" t="s">
        <v>175</v>
      </c>
      <c r="C68" s="251" t="s">
        <v>176</v>
      </c>
      <c r="D68" s="235" t="s">
        <v>115</v>
      </c>
      <c r="E68" s="236">
        <v>1</v>
      </c>
      <c r="F68" s="237"/>
      <c r="G68" s="238">
        <f>ROUND(E68*F68,2)</f>
        <v>0</v>
      </c>
      <c r="H68" s="237"/>
      <c r="I68" s="238">
        <f>ROUND(E68*H68,2)</f>
        <v>0</v>
      </c>
      <c r="J68" s="237"/>
      <c r="K68" s="238">
        <f>ROUND(E68*J68,2)</f>
        <v>0</v>
      </c>
      <c r="L68" s="238">
        <v>21</v>
      </c>
      <c r="M68" s="238">
        <f>G68*(1+L68/100)</f>
        <v>0</v>
      </c>
      <c r="N68" s="236">
        <v>0</v>
      </c>
      <c r="O68" s="236">
        <f>ROUND(E68*N68,2)</f>
        <v>0</v>
      </c>
      <c r="P68" s="236">
        <v>0</v>
      </c>
      <c r="Q68" s="236">
        <f>ROUND(E68*P68,2)</f>
        <v>0</v>
      </c>
      <c r="R68" s="238"/>
      <c r="S68" s="238" t="s">
        <v>101</v>
      </c>
      <c r="T68" s="239" t="s">
        <v>102</v>
      </c>
      <c r="U68" s="222">
        <v>0</v>
      </c>
      <c r="V68" s="222">
        <f>ROUND(E68*U68,2)</f>
        <v>0</v>
      </c>
      <c r="W68" s="222"/>
      <c r="X68" s="222" t="s">
        <v>103</v>
      </c>
      <c r="Y68" s="222" t="s">
        <v>104</v>
      </c>
      <c r="Z68" s="212"/>
      <c r="AA68" s="212"/>
      <c r="AB68" s="212"/>
      <c r="AC68" s="212"/>
      <c r="AD68" s="212"/>
      <c r="AE68" s="212"/>
      <c r="AF68" s="212"/>
      <c r="AG68" s="212" t="s">
        <v>105</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2" x14ac:dyDescent="0.2">
      <c r="A69" s="219"/>
      <c r="B69" s="220"/>
      <c r="C69" s="252" t="s">
        <v>173</v>
      </c>
      <c r="D69" s="223"/>
      <c r="E69" s="224">
        <v>1</v>
      </c>
      <c r="F69" s="222"/>
      <c r="G69" s="22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110</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33">
        <v>31</v>
      </c>
      <c r="B70" s="234" t="s">
        <v>175</v>
      </c>
      <c r="C70" s="251" t="s">
        <v>176</v>
      </c>
      <c r="D70" s="235" t="s">
        <v>115</v>
      </c>
      <c r="E70" s="236">
        <v>3</v>
      </c>
      <c r="F70" s="237"/>
      <c r="G70" s="238">
        <f>ROUND(E70*F70,2)</f>
        <v>0</v>
      </c>
      <c r="H70" s="237"/>
      <c r="I70" s="238">
        <f>ROUND(E70*H70,2)</f>
        <v>0</v>
      </c>
      <c r="J70" s="237"/>
      <c r="K70" s="238">
        <f>ROUND(E70*J70,2)</f>
        <v>0</v>
      </c>
      <c r="L70" s="238">
        <v>21</v>
      </c>
      <c r="M70" s="238">
        <f>G70*(1+L70/100)</f>
        <v>0</v>
      </c>
      <c r="N70" s="236">
        <v>0</v>
      </c>
      <c r="O70" s="236">
        <f>ROUND(E70*N70,2)</f>
        <v>0</v>
      </c>
      <c r="P70" s="236">
        <v>0</v>
      </c>
      <c r="Q70" s="236">
        <f>ROUND(E70*P70,2)</f>
        <v>0</v>
      </c>
      <c r="R70" s="238"/>
      <c r="S70" s="238" t="s">
        <v>101</v>
      </c>
      <c r="T70" s="239" t="s">
        <v>102</v>
      </c>
      <c r="U70" s="222">
        <v>0</v>
      </c>
      <c r="V70" s="222">
        <f>ROUND(E70*U70,2)</f>
        <v>0</v>
      </c>
      <c r="W70" s="222"/>
      <c r="X70" s="222" t="s">
        <v>103</v>
      </c>
      <c r="Y70" s="222" t="s">
        <v>104</v>
      </c>
      <c r="Z70" s="212"/>
      <c r="AA70" s="212"/>
      <c r="AB70" s="212"/>
      <c r="AC70" s="212"/>
      <c r="AD70" s="212"/>
      <c r="AE70" s="212"/>
      <c r="AF70" s="212"/>
      <c r="AG70" s="212" t="s">
        <v>105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2" x14ac:dyDescent="0.2">
      <c r="A71" s="219"/>
      <c r="B71" s="220"/>
      <c r="C71" s="252" t="s">
        <v>172</v>
      </c>
      <c r="D71" s="223"/>
      <c r="E71" s="224">
        <v>3</v>
      </c>
      <c r="F71" s="222"/>
      <c r="G71" s="22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110</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ht="22.5" outlineLevel="1" x14ac:dyDescent="0.2">
      <c r="A72" s="233">
        <v>32</v>
      </c>
      <c r="B72" s="234" t="s">
        <v>177</v>
      </c>
      <c r="C72" s="251" t="s">
        <v>178</v>
      </c>
      <c r="D72" s="235" t="s">
        <v>115</v>
      </c>
      <c r="E72" s="236">
        <v>1</v>
      </c>
      <c r="F72" s="237"/>
      <c r="G72" s="238">
        <f>ROUND(E72*F72,2)</f>
        <v>0</v>
      </c>
      <c r="H72" s="237"/>
      <c r="I72" s="238">
        <f>ROUND(E72*H72,2)</f>
        <v>0</v>
      </c>
      <c r="J72" s="237"/>
      <c r="K72" s="238">
        <f>ROUND(E72*J72,2)</f>
        <v>0</v>
      </c>
      <c r="L72" s="238">
        <v>21</v>
      </c>
      <c r="M72" s="238">
        <f>G72*(1+L72/100)</f>
        <v>0</v>
      </c>
      <c r="N72" s="236">
        <v>0</v>
      </c>
      <c r="O72" s="236">
        <f>ROUND(E72*N72,2)</f>
        <v>0</v>
      </c>
      <c r="P72" s="236">
        <v>0</v>
      </c>
      <c r="Q72" s="236">
        <f>ROUND(E72*P72,2)</f>
        <v>0</v>
      </c>
      <c r="R72" s="238"/>
      <c r="S72" s="238" t="s">
        <v>101</v>
      </c>
      <c r="T72" s="239" t="s">
        <v>102</v>
      </c>
      <c r="U72" s="222">
        <v>0</v>
      </c>
      <c r="V72" s="222">
        <f>ROUND(E72*U72,2)</f>
        <v>0</v>
      </c>
      <c r="W72" s="222"/>
      <c r="X72" s="222" t="s">
        <v>103</v>
      </c>
      <c r="Y72" s="222" t="s">
        <v>104</v>
      </c>
      <c r="Z72" s="212"/>
      <c r="AA72" s="212"/>
      <c r="AB72" s="212"/>
      <c r="AC72" s="212"/>
      <c r="AD72" s="212"/>
      <c r="AE72" s="212"/>
      <c r="AF72" s="212"/>
      <c r="AG72" s="212" t="s">
        <v>105</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2" x14ac:dyDescent="0.2">
      <c r="A73" s="219"/>
      <c r="B73" s="220"/>
      <c r="C73" s="252" t="s">
        <v>179</v>
      </c>
      <c r="D73" s="223"/>
      <c r="E73" s="224">
        <v>1</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110</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1" x14ac:dyDescent="0.2">
      <c r="A74" s="233">
        <v>33</v>
      </c>
      <c r="B74" s="234" t="s">
        <v>180</v>
      </c>
      <c r="C74" s="251" t="s">
        <v>181</v>
      </c>
      <c r="D74" s="235" t="s">
        <v>115</v>
      </c>
      <c r="E74" s="236">
        <v>1</v>
      </c>
      <c r="F74" s="237"/>
      <c r="G74" s="238">
        <f>ROUND(E74*F74,2)</f>
        <v>0</v>
      </c>
      <c r="H74" s="237"/>
      <c r="I74" s="238">
        <f>ROUND(E74*H74,2)</f>
        <v>0</v>
      </c>
      <c r="J74" s="237"/>
      <c r="K74" s="238">
        <f>ROUND(E74*J74,2)</f>
        <v>0</v>
      </c>
      <c r="L74" s="238">
        <v>21</v>
      </c>
      <c r="M74" s="238">
        <f>G74*(1+L74/100)</f>
        <v>0</v>
      </c>
      <c r="N74" s="236">
        <v>0</v>
      </c>
      <c r="O74" s="236">
        <f>ROUND(E74*N74,2)</f>
        <v>0</v>
      </c>
      <c r="P74" s="236">
        <v>0</v>
      </c>
      <c r="Q74" s="236">
        <f>ROUND(E74*P74,2)</f>
        <v>0</v>
      </c>
      <c r="R74" s="238"/>
      <c r="S74" s="238" t="s">
        <v>101</v>
      </c>
      <c r="T74" s="239" t="s">
        <v>102</v>
      </c>
      <c r="U74" s="222">
        <v>0</v>
      </c>
      <c r="V74" s="222">
        <f>ROUND(E74*U74,2)</f>
        <v>0</v>
      </c>
      <c r="W74" s="222"/>
      <c r="X74" s="222" t="s">
        <v>103</v>
      </c>
      <c r="Y74" s="222" t="s">
        <v>104</v>
      </c>
      <c r="Z74" s="212"/>
      <c r="AA74" s="212"/>
      <c r="AB74" s="212"/>
      <c r="AC74" s="212"/>
      <c r="AD74" s="212"/>
      <c r="AE74" s="212"/>
      <c r="AF74" s="212"/>
      <c r="AG74" s="212" t="s">
        <v>105</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2" x14ac:dyDescent="0.2">
      <c r="A75" s="219"/>
      <c r="B75" s="220"/>
      <c r="C75" s="252" t="s">
        <v>179</v>
      </c>
      <c r="D75" s="223"/>
      <c r="E75" s="224">
        <v>1</v>
      </c>
      <c r="F75" s="222"/>
      <c r="G75" s="22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110</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33">
        <v>34</v>
      </c>
      <c r="B76" s="234" t="s">
        <v>182</v>
      </c>
      <c r="C76" s="251" t="s">
        <v>183</v>
      </c>
      <c r="D76" s="235" t="s">
        <v>115</v>
      </c>
      <c r="E76" s="236">
        <v>1</v>
      </c>
      <c r="F76" s="237"/>
      <c r="G76" s="238">
        <f>ROUND(E76*F76,2)</f>
        <v>0</v>
      </c>
      <c r="H76" s="237"/>
      <c r="I76" s="238">
        <f>ROUND(E76*H76,2)</f>
        <v>0</v>
      </c>
      <c r="J76" s="237"/>
      <c r="K76" s="238">
        <f>ROUND(E76*J76,2)</f>
        <v>0</v>
      </c>
      <c r="L76" s="238">
        <v>21</v>
      </c>
      <c r="M76" s="238">
        <f>G76*(1+L76/100)</f>
        <v>0</v>
      </c>
      <c r="N76" s="236">
        <v>0</v>
      </c>
      <c r="O76" s="236">
        <f>ROUND(E76*N76,2)</f>
        <v>0</v>
      </c>
      <c r="P76" s="236">
        <v>0</v>
      </c>
      <c r="Q76" s="236">
        <f>ROUND(E76*P76,2)</f>
        <v>0</v>
      </c>
      <c r="R76" s="238"/>
      <c r="S76" s="238" t="s">
        <v>101</v>
      </c>
      <c r="T76" s="239" t="s">
        <v>102</v>
      </c>
      <c r="U76" s="222">
        <v>0</v>
      </c>
      <c r="V76" s="222">
        <f>ROUND(E76*U76,2)</f>
        <v>0</v>
      </c>
      <c r="W76" s="222"/>
      <c r="X76" s="222" t="s">
        <v>103</v>
      </c>
      <c r="Y76" s="222" t="s">
        <v>104</v>
      </c>
      <c r="Z76" s="212"/>
      <c r="AA76" s="212"/>
      <c r="AB76" s="212"/>
      <c r="AC76" s="212"/>
      <c r="AD76" s="212"/>
      <c r="AE76" s="212"/>
      <c r="AF76" s="212"/>
      <c r="AG76" s="212" t="s">
        <v>105</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2" x14ac:dyDescent="0.2">
      <c r="A77" s="219"/>
      <c r="B77" s="220"/>
      <c r="C77" s="252" t="s">
        <v>184</v>
      </c>
      <c r="D77" s="223"/>
      <c r="E77" s="224">
        <v>1</v>
      </c>
      <c r="F77" s="222"/>
      <c r="G77" s="222"/>
      <c r="H77" s="222"/>
      <c r="I77" s="222"/>
      <c r="J77" s="222"/>
      <c r="K77" s="222"/>
      <c r="L77" s="222"/>
      <c r="M77" s="222"/>
      <c r="N77" s="221"/>
      <c r="O77" s="221"/>
      <c r="P77" s="221"/>
      <c r="Q77" s="221"/>
      <c r="R77" s="222"/>
      <c r="S77" s="222"/>
      <c r="T77" s="222"/>
      <c r="U77" s="222"/>
      <c r="V77" s="222"/>
      <c r="W77" s="222"/>
      <c r="X77" s="222"/>
      <c r="Y77" s="222"/>
      <c r="Z77" s="212"/>
      <c r="AA77" s="212"/>
      <c r="AB77" s="212"/>
      <c r="AC77" s="212"/>
      <c r="AD77" s="212"/>
      <c r="AE77" s="212"/>
      <c r="AF77" s="212"/>
      <c r="AG77" s="212" t="s">
        <v>110</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33">
        <v>35</v>
      </c>
      <c r="B78" s="234" t="s">
        <v>185</v>
      </c>
      <c r="C78" s="251" t="s">
        <v>186</v>
      </c>
      <c r="D78" s="235" t="s">
        <v>115</v>
      </c>
      <c r="E78" s="236">
        <v>1</v>
      </c>
      <c r="F78" s="237"/>
      <c r="G78" s="238">
        <f>ROUND(E78*F78,2)</f>
        <v>0</v>
      </c>
      <c r="H78" s="237"/>
      <c r="I78" s="238">
        <f>ROUND(E78*H78,2)</f>
        <v>0</v>
      </c>
      <c r="J78" s="237"/>
      <c r="K78" s="238">
        <f>ROUND(E78*J78,2)</f>
        <v>0</v>
      </c>
      <c r="L78" s="238">
        <v>21</v>
      </c>
      <c r="M78" s="238">
        <f>G78*(1+L78/100)</f>
        <v>0</v>
      </c>
      <c r="N78" s="236">
        <v>0</v>
      </c>
      <c r="O78" s="236">
        <f>ROUND(E78*N78,2)</f>
        <v>0</v>
      </c>
      <c r="P78" s="236">
        <v>0</v>
      </c>
      <c r="Q78" s="236">
        <f>ROUND(E78*P78,2)</f>
        <v>0</v>
      </c>
      <c r="R78" s="238"/>
      <c r="S78" s="238" t="s">
        <v>101</v>
      </c>
      <c r="T78" s="239" t="s">
        <v>102</v>
      </c>
      <c r="U78" s="222">
        <v>0</v>
      </c>
      <c r="V78" s="222">
        <f>ROUND(E78*U78,2)</f>
        <v>0</v>
      </c>
      <c r="W78" s="222"/>
      <c r="X78" s="222" t="s">
        <v>103</v>
      </c>
      <c r="Y78" s="222" t="s">
        <v>104</v>
      </c>
      <c r="Z78" s="212"/>
      <c r="AA78" s="212"/>
      <c r="AB78" s="212"/>
      <c r="AC78" s="212"/>
      <c r="AD78" s="212"/>
      <c r="AE78" s="212"/>
      <c r="AF78" s="212"/>
      <c r="AG78" s="212" t="s">
        <v>105</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2" x14ac:dyDescent="0.2">
      <c r="A79" s="219"/>
      <c r="B79" s="220"/>
      <c r="C79" s="252" t="s">
        <v>184</v>
      </c>
      <c r="D79" s="223"/>
      <c r="E79" s="224">
        <v>1</v>
      </c>
      <c r="F79" s="222"/>
      <c r="G79" s="222"/>
      <c r="H79" s="222"/>
      <c r="I79" s="222"/>
      <c r="J79" s="222"/>
      <c r="K79" s="222"/>
      <c r="L79" s="222"/>
      <c r="M79" s="222"/>
      <c r="N79" s="221"/>
      <c r="O79" s="221"/>
      <c r="P79" s="221"/>
      <c r="Q79" s="221"/>
      <c r="R79" s="222"/>
      <c r="S79" s="222"/>
      <c r="T79" s="222"/>
      <c r="U79" s="222"/>
      <c r="V79" s="222"/>
      <c r="W79" s="222"/>
      <c r="X79" s="222"/>
      <c r="Y79" s="222"/>
      <c r="Z79" s="212"/>
      <c r="AA79" s="212"/>
      <c r="AB79" s="212"/>
      <c r="AC79" s="212"/>
      <c r="AD79" s="212"/>
      <c r="AE79" s="212"/>
      <c r="AF79" s="212"/>
      <c r="AG79" s="212" t="s">
        <v>110</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33">
        <v>36</v>
      </c>
      <c r="B80" s="234" t="s">
        <v>187</v>
      </c>
      <c r="C80" s="251" t="s">
        <v>188</v>
      </c>
      <c r="D80" s="235" t="s">
        <v>115</v>
      </c>
      <c r="E80" s="236">
        <v>2</v>
      </c>
      <c r="F80" s="237"/>
      <c r="G80" s="238">
        <f>ROUND(E80*F80,2)</f>
        <v>0</v>
      </c>
      <c r="H80" s="237"/>
      <c r="I80" s="238">
        <f>ROUND(E80*H80,2)</f>
        <v>0</v>
      </c>
      <c r="J80" s="237"/>
      <c r="K80" s="238">
        <f>ROUND(E80*J80,2)</f>
        <v>0</v>
      </c>
      <c r="L80" s="238">
        <v>21</v>
      </c>
      <c r="M80" s="238">
        <f>G80*(1+L80/100)</f>
        <v>0</v>
      </c>
      <c r="N80" s="236">
        <v>0</v>
      </c>
      <c r="O80" s="236">
        <f>ROUND(E80*N80,2)</f>
        <v>0</v>
      </c>
      <c r="P80" s="236">
        <v>0</v>
      </c>
      <c r="Q80" s="236">
        <f>ROUND(E80*P80,2)</f>
        <v>0</v>
      </c>
      <c r="R80" s="238"/>
      <c r="S80" s="238" t="s">
        <v>101</v>
      </c>
      <c r="T80" s="239" t="s">
        <v>102</v>
      </c>
      <c r="U80" s="222">
        <v>0</v>
      </c>
      <c r="V80" s="222">
        <f>ROUND(E80*U80,2)</f>
        <v>0</v>
      </c>
      <c r="W80" s="222"/>
      <c r="X80" s="222" t="s">
        <v>103</v>
      </c>
      <c r="Y80" s="222" t="s">
        <v>104</v>
      </c>
      <c r="Z80" s="212"/>
      <c r="AA80" s="212"/>
      <c r="AB80" s="212"/>
      <c r="AC80" s="212"/>
      <c r="AD80" s="212"/>
      <c r="AE80" s="212"/>
      <c r="AF80" s="212"/>
      <c r="AG80" s="212" t="s">
        <v>105</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2" x14ac:dyDescent="0.2">
      <c r="A81" s="219"/>
      <c r="B81" s="220"/>
      <c r="C81" s="252" t="s">
        <v>189</v>
      </c>
      <c r="D81" s="223"/>
      <c r="E81" s="224">
        <v>2</v>
      </c>
      <c r="F81" s="222"/>
      <c r="G81" s="222"/>
      <c r="H81" s="222"/>
      <c r="I81" s="222"/>
      <c r="J81" s="222"/>
      <c r="K81" s="222"/>
      <c r="L81" s="222"/>
      <c r="M81" s="222"/>
      <c r="N81" s="221"/>
      <c r="O81" s="221"/>
      <c r="P81" s="221"/>
      <c r="Q81" s="221"/>
      <c r="R81" s="222"/>
      <c r="S81" s="222"/>
      <c r="T81" s="222"/>
      <c r="U81" s="222"/>
      <c r="V81" s="222"/>
      <c r="W81" s="222"/>
      <c r="X81" s="222"/>
      <c r="Y81" s="222"/>
      <c r="Z81" s="212"/>
      <c r="AA81" s="212"/>
      <c r="AB81" s="212"/>
      <c r="AC81" s="212"/>
      <c r="AD81" s="212"/>
      <c r="AE81" s="212"/>
      <c r="AF81" s="212"/>
      <c r="AG81" s="212" t="s">
        <v>110</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33">
        <v>37</v>
      </c>
      <c r="B82" s="234" t="s">
        <v>190</v>
      </c>
      <c r="C82" s="251" t="s">
        <v>191</v>
      </c>
      <c r="D82" s="235" t="s">
        <v>115</v>
      </c>
      <c r="E82" s="236">
        <v>2</v>
      </c>
      <c r="F82" s="237"/>
      <c r="G82" s="238">
        <f>ROUND(E82*F82,2)</f>
        <v>0</v>
      </c>
      <c r="H82" s="237"/>
      <c r="I82" s="238">
        <f>ROUND(E82*H82,2)</f>
        <v>0</v>
      </c>
      <c r="J82" s="237"/>
      <c r="K82" s="238">
        <f>ROUND(E82*J82,2)</f>
        <v>0</v>
      </c>
      <c r="L82" s="238">
        <v>21</v>
      </c>
      <c r="M82" s="238">
        <f>G82*(1+L82/100)</f>
        <v>0</v>
      </c>
      <c r="N82" s="236">
        <v>0</v>
      </c>
      <c r="O82" s="236">
        <f>ROUND(E82*N82,2)</f>
        <v>0</v>
      </c>
      <c r="P82" s="236">
        <v>0</v>
      </c>
      <c r="Q82" s="236">
        <f>ROUND(E82*P82,2)</f>
        <v>0</v>
      </c>
      <c r="R82" s="238"/>
      <c r="S82" s="238" t="s">
        <v>101</v>
      </c>
      <c r="T82" s="239" t="s">
        <v>102</v>
      </c>
      <c r="U82" s="222">
        <v>0</v>
      </c>
      <c r="V82" s="222">
        <f>ROUND(E82*U82,2)</f>
        <v>0</v>
      </c>
      <c r="W82" s="222"/>
      <c r="X82" s="222" t="s">
        <v>103</v>
      </c>
      <c r="Y82" s="222" t="s">
        <v>104</v>
      </c>
      <c r="Z82" s="212"/>
      <c r="AA82" s="212"/>
      <c r="AB82" s="212"/>
      <c r="AC82" s="212"/>
      <c r="AD82" s="212"/>
      <c r="AE82" s="212"/>
      <c r="AF82" s="212"/>
      <c r="AG82" s="212" t="s">
        <v>105</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2" x14ac:dyDescent="0.2">
      <c r="A83" s="219"/>
      <c r="B83" s="220"/>
      <c r="C83" s="252" t="s">
        <v>189</v>
      </c>
      <c r="D83" s="223"/>
      <c r="E83" s="224">
        <v>2</v>
      </c>
      <c r="F83" s="222"/>
      <c r="G83" s="222"/>
      <c r="H83" s="222"/>
      <c r="I83" s="222"/>
      <c r="J83" s="222"/>
      <c r="K83" s="222"/>
      <c r="L83" s="222"/>
      <c r="M83" s="222"/>
      <c r="N83" s="221"/>
      <c r="O83" s="221"/>
      <c r="P83" s="221"/>
      <c r="Q83" s="221"/>
      <c r="R83" s="222"/>
      <c r="S83" s="222"/>
      <c r="T83" s="222"/>
      <c r="U83" s="222"/>
      <c r="V83" s="222"/>
      <c r="W83" s="222"/>
      <c r="X83" s="222"/>
      <c r="Y83" s="222"/>
      <c r="Z83" s="212"/>
      <c r="AA83" s="212"/>
      <c r="AB83" s="212"/>
      <c r="AC83" s="212"/>
      <c r="AD83" s="212"/>
      <c r="AE83" s="212"/>
      <c r="AF83" s="212"/>
      <c r="AG83" s="212" t="s">
        <v>110</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33">
        <v>38</v>
      </c>
      <c r="B84" s="234" t="s">
        <v>192</v>
      </c>
      <c r="C84" s="251" t="s">
        <v>193</v>
      </c>
      <c r="D84" s="235" t="s">
        <v>115</v>
      </c>
      <c r="E84" s="236">
        <v>1</v>
      </c>
      <c r="F84" s="237"/>
      <c r="G84" s="238">
        <f>ROUND(E84*F84,2)</f>
        <v>0</v>
      </c>
      <c r="H84" s="237"/>
      <c r="I84" s="238">
        <f>ROUND(E84*H84,2)</f>
        <v>0</v>
      </c>
      <c r="J84" s="237"/>
      <c r="K84" s="238">
        <f>ROUND(E84*J84,2)</f>
        <v>0</v>
      </c>
      <c r="L84" s="238">
        <v>21</v>
      </c>
      <c r="M84" s="238">
        <f>G84*(1+L84/100)</f>
        <v>0</v>
      </c>
      <c r="N84" s="236">
        <v>0</v>
      </c>
      <c r="O84" s="236">
        <f>ROUND(E84*N84,2)</f>
        <v>0</v>
      </c>
      <c r="P84" s="236">
        <v>0</v>
      </c>
      <c r="Q84" s="236">
        <f>ROUND(E84*P84,2)</f>
        <v>0</v>
      </c>
      <c r="R84" s="238"/>
      <c r="S84" s="238" t="s">
        <v>101</v>
      </c>
      <c r="T84" s="239" t="s">
        <v>102</v>
      </c>
      <c r="U84" s="222">
        <v>0</v>
      </c>
      <c r="V84" s="222">
        <f>ROUND(E84*U84,2)</f>
        <v>0</v>
      </c>
      <c r="W84" s="222"/>
      <c r="X84" s="222" t="s">
        <v>103</v>
      </c>
      <c r="Y84" s="222" t="s">
        <v>104</v>
      </c>
      <c r="Z84" s="212"/>
      <c r="AA84" s="212"/>
      <c r="AB84" s="212"/>
      <c r="AC84" s="212"/>
      <c r="AD84" s="212"/>
      <c r="AE84" s="212"/>
      <c r="AF84" s="212"/>
      <c r="AG84" s="212" t="s">
        <v>105</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2" x14ac:dyDescent="0.2">
      <c r="A85" s="219"/>
      <c r="B85" s="220"/>
      <c r="C85" s="252" t="s">
        <v>194</v>
      </c>
      <c r="D85" s="223"/>
      <c r="E85" s="224">
        <v>1</v>
      </c>
      <c r="F85" s="222"/>
      <c r="G85" s="222"/>
      <c r="H85" s="222"/>
      <c r="I85" s="222"/>
      <c r="J85" s="222"/>
      <c r="K85" s="222"/>
      <c r="L85" s="222"/>
      <c r="M85" s="222"/>
      <c r="N85" s="221"/>
      <c r="O85" s="221"/>
      <c r="P85" s="221"/>
      <c r="Q85" s="221"/>
      <c r="R85" s="222"/>
      <c r="S85" s="222"/>
      <c r="T85" s="222"/>
      <c r="U85" s="222"/>
      <c r="V85" s="222"/>
      <c r="W85" s="222"/>
      <c r="X85" s="222"/>
      <c r="Y85" s="222"/>
      <c r="Z85" s="212"/>
      <c r="AA85" s="212"/>
      <c r="AB85" s="212"/>
      <c r="AC85" s="212"/>
      <c r="AD85" s="212"/>
      <c r="AE85" s="212"/>
      <c r="AF85" s="212"/>
      <c r="AG85" s="212" t="s">
        <v>110</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33">
        <v>39</v>
      </c>
      <c r="B86" s="234" t="s">
        <v>195</v>
      </c>
      <c r="C86" s="251" t="s">
        <v>196</v>
      </c>
      <c r="D86" s="235" t="s">
        <v>115</v>
      </c>
      <c r="E86" s="236">
        <v>1</v>
      </c>
      <c r="F86" s="237"/>
      <c r="G86" s="238">
        <f>ROUND(E86*F86,2)</f>
        <v>0</v>
      </c>
      <c r="H86" s="237"/>
      <c r="I86" s="238">
        <f>ROUND(E86*H86,2)</f>
        <v>0</v>
      </c>
      <c r="J86" s="237"/>
      <c r="K86" s="238">
        <f>ROUND(E86*J86,2)</f>
        <v>0</v>
      </c>
      <c r="L86" s="238">
        <v>21</v>
      </c>
      <c r="M86" s="238">
        <f>G86*(1+L86/100)</f>
        <v>0</v>
      </c>
      <c r="N86" s="236">
        <v>0</v>
      </c>
      <c r="O86" s="236">
        <f>ROUND(E86*N86,2)</f>
        <v>0</v>
      </c>
      <c r="P86" s="236">
        <v>0</v>
      </c>
      <c r="Q86" s="236">
        <f>ROUND(E86*P86,2)</f>
        <v>0</v>
      </c>
      <c r="R86" s="238"/>
      <c r="S86" s="238" t="s">
        <v>101</v>
      </c>
      <c r="T86" s="239" t="s">
        <v>102</v>
      </c>
      <c r="U86" s="222">
        <v>0</v>
      </c>
      <c r="V86" s="222">
        <f>ROUND(E86*U86,2)</f>
        <v>0</v>
      </c>
      <c r="W86" s="222"/>
      <c r="X86" s="222" t="s">
        <v>103</v>
      </c>
      <c r="Y86" s="222" t="s">
        <v>104</v>
      </c>
      <c r="Z86" s="212"/>
      <c r="AA86" s="212"/>
      <c r="AB86" s="212"/>
      <c r="AC86" s="212"/>
      <c r="AD86" s="212"/>
      <c r="AE86" s="212"/>
      <c r="AF86" s="212"/>
      <c r="AG86" s="212" t="s">
        <v>105</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2" x14ac:dyDescent="0.2">
      <c r="A87" s="219"/>
      <c r="B87" s="220"/>
      <c r="C87" s="252" t="s">
        <v>194</v>
      </c>
      <c r="D87" s="223"/>
      <c r="E87" s="224">
        <v>1</v>
      </c>
      <c r="F87" s="222"/>
      <c r="G87" s="22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110</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33">
        <v>40</v>
      </c>
      <c r="B88" s="234" t="s">
        <v>197</v>
      </c>
      <c r="C88" s="251" t="s">
        <v>198</v>
      </c>
      <c r="D88" s="235" t="s">
        <v>199</v>
      </c>
      <c r="E88" s="236">
        <v>30</v>
      </c>
      <c r="F88" s="237"/>
      <c r="G88" s="238">
        <f>ROUND(E88*F88,2)</f>
        <v>0</v>
      </c>
      <c r="H88" s="237"/>
      <c r="I88" s="238">
        <f>ROUND(E88*H88,2)</f>
        <v>0</v>
      </c>
      <c r="J88" s="237"/>
      <c r="K88" s="238">
        <f>ROUND(E88*J88,2)</f>
        <v>0</v>
      </c>
      <c r="L88" s="238">
        <v>21</v>
      </c>
      <c r="M88" s="238">
        <f>G88*(1+L88/100)</f>
        <v>0</v>
      </c>
      <c r="N88" s="236">
        <v>0</v>
      </c>
      <c r="O88" s="236">
        <f>ROUND(E88*N88,2)</f>
        <v>0</v>
      </c>
      <c r="P88" s="236">
        <v>0</v>
      </c>
      <c r="Q88" s="236">
        <f>ROUND(E88*P88,2)</f>
        <v>0</v>
      </c>
      <c r="R88" s="238"/>
      <c r="S88" s="238" t="s">
        <v>101</v>
      </c>
      <c r="T88" s="239" t="s">
        <v>102</v>
      </c>
      <c r="U88" s="222">
        <v>0</v>
      </c>
      <c r="V88" s="222">
        <f>ROUND(E88*U88,2)</f>
        <v>0</v>
      </c>
      <c r="W88" s="222"/>
      <c r="X88" s="222" t="s">
        <v>103</v>
      </c>
      <c r="Y88" s="222" t="s">
        <v>104</v>
      </c>
      <c r="Z88" s="212"/>
      <c r="AA88" s="212"/>
      <c r="AB88" s="212"/>
      <c r="AC88" s="212"/>
      <c r="AD88" s="212"/>
      <c r="AE88" s="212"/>
      <c r="AF88" s="212"/>
      <c r="AG88" s="212" t="s">
        <v>105</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2" x14ac:dyDescent="0.2">
      <c r="A89" s="219"/>
      <c r="B89" s="220"/>
      <c r="C89" s="252" t="s">
        <v>200</v>
      </c>
      <c r="D89" s="223"/>
      <c r="E89" s="224">
        <v>30</v>
      </c>
      <c r="F89" s="222"/>
      <c r="G89" s="222"/>
      <c r="H89" s="222"/>
      <c r="I89" s="222"/>
      <c r="J89" s="222"/>
      <c r="K89" s="222"/>
      <c r="L89" s="222"/>
      <c r="M89" s="222"/>
      <c r="N89" s="221"/>
      <c r="O89" s="221"/>
      <c r="P89" s="221"/>
      <c r="Q89" s="221"/>
      <c r="R89" s="222"/>
      <c r="S89" s="222"/>
      <c r="T89" s="222"/>
      <c r="U89" s="222"/>
      <c r="V89" s="222"/>
      <c r="W89" s="222"/>
      <c r="X89" s="222"/>
      <c r="Y89" s="222"/>
      <c r="Z89" s="212"/>
      <c r="AA89" s="212"/>
      <c r="AB89" s="212"/>
      <c r="AC89" s="212"/>
      <c r="AD89" s="212"/>
      <c r="AE89" s="212"/>
      <c r="AF89" s="212"/>
      <c r="AG89" s="212" t="s">
        <v>110</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x14ac:dyDescent="0.2">
      <c r="A90" s="226" t="s">
        <v>96</v>
      </c>
      <c r="B90" s="227" t="s">
        <v>63</v>
      </c>
      <c r="C90" s="249" t="s">
        <v>64</v>
      </c>
      <c r="D90" s="228"/>
      <c r="E90" s="229"/>
      <c r="F90" s="230"/>
      <c r="G90" s="230">
        <f>SUMIF(AG91:AG103,"&lt;&gt;NOR",G91:G103)</f>
        <v>0</v>
      </c>
      <c r="H90" s="230"/>
      <c r="I90" s="230">
        <f>SUM(I91:I103)</f>
        <v>0</v>
      </c>
      <c r="J90" s="230"/>
      <c r="K90" s="230">
        <f>SUM(K91:K103)</f>
        <v>0</v>
      </c>
      <c r="L90" s="230"/>
      <c r="M90" s="230">
        <f>SUM(M91:M103)</f>
        <v>0</v>
      </c>
      <c r="N90" s="229"/>
      <c r="O90" s="229">
        <f>SUM(O91:O103)</f>
        <v>0</v>
      </c>
      <c r="P90" s="229"/>
      <c r="Q90" s="229">
        <f>SUM(Q91:Q103)</f>
        <v>0</v>
      </c>
      <c r="R90" s="230"/>
      <c r="S90" s="230"/>
      <c r="T90" s="231"/>
      <c r="U90" s="225"/>
      <c r="V90" s="225">
        <f>SUM(V91:V103)</f>
        <v>0</v>
      </c>
      <c r="W90" s="225"/>
      <c r="X90" s="225"/>
      <c r="Y90" s="225"/>
      <c r="AG90" t="s">
        <v>97</v>
      </c>
    </row>
    <row r="91" spans="1:60" outlineLevel="1" x14ac:dyDescent="0.2">
      <c r="A91" s="240">
        <v>41</v>
      </c>
      <c r="B91" s="241" t="s">
        <v>201</v>
      </c>
      <c r="C91" s="250" t="s">
        <v>202</v>
      </c>
      <c r="D91" s="242" t="s">
        <v>100</v>
      </c>
      <c r="E91" s="243">
        <v>1</v>
      </c>
      <c r="F91" s="244"/>
      <c r="G91" s="245">
        <f>ROUND(E91*F91,2)</f>
        <v>0</v>
      </c>
      <c r="H91" s="244"/>
      <c r="I91" s="245">
        <f>ROUND(E91*H91,2)</f>
        <v>0</v>
      </c>
      <c r="J91" s="244"/>
      <c r="K91" s="245">
        <f>ROUND(E91*J91,2)</f>
        <v>0</v>
      </c>
      <c r="L91" s="245">
        <v>21</v>
      </c>
      <c r="M91" s="245">
        <f>G91*(1+L91/100)</f>
        <v>0</v>
      </c>
      <c r="N91" s="243">
        <v>0</v>
      </c>
      <c r="O91" s="243">
        <f>ROUND(E91*N91,2)</f>
        <v>0</v>
      </c>
      <c r="P91" s="243">
        <v>0</v>
      </c>
      <c r="Q91" s="243">
        <f>ROUND(E91*P91,2)</f>
        <v>0</v>
      </c>
      <c r="R91" s="245"/>
      <c r="S91" s="245" t="s">
        <v>101</v>
      </c>
      <c r="T91" s="246" t="s">
        <v>102</v>
      </c>
      <c r="U91" s="222">
        <v>0</v>
      </c>
      <c r="V91" s="222">
        <f>ROUND(E91*U91,2)</f>
        <v>0</v>
      </c>
      <c r="W91" s="222"/>
      <c r="X91" s="222" t="s">
        <v>103</v>
      </c>
      <c r="Y91" s="222" t="s">
        <v>104</v>
      </c>
      <c r="Z91" s="212"/>
      <c r="AA91" s="212"/>
      <c r="AB91" s="212"/>
      <c r="AC91" s="212"/>
      <c r="AD91" s="212"/>
      <c r="AE91" s="212"/>
      <c r="AF91" s="212"/>
      <c r="AG91" s="212" t="s">
        <v>105</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33">
        <v>42</v>
      </c>
      <c r="B92" s="234" t="s">
        <v>203</v>
      </c>
      <c r="C92" s="251" t="s">
        <v>204</v>
      </c>
      <c r="D92" s="235" t="s">
        <v>115</v>
      </c>
      <c r="E92" s="236">
        <v>6</v>
      </c>
      <c r="F92" s="237"/>
      <c r="G92" s="238">
        <f>ROUND(E92*F92,2)</f>
        <v>0</v>
      </c>
      <c r="H92" s="237"/>
      <c r="I92" s="238">
        <f>ROUND(E92*H92,2)</f>
        <v>0</v>
      </c>
      <c r="J92" s="237"/>
      <c r="K92" s="238">
        <f>ROUND(E92*J92,2)</f>
        <v>0</v>
      </c>
      <c r="L92" s="238">
        <v>21</v>
      </c>
      <c r="M92" s="238">
        <f>G92*(1+L92/100)</f>
        <v>0</v>
      </c>
      <c r="N92" s="236">
        <v>0</v>
      </c>
      <c r="O92" s="236">
        <f>ROUND(E92*N92,2)</f>
        <v>0</v>
      </c>
      <c r="P92" s="236">
        <v>0</v>
      </c>
      <c r="Q92" s="236">
        <f>ROUND(E92*P92,2)</f>
        <v>0</v>
      </c>
      <c r="R92" s="238"/>
      <c r="S92" s="238" t="s">
        <v>101</v>
      </c>
      <c r="T92" s="239" t="s">
        <v>102</v>
      </c>
      <c r="U92" s="222">
        <v>0</v>
      </c>
      <c r="V92" s="222">
        <f>ROUND(E92*U92,2)</f>
        <v>0</v>
      </c>
      <c r="W92" s="222"/>
      <c r="X92" s="222" t="s">
        <v>205</v>
      </c>
      <c r="Y92" s="222" t="s">
        <v>104</v>
      </c>
      <c r="Z92" s="212"/>
      <c r="AA92" s="212"/>
      <c r="AB92" s="212"/>
      <c r="AC92" s="212"/>
      <c r="AD92" s="212"/>
      <c r="AE92" s="212"/>
      <c r="AF92" s="212"/>
      <c r="AG92" s="212" t="s">
        <v>206</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2" x14ac:dyDescent="0.2">
      <c r="A93" s="219"/>
      <c r="B93" s="220"/>
      <c r="C93" s="252" t="s">
        <v>207</v>
      </c>
      <c r="D93" s="223"/>
      <c r="E93" s="224">
        <v>6</v>
      </c>
      <c r="F93" s="222"/>
      <c r="G93" s="222"/>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110</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33">
        <v>43</v>
      </c>
      <c r="B94" s="234" t="s">
        <v>208</v>
      </c>
      <c r="C94" s="251" t="s">
        <v>209</v>
      </c>
      <c r="D94" s="235" t="s">
        <v>115</v>
      </c>
      <c r="E94" s="236">
        <v>2</v>
      </c>
      <c r="F94" s="237"/>
      <c r="G94" s="238">
        <f>ROUND(E94*F94,2)</f>
        <v>0</v>
      </c>
      <c r="H94" s="237"/>
      <c r="I94" s="238">
        <f>ROUND(E94*H94,2)</f>
        <v>0</v>
      </c>
      <c r="J94" s="237"/>
      <c r="K94" s="238">
        <f>ROUND(E94*J94,2)</f>
        <v>0</v>
      </c>
      <c r="L94" s="238">
        <v>21</v>
      </c>
      <c r="M94" s="238">
        <f>G94*(1+L94/100)</f>
        <v>0</v>
      </c>
      <c r="N94" s="236">
        <v>0</v>
      </c>
      <c r="O94" s="236">
        <f>ROUND(E94*N94,2)</f>
        <v>0</v>
      </c>
      <c r="P94" s="236">
        <v>0</v>
      </c>
      <c r="Q94" s="236">
        <f>ROUND(E94*P94,2)</f>
        <v>0</v>
      </c>
      <c r="R94" s="238"/>
      <c r="S94" s="238" t="s">
        <v>101</v>
      </c>
      <c r="T94" s="239" t="s">
        <v>102</v>
      </c>
      <c r="U94" s="222">
        <v>0</v>
      </c>
      <c r="V94" s="222">
        <f>ROUND(E94*U94,2)</f>
        <v>0</v>
      </c>
      <c r="W94" s="222"/>
      <c r="X94" s="222" t="s">
        <v>205</v>
      </c>
      <c r="Y94" s="222" t="s">
        <v>104</v>
      </c>
      <c r="Z94" s="212"/>
      <c r="AA94" s="212"/>
      <c r="AB94" s="212"/>
      <c r="AC94" s="212"/>
      <c r="AD94" s="212"/>
      <c r="AE94" s="212"/>
      <c r="AF94" s="212"/>
      <c r="AG94" s="212" t="s">
        <v>206</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2" x14ac:dyDescent="0.2">
      <c r="A95" s="219"/>
      <c r="B95" s="220"/>
      <c r="C95" s="252" t="s">
        <v>210</v>
      </c>
      <c r="D95" s="223"/>
      <c r="E95" s="224">
        <v>2</v>
      </c>
      <c r="F95" s="222"/>
      <c r="G95" s="222"/>
      <c r="H95" s="222"/>
      <c r="I95" s="222"/>
      <c r="J95" s="222"/>
      <c r="K95" s="222"/>
      <c r="L95" s="222"/>
      <c r="M95" s="222"/>
      <c r="N95" s="221"/>
      <c r="O95" s="221"/>
      <c r="P95" s="221"/>
      <c r="Q95" s="221"/>
      <c r="R95" s="222"/>
      <c r="S95" s="222"/>
      <c r="T95" s="222"/>
      <c r="U95" s="222"/>
      <c r="V95" s="222"/>
      <c r="W95" s="222"/>
      <c r="X95" s="222"/>
      <c r="Y95" s="222"/>
      <c r="Z95" s="212"/>
      <c r="AA95" s="212"/>
      <c r="AB95" s="212"/>
      <c r="AC95" s="212"/>
      <c r="AD95" s="212"/>
      <c r="AE95" s="212"/>
      <c r="AF95" s="212"/>
      <c r="AG95" s="212" t="s">
        <v>110</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33">
        <v>44</v>
      </c>
      <c r="B96" s="234" t="s">
        <v>211</v>
      </c>
      <c r="C96" s="251" t="s">
        <v>212</v>
      </c>
      <c r="D96" s="235" t="s">
        <v>115</v>
      </c>
      <c r="E96" s="236">
        <v>4</v>
      </c>
      <c r="F96" s="237"/>
      <c r="G96" s="238">
        <f>ROUND(E96*F96,2)</f>
        <v>0</v>
      </c>
      <c r="H96" s="237"/>
      <c r="I96" s="238">
        <f>ROUND(E96*H96,2)</f>
        <v>0</v>
      </c>
      <c r="J96" s="237"/>
      <c r="K96" s="238">
        <f>ROUND(E96*J96,2)</f>
        <v>0</v>
      </c>
      <c r="L96" s="238">
        <v>21</v>
      </c>
      <c r="M96" s="238">
        <f>G96*(1+L96/100)</f>
        <v>0</v>
      </c>
      <c r="N96" s="236">
        <v>0</v>
      </c>
      <c r="O96" s="236">
        <f>ROUND(E96*N96,2)</f>
        <v>0</v>
      </c>
      <c r="P96" s="236">
        <v>0</v>
      </c>
      <c r="Q96" s="236">
        <f>ROUND(E96*P96,2)</f>
        <v>0</v>
      </c>
      <c r="R96" s="238"/>
      <c r="S96" s="238" t="s">
        <v>101</v>
      </c>
      <c r="T96" s="239" t="s">
        <v>102</v>
      </c>
      <c r="U96" s="222">
        <v>0</v>
      </c>
      <c r="V96" s="222">
        <f>ROUND(E96*U96,2)</f>
        <v>0</v>
      </c>
      <c r="W96" s="222"/>
      <c r="X96" s="222" t="s">
        <v>205</v>
      </c>
      <c r="Y96" s="222" t="s">
        <v>104</v>
      </c>
      <c r="Z96" s="212"/>
      <c r="AA96" s="212"/>
      <c r="AB96" s="212"/>
      <c r="AC96" s="212"/>
      <c r="AD96" s="212"/>
      <c r="AE96" s="212"/>
      <c r="AF96" s="212"/>
      <c r="AG96" s="212" t="s">
        <v>206</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2" x14ac:dyDescent="0.2">
      <c r="A97" s="219"/>
      <c r="B97" s="220"/>
      <c r="C97" s="252" t="s">
        <v>213</v>
      </c>
      <c r="D97" s="223"/>
      <c r="E97" s="224">
        <v>4</v>
      </c>
      <c r="F97" s="222"/>
      <c r="G97" s="222"/>
      <c r="H97" s="222"/>
      <c r="I97" s="222"/>
      <c r="J97" s="222"/>
      <c r="K97" s="222"/>
      <c r="L97" s="222"/>
      <c r="M97" s="222"/>
      <c r="N97" s="221"/>
      <c r="O97" s="221"/>
      <c r="P97" s="221"/>
      <c r="Q97" s="221"/>
      <c r="R97" s="222"/>
      <c r="S97" s="222"/>
      <c r="T97" s="222"/>
      <c r="U97" s="222"/>
      <c r="V97" s="222"/>
      <c r="W97" s="222"/>
      <c r="X97" s="222"/>
      <c r="Y97" s="222"/>
      <c r="Z97" s="212"/>
      <c r="AA97" s="212"/>
      <c r="AB97" s="212"/>
      <c r="AC97" s="212"/>
      <c r="AD97" s="212"/>
      <c r="AE97" s="212"/>
      <c r="AF97" s="212"/>
      <c r="AG97" s="212" t="s">
        <v>110</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33">
        <v>45</v>
      </c>
      <c r="B98" s="234" t="s">
        <v>214</v>
      </c>
      <c r="C98" s="251" t="s">
        <v>215</v>
      </c>
      <c r="D98" s="235" t="s">
        <v>115</v>
      </c>
      <c r="E98" s="236">
        <v>2</v>
      </c>
      <c r="F98" s="237"/>
      <c r="G98" s="238">
        <f>ROUND(E98*F98,2)</f>
        <v>0</v>
      </c>
      <c r="H98" s="237"/>
      <c r="I98" s="238">
        <f>ROUND(E98*H98,2)</f>
        <v>0</v>
      </c>
      <c r="J98" s="237"/>
      <c r="K98" s="238">
        <f>ROUND(E98*J98,2)</f>
        <v>0</v>
      </c>
      <c r="L98" s="238">
        <v>21</v>
      </c>
      <c r="M98" s="238">
        <f>G98*(1+L98/100)</f>
        <v>0</v>
      </c>
      <c r="N98" s="236">
        <v>0</v>
      </c>
      <c r="O98" s="236">
        <f>ROUND(E98*N98,2)</f>
        <v>0</v>
      </c>
      <c r="P98" s="236">
        <v>0</v>
      </c>
      <c r="Q98" s="236">
        <f>ROUND(E98*P98,2)</f>
        <v>0</v>
      </c>
      <c r="R98" s="238"/>
      <c r="S98" s="238" t="s">
        <v>101</v>
      </c>
      <c r="T98" s="239" t="s">
        <v>102</v>
      </c>
      <c r="U98" s="222">
        <v>0</v>
      </c>
      <c r="V98" s="222">
        <f>ROUND(E98*U98,2)</f>
        <v>0</v>
      </c>
      <c r="W98" s="222"/>
      <c r="X98" s="222" t="s">
        <v>205</v>
      </c>
      <c r="Y98" s="222" t="s">
        <v>104</v>
      </c>
      <c r="Z98" s="212"/>
      <c r="AA98" s="212"/>
      <c r="AB98" s="212"/>
      <c r="AC98" s="212"/>
      <c r="AD98" s="212"/>
      <c r="AE98" s="212"/>
      <c r="AF98" s="212"/>
      <c r="AG98" s="212" t="s">
        <v>206</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2" x14ac:dyDescent="0.2">
      <c r="A99" s="219"/>
      <c r="B99" s="220"/>
      <c r="C99" s="252" t="s">
        <v>216</v>
      </c>
      <c r="D99" s="223"/>
      <c r="E99" s="224">
        <v>2</v>
      </c>
      <c r="F99" s="222"/>
      <c r="G99" s="22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110</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33">
        <v>46</v>
      </c>
      <c r="B100" s="234" t="s">
        <v>217</v>
      </c>
      <c r="C100" s="251" t="s">
        <v>218</v>
      </c>
      <c r="D100" s="235" t="s">
        <v>115</v>
      </c>
      <c r="E100" s="236">
        <v>1</v>
      </c>
      <c r="F100" s="237"/>
      <c r="G100" s="238">
        <f>ROUND(E100*F100,2)</f>
        <v>0</v>
      </c>
      <c r="H100" s="237"/>
      <c r="I100" s="238">
        <f>ROUND(E100*H100,2)</f>
        <v>0</v>
      </c>
      <c r="J100" s="237"/>
      <c r="K100" s="238">
        <f>ROUND(E100*J100,2)</f>
        <v>0</v>
      </c>
      <c r="L100" s="238">
        <v>21</v>
      </c>
      <c r="M100" s="238">
        <f>G100*(1+L100/100)</f>
        <v>0</v>
      </c>
      <c r="N100" s="236">
        <v>0</v>
      </c>
      <c r="O100" s="236">
        <f>ROUND(E100*N100,2)</f>
        <v>0</v>
      </c>
      <c r="P100" s="236">
        <v>0</v>
      </c>
      <c r="Q100" s="236">
        <f>ROUND(E100*P100,2)</f>
        <v>0</v>
      </c>
      <c r="R100" s="238"/>
      <c r="S100" s="238" t="s">
        <v>101</v>
      </c>
      <c r="T100" s="239" t="s">
        <v>102</v>
      </c>
      <c r="U100" s="222">
        <v>0</v>
      </c>
      <c r="V100" s="222">
        <f>ROUND(E100*U100,2)</f>
        <v>0</v>
      </c>
      <c r="W100" s="222"/>
      <c r="X100" s="222" t="s">
        <v>205</v>
      </c>
      <c r="Y100" s="222" t="s">
        <v>104</v>
      </c>
      <c r="Z100" s="212"/>
      <c r="AA100" s="212"/>
      <c r="AB100" s="212"/>
      <c r="AC100" s="212"/>
      <c r="AD100" s="212"/>
      <c r="AE100" s="212"/>
      <c r="AF100" s="212"/>
      <c r="AG100" s="212" t="s">
        <v>206</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2" x14ac:dyDescent="0.2">
      <c r="A101" s="219"/>
      <c r="B101" s="220"/>
      <c r="C101" s="252" t="s">
        <v>219</v>
      </c>
      <c r="D101" s="223"/>
      <c r="E101" s="224">
        <v>1</v>
      </c>
      <c r="F101" s="222"/>
      <c r="G101" s="222"/>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110</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33">
        <v>47</v>
      </c>
      <c r="B102" s="234" t="s">
        <v>220</v>
      </c>
      <c r="C102" s="251" t="s">
        <v>221</v>
      </c>
      <c r="D102" s="235" t="s">
        <v>115</v>
      </c>
      <c r="E102" s="236">
        <v>40</v>
      </c>
      <c r="F102" s="237"/>
      <c r="G102" s="238">
        <f>ROUND(E102*F102,2)</f>
        <v>0</v>
      </c>
      <c r="H102" s="237"/>
      <c r="I102" s="238">
        <f>ROUND(E102*H102,2)</f>
        <v>0</v>
      </c>
      <c r="J102" s="237"/>
      <c r="K102" s="238">
        <f>ROUND(E102*J102,2)</f>
        <v>0</v>
      </c>
      <c r="L102" s="238">
        <v>21</v>
      </c>
      <c r="M102" s="238">
        <f>G102*(1+L102/100)</f>
        <v>0</v>
      </c>
      <c r="N102" s="236">
        <v>0</v>
      </c>
      <c r="O102" s="236">
        <f>ROUND(E102*N102,2)</f>
        <v>0</v>
      </c>
      <c r="P102" s="236">
        <v>0</v>
      </c>
      <c r="Q102" s="236">
        <f>ROUND(E102*P102,2)</f>
        <v>0</v>
      </c>
      <c r="R102" s="238"/>
      <c r="S102" s="238" t="s">
        <v>101</v>
      </c>
      <c r="T102" s="239" t="s">
        <v>102</v>
      </c>
      <c r="U102" s="222">
        <v>0</v>
      </c>
      <c r="V102" s="222">
        <f>ROUND(E102*U102,2)</f>
        <v>0</v>
      </c>
      <c r="W102" s="222"/>
      <c r="X102" s="222" t="s">
        <v>205</v>
      </c>
      <c r="Y102" s="222" t="s">
        <v>104</v>
      </c>
      <c r="Z102" s="212"/>
      <c r="AA102" s="212"/>
      <c r="AB102" s="212"/>
      <c r="AC102" s="212"/>
      <c r="AD102" s="212"/>
      <c r="AE102" s="212"/>
      <c r="AF102" s="212"/>
      <c r="AG102" s="212" t="s">
        <v>206</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2" x14ac:dyDescent="0.2">
      <c r="A103" s="219"/>
      <c r="B103" s="220"/>
      <c r="C103" s="252" t="s">
        <v>222</v>
      </c>
      <c r="D103" s="223"/>
      <c r="E103" s="224">
        <v>40</v>
      </c>
      <c r="F103" s="222"/>
      <c r="G103" s="222"/>
      <c r="H103" s="222"/>
      <c r="I103" s="222"/>
      <c r="J103" s="222"/>
      <c r="K103" s="222"/>
      <c r="L103" s="222"/>
      <c r="M103" s="222"/>
      <c r="N103" s="221"/>
      <c r="O103" s="221"/>
      <c r="P103" s="221"/>
      <c r="Q103" s="221"/>
      <c r="R103" s="222"/>
      <c r="S103" s="222"/>
      <c r="T103" s="222"/>
      <c r="U103" s="222"/>
      <c r="V103" s="222"/>
      <c r="W103" s="222"/>
      <c r="X103" s="222"/>
      <c r="Y103" s="222"/>
      <c r="Z103" s="212"/>
      <c r="AA103" s="212"/>
      <c r="AB103" s="212"/>
      <c r="AC103" s="212"/>
      <c r="AD103" s="212"/>
      <c r="AE103" s="212"/>
      <c r="AF103" s="212"/>
      <c r="AG103" s="212" t="s">
        <v>110</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x14ac:dyDescent="0.2">
      <c r="A104" s="226" t="s">
        <v>96</v>
      </c>
      <c r="B104" s="227" t="s">
        <v>65</v>
      </c>
      <c r="C104" s="249" t="s">
        <v>66</v>
      </c>
      <c r="D104" s="228"/>
      <c r="E104" s="229"/>
      <c r="F104" s="230"/>
      <c r="G104" s="230">
        <f>SUMIF(AG105:AG175,"&lt;&gt;NOR",G105:G175)</f>
        <v>0</v>
      </c>
      <c r="H104" s="230"/>
      <c r="I104" s="230">
        <f>SUM(I105:I175)</f>
        <v>0</v>
      </c>
      <c r="J104" s="230"/>
      <c r="K104" s="230">
        <f>SUM(K105:K175)</f>
        <v>0</v>
      </c>
      <c r="L104" s="230"/>
      <c r="M104" s="230">
        <f>SUM(M105:M175)</f>
        <v>0</v>
      </c>
      <c r="N104" s="229"/>
      <c r="O104" s="229">
        <f>SUM(O105:O175)</f>
        <v>0</v>
      </c>
      <c r="P104" s="229"/>
      <c r="Q104" s="229">
        <f>SUM(Q105:Q175)</f>
        <v>0</v>
      </c>
      <c r="R104" s="230"/>
      <c r="S104" s="230"/>
      <c r="T104" s="231"/>
      <c r="U104" s="225"/>
      <c r="V104" s="225">
        <f>SUM(V105:V175)</f>
        <v>0</v>
      </c>
      <c r="W104" s="225"/>
      <c r="X104" s="225"/>
      <c r="Y104" s="225"/>
      <c r="AG104" t="s">
        <v>97</v>
      </c>
    </row>
    <row r="105" spans="1:60" outlineLevel="1" x14ac:dyDescent="0.2">
      <c r="A105" s="240">
        <v>48</v>
      </c>
      <c r="B105" s="241" t="s">
        <v>223</v>
      </c>
      <c r="C105" s="250" t="s">
        <v>224</v>
      </c>
      <c r="D105" s="242" t="s">
        <v>100</v>
      </c>
      <c r="E105" s="243">
        <v>1</v>
      </c>
      <c r="F105" s="244"/>
      <c r="G105" s="245">
        <f>ROUND(E105*F105,2)</f>
        <v>0</v>
      </c>
      <c r="H105" s="244"/>
      <c r="I105" s="245">
        <f>ROUND(E105*H105,2)</f>
        <v>0</v>
      </c>
      <c r="J105" s="244"/>
      <c r="K105" s="245">
        <f>ROUND(E105*J105,2)</f>
        <v>0</v>
      </c>
      <c r="L105" s="245">
        <v>21</v>
      </c>
      <c r="M105" s="245">
        <f>G105*(1+L105/100)</f>
        <v>0</v>
      </c>
      <c r="N105" s="243">
        <v>0</v>
      </c>
      <c r="O105" s="243">
        <f>ROUND(E105*N105,2)</f>
        <v>0</v>
      </c>
      <c r="P105" s="243">
        <v>0</v>
      </c>
      <c r="Q105" s="243">
        <f>ROUND(E105*P105,2)</f>
        <v>0</v>
      </c>
      <c r="R105" s="245"/>
      <c r="S105" s="245" t="s">
        <v>101</v>
      </c>
      <c r="T105" s="246" t="s">
        <v>102</v>
      </c>
      <c r="U105" s="222">
        <v>0</v>
      </c>
      <c r="V105" s="222">
        <f>ROUND(E105*U105,2)</f>
        <v>0</v>
      </c>
      <c r="W105" s="222"/>
      <c r="X105" s="222" t="s">
        <v>103</v>
      </c>
      <c r="Y105" s="222" t="s">
        <v>104</v>
      </c>
      <c r="Z105" s="212"/>
      <c r="AA105" s="212"/>
      <c r="AB105" s="212"/>
      <c r="AC105" s="212"/>
      <c r="AD105" s="212"/>
      <c r="AE105" s="212"/>
      <c r="AF105" s="212"/>
      <c r="AG105" s="212" t="s">
        <v>105</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33">
        <v>49</v>
      </c>
      <c r="B106" s="234" t="s">
        <v>225</v>
      </c>
      <c r="C106" s="251" t="s">
        <v>226</v>
      </c>
      <c r="D106" s="235" t="s">
        <v>199</v>
      </c>
      <c r="E106" s="236">
        <v>50</v>
      </c>
      <c r="F106" s="237"/>
      <c r="G106" s="238">
        <f>ROUND(E106*F106,2)</f>
        <v>0</v>
      </c>
      <c r="H106" s="237"/>
      <c r="I106" s="238">
        <f>ROUND(E106*H106,2)</f>
        <v>0</v>
      </c>
      <c r="J106" s="237"/>
      <c r="K106" s="238">
        <f>ROUND(E106*J106,2)</f>
        <v>0</v>
      </c>
      <c r="L106" s="238">
        <v>21</v>
      </c>
      <c r="M106" s="238">
        <f>G106*(1+L106/100)</f>
        <v>0</v>
      </c>
      <c r="N106" s="236">
        <v>0</v>
      </c>
      <c r="O106" s="236">
        <f>ROUND(E106*N106,2)</f>
        <v>0</v>
      </c>
      <c r="P106" s="236">
        <v>0</v>
      </c>
      <c r="Q106" s="236">
        <f>ROUND(E106*P106,2)</f>
        <v>0</v>
      </c>
      <c r="R106" s="238"/>
      <c r="S106" s="238" t="s">
        <v>101</v>
      </c>
      <c r="T106" s="239" t="s">
        <v>102</v>
      </c>
      <c r="U106" s="222">
        <v>0</v>
      </c>
      <c r="V106" s="222">
        <f>ROUND(E106*U106,2)</f>
        <v>0</v>
      </c>
      <c r="W106" s="222"/>
      <c r="X106" s="222" t="s">
        <v>103</v>
      </c>
      <c r="Y106" s="222" t="s">
        <v>104</v>
      </c>
      <c r="Z106" s="212"/>
      <c r="AA106" s="212"/>
      <c r="AB106" s="212"/>
      <c r="AC106" s="212"/>
      <c r="AD106" s="212"/>
      <c r="AE106" s="212"/>
      <c r="AF106" s="212"/>
      <c r="AG106" s="212" t="s">
        <v>105</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2" x14ac:dyDescent="0.2">
      <c r="A107" s="219"/>
      <c r="B107" s="220"/>
      <c r="C107" s="252" t="s">
        <v>227</v>
      </c>
      <c r="D107" s="223"/>
      <c r="E107" s="224">
        <v>50</v>
      </c>
      <c r="F107" s="222"/>
      <c r="G107" s="222"/>
      <c r="H107" s="222"/>
      <c r="I107" s="222"/>
      <c r="J107" s="222"/>
      <c r="K107" s="222"/>
      <c r="L107" s="222"/>
      <c r="M107" s="222"/>
      <c r="N107" s="221"/>
      <c r="O107" s="221"/>
      <c r="P107" s="221"/>
      <c r="Q107" s="221"/>
      <c r="R107" s="222"/>
      <c r="S107" s="222"/>
      <c r="T107" s="222"/>
      <c r="U107" s="222"/>
      <c r="V107" s="222"/>
      <c r="W107" s="222"/>
      <c r="X107" s="222"/>
      <c r="Y107" s="222"/>
      <c r="Z107" s="212"/>
      <c r="AA107" s="212"/>
      <c r="AB107" s="212"/>
      <c r="AC107" s="212"/>
      <c r="AD107" s="212"/>
      <c r="AE107" s="212"/>
      <c r="AF107" s="212"/>
      <c r="AG107" s="212" t="s">
        <v>110</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ht="22.5" outlineLevel="1" x14ac:dyDescent="0.2">
      <c r="A108" s="233">
        <v>50</v>
      </c>
      <c r="B108" s="234" t="s">
        <v>228</v>
      </c>
      <c r="C108" s="251" t="s">
        <v>229</v>
      </c>
      <c r="D108" s="235" t="s">
        <v>115</v>
      </c>
      <c r="E108" s="236">
        <v>1</v>
      </c>
      <c r="F108" s="237"/>
      <c r="G108" s="238">
        <f>ROUND(E108*F108,2)</f>
        <v>0</v>
      </c>
      <c r="H108" s="237"/>
      <c r="I108" s="238">
        <f>ROUND(E108*H108,2)</f>
        <v>0</v>
      </c>
      <c r="J108" s="237"/>
      <c r="K108" s="238">
        <f>ROUND(E108*J108,2)</f>
        <v>0</v>
      </c>
      <c r="L108" s="238">
        <v>21</v>
      </c>
      <c r="M108" s="238">
        <f>G108*(1+L108/100)</f>
        <v>0</v>
      </c>
      <c r="N108" s="236">
        <v>0</v>
      </c>
      <c r="O108" s="236">
        <f>ROUND(E108*N108,2)</f>
        <v>0</v>
      </c>
      <c r="P108" s="236">
        <v>0</v>
      </c>
      <c r="Q108" s="236">
        <f>ROUND(E108*P108,2)</f>
        <v>0</v>
      </c>
      <c r="R108" s="238"/>
      <c r="S108" s="238" t="s">
        <v>101</v>
      </c>
      <c r="T108" s="239" t="s">
        <v>102</v>
      </c>
      <c r="U108" s="222">
        <v>0</v>
      </c>
      <c r="V108" s="222">
        <f>ROUND(E108*U108,2)</f>
        <v>0</v>
      </c>
      <c r="W108" s="222"/>
      <c r="X108" s="222" t="s">
        <v>205</v>
      </c>
      <c r="Y108" s="222" t="s">
        <v>104</v>
      </c>
      <c r="Z108" s="212"/>
      <c r="AA108" s="212"/>
      <c r="AB108" s="212"/>
      <c r="AC108" s="212"/>
      <c r="AD108" s="212"/>
      <c r="AE108" s="212"/>
      <c r="AF108" s="212"/>
      <c r="AG108" s="212" t="s">
        <v>206</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2" x14ac:dyDescent="0.2">
      <c r="A109" s="219"/>
      <c r="B109" s="220"/>
      <c r="C109" s="252" t="s">
        <v>230</v>
      </c>
      <c r="D109" s="223"/>
      <c r="E109" s="224">
        <v>1</v>
      </c>
      <c r="F109" s="222"/>
      <c r="G109" s="222"/>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110</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ht="22.5" outlineLevel="1" x14ac:dyDescent="0.2">
      <c r="A110" s="233">
        <v>51</v>
      </c>
      <c r="B110" s="234" t="s">
        <v>231</v>
      </c>
      <c r="C110" s="251" t="s">
        <v>232</v>
      </c>
      <c r="D110" s="235" t="s">
        <v>115</v>
      </c>
      <c r="E110" s="236">
        <v>1</v>
      </c>
      <c r="F110" s="237"/>
      <c r="G110" s="238">
        <f>ROUND(E110*F110,2)</f>
        <v>0</v>
      </c>
      <c r="H110" s="237"/>
      <c r="I110" s="238">
        <f>ROUND(E110*H110,2)</f>
        <v>0</v>
      </c>
      <c r="J110" s="237"/>
      <c r="K110" s="238">
        <f>ROUND(E110*J110,2)</f>
        <v>0</v>
      </c>
      <c r="L110" s="238">
        <v>21</v>
      </c>
      <c r="M110" s="238">
        <f>G110*(1+L110/100)</f>
        <v>0</v>
      </c>
      <c r="N110" s="236">
        <v>0</v>
      </c>
      <c r="O110" s="236">
        <f>ROUND(E110*N110,2)</f>
        <v>0</v>
      </c>
      <c r="P110" s="236">
        <v>0</v>
      </c>
      <c r="Q110" s="236">
        <f>ROUND(E110*P110,2)</f>
        <v>0</v>
      </c>
      <c r="R110" s="238"/>
      <c r="S110" s="238" t="s">
        <v>101</v>
      </c>
      <c r="T110" s="239" t="s">
        <v>102</v>
      </c>
      <c r="U110" s="222">
        <v>0</v>
      </c>
      <c r="V110" s="222">
        <f>ROUND(E110*U110,2)</f>
        <v>0</v>
      </c>
      <c r="W110" s="222"/>
      <c r="X110" s="222" t="s">
        <v>205</v>
      </c>
      <c r="Y110" s="222" t="s">
        <v>104</v>
      </c>
      <c r="Z110" s="212"/>
      <c r="AA110" s="212"/>
      <c r="AB110" s="212"/>
      <c r="AC110" s="212"/>
      <c r="AD110" s="212"/>
      <c r="AE110" s="212"/>
      <c r="AF110" s="212"/>
      <c r="AG110" s="212" t="s">
        <v>206</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2" x14ac:dyDescent="0.2">
      <c r="A111" s="219"/>
      <c r="B111" s="220"/>
      <c r="C111" s="252" t="s">
        <v>230</v>
      </c>
      <c r="D111" s="223"/>
      <c r="E111" s="224">
        <v>1</v>
      </c>
      <c r="F111" s="222"/>
      <c r="G111" s="22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110</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33">
        <v>52</v>
      </c>
      <c r="B112" s="234" t="s">
        <v>233</v>
      </c>
      <c r="C112" s="251" t="s">
        <v>234</v>
      </c>
      <c r="D112" s="235" t="s">
        <v>115</v>
      </c>
      <c r="E112" s="236">
        <v>1</v>
      </c>
      <c r="F112" s="237"/>
      <c r="G112" s="238">
        <f>ROUND(E112*F112,2)</f>
        <v>0</v>
      </c>
      <c r="H112" s="237"/>
      <c r="I112" s="238">
        <f>ROUND(E112*H112,2)</f>
        <v>0</v>
      </c>
      <c r="J112" s="237"/>
      <c r="K112" s="238">
        <f>ROUND(E112*J112,2)</f>
        <v>0</v>
      </c>
      <c r="L112" s="238">
        <v>21</v>
      </c>
      <c r="M112" s="238">
        <f>G112*(1+L112/100)</f>
        <v>0</v>
      </c>
      <c r="N112" s="236">
        <v>0</v>
      </c>
      <c r="O112" s="236">
        <f>ROUND(E112*N112,2)</f>
        <v>0</v>
      </c>
      <c r="P112" s="236">
        <v>0</v>
      </c>
      <c r="Q112" s="236">
        <f>ROUND(E112*P112,2)</f>
        <v>0</v>
      </c>
      <c r="R112" s="238"/>
      <c r="S112" s="238" t="s">
        <v>101</v>
      </c>
      <c r="T112" s="239" t="s">
        <v>102</v>
      </c>
      <c r="U112" s="222">
        <v>0</v>
      </c>
      <c r="V112" s="222">
        <f>ROUND(E112*U112,2)</f>
        <v>0</v>
      </c>
      <c r="W112" s="222"/>
      <c r="X112" s="222" t="s">
        <v>205</v>
      </c>
      <c r="Y112" s="222" t="s">
        <v>104</v>
      </c>
      <c r="Z112" s="212"/>
      <c r="AA112" s="212"/>
      <c r="AB112" s="212"/>
      <c r="AC112" s="212"/>
      <c r="AD112" s="212"/>
      <c r="AE112" s="212"/>
      <c r="AF112" s="212"/>
      <c r="AG112" s="212" t="s">
        <v>206</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2" x14ac:dyDescent="0.2">
      <c r="A113" s="219"/>
      <c r="B113" s="220"/>
      <c r="C113" s="252" t="s">
        <v>235</v>
      </c>
      <c r="D113" s="223"/>
      <c r="E113" s="224">
        <v>1</v>
      </c>
      <c r="F113" s="222"/>
      <c r="G113" s="222"/>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110</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33">
        <v>53</v>
      </c>
      <c r="B114" s="234" t="s">
        <v>236</v>
      </c>
      <c r="C114" s="251" t="s">
        <v>237</v>
      </c>
      <c r="D114" s="235" t="s">
        <v>115</v>
      </c>
      <c r="E114" s="236">
        <v>1</v>
      </c>
      <c r="F114" s="237"/>
      <c r="G114" s="238">
        <f>ROUND(E114*F114,2)</f>
        <v>0</v>
      </c>
      <c r="H114" s="237"/>
      <c r="I114" s="238">
        <f>ROUND(E114*H114,2)</f>
        <v>0</v>
      </c>
      <c r="J114" s="237"/>
      <c r="K114" s="238">
        <f>ROUND(E114*J114,2)</f>
        <v>0</v>
      </c>
      <c r="L114" s="238">
        <v>21</v>
      </c>
      <c r="M114" s="238">
        <f>G114*(1+L114/100)</f>
        <v>0</v>
      </c>
      <c r="N114" s="236">
        <v>0</v>
      </c>
      <c r="O114" s="236">
        <f>ROUND(E114*N114,2)</f>
        <v>0</v>
      </c>
      <c r="P114" s="236">
        <v>0</v>
      </c>
      <c r="Q114" s="236">
        <f>ROUND(E114*P114,2)</f>
        <v>0</v>
      </c>
      <c r="R114" s="238"/>
      <c r="S114" s="238" t="s">
        <v>101</v>
      </c>
      <c r="T114" s="239" t="s">
        <v>102</v>
      </c>
      <c r="U114" s="222">
        <v>0</v>
      </c>
      <c r="V114" s="222">
        <f>ROUND(E114*U114,2)</f>
        <v>0</v>
      </c>
      <c r="W114" s="222"/>
      <c r="X114" s="222" t="s">
        <v>205</v>
      </c>
      <c r="Y114" s="222" t="s">
        <v>104</v>
      </c>
      <c r="Z114" s="212"/>
      <c r="AA114" s="212"/>
      <c r="AB114" s="212"/>
      <c r="AC114" s="212"/>
      <c r="AD114" s="212"/>
      <c r="AE114" s="212"/>
      <c r="AF114" s="212"/>
      <c r="AG114" s="212" t="s">
        <v>206</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2" x14ac:dyDescent="0.2">
      <c r="A115" s="219"/>
      <c r="B115" s="220"/>
      <c r="C115" s="252" t="s">
        <v>235</v>
      </c>
      <c r="D115" s="223"/>
      <c r="E115" s="224">
        <v>1</v>
      </c>
      <c r="F115" s="222"/>
      <c r="G115" s="222"/>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110</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33">
        <v>54</v>
      </c>
      <c r="B116" s="234" t="s">
        <v>238</v>
      </c>
      <c r="C116" s="251" t="s">
        <v>239</v>
      </c>
      <c r="D116" s="235" t="s">
        <v>115</v>
      </c>
      <c r="E116" s="236">
        <v>1</v>
      </c>
      <c r="F116" s="237"/>
      <c r="G116" s="238">
        <f>ROUND(E116*F116,2)</f>
        <v>0</v>
      </c>
      <c r="H116" s="237"/>
      <c r="I116" s="238">
        <f>ROUND(E116*H116,2)</f>
        <v>0</v>
      </c>
      <c r="J116" s="237"/>
      <c r="K116" s="238">
        <f>ROUND(E116*J116,2)</f>
        <v>0</v>
      </c>
      <c r="L116" s="238">
        <v>21</v>
      </c>
      <c r="M116" s="238">
        <f>G116*(1+L116/100)</f>
        <v>0</v>
      </c>
      <c r="N116" s="236">
        <v>0</v>
      </c>
      <c r="O116" s="236">
        <f>ROUND(E116*N116,2)</f>
        <v>0</v>
      </c>
      <c r="P116" s="236">
        <v>0</v>
      </c>
      <c r="Q116" s="236">
        <f>ROUND(E116*P116,2)</f>
        <v>0</v>
      </c>
      <c r="R116" s="238"/>
      <c r="S116" s="238" t="s">
        <v>101</v>
      </c>
      <c r="T116" s="239" t="s">
        <v>102</v>
      </c>
      <c r="U116" s="222">
        <v>0</v>
      </c>
      <c r="V116" s="222">
        <f>ROUND(E116*U116,2)</f>
        <v>0</v>
      </c>
      <c r="W116" s="222"/>
      <c r="X116" s="222" t="s">
        <v>205</v>
      </c>
      <c r="Y116" s="222" t="s">
        <v>104</v>
      </c>
      <c r="Z116" s="212"/>
      <c r="AA116" s="212"/>
      <c r="AB116" s="212"/>
      <c r="AC116" s="212"/>
      <c r="AD116" s="212"/>
      <c r="AE116" s="212"/>
      <c r="AF116" s="212"/>
      <c r="AG116" s="212" t="s">
        <v>206</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2" x14ac:dyDescent="0.2">
      <c r="A117" s="219"/>
      <c r="B117" s="220"/>
      <c r="C117" s="252" t="s">
        <v>240</v>
      </c>
      <c r="D117" s="223"/>
      <c r="E117" s="224">
        <v>1</v>
      </c>
      <c r="F117" s="222"/>
      <c r="G117" s="222"/>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110</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33">
        <v>55</v>
      </c>
      <c r="B118" s="234" t="s">
        <v>241</v>
      </c>
      <c r="C118" s="251" t="s">
        <v>242</v>
      </c>
      <c r="D118" s="235" t="s">
        <v>115</v>
      </c>
      <c r="E118" s="236">
        <v>1</v>
      </c>
      <c r="F118" s="237"/>
      <c r="G118" s="238">
        <f>ROUND(E118*F118,2)</f>
        <v>0</v>
      </c>
      <c r="H118" s="237"/>
      <c r="I118" s="238">
        <f>ROUND(E118*H118,2)</f>
        <v>0</v>
      </c>
      <c r="J118" s="237"/>
      <c r="K118" s="238">
        <f>ROUND(E118*J118,2)</f>
        <v>0</v>
      </c>
      <c r="L118" s="238">
        <v>21</v>
      </c>
      <c r="M118" s="238">
        <f>G118*(1+L118/100)</f>
        <v>0</v>
      </c>
      <c r="N118" s="236">
        <v>0</v>
      </c>
      <c r="O118" s="236">
        <f>ROUND(E118*N118,2)</f>
        <v>0</v>
      </c>
      <c r="P118" s="236">
        <v>0</v>
      </c>
      <c r="Q118" s="236">
        <f>ROUND(E118*P118,2)</f>
        <v>0</v>
      </c>
      <c r="R118" s="238"/>
      <c r="S118" s="238" t="s">
        <v>101</v>
      </c>
      <c r="T118" s="239" t="s">
        <v>102</v>
      </c>
      <c r="U118" s="222">
        <v>0</v>
      </c>
      <c r="V118" s="222">
        <f>ROUND(E118*U118,2)</f>
        <v>0</v>
      </c>
      <c r="W118" s="222"/>
      <c r="X118" s="222" t="s">
        <v>205</v>
      </c>
      <c r="Y118" s="222" t="s">
        <v>104</v>
      </c>
      <c r="Z118" s="212"/>
      <c r="AA118" s="212"/>
      <c r="AB118" s="212"/>
      <c r="AC118" s="212"/>
      <c r="AD118" s="212"/>
      <c r="AE118" s="212"/>
      <c r="AF118" s="212"/>
      <c r="AG118" s="212" t="s">
        <v>206</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2" x14ac:dyDescent="0.2">
      <c r="A119" s="219"/>
      <c r="B119" s="220"/>
      <c r="C119" s="252" t="s">
        <v>240</v>
      </c>
      <c r="D119" s="223"/>
      <c r="E119" s="224">
        <v>1</v>
      </c>
      <c r="F119" s="222"/>
      <c r="G119" s="222"/>
      <c r="H119" s="222"/>
      <c r="I119" s="222"/>
      <c r="J119" s="222"/>
      <c r="K119" s="222"/>
      <c r="L119" s="222"/>
      <c r="M119" s="222"/>
      <c r="N119" s="221"/>
      <c r="O119" s="221"/>
      <c r="P119" s="221"/>
      <c r="Q119" s="221"/>
      <c r="R119" s="222"/>
      <c r="S119" s="222"/>
      <c r="T119" s="222"/>
      <c r="U119" s="222"/>
      <c r="V119" s="222"/>
      <c r="W119" s="222"/>
      <c r="X119" s="222"/>
      <c r="Y119" s="222"/>
      <c r="Z119" s="212"/>
      <c r="AA119" s="212"/>
      <c r="AB119" s="212"/>
      <c r="AC119" s="212"/>
      <c r="AD119" s="212"/>
      <c r="AE119" s="212"/>
      <c r="AF119" s="212"/>
      <c r="AG119" s="212" t="s">
        <v>110</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33">
        <v>56</v>
      </c>
      <c r="B120" s="234" t="s">
        <v>243</v>
      </c>
      <c r="C120" s="251" t="s">
        <v>244</v>
      </c>
      <c r="D120" s="235" t="s">
        <v>115</v>
      </c>
      <c r="E120" s="236">
        <v>5</v>
      </c>
      <c r="F120" s="237"/>
      <c r="G120" s="238">
        <f>ROUND(E120*F120,2)</f>
        <v>0</v>
      </c>
      <c r="H120" s="237"/>
      <c r="I120" s="238">
        <f>ROUND(E120*H120,2)</f>
        <v>0</v>
      </c>
      <c r="J120" s="237"/>
      <c r="K120" s="238">
        <f>ROUND(E120*J120,2)</f>
        <v>0</v>
      </c>
      <c r="L120" s="238">
        <v>21</v>
      </c>
      <c r="M120" s="238">
        <f>G120*(1+L120/100)</f>
        <v>0</v>
      </c>
      <c r="N120" s="236">
        <v>0</v>
      </c>
      <c r="O120" s="236">
        <f>ROUND(E120*N120,2)</f>
        <v>0</v>
      </c>
      <c r="P120" s="236">
        <v>0</v>
      </c>
      <c r="Q120" s="236">
        <f>ROUND(E120*P120,2)</f>
        <v>0</v>
      </c>
      <c r="R120" s="238"/>
      <c r="S120" s="238" t="s">
        <v>101</v>
      </c>
      <c r="T120" s="239" t="s">
        <v>102</v>
      </c>
      <c r="U120" s="222">
        <v>0</v>
      </c>
      <c r="V120" s="222">
        <f>ROUND(E120*U120,2)</f>
        <v>0</v>
      </c>
      <c r="W120" s="222"/>
      <c r="X120" s="222" t="s">
        <v>205</v>
      </c>
      <c r="Y120" s="222" t="s">
        <v>104</v>
      </c>
      <c r="Z120" s="212"/>
      <c r="AA120" s="212"/>
      <c r="AB120" s="212"/>
      <c r="AC120" s="212"/>
      <c r="AD120" s="212"/>
      <c r="AE120" s="212"/>
      <c r="AF120" s="212"/>
      <c r="AG120" s="212" t="s">
        <v>206</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2" x14ac:dyDescent="0.2">
      <c r="A121" s="219"/>
      <c r="B121" s="220"/>
      <c r="C121" s="252" t="s">
        <v>245</v>
      </c>
      <c r="D121" s="223"/>
      <c r="E121" s="224">
        <v>5</v>
      </c>
      <c r="F121" s="222"/>
      <c r="G121" s="222"/>
      <c r="H121" s="222"/>
      <c r="I121" s="222"/>
      <c r="J121" s="222"/>
      <c r="K121" s="222"/>
      <c r="L121" s="222"/>
      <c r="M121" s="222"/>
      <c r="N121" s="221"/>
      <c r="O121" s="221"/>
      <c r="P121" s="221"/>
      <c r="Q121" s="221"/>
      <c r="R121" s="222"/>
      <c r="S121" s="222"/>
      <c r="T121" s="222"/>
      <c r="U121" s="222"/>
      <c r="V121" s="222"/>
      <c r="W121" s="222"/>
      <c r="X121" s="222"/>
      <c r="Y121" s="222"/>
      <c r="Z121" s="212"/>
      <c r="AA121" s="212"/>
      <c r="AB121" s="212"/>
      <c r="AC121" s="212"/>
      <c r="AD121" s="212"/>
      <c r="AE121" s="212"/>
      <c r="AF121" s="212"/>
      <c r="AG121" s="212" t="s">
        <v>110</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33">
        <v>57</v>
      </c>
      <c r="B122" s="234" t="s">
        <v>246</v>
      </c>
      <c r="C122" s="251" t="s">
        <v>247</v>
      </c>
      <c r="D122" s="235" t="s">
        <v>115</v>
      </c>
      <c r="E122" s="236">
        <v>5</v>
      </c>
      <c r="F122" s="237"/>
      <c r="G122" s="238">
        <f>ROUND(E122*F122,2)</f>
        <v>0</v>
      </c>
      <c r="H122" s="237"/>
      <c r="I122" s="238">
        <f>ROUND(E122*H122,2)</f>
        <v>0</v>
      </c>
      <c r="J122" s="237"/>
      <c r="K122" s="238">
        <f>ROUND(E122*J122,2)</f>
        <v>0</v>
      </c>
      <c r="L122" s="238">
        <v>21</v>
      </c>
      <c r="M122" s="238">
        <f>G122*(1+L122/100)</f>
        <v>0</v>
      </c>
      <c r="N122" s="236">
        <v>0</v>
      </c>
      <c r="O122" s="236">
        <f>ROUND(E122*N122,2)</f>
        <v>0</v>
      </c>
      <c r="P122" s="236">
        <v>0</v>
      </c>
      <c r="Q122" s="236">
        <f>ROUND(E122*P122,2)</f>
        <v>0</v>
      </c>
      <c r="R122" s="238"/>
      <c r="S122" s="238" t="s">
        <v>101</v>
      </c>
      <c r="T122" s="239" t="s">
        <v>102</v>
      </c>
      <c r="U122" s="222">
        <v>0</v>
      </c>
      <c r="V122" s="222">
        <f>ROUND(E122*U122,2)</f>
        <v>0</v>
      </c>
      <c r="W122" s="222"/>
      <c r="X122" s="222" t="s">
        <v>205</v>
      </c>
      <c r="Y122" s="222" t="s">
        <v>104</v>
      </c>
      <c r="Z122" s="212"/>
      <c r="AA122" s="212"/>
      <c r="AB122" s="212"/>
      <c r="AC122" s="212"/>
      <c r="AD122" s="212"/>
      <c r="AE122" s="212"/>
      <c r="AF122" s="212"/>
      <c r="AG122" s="212" t="s">
        <v>206</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2" x14ac:dyDescent="0.2">
      <c r="A123" s="219"/>
      <c r="B123" s="220"/>
      <c r="C123" s="252" t="s">
        <v>245</v>
      </c>
      <c r="D123" s="223"/>
      <c r="E123" s="224">
        <v>5</v>
      </c>
      <c r="F123" s="222"/>
      <c r="G123" s="222"/>
      <c r="H123" s="222"/>
      <c r="I123" s="222"/>
      <c r="J123" s="222"/>
      <c r="K123" s="222"/>
      <c r="L123" s="222"/>
      <c r="M123" s="222"/>
      <c r="N123" s="221"/>
      <c r="O123" s="221"/>
      <c r="P123" s="221"/>
      <c r="Q123" s="221"/>
      <c r="R123" s="222"/>
      <c r="S123" s="222"/>
      <c r="T123" s="222"/>
      <c r="U123" s="222"/>
      <c r="V123" s="222"/>
      <c r="W123" s="222"/>
      <c r="X123" s="222"/>
      <c r="Y123" s="222"/>
      <c r="Z123" s="212"/>
      <c r="AA123" s="212"/>
      <c r="AB123" s="212"/>
      <c r="AC123" s="212"/>
      <c r="AD123" s="212"/>
      <c r="AE123" s="212"/>
      <c r="AF123" s="212"/>
      <c r="AG123" s="212" t="s">
        <v>110</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33">
        <v>58</v>
      </c>
      <c r="B124" s="234" t="s">
        <v>248</v>
      </c>
      <c r="C124" s="251" t="s">
        <v>249</v>
      </c>
      <c r="D124" s="235" t="s">
        <v>115</v>
      </c>
      <c r="E124" s="236">
        <v>2</v>
      </c>
      <c r="F124" s="237"/>
      <c r="G124" s="238">
        <f>ROUND(E124*F124,2)</f>
        <v>0</v>
      </c>
      <c r="H124" s="237"/>
      <c r="I124" s="238">
        <f>ROUND(E124*H124,2)</f>
        <v>0</v>
      </c>
      <c r="J124" s="237"/>
      <c r="K124" s="238">
        <f>ROUND(E124*J124,2)</f>
        <v>0</v>
      </c>
      <c r="L124" s="238">
        <v>21</v>
      </c>
      <c r="M124" s="238">
        <f>G124*(1+L124/100)</f>
        <v>0</v>
      </c>
      <c r="N124" s="236">
        <v>0</v>
      </c>
      <c r="O124" s="236">
        <f>ROUND(E124*N124,2)</f>
        <v>0</v>
      </c>
      <c r="P124" s="236">
        <v>0</v>
      </c>
      <c r="Q124" s="236">
        <f>ROUND(E124*P124,2)</f>
        <v>0</v>
      </c>
      <c r="R124" s="238"/>
      <c r="S124" s="238" t="s">
        <v>101</v>
      </c>
      <c r="T124" s="239" t="s">
        <v>102</v>
      </c>
      <c r="U124" s="222">
        <v>0</v>
      </c>
      <c r="V124" s="222">
        <f>ROUND(E124*U124,2)</f>
        <v>0</v>
      </c>
      <c r="W124" s="222"/>
      <c r="X124" s="222" t="s">
        <v>205</v>
      </c>
      <c r="Y124" s="222" t="s">
        <v>104</v>
      </c>
      <c r="Z124" s="212"/>
      <c r="AA124" s="212"/>
      <c r="AB124" s="212"/>
      <c r="AC124" s="212"/>
      <c r="AD124" s="212"/>
      <c r="AE124" s="212"/>
      <c r="AF124" s="212"/>
      <c r="AG124" s="212" t="s">
        <v>206</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2" x14ac:dyDescent="0.2">
      <c r="A125" s="219"/>
      <c r="B125" s="220"/>
      <c r="C125" s="252" t="s">
        <v>250</v>
      </c>
      <c r="D125" s="223"/>
      <c r="E125" s="224">
        <v>2</v>
      </c>
      <c r="F125" s="222"/>
      <c r="G125" s="222"/>
      <c r="H125" s="222"/>
      <c r="I125" s="222"/>
      <c r="J125" s="222"/>
      <c r="K125" s="222"/>
      <c r="L125" s="222"/>
      <c r="M125" s="222"/>
      <c r="N125" s="221"/>
      <c r="O125" s="221"/>
      <c r="P125" s="221"/>
      <c r="Q125" s="221"/>
      <c r="R125" s="222"/>
      <c r="S125" s="222"/>
      <c r="T125" s="222"/>
      <c r="U125" s="222"/>
      <c r="V125" s="222"/>
      <c r="W125" s="222"/>
      <c r="X125" s="222"/>
      <c r="Y125" s="222"/>
      <c r="Z125" s="212"/>
      <c r="AA125" s="212"/>
      <c r="AB125" s="212"/>
      <c r="AC125" s="212"/>
      <c r="AD125" s="212"/>
      <c r="AE125" s="212"/>
      <c r="AF125" s="212"/>
      <c r="AG125" s="212" t="s">
        <v>110</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33">
        <v>59</v>
      </c>
      <c r="B126" s="234" t="s">
        <v>251</v>
      </c>
      <c r="C126" s="251" t="s">
        <v>252</v>
      </c>
      <c r="D126" s="235" t="s">
        <v>115</v>
      </c>
      <c r="E126" s="236">
        <v>2</v>
      </c>
      <c r="F126" s="237"/>
      <c r="G126" s="238">
        <f>ROUND(E126*F126,2)</f>
        <v>0</v>
      </c>
      <c r="H126" s="237"/>
      <c r="I126" s="238">
        <f>ROUND(E126*H126,2)</f>
        <v>0</v>
      </c>
      <c r="J126" s="237"/>
      <c r="K126" s="238">
        <f>ROUND(E126*J126,2)</f>
        <v>0</v>
      </c>
      <c r="L126" s="238">
        <v>21</v>
      </c>
      <c r="M126" s="238">
        <f>G126*(1+L126/100)</f>
        <v>0</v>
      </c>
      <c r="N126" s="236">
        <v>0</v>
      </c>
      <c r="O126" s="236">
        <f>ROUND(E126*N126,2)</f>
        <v>0</v>
      </c>
      <c r="P126" s="236">
        <v>0</v>
      </c>
      <c r="Q126" s="236">
        <f>ROUND(E126*P126,2)</f>
        <v>0</v>
      </c>
      <c r="R126" s="238"/>
      <c r="S126" s="238" t="s">
        <v>101</v>
      </c>
      <c r="T126" s="239" t="s">
        <v>102</v>
      </c>
      <c r="U126" s="222">
        <v>0</v>
      </c>
      <c r="V126" s="222">
        <f>ROUND(E126*U126,2)</f>
        <v>0</v>
      </c>
      <c r="W126" s="222"/>
      <c r="X126" s="222" t="s">
        <v>205</v>
      </c>
      <c r="Y126" s="222" t="s">
        <v>104</v>
      </c>
      <c r="Z126" s="212"/>
      <c r="AA126" s="212"/>
      <c r="AB126" s="212"/>
      <c r="AC126" s="212"/>
      <c r="AD126" s="212"/>
      <c r="AE126" s="212"/>
      <c r="AF126" s="212"/>
      <c r="AG126" s="212" t="s">
        <v>206</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2" x14ac:dyDescent="0.2">
      <c r="A127" s="219"/>
      <c r="B127" s="220"/>
      <c r="C127" s="252" t="s">
        <v>250</v>
      </c>
      <c r="D127" s="223"/>
      <c r="E127" s="224">
        <v>2</v>
      </c>
      <c r="F127" s="222"/>
      <c r="G127" s="222"/>
      <c r="H127" s="222"/>
      <c r="I127" s="222"/>
      <c r="J127" s="222"/>
      <c r="K127" s="222"/>
      <c r="L127" s="222"/>
      <c r="M127" s="222"/>
      <c r="N127" s="221"/>
      <c r="O127" s="221"/>
      <c r="P127" s="221"/>
      <c r="Q127" s="221"/>
      <c r="R127" s="222"/>
      <c r="S127" s="222"/>
      <c r="T127" s="222"/>
      <c r="U127" s="222"/>
      <c r="V127" s="222"/>
      <c r="W127" s="222"/>
      <c r="X127" s="222"/>
      <c r="Y127" s="222"/>
      <c r="Z127" s="212"/>
      <c r="AA127" s="212"/>
      <c r="AB127" s="212"/>
      <c r="AC127" s="212"/>
      <c r="AD127" s="212"/>
      <c r="AE127" s="212"/>
      <c r="AF127" s="212"/>
      <c r="AG127" s="212" t="s">
        <v>110</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33">
        <v>60</v>
      </c>
      <c r="B128" s="234" t="s">
        <v>253</v>
      </c>
      <c r="C128" s="251" t="s">
        <v>254</v>
      </c>
      <c r="D128" s="235" t="s">
        <v>115</v>
      </c>
      <c r="E128" s="236">
        <v>7</v>
      </c>
      <c r="F128" s="237"/>
      <c r="G128" s="238">
        <f>ROUND(E128*F128,2)</f>
        <v>0</v>
      </c>
      <c r="H128" s="237"/>
      <c r="I128" s="238">
        <f>ROUND(E128*H128,2)</f>
        <v>0</v>
      </c>
      <c r="J128" s="237"/>
      <c r="K128" s="238">
        <f>ROUND(E128*J128,2)</f>
        <v>0</v>
      </c>
      <c r="L128" s="238">
        <v>21</v>
      </c>
      <c r="M128" s="238">
        <f>G128*(1+L128/100)</f>
        <v>0</v>
      </c>
      <c r="N128" s="236">
        <v>0</v>
      </c>
      <c r="O128" s="236">
        <f>ROUND(E128*N128,2)</f>
        <v>0</v>
      </c>
      <c r="P128" s="236">
        <v>0</v>
      </c>
      <c r="Q128" s="236">
        <f>ROUND(E128*P128,2)</f>
        <v>0</v>
      </c>
      <c r="R128" s="238"/>
      <c r="S128" s="238" t="s">
        <v>101</v>
      </c>
      <c r="T128" s="239" t="s">
        <v>102</v>
      </c>
      <c r="U128" s="222">
        <v>0</v>
      </c>
      <c r="V128" s="222">
        <f>ROUND(E128*U128,2)</f>
        <v>0</v>
      </c>
      <c r="W128" s="222"/>
      <c r="X128" s="222" t="s">
        <v>205</v>
      </c>
      <c r="Y128" s="222" t="s">
        <v>104</v>
      </c>
      <c r="Z128" s="212"/>
      <c r="AA128" s="212"/>
      <c r="AB128" s="212"/>
      <c r="AC128" s="212"/>
      <c r="AD128" s="212"/>
      <c r="AE128" s="212"/>
      <c r="AF128" s="212"/>
      <c r="AG128" s="212" t="s">
        <v>206</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2" x14ac:dyDescent="0.2">
      <c r="A129" s="219"/>
      <c r="B129" s="220"/>
      <c r="C129" s="252" t="s">
        <v>255</v>
      </c>
      <c r="D129" s="223"/>
      <c r="E129" s="224">
        <v>7</v>
      </c>
      <c r="F129" s="222"/>
      <c r="G129" s="222"/>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110</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33">
        <v>61</v>
      </c>
      <c r="B130" s="234" t="s">
        <v>256</v>
      </c>
      <c r="C130" s="251" t="s">
        <v>257</v>
      </c>
      <c r="D130" s="235" t="s">
        <v>115</v>
      </c>
      <c r="E130" s="236">
        <v>7</v>
      </c>
      <c r="F130" s="237"/>
      <c r="G130" s="238">
        <f>ROUND(E130*F130,2)</f>
        <v>0</v>
      </c>
      <c r="H130" s="237"/>
      <c r="I130" s="238">
        <f>ROUND(E130*H130,2)</f>
        <v>0</v>
      </c>
      <c r="J130" s="237"/>
      <c r="K130" s="238">
        <f>ROUND(E130*J130,2)</f>
        <v>0</v>
      </c>
      <c r="L130" s="238">
        <v>21</v>
      </c>
      <c r="M130" s="238">
        <f>G130*(1+L130/100)</f>
        <v>0</v>
      </c>
      <c r="N130" s="236">
        <v>0</v>
      </c>
      <c r="O130" s="236">
        <f>ROUND(E130*N130,2)</f>
        <v>0</v>
      </c>
      <c r="P130" s="236">
        <v>0</v>
      </c>
      <c r="Q130" s="236">
        <f>ROUND(E130*P130,2)</f>
        <v>0</v>
      </c>
      <c r="R130" s="238"/>
      <c r="S130" s="238" t="s">
        <v>101</v>
      </c>
      <c r="T130" s="239" t="s">
        <v>102</v>
      </c>
      <c r="U130" s="222">
        <v>0</v>
      </c>
      <c r="V130" s="222">
        <f>ROUND(E130*U130,2)</f>
        <v>0</v>
      </c>
      <c r="W130" s="222"/>
      <c r="X130" s="222" t="s">
        <v>205</v>
      </c>
      <c r="Y130" s="222" t="s">
        <v>104</v>
      </c>
      <c r="Z130" s="212"/>
      <c r="AA130" s="212"/>
      <c r="AB130" s="212"/>
      <c r="AC130" s="212"/>
      <c r="AD130" s="212"/>
      <c r="AE130" s="212"/>
      <c r="AF130" s="212"/>
      <c r="AG130" s="212" t="s">
        <v>206</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2" x14ac:dyDescent="0.2">
      <c r="A131" s="219"/>
      <c r="B131" s="220"/>
      <c r="C131" s="252" t="s">
        <v>255</v>
      </c>
      <c r="D131" s="223"/>
      <c r="E131" s="224">
        <v>7</v>
      </c>
      <c r="F131" s="222"/>
      <c r="G131" s="222"/>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110</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ht="22.5" outlineLevel="1" x14ac:dyDescent="0.2">
      <c r="A132" s="233">
        <v>62</v>
      </c>
      <c r="B132" s="234" t="s">
        <v>258</v>
      </c>
      <c r="C132" s="251" t="s">
        <v>259</v>
      </c>
      <c r="D132" s="235" t="s">
        <v>108</v>
      </c>
      <c r="E132" s="236">
        <v>1</v>
      </c>
      <c r="F132" s="237"/>
      <c r="G132" s="238">
        <f>ROUND(E132*F132,2)</f>
        <v>0</v>
      </c>
      <c r="H132" s="237"/>
      <c r="I132" s="238">
        <f>ROUND(E132*H132,2)</f>
        <v>0</v>
      </c>
      <c r="J132" s="237"/>
      <c r="K132" s="238">
        <f>ROUND(E132*J132,2)</f>
        <v>0</v>
      </c>
      <c r="L132" s="238">
        <v>21</v>
      </c>
      <c r="M132" s="238">
        <f>G132*(1+L132/100)</f>
        <v>0</v>
      </c>
      <c r="N132" s="236">
        <v>0</v>
      </c>
      <c r="O132" s="236">
        <f>ROUND(E132*N132,2)</f>
        <v>0</v>
      </c>
      <c r="P132" s="236">
        <v>0</v>
      </c>
      <c r="Q132" s="236">
        <f>ROUND(E132*P132,2)</f>
        <v>0</v>
      </c>
      <c r="R132" s="238"/>
      <c r="S132" s="238" t="s">
        <v>101</v>
      </c>
      <c r="T132" s="239" t="s">
        <v>102</v>
      </c>
      <c r="U132" s="222">
        <v>0</v>
      </c>
      <c r="V132" s="222">
        <f>ROUND(E132*U132,2)</f>
        <v>0</v>
      </c>
      <c r="W132" s="222"/>
      <c r="X132" s="222" t="s">
        <v>205</v>
      </c>
      <c r="Y132" s="222" t="s">
        <v>104</v>
      </c>
      <c r="Z132" s="212"/>
      <c r="AA132" s="212"/>
      <c r="AB132" s="212"/>
      <c r="AC132" s="212"/>
      <c r="AD132" s="212"/>
      <c r="AE132" s="212"/>
      <c r="AF132" s="212"/>
      <c r="AG132" s="212" t="s">
        <v>206</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2" x14ac:dyDescent="0.2">
      <c r="A133" s="219"/>
      <c r="B133" s="220"/>
      <c r="C133" s="252" t="s">
        <v>260</v>
      </c>
      <c r="D133" s="223"/>
      <c r="E133" s="224">
        <v>1</v>
      </c>
      <c r="F133" s="222"/>
      <c r="G133" s="222"/>
      <c r="H133" s="222"/>
      <c r="I133" s="222"/>
      <c r="J133" s="222"/>
      <c r="K133" s="222"/>
      <c r="L133" s="222"/>
      <c r="M133" s="222"/>
      <c r="N133" s="221"/>
      <c r="O133" s="221"/>
      <c r="P133" s="221"/>
      <c r="Q133" s="221"/>
      <c r="R133" s="222"/>
      <c r="S133" s="222"/>
      <c r="T133" s="222"/>
      <c r="U133" s="222"/>
      <c r="V133" s="222"/>
      <c r="W133" s="222"/>
      <c r="X133" s="222"/>
      <c r="Y133" s="222"/>
      <c r="Z133" s="212"/>
      <c r="AA133" s="212"/>
      <c r="AB133" s="212"/>
      <c r="AC133" s="212"/>
      <c r="AD133" s="212"/>
      <c r="AE133" s="212"/>
      <c r="AF133" s="212"/>
      <c r="AG133" s="212" t="s">
        <v>110</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ht="22.5" outlineLevel="1" x14ac:dyDescent="0.2">
      <c r="A134" s="233">
        <v>63</v>
      </c>
      <c r="B134" s="234" t="s">
        <v>261</v>
      </c>
      <c r="C134" s="251" t="s">
        <v>262</v>
      </c>
      <c r="D134" s="235" t="s">
        <v>108</v>
      </c>
      <c r="E134" s="236">
        <v>1</v>
      </c>
      <c r="F134" s="237"/>
      <c r="G134" s="238">
        <f>ROUND(E134*F134,2)</f>
        <v>0</v>
      </c>
      <c r="H134" s="237"/>
      <c r="I134" s="238">
        <f>ROUND(E134*H134,2)</f>
        <v>0</v>
      </c>
      <c r="J134" s="237"/>
      <c r="K134" s="238">
        <f>ROUND(E134*J134,2)</f>
        <v>0</v>
      </c>
      <c r="L134" s="238">
        <v>21</v>
      </c>
      <c r="M134" s="238">
        <f>G134*(1+L134/100)</f>
        <v>0</v>
      </c>
      <c r="N134" s="236">
        <v>0</v>
      </c>
      <c r="O134" s="236">
        <f>ROUND(E134*N134,2)</f>
        <v>0</v>
      </c>
      <c r="P134" s="236">
        <v>0</v>
      </c>
      <c r="Q134" s="236">
        <f>ROUND(E134*P134,2)</f>
        <v>0</v>
      </c>
      <c r="R134" s="238"/>
      <c r="S134" s="238" t="s">
        <v>101</v>
      </c>
      <c r="T134" s="239" t="s">
        <v>102</v>
      </c>
      <c r="U134" s="222">
        <v>0</v>
      </c>
      <c r="V134" s="222">
        <f>ROUND(E134*U134,2)</f>
        <v>0</v>
      </c>
      <c r="W134" s="222"/>
      <c r="X134" s="222" t="s">
        <v>205</v>
      </c>
      <c r="Y134" s="222" t="s">
        <v>104</v>
      </c>
      <c r="Z134" s="212"/>
      <c r="AA134" s="212"/>
      <c r="AB134" s="212"/>
      <c r="AC134" s="212"/>
      <c r="AD134" s="212"/>
      <c r="AE134" s="212"/>
      <c r="AF134" s="212"/>
      <c r="AG134" s="212" t="s">
        <v>206</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2" x14ac:dyDescent="0.2">
      <c r="A135" s="219"/>
      <c r="B135" s="220"/>
      <c r="C135" s="252" t="s">
        <v>260</v>
      </c>
      <c r="D135" s="223"/>
      <c r="E135" s="224">
        <v>1</v>
      </c>
      <c r="F135" s="222"/>
      <c r="G135" s="222"/>
      <c r="H135" s="222"/>
      <c r="I135" s="222"/>
      <c r="J135" s="222"/>
      <c r="K135" s="222"/>
      <c r="L135" s="222"/>
      <c r="M135" s="222"/>
      <c r="N135" s="221"/>
      <c r="O135" s="221"/>
      <c r="P135" s="221"/>
      <c r="Q135" s="221"/>
      <c r="R135" s="222"/>
      <c r="S135" s="222"/>
      <c r="T135" s="222"/>
      <c r="U135" s="222"/>
      <c r="V135" s="222"/>
      <c r="W135" s="222"/>
      <c r="X135" s="222"/>
      <c r="Y135" s="222"/>
      <c r="Z135" s="212"/>
      <c r="AA135" s="212"/>
      <c r="AB135" s="212"/>
      <c r="AC135" s="212"/>
      <c r="AD135" s="212"/>
      <c r="AE135" s="212"/>
      <c r="AF135" s="212"/>
      <c r="AG135" s="212" t="s">
        <v>110</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ht="22.5" outlineLevel="1" x14ac:dyDescent="0.2">
      <c r="A136" s="233">
        <v>64</v>
      </c>
      <c r="B136" s="234" t="s">
        <v>263</v>
      </c>
      <c r="C136" s="251" t="s">
        <v>264</v>
      </c>
      <c r="D136" s="235" t="s">
        <v>108</v>
      </c>
      <c r="E136" s="236">
        <v>1</v>
      </c>
      <c r="F136" s="237"/>
      <c r="G136" s="238">
        <f>ROUND(E136*F136,2)</f>
        <v>0</v>
      </c>
      <c r="H136" s="237"/>
      <c r="I136" s="238">
        <f>ROUND(E136*H136,2)</f>
        <v>0</v>
      </c>
      <c r="J136" s="237"/>
      <c r="K136" s="238">
        <f>ROUND(E136*J136,2)</f>
        <v>0</v>
      </c>
      <c r="L136" s="238">
        <v>21</v>
      </c>
      <c r="M136" s="238">
        <f>G136*(1+L136/100)</f>
        <v>0</v>
      </c>
      <c r="N136" s="236">
        <v>0</v>
      </c>
      <c r="O136" s="236">
        <f>ROUND(E136*N136,2)</f>
        <v>0</v>
      </c>
      <c r="P136" s="236">
        <v>0</v>
      </c>
      <c r="Q136" s="236">
        <f>ROUND(E136*P136,2)</f>
        <v>0</v>
      </c>
      <c r="R136" s="238"/>
      <c r="S136" s="238" t="s">
        <v>101</v>
      </c>
      <c r="T136" s="239" t="s">
        <v>102</v>
      </c>
      <c r="U136" s="222">
        <v>0</v>
      </c>
      <c r="V136" s="222">
        <f>ROUND(E136*U136,2)</f>
        <v>0</v>
      </c>
      <c r="W136" s="222"/>
      <c r="X136" s="222" t="s">
        <v>205</v>
      </c>
      <c r="Y136" s="222" t="s">
        <v>104</v>
      </c>
      <c r="Z136" s="212"/>
      <c r="AA136" s="212"/>
      <c r="AB136" s="212"/>
      <c r="AC136" s="212"/>
      <c r="AD136" s="212"/>
      <c r="AE136" s="212"/>
      <c r="AF136" s="212"/>
      <c r="AG136" s="212" t="s">
        <v>206</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2" x14ac:dyDescent="0.2">
      <c r="A137" s="219"/>
      <c r="B137" s="220"/>
      <c r="C137" s="252" t="s">
        <v>265</v>
      </c>
      <c r="D137" s="223"/>
      <c r="E137" s="224">
        <v>1</v>
      </c>
      <c r="F137" s="222"/>
      <c r="G137" s="222"/>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110</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ht="22.5" outlineLevel="1" x14ac:dyDescent="0.2">
      <c r="A138" s="233">
        <v>65</v>
      </c>
      <c r="B138" s="234" t="s">
        <v>266</v>
      </c>
      <c r="C138" s="251" t="s">
        <v>267</v>
      </c>
      <c r="D138" s="235" t="s">
        <v>108</v>
      </c>
      <c r="E138" s="236">
        <v>1</v>
      </c>
      <c r="F138" s="237"/>
      <c r="G138" s="238">
        <f>ROUND(E138*F138,2)</f>
        <v>0</v>
      </c>
      <c r="H138" s="237"/>
      <c r="I138" s="238">
        <f>ROUND(E138*H138,2)</f>
        <v>0</v>
      </c>
      <c r="J138" s="237"/>
      <c r="K138" s="238">
        <f>ROUND(E138*J138,2)</f>
        <v>0</v>
      </c>
      <c r="L138" s="238">
        <v>21</v>
      </c>
      <c r="M138" s="238">
        <f>G138*(1+L138/100)</f>
        <v>0</v>
      </c>
      <c r="N138" s="236">
        <v>0</v>
      </c>
      <c r="O138" s="236">
        <f>ROUND(E138*N138,2)</f>
        <v>0</v>
      </c>
      <c r="P138" s="236">
        <v>0</v>
      </c>
      <c r="Q138" s="236">
        <f>ROUND(E138*P138,2)</f>
        <v>0</v>
      </c>
      <c r="R138" s="238"/>
      <c r="S138" s="238" t="s">
        <v>101</v>
      </c>
      <c r="T138" s="239" t="s">
        <v>102</v>
      </c>
      <c r="U138" s="222">
        <v>0</v>
      </c>
      <c r="V138" s="222">
        <f>ROUND(E138*U138,2)</f>
        <v>0</v>
      </c>
      <c r="W138" s="222"/>
      <c r="X138" s="222" t="s">
        <v>205</v>
      </c>
      <c r="Y138" s="222" t="s">
        <v>104</v>
      </c>
      <c r="Z138" s="212"/>
      <c r="AA138" s="212"/>
      <c r="AB138" s="212"/>
      <c r="AC138" s="212"/>
      <c r="AD138" s="212"/>
      <c r="AE138" s="212"/>
      <c r="AF138" s="212"/>
      <c r="AG138" s="212" t="s">
        <v>206</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2" x14ac:dyDescent="0.2">
      <c r="A139" s="219"/>
      <c r="B139" s="220"/>
      <c r="C139" s="252" t="s">
        <v>265</v>
      </c>
      <c r="D139" s="223"/>
      <c r="E139" s="224">
        <v>1</v>
      </c>
      <c r="F139" s="222"/>
      <c r="G139" s="222"/>
      <c r="H139" s="222"/>
      <c r="I139" s="222"/>
      <c r="J139" s="222"/>
      <c r="K139" s="222"/>
      <c r="L139" s="222"/>
      <c r="M139" s="222"/>
      <c r="N139" s="221"/>
      <c r="O139" s="221"/>
      <c r="P139" s="221"/>
      <c r="Q139" s="221"/>
      <c r="R139" s="222"/>
      <c r="S139" s="222"/>
      <c r="T139" s="222"/>
      <c r="U139" s="222"/>
      <c r="V139" s="222"/>
      <c r="W139" s="222"/>
      <c r="X139" s="222"/>
      <c r="Y139" s="222"/>
      <c r="Z139" s="212"/>
      <c r="AA139" s="212"/>
      <c r="AB139" s="212"/>
      <c r="AC139" s="212"/>
      <c r="AD139" s="212"/>
      <c r="AE139" s="212"/>
      <c r="AF139" s="212"/>
      <c r="AG139" s="212" t="s">
        <v>110</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33">
        <v>66</v>
      </c>
      <c r="B140" s="234" t="s">
        <v>268</v>
      </c>
      <c r="C140" s="251" t="s">
        <v>269</v>
      </c>
      <c r="D140" s="235" t="s">
        <v>270</v>
      </c>
      <c r="E140" s="236">
        <v>1</v>
      </c>
      <c r="F140" s="237"/>
      <c r="G140" s="238">
        <f>ROUND(E140*F140,2)</f>
        <v>0</v>
      </c>
      <c r="H140" s="237"/>
      <c r="I140" s="238">
        <f>ROUND(E140*H140,2)</f>
        <v>0</v>
      </c>
      <c r="J140" s="237"/>
      <c r="K140" s="238">
        <f>ROUND(E140*J140,2)</f>
        <v>0</v>
      </c>
      <c r="L140" s="238">
        <v>21</v>
      </c>
      <c r="M140" s="238">
        <f>G140*(1+L140/100)</f>
        <v>0</v>
      </c>
      <c r="N140" s="236">
        <v>0</v>
      </c>
      <c r="O140" s="236">
        <f>ROUND(E140*N140,2)</f>
        <v>0</v>
      </c>
      <c r="P140" s="236">
        <v>0</v>
      </c>
      <c r="Q140" s="236">
        <f>ROUND(E140*P140,2)</f>
        <v>0</v>
      </c>
      <c r="R140" s="238"/>
      <c r="S140" s="238" t="s">
        <v>101</v>
      </c>
      <c r="T140" s="239" t="s">
        <v>102</v>
      </c>
      <c r="U140" s="222">
        <v>0</v>
      </c>
      <c r="V140" s="222">
        <f>ROUND(E140*U140,2)</f>
        <v>0</v>
      </c>
      <c r="W140" s="222"/>
      <c r="X140" s="222" t="s">
        <v>205</v>
      </c>
      <c r="Y140" s="222" t="s">
        <v>104</v>
      </c>
      <c r="Z140" s="212"/>
      <c r="AA140" s="212"/>
      <c r="AB140" s="212"/>
      <c r="AC140" s="212"/>
      <c r="AD140" s="212"/>
      <c r="AE140" s="212"/>
      <c r="AF140" s="212"/>
      <c r="AG140" s="212" t="s">
        <v>206</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2" x14ac:dyDescent="0.2">
      <c r="A141" s="219"/>
      <c r="B141" s="220"/>
      <c r="C141" s="252" t="s">
        <v>271</v>
      </c>
      <c r="D141" s="223"/>
      <c r="E141" s="224">
        <v>1</v>
      </c>
      <c r="F141" s="222"/>
      <c r="G141" s="222"/>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110</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33">
        <v>67</v>
      </c>
      <c r="B142" s="234" t="s">
        <v>272</v>
      </c>
      <c r="C142" s="251" t="s">
        <v>273</v>
      </c>
      <c r="D142" s="235" t="s">
        <v>270</v>
      </c>
      <c r="E142" s="236">
        <v>1</v>
      </c>
      <c r="F142" s="237"/>
      <c r="G142" s="238">
        <f>ROUND(E142*F142,2)</f>
        <v>0</v>
      </c>
      <c r="H142" s="237"/>
      <c r="I142" s="238">
        <f>ROUND(E142*H142,2)</f>
        <v>0</v>
      </c>
      <c r="J142" s="237"/>
      <c r="K142" s="238">
        <f>ROUND(E142*J142,2)</f>
        <v>0</v>
      </c>
      <c r="L142" s="238">
        <v>21</v>
      </c>
      <c r="M142" s="238">
        <f>G142*(1+L142/100)</f>
        <v>0</v>
      </c>
      <c r="N142" s="236">
        <v>0</v>
      </c>
      <c r="O142" s="236">
        <f>ROUND(E142*N142,2)</f>
        <v>0</v>
      </c>
      <c r="P142" s="236">
        <v>0</v>
      </c>
      <c r="Q142" s="236">
        <f>ROUND(E142*P142,2)</f>
        <v>0</v>
      </c>
      <c r="R142" s="238"/>
      <c r="S142" s="238" t="s">
        <v>101</v>
      </c>
      <c r="T142" s="239" t="s">
        <v>102</v>
      </c>
      <c r="U142" s="222">
        <v>0</v>
      </c>
      <c r="V142" s="222">
        <f>ROUND(E142*U142,2)</f>
        <v>0</v>
      </c>
      <c r="W142" s="222"/>
      <c r="X142" s="222" t="s">
        <v>205</v>
      </c>
      <c r="Y142" s="222" t="s">
        <v>104</v>
      </c>
      <c r="Z142" s="212"/>
      <c r="AA142" s="212"/>
      <c r="AB142" s="212"/>
      <c r="AC142" s="212"/>
      <c r="AD142" s="212"/>
      <c r="AE142" s="212"/>
      <c r="AF142" s="212"/>
      <c r="AG142" s="212" t="s">
        <v>206</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2" x14ac:dyDescent="0.2">
      <c r="A143" s="219"/>
      <c r="B143" s="220"/>
      <c r="C143" s="252" t="s">
        <v>271</v>
      </c>
      <c r="D143" s="223"/>
      <c r="E143" s="224">
        <v>1</v>
      </c>
      <c r="F143" s="222"/>
      <c r="G143" s="222"/>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110</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33">
        <v>68</v>
      </c>
      <c r="B144" s="234" t="s">
        <v>274</v>
      </c>
      <c r="C144" s="251" t="s">
        <v>275</v>
      </c>
      <c r="D144" s="235" t="s">
        <v>270</v>
      </c>
      <c r="E144" s="236">
        <v>1</v>
      </c>
      <c r="F144" s="237"/>
      <c r="G144" s="238">
        <f>ROUND(E144*F144,2)</f>
        <v>0</v>
      </c>
      <c r="H144" s="237"/>
      <c r="I144" s="238">
        <f>ROUND(E144*H144,2)</f>
        <v>0</v>
      </c>
      <c r="J144" s="237"/>
      <c r="K144" s="238">
        <f>ROUND(E144*J144,2)</f>
        <v>0</v>
      </c>
      <c r="L144" s="238">
        <v>21</v>
      </c>
      <c r="M144" s="238">
        <f>G144*(1+L144/100)</f>
        <v>0</v>
      </c>
      <c r="N144" s="236">
        <v>0</v>
      </c>
      <c r="O144" s="236">
        <f>ROUND(E144*N144,2)</f>
        <v>0</v>
      </c>
      <c r="P144" s="236">
        <v>0</v>
      </c>
      <c r="Q144" s="236">
        <f>ROUND(E144*P144,2)</f>
        <v>0</v>
      </c>
      <c r="R144" s="238"/>
      <c r="S144" s="238" t="s">
        <v>101</v>
      </c>
      <c r="T144" s="239" t="s">
        <v>102</v>
      </c>
      <c r="U144" s="222">
        <v>0</v>
      </c>
      <c r="V144" s="222">
        <f>ROUND(E144*U144,2)</f>
        <v>0</v>
      </c>
      <c r="W144" s="222"/>
      <c r="X144" s="222" t="s">
        <v>205</v>
      </c>
      <c r="Y144" s="222" t="s">
        <v>104</v>
      </c>
      <c r="Z144" s="212"/>
      <c r="AA144" s="212"/>
      <c r="AB144" s="212"/>
      <c r="AC144" s="212"/>
      <c r="AD144" s="212"/>
      <c r="AE144" s="212"/>
      <c r="AF144" s="212"/>
      <c r="AG144" s="212" t="s">
        <v>206</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2" x14ac:dyDescent="0.2">
      <c r="A145" s="219"/>
      <c r="B145" s="220"/>
      <c r="C145" s="252" t="s">
        <v>276</v>
      </c>
      <c r="D145" s="223"/>
      <c r="E145" s="224">
        <v>1</v>
      </c>
      <c r="F145" s="222"/>
      <c r="G145" s="222"/>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110</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33">
        <v>69</v>
      </c>
      <c r="B146" s="234" t="s">
        <v>277</v>
      </c>
      <c r="C146" s="251" t="s">
        <v>278</v>
      </c>
      <c r="D146" s="235" t="s">
        <v>270</v>
      </c>
      <c r="E146" s="236">
        <v>1</v>
      </c>
      <c r="F146" s="237"/>
      <c r="G146" s="238">
        <f>ROUND(E146*F146,2)</f>
        <v>0</v>
      </c>
      <c r="H146" s="237"/>
      <c r="I146" s="238">
        <f>ROUND(E146*H146,2)</f>
        <v>0</v>
      </c>
      <c r="J146" s="237"/>
      <c r="K146" s="238">
        <f>ROUND(E146*J146,2)</f>
        <v>0</v>
      </c>
      <c r="L146" s="238">
        <v>21</v>
      </c>
      <c r="M146" s="238">
        <f>G146*(1+L146/100)</f>
        <v>0</v>
      </c>
      <c r="N146" s="236">
        <v>0</v>
      </c>
      <c r="O146" s="236">
        <f>ROUND(E146*N146,2)</f>
        <v>0</v>
      </c>
      <c r="P146" s="236">
        <v>0</v>
      </c>
      <c r="Q146" s="236">
        <f>ROUND(E146*P146,2)</f>
        <v>0</v>
      </c>
      <c r="R146" s="238"/>
      <c r="S146" s="238" t="s">
        <v>101</v>
      </c>
      <c r="T146" s="239" t="s">
        <v>102</v>
      </c>
      <c r="U146" s="222">
        <v>0</v>
      </c>
      <c r="V146" s="222">
        <f>ROUND(E146*U146,2)</f>
        <v>0</v>
      </c>
      <c r="W146" s="222"/>
      <c r="X146" s="222" t="s">
        <v>205</v>
      </c>
      <c r="Y146" s="222" t="s">
        <v>104</v>
      </c>
      <c r="Z146" s="212"/>
      <c r="AA146" s="212"/>
      <c r="AB146" s="212"/>
      <c r="AC146" s="212"/>
      <c r="AD146" s="212"/>
      <c r="AE146" s="212"/>
      <c r="AF146" s="212"/>
      <c r="AG146" s="212" t="s">
        <v>206</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2" x14ac:dyDescent="0.2">
      <c r="A147" s="219"/>
      <c r="B147" s="220"/>
      <c r="C147" s="252" t="s">
        <v>276</v>
      </c>
      <c r="D147" s="223"/>
      <c r="E147" s="224">
        <v>1</v>
      </c>
      <c r="F147" s="222"/>
      <c r="G147" s="222"/>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110</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ht="22.5" outlineLevel="1" x14ac:dyDescent="0.2">
      <c r="A148" s="233">
        <v>70</v>
      </c>
      <c r="B148" s="234" t="s">
        <v>279</v>
      </c>
      <c r="C148" s="251" t="s">
        <v>280</v>
      </c>
      <c r="D148" s="235" t="s">
        <v>108</v>
      </c>
      <c r="E148" s="236">
        <v>1</v>
      </c>
      <c r="F148" s="237"/>
      <c r="G148" s="238">
        <f>ROUND(E148*F148,2)</f>
        <v>0</v>
      </c>
      <c r="H148" s="237"/>
      <c r="I148" s="238">
        <f>ROUND(E148*H148,2)</f>
        <v>0</v>
      </c>
      <c r="J148" s="237"/>
      <c r="K148" s="238">
        <f>ROUND(E148*J148,2)</f>
        <v>0</v>
      </c>
      <c r="L148" s="238">
        <v>21</v>
      </c>
      <c r="M148" s="238">
        <f>G148*(1+L148/100)</f>
        <v>0</v>
      </c>
      <c r="N148" s="236">
        <v>0</v>
      </c>
      <c r="O148" s="236">
        <f>ROUND(E148*N148,2)</f>
        <v>0</v>
      </c>
      <c r="P148" s="236">
        <v>0</v>
      </c>
      <c r="Q148" s="236">
        <f>ROUND(E148*P148,2)</f>
        <v>0</v>
      </c>
      <c r="R148" s="238"/>
      <c r="S148" s="238" t="s">
        <v>101</v>
      </c>
      <c r="T148" s="239" t="s">
        <v>102</v>
      </c>
      <c r="U148" s="222">
        <v>0</v>
      </c>
      <c r="V148" s="222">
        <f>ROUND(E148*U148,2)</f>
        <v>0</v>
      </c>
      <c r="W148" s="222"/>
      <c r="X148" s="222" t="s">
        <v>205</v>
      </c>
      <c r="Y148" s="222" t="s">
        <v>104</v>
      </c>
      <c r="Z148" s="212"/>
      <c r="AA148" s="212"/>
      <c r="AB148" s="212"/>
      <c r="AC148" s="212"/>
      <c r="AD148" s="212"/>
      <c r="AE148" s="212"/>
      <c r="AF148" s="212"/>
      <c r="AG148" s="212" t="s">
        <v>206</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2" x14ac:dyDescent="0.2">
      <c r="A149" s="219"/>
      <c r="B149" s="220"/>
      <c r="C149" s="252" t="s">
        <v>281</v>
      </c>
      <c r="D149" s="223"/>
      <c r="E149" s="224">
        <v>1</v>
      </c>
      <c r="F149" s="222"/>
      <c r="G149" s="222"/>
      <c r="H149" s="222"/>
      <c r="I149" s="222"/>
      <c r="J149" s="222"/>
      <c r="K149" s="222"/>
      <c r="L149" s="222"/>
      <c r="M149" s="222"/>
      <c r="N149" s="221"/>
      <c r="O149" s="221"/>
      <c r="P149" s="221"/>
      <c r="Q149" s="221"/>
      <c r="R149" s="222"/>
      <c r="S149" s="222"/>
      <c r="T149" s="222"/>
      <c r="U149" s="222"/>
      <c r="V149" s="222"/>
      <c r="W149" s="222"/>
      <c r="X149" s="222"/>
      <c r="Y149" s="222"/>
      <c r="Z149" s="212"/>
      <c r="AA149" s="212"/>
      <c r="AB149" s="212"/>
      <c r="AC149" s="212"/>
      <c r="AD149" s="212"/>
      <c r="AE149" s="212"/>
      <c r="AF149" s="212"/>
      <c r="AG149" s="212" t="s">
        <v>110</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ht="22.5" outlineLevel="1" x14ac:dyDescent="0.2">
      <c r="A150" s="233">
        <v>71</v>
      </c>
      <c r="B150" s="234" t="s">
        <v>282</v>
      </c>
      <c r="C150" s="251" t="s">
        <v>283</v>
      </c>
      <c r="D150" s="235" t="s">
        <v>108</v>
      </c>
      <c r="E150" s="236">
        <v>1</v>
      </c>
      <c r="F150" s="237"/>
      <c r="G150" s="238">
        <f>ROUND(E150*F150,2)</f>
        <v>0</v>
      </c>
      <c r="H150" s="237"/>
      <c r="I150" s="238">
        <f>ROUND(E150*H150,2)</f>
        <v>0</v>
      </c>
      <c r="J150" s="237"/>
      <c r="K150" s="238">
        <f>ROUND(E150*J150,2)</f>
        <v>0</v>
      </c>
      <c r="L150" s="238">
        <v>21</v>
      </c>
      <c r="M150" s="238">
        <f>G150*(1+L150/100)</f>
        <v>0</v>
      </c>
      <c r="N150" s="236">
        <v>0</v>
      </c>
      <c r="O150" s="236">
        <f>ROUND(E150*N150,2)</f>
        <v>0</v>
      </c>
      <c r="P150" s="236">
        <v>0</v>
      </c>
      <c r="Q150" s="236">
        <f>ROUND(E150*P150,2)</f>
        <v>0</v>
      </c>
      <c r="R150" s="238"/>
      <c r="S150" s="238" t="s">
        <v>101</v>
      </c>
      <c r="T150" s="239" t="s">
        <v>102</v>
      </c>
      <c r="U150" s="222">
        <v>0</v>
      </c>
      <c r="V150" s="222">
        <f>ROUND(E150*U150,2)</f>
        <v>0</v>
      </c>
      <c r="W150" s="222"/>
      <c r="X150" s="222" t="s">
        <v>205</v>
      </c>
      <c r="Y150" s="222" t="s">
        <v>104</v>
      </c>
      <c r="Z150" s="212"/>
      <c r="AA150" s="212"/>
      <c r="AB150" s="212"/>
      <c r="AC150" s="212"/>
      <c r="AD150" s="212"/>
      <c r="AE150" s="212"/>
      <c r="AF150" s="212"/>
      <c r="AG150" s="212" t="s">
        <v>206</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2" x14ac:dyDescent="0.2">
      <c r="A151" s="219"/>
      <c r="B151" s="220"/>
      <c r="C151" s="252" t="s">
        <v>281</v>
      </c>
      <c r="D151" s="223"/>
      <c r="E151" s="224">
        <v>1</v>
      </c>
      <c r="F151" s="222"/>
      <c r="G151" s="222"/>
      <c r="H151" s="222"/>
      <c r="I151" s="222"/>
      <c r="J151" s="222"/>
      <c r="K151" s="222"/>
      <c r="L151" s="222"/>
      <c r="M151" s="222"/>
      <c r="N151" s="221"/>
      <c r="O151" s="221"/>
      <c r="P151" s="221"/>
      <c r="Q151" s="221"/>
      <c r="R151" s="222"/>
      <c r="S151" s="222"/>
      <c r="T151" s="222"/>
      <c r="U151" s="222"/>
      <c r="V151" s="222"/>
      <c r="W151" s="222"/>
      <c r="X151" s="222"/>
      <c r="Y151" s="222"/>
      <c r="Z151" s="212"/>
      <c r="AA151" s="212"/>
      <c r="AB151" s="212"/>
      <c r="AC151" s="212"/>
      <c r="AD151" s="212"/>
      <c r="AE151" s="212"/>
      <c r="AF151" s="212"/>
      <c r="AG151" s="212" t="s">
        <v>110</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33">
        <v>72</v>
      </c>
      <c r="B152" s="234" t="s">
        <v>284</v>
      </c>
      <c r="C152" s="251" t="s">
        <v>285</v>
      </c>
      <c r="D152" s="235" t="s">
        <v>115</v>
      </c>
      <c r="E152" s="236">
        <v>1</v>
      </c>
      <c r="F152" s="237"/>
      <c r="G152" s="238">
        <f>ROUND(E152*F152,2)</f>
        <v>0</v>
      </c>
      <c r="H152" s="237"/>
      <c r="I152" s="238">
        <f>ROUND(E152*H152,2)</f>
        <v>0</v>
      </c>
      <c r="J152" s="237"/>
      <c r="K152" s="238">
        <f>ROUND(E152*J152,2)</f>
        <v>0</v>
      </c>
      <c r="L152" s="238">
        <v>21</v>
      </c>
      <c r="M152" s="238">
        <f>G152*(1+L152/100)</f>
        <v>0</v>
      </c>
      <c r="N152" s="236">
        <v>0</v>
      </c>
      <c r="O152" s="236">
        <f>ROUND(E152*N152,2)</f>
        <v>0</v>
      </c>
      <c r="P152" s="236">
        <v>0</v>
      </c>
      <c r="Q152" s="236">
        <f>ROUND(E152*P152,2)</f>
        <v>0</v>
      </c>
      <c r="R152" s="238"/>
      <c r="S152" s="238" t="s">
        <v>101</v>
      </c>
      <c r="T152" s="239" t="s">
        <v>102</v>
      </c>
      <c r="U152" s="222">
        <v>0</v>
      </c>
      <c r="V152" s="222">
        <f>ROUND(E152*U152,2)</f>
        <v>0</v>
      </c>
      <c r="W152" s="222"/>
      <c r="X152" s="222" t="s">
        <v>205</v>
      </c>
      <c r="Y152" s="222" t="s">
        <v>104</v>
      </c>
      <c r="Z152" s="212"/>
      <c r="AA152" s="212"/>
      <c r="AB152" s="212"/>
      <c r="AC152" s="212"/>
      <c r="AD152" s="212"/>
      <c r="AE152" s="212"/>
      <c r="AF152" s="212"/>
      <c r="AG152" s="212" t="s">
        <v>206</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2" x14ac:dyDescent="0.2">
      <c r="A153" s="219"/>
      <c r="B153" s="220"/>
      <c r="C153" s="252" t="s">
        <v>286</v>
      </c>
      <c r="D153" s="223"/>
      <c r="E153" s="224">
        <v>1</v>
      </c>
      <c r="F153" s="222"/>
      <c r="G153" s="222"/>
      <c r="H153" s="222"/>
      <c r="I153" s="222"/>
      <c r="J153" s="222"/>
      <c r="K153" s="222"/>
      <c r="L153" s="222"/>
      <c r="M153" s="222"/>
      <c r="N153" s="221"/>
      <c r="O153" s="221"/>
      <c r="P153" s="221"/>
      <c r="Q153" s="221"/>
      <c r="R153" s="222"/>
      <c r="S153" s="222"/>
      <c r="T153" s="222"/>
      <c r="U153" s="222"/>
      <c r="V153" s="222"/>
      <c r="W153" s="222"/>
      <c r="X153" s="222"/>
      <c r="Y153" s="222"/>
      <c r="Z153" s="212"/>
      <c r="AA153" s="212"/>
      <c r="AB153" s="212"/>
      <c r="AC153" s="212"/>
      <c r="AD153" s="212"/>
      <c r="AE153" s="212"/>
      <c r="AF153" s="212"/>
      <c r="AG153" s="212" t="s">
        <v>110</v>
      </c>
      <c r="AH153" s="212">
        <v>0</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33">
        <v>73</v>
      </c>
      <c r="B154" s="234" t="s">
        <v>287</v>
      </c>
      <c r="C154" s="251" t="s">
        <v>288</v>
      </c>
      <c r="D154" s="235" t="s">
        <v>115</v>
      </c>
      <c r="E154" s="236">
        <v>1</v>
      </c>
      <c r="F154" s="237"/>
      <c r="G154" s="238">
        <f>ROUND(E154*F154,2)</f>
        <v>0</v>
      </c>
      <c r="H154" s="237"/>
      <c r="I154" s="238">
        <f>ROUND(E154*H154,2)</f>
        <v>0</v>
      </c>
      <c r="J154" s="237"/>
      <c r="K154" s="238">
        <f>ROUND(E154*J154,2)</f>
        <v>0</v>
      </c>
      <c r="L154" s="238">
        <v>21</v>
      </c>
      <c r="M154" s="238">
        <f>G154*(1+L154/100)</f>
        <v>0</v>
      </c>
      <c r="N154" s="236">
        <v>0</v>
      </c>
      <c r="O154" s="236">
        <f>ROUND(E154*N154,2)</f>
        <v>0</v>
      </c>
      <c r="P154" s="236">
        <v>0</v>
      </c>
      <c r="Q154" s="236">
        <f>ROUND(E154*P154,2)</f>
        <v>0</v>
      </c>
      <c r="R154" s="238"/>
      <c r="S154" s="238" t="s">
        <v>101</v>
      </c>
      <c r="T154" s="239" t="s">
        <v>102</v>
      </c>
      <c r="U154" s="222">
        <v>0</v>
      </c>
      <c r="V154" s="222">
        <f>ROUND(E154*U154,2)</f>
        <v>0</v>
      </c>
      <c r="W154" s="222"/>
      <c r="X154" s="222" t="s">
        <v>205</v>
      </c>
      <c r="Y154" s="222" t="s">
        <v>104</v>
      </c>
      <c r="Z154" s="212"/>
      <c r="AA154" s="212"/>
      <c r="AB154" s="212"/>
      <c r="AC154" s="212"/>
      <c r="AD154" s="212"/>
      <c r="AE154" s="212"/>
      <c r="AF154" s="212"/>
      <c r="AG154" s="212" t="s">
        <v>206</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2" x14ac:dyDescent="0.2">
      <c r="A155" s="219"/>
      <c r="B155" s="220"/>
      <c r="C155" s="252" t="s">
        <v>286</v>
      </c>
      <c r="D155" s="223"/>
      <c r="E155" s="224">
        <v>1</v>
      </c>
      <c r="F155" s="222"/>
      <c r="G155" s="222"/>
      <c r="H155" s="222"/>
      <c r="I155" s="222"/>
      <c r="J155" s="222"/>
      <c r="K155" s="222"/>
      <c r="L155" s="222"/>
      <c r="M155" s="222"/>
      <c r="N155" s="221"/>
      <c r="O155" s="221"/>
      <c r="P155" s="221"/>
      <c r="Q155" s="221"/>
      <c r="R155" s="222"/>
      <c r="S155" s="222"/>
      <c r="T155" s="222"/>
      <c r="U155" s="222"/>
      <c r="V155" s="222"/>
      <c r="W155" s="222"/>
      <c r="X155" s="222"/>
      <c r="Y155" s="222"/>
      <c r="Z155" s="212"/>
      <c r="AA155" s="212"/>
      <c r="AB155" s="212"/>
      <c r="AC155" s="212"/>
      <c r="AD155" s="212"/>
      <c r="AE155" s="212"/>
      <c r="AF155" s="212"/>
      <c r="AG155" s="212" t="s">
        <v>110</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33">
        <v>74</v>
      </c>
      <c r="B156" s="234" t="s">
        <v>289</v>
      </c>
      <c r="C156" s="251" t="s">
        <v>290</v>
      </c>
      <c r="D156" s="235" t="s">
        <v>115</v>
      </c>
      <c r="E156" s="236">
        <v>14</v>
      </c>
      <c r="F156" s="237"/>
      <c r="G156" s="238">
        <f>ROUND(E156*F156,2)</f>
        <v>0</v>
      </c>
      <c r="H156" s="237"/>
      <c r="I156" s="238">
        <f>ROUND(E156*H156,2)</f>
        <v>0</v>
      </c>
      <c r="J156" s="237"/>
      <c r="K156" s="238">
        <f>ROUND(E156*J156,2)</f>
        <v>0</v>
      </c>
      <c r="L156" s="238">
        <v>21</v>
      </c>
      <c r="M156" s="238">
        <f>G156*(1+L156/100)</f>
        <v>0</v>
      </c>
      <c r="N156" s="236">
        <v>0</v>
      </c>
      <c r="O156" s="236">
        <f>ROUND(E156*N156,2)</f>
        <v>0</v>
      </c>
      <c r="P156" s="236">
        <v>0</v>
      </c>
      <c r="Q156" s="236">
        <f>ROUND(E156*P156,2)</f>
        <v>0</v>
      </c>
      <c r="R156" s="238"/>
      <c r="S156" s="238" t="s">
        <v>101</v>
      </c>
      <c r="T156" s="239" t="s">
        <v>102</v>
      </c>
      <c r="U156" s="222">
        <v>0</v>
      </c>
      <c r="V156" s="222">
        <f>ROUND(E156*U156,2)</f>
        <v>0</v>
      </c>
      <c r="W156" s="222"/>
      <c r="X156" s="222" t="s">
        <v>205</v>
      </c>
      <c r="Y156" s="222" t="s">
        <v>104</v>
      </c>
      <c r="Z156" s="212"/>
      <c r="AA156" s="212"/>
      <c r="AB156" s="212"/>
      <c r="AC156" s="212"/>
      <c r="AD156" s="212"/>
      <c r="AE156" s="212"/>
      <c r="AF156" s="212"/>
      <c r="AG156" s="212" t="s">
        <v>206</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2" x14ac:dyDescent="0.2">
      <c r="A157" s="219"/>
      <c r="B157" s="220"/>
      <c r="C157" s="252" t="s">
        <v>291</v>
      </c>
      <c r="D157" s="223"/>
      <c r="E157" s="224">
        <v>14</v>
      </c>
      <c r="F157" s="222"/>
      <c r="G157" s="222"/>
      <c r="H157" s="222"/>
      <c r="I157" s="222"/>
      <c r="J157" s="222"/>
      <c r="K157" s="222"/>
      <c r="L157" s="222"/>
      <c r="M157" s="222"/>
      <c r="N157" s="221"/>
      <c r="O157" s="221"/>
      <c r="P157" s="221"/>
      <c r="Q157" s="221"/>
      <c r="R157" s="222"/>
      <c r="S157" s="222"/>
      <c r="T157" s="222"/>
      <c r="U157" s="222"/>
      <c r="V157" s="222"/>
      <c r="W157" s="222"/>
      <c r="X157" s="222"/>
      <c r="Y157" s="222"/>
      <c r="Z157" s="212"/>
      <c r="AA157" s="212"/>
      <c r="AB157" s="212"/>
      <c r="AC157" s="212"/>
      <c r="AD157" s="212"/>
      <c r="AE157" s="212"/>
      <c r="AF157" s="212"/>
      <c r="AG157" s="212" t="s">
        <v>110</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33">
        <v>75</v>
      </c>
      <c r="B158" s="234" t="s">
        <v>292</v>
      </c>
      <c r="C158" s="251" t="s">
        <v>293</v>
      </c>
      <c r="D158" s="235" t="s">
        <v>115</v>
      </c>
      <c r="E158" s="236">
        <v>14</v>
      </c>
      <c r="F158" s="237"/>
      <c r="G158" s="238">
        <f>ROUND(E158*F158,2)</f>
        <v>0</v>
      </c>
      <c r="H158" s="237"/>
      <c r="I158" s="238">
        <f>ROUND(E158*H158,2)</f>
        <v>0</v>
      </c>
      <c r="J158" s="237"/>
      <c r="K158" s="238">
        <f>ROUND(E158*J158,2)</f>
        <v>0</v>
      </c>
      <c r="L158" s="238">
        <v>21</v>
      </c>
      <c r="M158" s="238">
        <f>G158*(1+L158/100)</f>
        <v>0</v>
      </c>
      <c r="N158" s="236">
        <v>0</v>
      </c>
      <c r="O158" s="236">
        <f>ROUND(E158*N158,2)</f>
        <v>0</v>
      </c>
      <c r="P158" s="236">
        <v>0</v>
      </c>
      <c r="Q158" s="236">
        <f>ROUND(E158*P158,2)</f>
        <v>0</v>
      </c>
      <c r="R158" s="238"/>
      <c r="S158" s="238" t="s">
        <v>101</v>
      </c>
      <c r="T158" s="239" t="s">
        <v>102</v>
      </c>
      <c r="U158" s="222">
        <v>0</v>
      </c>
      <c r="V158" s="222">
        <f>ROUND(E158*U158,2)</f>
        <v>0</v>
      </c>
      <c r="W158" s="222"/>
      <c r="X158" s="222" t="s">
        <v>205</v>
      </c>
      <c r="Y158" s="222" t="s">
        <v>104</v>
      </c>
      <c r="Z158" s="212"/>
      <c r="AA158" s="212"/>
      <c r="AB158" s="212"/>
      <c r="AC158" s="212"/>
      <c r="AD158" s="212"/>
      <c r="AE158" s="212"/>
      <c r="AF158" s="212"/>
      <c r="AG158" s="212" t="s">
        <v>206</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2" x14ac:dyDescent="0.2">
      <c r="A159" s="219"/>
      <c r="B159" s="220"/>
      <c r="C159" s="252" t="s">
        <v>291</v>
      </c>
      <c r="D159" s="223"/>
      <c r="E159" s="224">
        <v>14</v>
      </c>
      <c r="F159" s="222"/>
      <c r="G159" s="222"/>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110</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33">
        <v>76</v>
      </c>
      <c r="B160" s="234" t="s">
        <v>294</v>
      </c>
      <c r="C160" s="251" t="s">
        <v>295</v>
      </c>
      <c r="D160" s="235" t="s">
        <v>115</v>
      </c>
      <c r="E160" s="236">
        <v>11</v>
      </c>
      <c r="F160" s="237"/>
      <c r="G160" s="238">
        <f>ROUND(E160*F160,2)</f>
        <v>0</v>
      </c>
      <c r="H160" s="237"/>
      <c r="I160" s="238">
        <f>ROUND(E160*H160,2)</f>
        <v>0</v>
      </c>
      <c r="J160" s="237"/>
      <c r="K160" s="238">
        <f>ROUND(E160*J160,2)</f>
        <v>0</v>
      </c>
      <c r="L160" s="238">
        <v>21</v>
      </c>
      <c r="M160" s="238">
        <f>G160*(1+L160/100)</f>
        <v>0</v>
      </c>
      <c r="N160" s="236">
        <v>0</v>
      </c>
      <c r="O160" s="236">
        <f>ROUND(E160*N160,2)</f>
        <v>0</v>
      </c>
      <c r="P160" s="236">
        <v>0</v>
      </c>
      <c r="Q160" s="236">
        <f>ROUND(E160*P160,2)</f>
        <v>0</v>
      </c>
      <c r="R160" s="238"/>
      <c r="S160" s="238" t="s">
        <v>101</v>
      </c>
      <c r="T160" s="239" t="s">
        <v>102</v>
      </c>
      <c r="U160" s="222">
        <v>0</v>
      </c>
      <c r="V160" s="222">
        <f>ROUND(E160*U160,2)</f>
        <v>0</v>
      </c>
      <c r="W160" s="222"/>
      <c r="X160" s="222" t="s">
        <v>205</v>
      </c>
      <c r="Y160" s="222" t="s">
        <v>104</v>
      </c>
      <c r="Z160" s="212"/>
      <c r="AA160" s="212"/>
      <c r="AB160" s="212"/>
      <c r="AC160" s="212"/>
      <c r="AD160" s="212"/>
      <c r="AE160" s="212"/>
      <c r="AF160" s="212"/>
      <c r="AG160" s="212" t="s">
        <v>206</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2" x14ac:dyDescent="0.2">
      <c r="A161" s="219"/>
      <c r="B161" s="220"/>
      <c r="C161" s="252" t="s">
        <v>296</v>
      </c>
      <c r="D161" s="223"/>
      <c r="E161" s="224">
        <v>11</v>
      </c>
      <c r="F161" s="222"/>
      <c r="G161" s="222"/>
      <c r="H161" s="222"/>
      <c r="I161" s="222"/>
      <c r="J161" s="222"/>
      <c r="K161" s="222"/>
      <c r="L161" s="222"/>
      <c r="M161" s="222"/>
      <c r="N161" s="221"/>
      <c r="O161" s="221"/>
      <c r="P161" s="221"/>
      <c r="Q161" s="221"/>
      <c r="R161" s="222"/>
      <c r="S161" s="222"/>
      <c r="T161" s="222"/>
      <c r="U161" s="222"/>
      <c r="V161" s="222"/>
      <c r="W161" s="222"/>
      <c r="X161" s="222"/>
      <c r="Y161" s="222"/>
      <c r="Z161" s="212"/>
      <c r="AA161" s="212"/>
      <c r="AB161" s="212"/>
      <c r="AC161" s="212"/>
      <c r="AD161" s="212"/>
      <c r="AE161" s="212"/>
      <c r="AF161" s="212"/>
      <c r="AG161" s="212" t="s">
        <v>110</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33">
        <v>77</v>
      </c>
      <c r="B162" s="234" t="s">
        <v>297</v>
      </c>
      <c r="C162" s="251" t="s">
        <v>298</v>
      </c>
      <c r="D162" s="235" t="s">
        <v>115</v>
      </c>
      <c r="E162" s="236">
        <v>11</v>
      </c>
      <c r="F162" s="237"/>
      <c r="G162" s="238">
        <f>ROUND(E162*F162,2)</f>
        <v>0</v>
      </c>
      <c r="H162" s="237"/>
      <c r="I162" s="238">
        <f>ROUND(E162*H162,2)</f>
        <v>0</v>
      </c>
      <c r="J162" s="237"/>
      <c r="K162" s="238">
        <f>ROUND(E162*J162,2)</f>
        <v>0</v>
      </c>
      <c r="L162" s="238">
        <v>21</v>
      </c>
      <c r="M162" s="238">
        <f>G162*(1+L162/100)</f>
        <v>0</v>
      </c>
      <c r="N162" s="236">
        <v>0</v>
      </c>
      <c r="O162" s="236">
        <f>ROUND(E162*N162,2)</f>
        <v>0</v>
      </c>
      <c r="P162" s="236">
        <v>0</v>
      </c>
      <c r="Q162" s="236">
        <f>ROUND(E162*P162,2)</f>
        <v>0</v>
      </c>
      <c r="R162" s="238"/>
      <c r="S162" s="238" t="s">
        <v>101</v>
      </c>
      <c r="T162" s="239" t="s">
        <v>102</v>
      </c>
      <c r="U162" s="222">
        <v>0</v>
      </c>
      <c r="V162" s="222">
        <f>ROUND(E162*U162,2)</f>
        <v>0</v>
      </c>
      <c r="W162" s="222"/>
      <c r="X162" s="222" t="s">
        <v>205</v>
      </c>
      <c r="Y162" s="222" t="s">
        <v>104</v>
      </c>
      <c r="Z162" s="212"/>
      <c r="AA162" s="212"/>
      <c r="AB162" s="212"/>
      <c r="AC162" s="212"/>
      <c r="AD162" s="212"/>
      <c r="AE162" s="212"/>
      <c r="AF162" s="212"/>
      <c r="AG162" s="212" t="s">
        <v>206</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2" x14ac:dyDescent="0.2">
      <c r="A163" s="219"/>
      <c r="B163" s="220"/>
      <c r="C163" s="252" t="s">
        <v>296</v>
      </c>
      <c r="D163" s="223"/>
      <c r="E163" s="224">
        <v>11</v>
      </c>
      <c r="F163" s="222"/>
      <c r="G163" s="222"/>
      <c r="H163" s="222"/>
      <c r="I163" s="222"/>
      <c r="J163" s="222"/>
      <c r="K163" s="222"/>
      <c r="L163" s="222"/>
      <c r="M163" s="222"/>
      <c r="N163" s="221"/>
      <c r="O163" s="221"/>
      <c r="P163" s="221"/>
      <c r="Q163" s="221"/>
      <c r="R163" s="222"/>
      <c r="S163" s="222"/>
      <c r="T163" s="222"/>
      <c r="U163" s="222"/>
      <c r="V163" s="222"/>
      <c r="W163" s="222"/>
      <c r="X163" s="222"/>
      <c r="Y163" s="222"/>
      <c r="Z163" s="212"/>
      <c r="AA163" s="212"/>
      <c r="AB163" s="212"/>
      <c r="AC163" s="212"/>
      <c r="AD163" s="212"/>
      <c r="AE163" s="212"/>
      <c r="AF163" s="212"/>
      <c r="AG163" s="212" t="s">
        <v>110</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33">
        <v>78</v>
      </c>
      <c r="B164" s="234" t="s">
        <v>299</v>
      </c>
      <c r="C164" s="251" t="s">
        <v>300</v>
      </c>
      <c r="D164" s="235" t="s">
        <v>108</v>
      </c>
      <c r="E164" s="236">
        <v>1</v>
      </c>
      <c r="F164" s="237"/>
      <c r="G164" s="238">
        <f>ROUND(E164*F164,2)</f>
        <v>0</v>
      </c>
      <c r="H164" s="237"/>
      <c r="I164" s="238">
        <f>ROUND(E164*H164,2)</f>
        <v>0</v>
      </c>
      <c r="J164" s="237"/>
      <c r="K164" s="238">
        <f>ROUND(E164*J164,2)</f>
        <v>0</v>
      </c>
      <c r="L164" s="238">
        <v>21</v>
      </c>
      <c r="M164" s="238">
        <f>G164*(1+L164/100)</f>
        <v>0</v>
      </c>
      <c r="N164" s="236">
        <v>0</v>
      </c>
      <c r="O164" s="236">
        <f>ROUND(E164*N164,2)</f>
        <v>0</v>
      </c>
      <c r="P164" s="236">
        <v>0</v>
      </c>
      <c r="Q164" s="236">
        <f>ROUND(E164*P164,2)</f>
        <v>0</v>
      </c>
      <c r="R164" s="238"/>
      <c r="S164" s="238" t="s">
        <v>101</v>
      </c>
      <c r="T164" s="239" t="s">
        <v>102</v>
      </c>
      <c r="U164" s="222">
        <v>0</v>
      </c>
      <c r="V164" s="222">
        <f>ROUND(E164*U164,2)</f>
        <v>0</v>
      </c>
      <c r="W164" s="222"/>
      <c r="X164" s="222" t="s">
        <v>205</v>
      </c>
      <c r="Y164" s="222" t="s">
        <v>104</v>
      </c>
      <c r="Z164" s="212"/>
      <c r="AA164" s="212"/>
      <c r="AB164" s="212"/>
      <c r="AC164" s="212"/>
      <c r="AD164" s="212"/>
      <c r="AE164" s="212"/>
      <c r="AF164" s="212"/>
      <c r="AG164" s="212" t="s">
        <v>206</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2" x14ac:dyDescent="0.2">
      <c r="A165" s="219"/>
      <c r="B165" s="220"/>
      <c r="C165" s="252" t="s">
        <v>301</v>
      </c>
      <c r="D165" s="223"/>
      <c r="E165" s="224">
        <v>1</v>
      </c>
      <c r="F165" s="222"/>
      <c r="G165" s="222"/>
      <c r="H165" s="222"/>
      <c r="I165" s="222"/>
      <c r="J165" s="222"/>
      <c r="K165" s="222"/>
      <c r="L165" s="222"/>
      <c r="M165" s="222"/>
      <c r="N165" s="221"/>
      <c r="O165" s="221"/>
      <c r="P165" s="221"/>
      <c r="Q165" s="221"/>
      <c r="R165" s="222"/>
      <c r="S165" s="222"/>
      <c r="T165" s="222"/>
      <c r="U165" s="222"/>
      <c r="V165" s="222"/>
      <c r="W165" s="222"/>
      <c r="X165" s="222"/>
      <c r="Y165" s="222"/>
      <c r="Z165" s="212"/>
      <c r="AA165" s="212"/>
      <c r="AB165" s="212"/>
      <c r="AC165" s="212"/>
      <c r="AD165" s="212"/>
      <c r="AE165" s="212"/>
      <c r="AF165" s="212"/>
      <c r="AG165" s="212" t="s">
        <v>110</v>
      </c>
      <c r="AH165" s="212">
        <v>0</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ht="22.5" outlineLevel="1" x14ac:dyDescent="0.2">
      <c r="A166" s="233">
        <v>79</v>
      </c>
      <c r="B166" s="234" t="s">
        <v>302</v>
      </c>
      <c r="C166" s="251" t="s">
        <v>303</v>
      </c>
      <c r="D166" s="235" t="s">
        <v>108</v>
      </c>
      <c r="E166" s="236">
        <v>1</v>
      </c>
      <c r="F166" s="237"/>
      <c r="G166" s="238">
        <f>ROUND(E166*F166,2)</f>
        <v>0</v>
      </c>
      <c r="H166" s="237"/>
      <c r="I166" s="238">
        <f>ROUND(E166*H166,2)</f>
        <v>0</v>
      </c>
      <c r="J166" s="237"/>
      <c r="K166" s="238">
        <f>ROUND(E166*J166,2)</f>
        <v>0</v>
      </c>
      <c r="L166" s="238">
        <v>21</v>
      </c>
      <c r="M166" s="238">
        <f>G166*(1+L166/100)</f>
        <v>0</v>
      </c>
      <c r="N166" s="236">
        <v>0</v>
      </c>
      <c r="O166" s="236">
        <f>ROUND(E166*N166,2)</f>
        <v>0</v>
      </c>
      <c r="P166" s="236">
        <v>0</v>
      </c>
      <c r="Q166" s="236">
        <f>ROUND(E166*P166,2)</f>
        <v>0</v>
      </c>
      <c r="R166" s="238"/>
      <c r="S166" s="238" t="s">
        <v>101</v>
      </c>
      <c r="T166" s="239" t="s">
        <v>102</v>
      </c>
      <c r="U166" s="222">
        <v>0</v>
      </c>
      <c r="V166" s="222">
        <f>ROUND(E166*U166,2)</f>
        <v>0</v>
      </c>
      <c r="W166" s="222"/>
      <c r="X166" s="222" t="s">
        <v>205</v>
      </c>
      <c r="Y166" s="222" t="s">
        <v>104</v>
      </c>
      <c r="Z166" s="212"/>
      <c r="AA166" s="212"/>
      <c r="AB166" s="212"/>
      <c r="AC166" s="212"/>
      <c r="AD166" s="212"/>
      <c r="AE166" s="212"/>
      <c r="AF166" s="212"/>
      <c r="AG166" s="212" t="s">
        <v>206</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2" x14ac:dyDescent="0.2">
      <c r="A167" s="219"/>
      <c r="B167" s="220"/>
      <c r="C167" s="252" t="s">
        <v>301</v>
      </c>
      <c r="D167" s="223"/>
      <c r="E167" s="224">
        <v>1</v>
      </c>
      <c r="F167" s="222"/>
      <c r="G167" s="222"/>
      <c r="H167" s="222"/>
      <c r="I167" s="222"/>
      <c r="J167" s="222"/>
      <c r="K167" s="222"/>
      <c r="L167" s="222"/>
      <c r="M167" s="222"/>
      <c r="N167" s="221"/>
      <c r="O167" s="221"/>
      <c r="P167" s="221"/>
      <c r="Q167" s="221"/>
      <c r="R167" s="222"/>
      <c r="S167" s="222"/>
      <c r="T167" s="222"/>
      <c r="U167" s="222"/>
      <c r="V167" s="222"/>
      <c r="W167" s="222"/>
      <c r="X167" s="222"/>
      <c r="Y167" s="222"/>
      <c r="Z167" s="212"/>
      <c r="AA167" s="212"/>
      <c r="AB167" s="212"/>
      <c r="AC167" s="212"/>
      <c r="AD167" s="212"/>
      <c r="AE167" s="212"/>
      <c r="AF167" s="212"/>
      <c r="AG167" s="212" t="s">
        <v>110</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ht="22.5" outlineLevel="1" x14ac:dyDescent="0.2">
      <c r="A168" s="233">
        <v>80</v>
      </c>
      <c r="B168" s="234" t="s">
        <v>304</v>
      </c>
      <c r="C168" s="251" t="s">
        <v>305</v>
      </c>
      <c r="D168" s="235" t="s">
        <v>108</v>
      </c>
      <c r="E168" s="236">
        <v>1</v>
      </c>
      <c r="F168" s="237"/>
      <c r="G168" s="238">
        <f>ROUND(E168*F168,2)</f>
        <v>0</v>
      </c>
      <c r="H168" s="237"/>
      <c r="I168" s="238">
        <f>ROUND(E168*H168,2)</f>
        <v>0</v>
      </c>
      <c r="J168" s="237"/>
      <c r="K168" s="238">
        <f>ROUND(E168*J168,2)</f>
        <v>0</v>
      </c>
      <c r="L168" s="238">
        <v>21</v>
      </c>
      <c r="M168" s="238">
        <f>G168*(1+L168/100)</f>
        <v>0</v>
      </c>
      <c r="N168" s="236">
        <v>0</v>
      </c>
      <c r="O168" s="236">
        <f>ROUND(E168*N168,2)</f>
        <v>0</v>
      </c>
      <c r="P168" s="236">
        <v>0</v>
      </c>
      <c r="Q168" s="236">
        <f>ROUND(E168*P168,2)</f>
        <v>0</v>
      </c>
      <c r="R168" s="238"/>
      <c r="S168" s="238" t="s">
        <v>101</v>
      </c>
      <c r="T168" s="239" t="s">
        <v>102</v>
      </c>
      <c r="U168" s="222">
        <v>0</v>
      </c>
      <c r="V168" s="222">
        <f>ROUND(E168*U168,2)</f>
        <v>0</v>
      </c>
      <c r="W168" s="222"/>
      <c r="X168" s="222" t="s">
        <v>205</v>
      </c>
      <c r="Y168" s="222" t="s">
        <v>104</v>
      </c>
      <c r="Z168" s="212"/>
      <c r="AA168" s="212"/>
      <c r="AB168" s="212"/>
      <c r="AC168" s="212"/>
      <c r="AD168" s="212"/>
      <c r="AE168" s="212"/>
      <c r="AF168" s="212"/>
      <c r="AG168" s="212" t="s">
        <v>206</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2" x14ac:dyDescent="0.2">
      <c r="A169" s="219"/>
      <c r="B169" s="220"/>
      <c r="C169" s="252" t="s">
        <v>306</v>
      </c>
      <c r="D169" s="223"/>
      <c r="E169" s="224">
        <v>1</v>
      </c>
      <c r="F169" s="222"/>
      <c r="G169" s="222"/>
      <c r="H169" s="222"/>
      <c r="I169" s="222"/>
      <c r="J169" s="222"/>
      <c r="K169" s="222"/>
      <c r="L169" s="222"/>
      <c r="M169" s="222"/>
      <c r="N169" s="221"/>
      <c r="O169" s="221"/>
      <c r="P169" s="221"/>
      <c r="Q169" s="221"/>
      <c r="R169" s="222"/>
      <c r="S169" s="222"/>
      <c r="T169" s="222"/>
      <c r="U169" s="222"/>
      <c r="V169" s="222"/>
      <c r="W169" s="222"/>
      <c r="X169" s="222"/>
      <c r="Y169" s="222"/>
      <c r="Z169" s="212"/>
      <c r="AA169" s="212"/>
      <c r="AB169" s="212"/>
      <c r="AC169" s="212"/>
      <c r="AD169" s="212"/>
      <c r="AE169" s="212"/>
      <c r="AF169" s="212"/>
      <c r="AG169" s="212" t="s">
        <v>110</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33">
        <v>81</v>
      </c>
      <c r="B170" s="234" t="s">
        <v>307</v>
      </c>
      <c r="C170" s="251" t="s">
        <v>308</v>
      </c>
      <c r="D170" s="235" t="s">
        <v>108</v>
      </c>
      <c r="E170" s="236">
        <v>1</v>
      </c>
      <c r="F170" s="237"/>
      <c r="G170" s="238">
        <f>ROUND(E170*F170,2)</f>
        <v>0</v>
      </c>
      <c r="H170" s="237"/>
      <c r="I170" s="238">
        <f>ROUND(E170*H170,2)</f>
        <v>0</v>
      </c>
      <c r="J170" s="237"/>
      <c r="K170" s="238">
        <f>ROUND(E170*J170,2)</f>
        <v>0</v>
      </c>
      <c r="L170" s="238">
        <v>21</v>
      </c>
      <c r="M170" s="238">
        <f>G170*(1+L170/100)</f>
        <v>0</v>
      </c>
      <c r="N170" s="236">
        <v>0</v>
      </c>
      <c r="O170" s="236">
        <f>ROUND(E170*N170,2)</f>
        <v>0</v>
      </c>
      <c r="P170" s="236">
        <v>0</v>
      </c>
      <c r="Q170" s="236">
        <f>ROUND(E170*P170,2)</f>
        <v>0</v>
      </c>
      <c r="R170" s="238"/>
      <c r="S170" s="238" t="s">
        <v>101</v>
      </c>
      <c r="T170" s="239" t="s">
        <v>102</v>
      </c>
      <c r="U170" s="222">
        <v>0</v>
      </c>
      <c r="V170" s="222">
        <f>ROUND(E170*U170,2)</f>
        <v>0</v>
      </c>
      <c r="W170" s="222"/>
      <c r="X170" s="222" t="s">
        <v>205</v>
      </c>
      <c r="Y170" s="222" t="s">
        <v>104</v>
      </c>
      <c r="Z170" s="212"/>
      <c r="AA170" s="212"/>
      <c r="AB170" s="212"/>
      <c r="AC170" s="212"/>
      <c r="AD170" s="212"/>
      <c r="AE170" s="212"/>
      <c r="AF170" s="212"/>
      <c r="AG170" s="212" t="s">
        <v>206</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2" x14ac:dyDescent="0.2">
      <c r="A171" s="219"/>
      <c r="B171" s="220"/>
      <c r="C171" s="252" t="s">
        <v>306</v>
      </c>
      <c r="D171" s="223"/>
      <c r="E171" s="224">
        <v>1</v>
      </c>
      <c r="F171" s="222"/>
      <c r="G171" s="222"/>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110</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33">
        <v>82</v>
      </c>
      <c r="B172" s="234" t="s">
        <v>309</v>
      </c>
      <c r="C172" s="251" t="s">
        <v>310</v>
      </c>
      <c r="D172" s="235" t="s">
        <v>115</v>
      </c>
      <c r="E172" s="236">
        <v>2</v>
      </c>
      <c r="F172" s="237"/>
      <c r="G172" s="238">
        <f>ROUND(E172*F172,2)</f>
        <v>0</v>
      </c>
      <c r="H172" s="237"/>
      <c r="I172" s="238">
        <f>ROUND(E172*H172,2)</f>
        <v>0</v>
      </c>
      <c r="J172" s="237"/>
      <c r="K172" s="238">
        <f>ROUND(E172*J172,2)</f>
        <v>0</v>
      </c>
      <c r="L172" s="238">
        <v>21</v>
      </c>
      <c r="M172" s="238">
        <f>G172*(1+L172/100)</f>
        <v>0</v>
      </c>
      <c r="N172" s="236">
        <v>0</v>
      </c>
      <c r="O172" s="236">
        <f>ROUND(E172*N172,2)</f>
        <v>0</v>
      </c>
      <c r="P172" s="236">
        <v>0</v>
      </c>
      <c r="Q172" s="236">
        <f>ROUND(E172*P172,2)</f>
        <v>0</v>
      </c>
      <c r="R172" s="238"/>
      <c r="S172" s="238" t="s">
        <v>101</v>
      </c>
      <c r="T172" s="239" t="s">
        <v>102</v>
      </c>
      <c r="U172" s="222">
        <v>0</v>
      </c>
      <c r="V172" s="222">
        <f>ROUND(E172*U172,2)</f>
        <v>0</v>
      </c>
      <c r="W172" s="222"/>
      <c r="X172" s="222" t="s">
        <v>205</v>
      </c>
      <c r="Y172" s="222" t="s">
        <v>104</v>
      </c>
      <c r="Z172" s="212"/>
      <c r="AA172" s="212"/>
      <c r="AB172" s="212"/>
      <c r="AC172" s="212"/>
      <c r="AD172" s="212"/>
      <c r="AE172" s="212"/>
      <c r="AF172" s="212"/>
      <c r="AG172" s="212" t="s">
        <v>206</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2" x14ac:dyDescent="0.2">
      <c r="A173" s="219"/>
      <c r="B173" s="220"/>
      <c r="C173" s="252" t="s">
        <v>311</v>
      </c>
      <c r="D173" s="223"/>
      <c r="E173" s="224">
        <v>2</v>
      </c>
      <c r="F173" s="222"/>
      <c r="G173" s="222"/>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110</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
      <c r="A174" s="233">
        <v>83</v>
      </c>
      <c r="B174" s="234" t="s">
        <v>312</v>
      </c>
      <c r="C174" s="251" t="s">
        <v>313</v>
      </c>
      <c r="D174" s="235" t="s">
        <v>115</v>
      </c>
      <c r="E174" s="236">
        <v>2</v>
      </c>
      <c r="F174" s="237"/>
      <c r="G174" s="238">
        <f>ROUND(E174*F174,2)</f>
        <v>0</v>
      </c>
      <c r="H174" s="237"/>
      <c r="I174" s="238">
        <f>ROUND(E174*H174,2)</f>
        <v>0</v>
      </c>
      <c r="J174" s="237"/>
      <c r="K174" s="238">
        <f>ROUND(E174*J174,2)</f>
        <v>0</v>
      </c>
      <c r="L174" s="238">
        <v>21</v>
      </c>
      <c r="M174" s="238">
        <f>G174*(1+L174/100)</f>
        <v>0</v>
      </c>
      <c r="N174" s="236">
        <v>0</v>
      </c>
      <c r="O174" s="236">
        <f>ROUND(E174*N174,2)</f>
        <v>0</v>
      </c>
      <c r="P174" s="236">
        <v>0</v>
      </c>
      <c r="Q174" s="236">
        <f>ROUND(E174*P174,2)</f>
        <v>0</v>
      </c>
      <c r="R174" s="238"/>
      <c r="S174" s="238" t="s">
        <v>101</v>
      </c>
      <c r="T174" s="239" t="s">
        <v>102</v>
      </c>
      <c r="U174" s="222">
        <v>0</v>
      </c>
      <c r="V174" s="222">
        <f>ROUND(E174*U174,2)</f>
        <v>0</v>
      </c>
      <c r="W174" s="222"/>
      <c r="X174" s="222" t="s">
        <v>205</v>
      </c>
      <c r="Y174" s="222" t="s">
        <v>104</v>
      </c>
      <c r="Z174" s="212"/>
      <c r="AA174" s="212"/>
      <c r="AB174" s="212"/>
      <c r="AC174" s="212"/>
      <c r="AD174" s="212"/>
      <c r="AE174" s="212"/>
      <c r="AF174" s="212"/>
      <c r="AG174" s="212" t="s">
        <v>206</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2" x14ac:dyDescent="0.2">
      <c r="A175" s="219"/>
      <c r="B175" s="220"/>
      <c r="C175" s="252" t="s">
        <v>311</v>
      </c>
      <c r="D175" s="223"/>
      <c r="E175" s="224">
        <v>2</v>
      </c>
      <c r="F175" s="222"/>
      <c r="G175" s="222"/>
      <c r="H175" s="222"/>
      <c r="I175" s="222"/>
      <c r="J175" s="222"/>
      <c r="K175" s="222"/>
      <c r="L175" s="222"/>
      <c r="M175" s="222"/>
      <c r="N175" s="221"/>
      <c r="O175" s="221"/>
      <c r="P175" s="221"/>
      <c r="Q175" s="221"/>
      <c r="R175" s="222"/>
      <c r="S175" s="222"/>
      <c r="T175" s="222"/>
      <c r="U175" s="222"/>
      <c r="V175" s="222"/>
      <c r="W175" s="222"/>
      <c r="X175" s="222"/>
      <c r="Y175" s="222"/>
      <c r="Z175" s="212"/>
      <c r="AA175" s="212"/>
      <c r="AB175" s="212"/>
      <c r="AC175" s="212"/>
      <c r="AD175" s="212"/>
      <c r="AE175" s="212"/>
      <c r="AF175" s="212"/>
      <c r="AG175" s="212" t="s">
        <v>110</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x14ac:dyDescent="0.2">
      <c r="A176" s="226" t="s">
        <v>96</v>
      </c>
      <c r="B176" s="227" t="s">
        <v>67</v>
      </c>
      <c r="C176" s="249" t="s">
        <v>27</v>
      </c>
      <c r="D176" s="228"/>
      <c r="E176" s="229"/>
      <c r="F176" s="230"/>
      <c r="G176" s="230">
        <f>SUMIF(AG177:AG182,"&lt;&gt;NOR",G177:G182)</f>
        <v>0</v>
      </c>
      <c r="H176" s="230"/>
      <c r="I176" s="230">
        <f>SUM(I177:I182)</f>
        <v>0</v>
      </c>
      <c r="J176" s="230"/>
      <c r="K176" s="230">
        <f>SUM(K177:K182)</f>
        <v>0</v>
      </c>
      <c r="L176" s="230"/>
      <c r="M176" s="230">
        <f>SUM(M177:M182)</f>
        <v>0</v>
      </c>
      <c r="N176" s="229"/>
      <c r="O176" s="229">
        <f>SUM(O177:O182)</f>
        <v>0</v>
      </c>
      <c r="P176" s="229"/>
      <c r="Q176" s="229">
        <f>SUM(Q177:Q182)</f>
        <v>0</v>
      </c>
      <c r="R176" s="230"/>
      <c r="S176" s="230"/>
      <c r="T176" s="231"/>
      <c r="U176" s="225"/>
      <c r="V176" s="225">
        <f>SUM(V177:V182)</f>
        <v>0</v>
      </c>
      <c r="W176" s="225"/>
      <c r="X176" s="225"/>
      <c r="Y176" s="225"/>
      <c r="AG176" t="s">
        <v>97</v>
      </c>
    </row>
    <row r="177" spans="1:60" outlineLevel="1" x14ac:dyDescent="0.2">
      <c r="A177" s="233">
        <v>84</v>
      </c>
      <c r="B177" s="234" t="s">
        <v>314</v>
      </c>
      <c r="C177" s="251" t="s">
        <v>315</v>
      </c>
      <c r="D177" s="235" t="s">
        <v>316</v>
      </c>
      <c r="E177" s="236">
        <v>1</v>
      </c>
      <c r="F177" s="237"/>
      <c r="G177" s="238">
        <f>ROUND(E177*F177,2)</f>
        <v>0</v>
      </c>
      <c r="H177" s="237"/>
      <c r="I177" s="238">
        <f>ROUND(E177*H177,2)</f>
        <v>0</v>
      </c>
      <c r="J177" s="237"/>
      <c r="K177" s="238">
        <f>ROUND(E177*J177,2)</f>
        <v>0</v>
      </c>
      <c r="L177" s="238">
        <v>21</v>
      </c>
      <c r="M177" s="238">
        <f>G177*(1+L177/100)</f>
        <v>0</v>
      </c>
      <c r="N177" s="236">
        <v>0</v>
      </c>
      <c r="O177" s="236">
        <f>ROUND(E177*N177,2)</f>
        <v>0</v>
      </c>
      <c r="P177" s="236">
        <v>0</v>
      </c>
      <c r="Q177" s="236">
        <f>ROUND(E177*P177,2)</f>
        <v>0</v>
      </c>
      <c r="R177" s="238"/>
      <c r="S177" s="238" t="s">
        <v>317</v>
      </c>
      <c r="T177" s="239" t="s">
        <v>102</v>
      </c>
      <c r="U177" s="222">
        <v>0</v>
      </c>
      <c r="V177" s="222">
        <f>ROUND(E177*U177,2)</f>
        <v>0</v>
      </c>
      <c r="W177" s="222"/>
      <c r="X177" s="222" t="s">
        <v>318</v>
      </c>
      <c r="Y177" s="222" t="s">
        <v>104</v>
      </c>
      <c r="Z177" s="212"/>
      <c r="AA177" s="212"/>
      <c r="AB177" s="212"/>
      <c r="AC177" s="212"/>
      <c r="AD177" s="212"/>
      <c r="AE177" s="212"/>
      <c r="AF177" s="212"/>
      <c r="AG177" s="212" t="s">
        <v>319</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ht="22.5" outlineLevel="2" x14ac:dyDescent="0.2">
      <c r="A178" s="219"/>
      <c r="B178" s="220"/>
      <c r="C178" s="253" t="s">
        <v>320</v>
      </c>
      <c r="D178" s="248"/>
      <c r="E178" s="248"/>
      <c r="F178" s="248"/>
      <c r="G178" s="248"/>
      <c r="H178" s="222"/>
      <c r="I178" s="222"/>
      <c r="J178" s="222"/>
      <c r="K178" s="222"/>
      <c r="L178" s="222"/>
      <c r="M178" s="222"/>
      <c r="N178" s="221"/>
      <c r="O178" s="221"/>
      <c r="P178" s="221"/>
      <c r="Q178" s="221"/>
      <c r="R178" s="222"/>
      <c r="S178" s="222"/>
      <c r="T178" s="222"/>
      <c r="U178" s="222"/>
      <c r="V178" s="222"/>
      <c r="W178" s="222"/>
      <c r="X178" s="222"/>
      <c r="Y178" s="222"/>
      <c r="Z178" s="212"/>
      <c r="AA178" s="212"/>
      <c r="AB178" s="212"/>
      <c r="AC178" s="212"/>
      <c r="AD178" s="212"/>
      <c r="AE178" s="212"/>
      <c r="AF178" s="212"/>
      <c r="AG178" s="212" t="s">
        <v>321</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47" t="str">
        <f>C178</f>
        <v>Náklady na ztížené provádění stavebních prací v důsledku nepřerušeného provozu na staveništi nebo v případech nepřerušeného provozu v objektech v nichž se stavební práce provádí.</v>
      </c>
      <c r="BB178" s="212"/>
      <c r="BC178" s="212"/>
      <c r="BD178" s="212"/>
      <c r="BE178" s="212"/>
      <c r="BF178" s="212"/>
      <c r="BG178" s="212"/>
      <c r="BH178" s="212"/>
    </row>
    <row r="179" spans="1:60" outlineLevel="1" x14ac:dyDescent="0.2">
      <c r="A179" s="233">
        <v>85</v>
      </c>
      <c r="B179" s="234" t="s">
        <v>322</v>
      </c>
      <c r="C179" s="251" t="s">
        <v>323</v>
      </c>
      <c r="D179" s="235" t="s">
        <v>316</v>
      </c>
      <c r="E179" s="236">
        <v>1</v>
      </c>
      <c r="F179" s="237"/>
      <c r="G179" s="238">
        <f>ROUND(E179*F179,2)</f>
        <v>0</v>
      </c>
      <c r="H179" s="237"/>
      <c r="I179" s="238">
        <f>ROUND(E179*H179,2)</f>
        <v>0</v>
      </c>
      <c r="J179" s="237"/>
      <c r="K179" s="238">
        <f>ROUND(E179*J179,2)</f>
        <v>0</v>
      </c>
      <c r="L179" s="238">
        <v>21</v>
      </c>
      <c r="M179" s="238">
        <f>G179*(1+L179/100)</f>
        <v>0</v>
      </c>
      <c r="N179" s="236">
        <v>0</v>
      </c>
      <c r="O179" s="236">
        <f>ROUND(E179*N179,2)</f>
        <v>0</v>
      </c>
      <c r="P179" s="236">
        <v>0</v>
      </c>
      <c r="Q179" s="236">
        <f>ROUND(E179*P179,2)</f>
        <v>0</v>
      </c>
      <c r="R179" s="238"/>
      <c r="S179" s="238" t="s">
        <v>317</v>
      </c>
      <c r="T179" s="239" t="s">
        <v>102</v>
      </c>
      <c r="U179" s="222">
        <v>0</v>
      </c>
      <c r="V179" s="222">
        <f>ROUND(E179*U179,2)</f>
        <v>0</v>
      </c>
      <c r="W179" s="222"/>
      <c r="X179" s="222" t="s">
        <v>318</v>
      </c>
      <c r="Y179" s="222" t="s">
        <v>104</v>
      </c>
      <c r="Z179" s="212"/>
      <c r="AA179" s="212"/>
      <c r="AB179" s="212"/>
      <c r="AC179" s="212"/>
      <c r="AD179" s="212"/>
      <c r="AE179" s="212"/>
      <c r="AF179" s="212"/>
      <c r="AG179" s="212" t="s">
        <v>319</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2" x14ac:dyDescent="0.2">
      <c r="A180" s="219"/>
      <c r="B180" s="220"/>
      <c r="C180" s="253" t="s">
        <v>324</v>
      </c>
      <c r="D180" s="248"/>
      <c r="E180" s="248"/>
      <c r="F180" s="248"/>
      <c r="G180" s="248"/>
      <c r="H180" s="222"/>
      <c r="I180" s="222"/>
      <c r="J180" s="222"/>
      <c r="K180" s="222"/>
      <c r="L180" s="222"/>
      <c r="M180" s="222"/>
      <c r="N180" s="221"/>
      <c r="O180" s="221"/>
      <c r="P180" s="221"/>
      <c r="Q180" s="221"/>
      <c r="R180" s="222"/>
      <c r="S180" s="222"/>
      <c r="T180" s="222"/>
      <c r="U180" s="222"/>
      <c r="V180" s="222"/>
      <c r="W180" s="222"/>
      <c r="X180" s="222"/>
      <c r="Y180" s="222"/>
      <c r="Z180" s="212"/>
      <c r="AA180" s="212"/>
      <c r="AB180" s="212"/>
      <c r="AC180" s="212"/>
      <c r="AD180" s="212"/>
      <c r="AE180" s="212"/>
      <c r="AF180" s="212"/>
      <c r="AG180" s="212" t="s">
        <v>321</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33">
        <v>86</v>
      </c>
      <c r="B181" s="234" t="s">
        <v>325</v>
      </c>
      <c r="C181" s="251" t="s">
        <v>326</v>
      </c>
      <c r="D181" s="235" t="s">
        <v>316</v>
      </c>
      <c r="E181" s="236">
        <v>1</v>
      </c>
      <c r="F181" s="237"/>
      <c r="G181" s="238">
        <f>ROUND(E181*F181,2)</f>
        <v>0</v>
      </c>
      <c r="H181" s="237"/>
      <c r="I181" s="238">
        <f>ROUND(E181*H181,2)</f>
        <v>0</v>
      </c>
      <c r="J181" s="237"/>
      <c r="K181" s="238">
        <f>ROUND(E181*J181,2)</f>
        <v>0</v>
      </c>
      <c r="L181" s="238">
        <v>21</v>
      </c>
      <c r="M181" s="238">
        <f>G181*(1+L181/100)</f>
        <v>0</v>
      </c>
      <c r="N181" s="236">
        <v>0</v>
      </c>
      <c r="O181" s="236">
        <f>ROUND(E181*N181,2)</f>
        <v>0</v>
      </c>
      <c r="P181" s="236">
        <v>0</v>
      </c>
      <c r="Q181" s="236">
        <f>ROUND(E181*P181,2)</f>
        <v>0</v>
      </c>
      <c r="R181" s="238"/>
      <c r="S181" s="238" t="s">
        <v>317</v>
      </c>
      <c r="T181" s="239" t="s">
        <v>102</v>
      </c>
      <c r="U181" s="222">
        <v>0</v>
      </c>
      <c r="V181" s="222">
        <f>ROUND(E181*U181,2)</f>
        <v>0</v>
      </c>
      <c r="W181" s="222"/>
      <c r="X181" s="222" t="s">
        <v>318</v>
      </c>
      <c r="Y181" s="222" t="s">
        <v>104</v>
      </c>
      <c r="Z181" s="212"/>
      <c r="AA181" s="212"/>
      <c r="AB181" s="212"/>
      <c r="AC181" s="212"/>
      <c r="AD181" s="212"/>
      <c r="AE181" s="212"/>
      <c r="AF181" s="212"/>
      <c r="AG181" s="212" t="s">
        <v>319</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ht="22.5" outlineLevel="2" x14ac:dyDescent="0.2">
      <c r="A182" s="219"/>
      <c r="B182" s="220"/>
      <c r="C182" s="253" t="s">
        <v>327</v>
      </c>
      <c r="D182" s="248"/>
      <c r="E182" s="248"/>
      <c r="F182" s="248"/>
      <c r="G182" s="248"/>
      <c r="H182" s="222"/>
      <c r="I182" s="222"/>
      <c r="J182" s="222"/>
      <c r="K182" s="222"/>
      <c r="L182" s="222"/>
      <c r="M182" s="222"/>
      <c r="N182" s="221"/>
      <c r="O182" s="221"/>
      <c r="P182" s="221"/>
      <c r="Q182" s="221"/>
      <c r="R182" s="222"/>
      <c r="S182" s="222"/>
      <c r="T182" s="222"/>
      <c r="U182" s="222"/>
      <c r="V182" s="222"/>
      <c r="W182" s="222"/>
      <c r="X182" s="222"/>
      <c r="Y182" s="222"/>
      <c r="Z182" s="212"/>
      <c r="AA182" s="212"/>
      <c r="AB182" s="212"/>
      <c r="AC182" s="212"/>
      <c r="AD182" s="212"/>
      <c r="AE182" s="212"/>
      <c r="AF182" s="212"/>
      <c r="AG182" s="212" t="s">
        <v>321</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47" t="str">
        <f>C182</f>
        <v>Náklady zhotovitele, které vznikají v souvislosti se zajištěním požadavků objednatele na obvyklá zajištění závazku splnit dílo nebo některou ze smluvních povinností.</v>
      </c>
      <c r="BB182" s="212"/>
      <c r="BC182" s="212"/>
      <c r="BD182" s="212"/>
      <c r="BE182" s="212"/>
      <c r="BF182" s="212"/>
      <c r="BG182" s="212"/>
      <c r="BH182" s="212"/>
    </row>
    <row r="183" spans="1:60" x14ac:dyDescent="0.2">
      <c r="A183" s="226" t="s">
        <v>96</v>
      </c>
      <c r="B183" s="227" t="s">
        <v>68</v>
      </c>
      <c r="C183" s="249" t="s">
        <v>28</v>
      </c>
      <c r="D183" s="228"/>
      <c r="E183" s="229"/>
      <c r="F183" s="230"/>
      <c r="G183" s="230">
        <f>SUMIF(AG184:AG195,"&lt;&gt;NOR",G184:G195)</f>
        <v>0</v>
      </c>
      <c r="H183" s="230"/>
      <c r="I183" s="230">
        <f>SUM(I184:I195)</f>
        <v>0</v>
      </c>
      <c r="J183" s="230"/>
      <c r="K183" s="230">
        <f>SUM(K184:K195)</f>
        <v>0</v>
      </c>
      <c r="L183" s="230"/>
      <c r="M183" s="230">
        <f>SUM(M184:M195)</f>
        <v>0</v>
      </c>
      <c r="N183" s="229"/>
      <c r="O183" s="229">
        <f>SUM(O184:O195)</f>
        <v>0</v>
      </c>
      <c r="P183" s="229"/>
      <c r="Q183" s="229">
        <f>SUM(Q184:Q195)</f>
        <v>0</v>
      </c>
      <c r="R183" s="230"/>
      <c r="S183" s="230"/>
      <c r="T183" s="231"/>
      <c r="U183" s="225"/>
      <c r="V183" s="225">
        <f>SUM(V184:V195)</f>
        <v>0</v>
      </c>
      <c r="W183" s="225"/>
      <c r="X183" s="225"/>
      <c r="Y183" s="225"/>
      <c r="AG183" t="s">
        <v>97</v>
      </c>
    </row>
    <row r="184" spans="1:60" outlineLevel="1" x14ac:dyDescent="0.2">
      <c r="A184" s="233">
        <v>87</v>
      </c>
      <c r="B184" s="234" t="s">
        <v>328</v>
      </c>
      <c r="C184" s="251" t="s">
        <v>329</v>
      </c>
      <c r="D184" s="235" t="s">
        <v>316</v>
      </c>
      <c r="E184" s="236">
        <v>1</v>
      </c>
      <c r="F184" s="237"/>
      <c r="G184" s="238">
        <f>ROUND(E184*F184,2)</f>
        <v>0</v>
      </c>
      <c r="H184" s="237"/>
      <c r="I184" s="238">
        <f>ROUND(E184*H184,2)</f>
        <v>0</v>
      </c>
      <c r="J184" s="237"/>
      <c r="K184" s="238">
        <f>ROUND(E184*J184,2)</f>
        <v>0</v>
      </c>
      <c r="L184" s="238">
        <v>21</v>
      </c>
      <c r="M184" s="238">
        <f>G184*(1+L184/100)</f>
        <v>0</v>
      </c>
      <c r="N184" s="236">
        <v>0</v>
      </c>
      <c r="O184" s="236">
        <f>ROUND(E184*N184,2)</f>
        <v>0</v>
      </c>
      <c r="P184" s="236">
        <v>0</v>
      </c>
      <c r="Q184" s="236">
        <f>ROUND(E184*P184,2)</f>
        <v>0</v>
      </c>
      <c r="R184" s="238"/>
      <c r="S184" s="238" t="s">
        <v>317</v>
      </c>
      <c r="T184" s="239" t="s">
        <v>102</v>
      </c>
      <c r="U184" s="222">
        <v>0</v>
      </c>
      <c r="V184" s="222">
        <f>ROUND(E184*U184,2)</f>
        <v>0</v>
      </c>
      <c r="W184" s="222"/>
      <c r="X184" s="222" t="s">
        <v>318</v>
      </c>
      <c r="Y184" s="222" t="s">
        <v>104</v>
      </c>
      <c r="Z184" s="212"/>
      <c r="AA184" s="212"/>
      <c r="AB184" s="212"/>
      <c r="AC184" s="212"/>
      <c r="AD184" s="212"/>
      <c r="AE184" s="212"/>
      <c r="AF184" s="212"/>
      <c r="AG184" s="212" t="s">
        <v>319</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2" x14ac:dyDescent="0.2">
      <c r="A185" s="219"/>
      <c r="B185" s="220"/>
      <c r="C185" s="253" t="s">
        <v>330</v>
      </c>
      <c r="D185" s="248"/>
      <c r="E185" s="248"/>
      <c r="F185" s="248"/>
      <c r="G185" s="248"/>
      <c r="H185" s="222"/>
      <c r="I185" s="222"/>
      <c r="J185" s="222"/>
      <c r="K185" s="222"/>
      <c r="L185" s="222"/>
      <c r="M185" s="222"/>
      <c r="N185" s="221"/>
      <c r="O185" s="221"/>
      <c r="P185" s="221"/>
      <c r="Q185" s="221"/>
      <c r="R185" s="222"/>
      <c r="S185" s="222"/>
      <c r="T185" s="222"/>
      <c r="U185" s="222"/>
      <c r="V185" s="222"/>
      <c r="W185" s="222"/>
      <c r="X185" s="222"/>
      <c r="Y185" s="222"/>
      <c r="Z185" s="212"/>
      <c r="AA185" s="212"/>
      <c r="AB185" s="212"/>
      <c r="AC185" s="212"/>
      <c r="AD185" s="212"/>
      <c r="AE185" s="212"/>
      <c r="AF185" s="212"/>
      <c r="AG185" s="212" t="s">
        <v>321</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33">
        <v>88</v>
      </c>
      <c r="B186" s="234" t="s">
        <v>331</v>
      </c>
      <c r="C186" s="251" t="s">
        <v>332</v>
      </c>
      <c r="D186" s="235" t="s">
        <v>316</v>
      </c>
      <c r="E186" s="236">
        <v>1</v>
      </c>
      <c r="F186" s="237"/>
      <c r="G186" s="238">
        <f>ROUND(E186*F186,2)</f>
        <v>0</v>
      </c>
      <c r="H186" s="237"/>
      <c r="I186" s="238">
        <f>ROUND(E186*H186,2)</f>
        <v>0</v>
      </c>
      <c r="J186" s="237"/>
      <c r="K186" s="238">
        <f>ROUND(E186*J186,2)</f>
        <v>0</v>
      </c>
      <c r="L186" s="238">
        <v>21</v>
      </c>
      <c r="M186" s="238">
        <f>G186*(1+L186/100)</f>
        <v>0</v>
      </c>
      <c r="N186" s="236">
        <v>0</v>
      </c>
      <c r="O186" s="236">
        <f>ROUND(E186*N186,2)</f>
        <v>0</v>
      </c>
      <c r="P186" s="236">
        <v>0</v>
      </c>
      <c r="Q186" s="236">
        <f>ROUND(E186*P186,2)</f>
        <v>0</v>
      </c>
      <c r="R186" s="238"/>
      <c r="S186" s="238" t="s">
        <v>317</v>
      </c>
      <c r="T186" s="239" t="s">
        <v>102</v>
      </c>
      <c r="U186" s="222">
        <v>0</v>
      </c>
      <c r="V186" s="222">
        <f>ROUND(E186*U186,2)</f>
        <v>0</v>
      </c>
      <c r="W186" s="222"/>
      <c r="X186" s="222" t="s">
        <v>318</v>
      </c>
      <c r="Y186" s="222" t="s">
        <v>104</v>
      </c>
      <c r="Z186" s="212"/>
      <c r="AA186" s="212"/>
      <c r="AB186" s="212"/>
      <c r="AC186" s="212"/>
      <c r="AD186" s="212"/>
      <c r="AE186" s="212"/>
      <c r="AF186" s="212"/>
      <c r="AG186" s="212" t="s">
        <v>319</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ht="33.75" outlineLevel="2" x14ac:dyDescent="0.2">
      <c r="A187" s="219"/>
      <c r="B187" s="220"/>
      <c r="C187" s="253" t="s">
        <v>333</v>
      </c>
      <c r="D187" s="248"/>
      <c r="E187" s="248"/>
      <c r="F187" s="248"/>
      <c r="G187" s="248"/>
      <c r="H187" s="222"/>
      <c r="I187" s="222"/>
      <c r="J187" s="222"/>
      <c r="K187" s="222"/>
      <c r="L187" s="222"/>
      <c r="M187" s="222"/>
      <c r="N187" s="221"/>
      <c r="O187" s="221"/>
      <c r="P187" s="221"/>
      <c r="Q187" s="221"/>
      <c r="R187" s="222"/>
      <c r="S187" s="222"/>
      <c r="T187" s="222"/>
      <c r="U187" s="222"/>
      <c r="V187" s="222"/>
      <c r="W187" s="222"/>
      <c r="X187" s="222"/>
      <c r="Y187" s="222"/>
      <c r="Z187" s="212"/>
      <c r="AA187" s="212"/>
      <c r="AB187" s="212"/>
      <c r="AC187" s="212"/>
      <c r="AD187" s="212"/>
      <c r="AE187" s="212"/>
      <c r="AF187" s="212"/>
      <c r="AG187" s="212" t="s">
        <v>321</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47" t="str">
        <f>C187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87" s="212"/>
      <c r="BC187" s="212"/>
      <c r="BD187" s="212"/>
      <c r="BE187" s="212"/>
      <c r="BF187" s="212"/>
      <c r="BG187" s="212"/>
      <c r="BH187" s="212"/>
    </row>
    <row r="188" spans="1:60" outlineLevel="1" x14ac:dyDescent="0.2">
      <c r="A188" s="233">
        <v>89</v>
      </c>
      <c r="B188" s="234" t="s">
        <v>334</v>
      </c>
      <c r="C188" s="251" t="s">
        <v>335</v>
      </c>
      <c r="D188" s="235" t="s">
        <v>316</v>
      </c>
      <c r="E188" s="236">
        <v>1</v>
      </c>
      <c r="F188" s="237"/>
      <c r="G188" s="238">
        <f>ROUND(E188*F188,2)</f>
        <v>0</v>
      </c>
      <c r="H188" s="237"/>
      <c r="I188" s="238">
        <f>ROUND(E188*H188,2)</f>
        <v>0</v>
      </c>
      <c r="J188" s="237"/>
      <c r="K188" s="238">
        <f>ROUND(E188*J188,2)</f>
        <v>0</v>
      </c>
      <c r="L188" s="238">
        <v>21</v>
      </c>
      <c r="M188" s="238">
        <f>G188*(1+L188/100)</f>
        <v>0</v>
      </c>
      <c r="N188" s="236">
        <v>0</v>
      </c>
      <c r="O188" s="236">
        <f>ROUND(E188*N188,2)</f>
        <v>0</v>
      </c>
      <c r="P188" s="236">
        <v>0</v>
      </c>
      <c r="Q188" s="236">
        <f>ROUND(E188*P188,2)</f>
        <v>0</v>
      </c>
      <c r="R188" s="238"/>
      <c r="S188" s="238" t="s">
        <v>317</v>
      </c>
      <c r="T188" s="239" t="s">
        <v>102</v>
      </c>
      <c r="U188" s="222">
        <v>0</v>
      </c>
      <c r="V188" s="222">
        <f>ROUND(E188*U188,2)</f>
        <v>0</v>
      </c>
      <c r="W188" s="222"/>
      <c r="X188" s="222" t="s">
        <v>318</v>
      </c>
      <c r="Y188" s="222" t="s">
        <v>104</v>
      </c>
      <c r="Z188" s="212"/>
      <c r="AA188" s="212"/>
      <c r="AB188" s="212"/>
      <c r="AC188" s="212"/>
      <c r="AD188" s="212"/>
      <c r="AE188" s="212"/>
      <c r="AF188" s="212"/>
      <c r="AG188" s="212" t="s">
        <v>319</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ht="22.5" outlineLevel="2" x14ac:dyDescent="0.2">
      <c r="A189" s="219"/>
      <c r="B189" s="220"/>
      <c r="C189" s="253" t="s">
        <v>336</v>
      </c>
      <c r="D189" s="248"/>
      <c r="E189" s="248"/>
      <c r="F189" s="248"/>
      <c r="G189" s="248"/>
      <c r="H189" s="222"/>
      <c r="I189" s="222"/>
      <c r="J189" s="222"/>
      <c r="K189" s="222"/>
      <c r="L189" s="222"/>
      <c r="M189" s="222"/>
      <c r="N189" s="221"/>
      <c r="O189" s="221"/>
      <c r="P189" s="221"/>
      <c r="Q189" s="221"/>
      <c r="R189" s="222"/>
      <c r="S189" s="222"/>
      <c r="T189" s="222"/>
      <c r="U189" s="222"/>
      <c r="V189" s="222"/>
      <c r="W189" s="222"/>
      <c r="X189" s="222"/>
      <c r="Y189" s="222"/>
      <c r="Z189" s="212"/>
      <c r="AA189" s="212"/>
      <c r="AB189" s="212"/>
      <c r="AC189" s="212"/>
      <c r="AD189" s="212"/>
      <c r="AE189" s="212"/>
      <c r="AF189" s="212"/>
      <c r="AG189" s="212" t="s">
        <v>321</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47" t="str">
        <f>C189</f>
        <v>Náklady zhotovitele, související s prováděním zkoušek a revizí předepsaných technickými normami nebo objednatelem a které jsou pro provedení díla nezbytné.</v>
      </c>
      <c r="BB189" s="212"/>
      <c r="BC189" s="212"/>
      <c r="BD189" s="212"/>
      <c r="BE189" s="212"/>
      <c r="BF189" s="212"/>
      <c r="BG189" s="212"/>
      <c r="BH189" s="212"/>
    </row>
    <row r="190" spans="1:60" outlineLevel="1" x14ac:dyDescent="0.2">
      <c r="A190" s="233">
        <v>90</v>
      </c>
      <c r="B190" s="234" t="s">
        <v>337</v>
      </c>
      <c r="C190" s="251" t="s">
        <v>338</v>
      </c>
      <c r="D190" s="235" t="s">
        <v>316</v>
      </c>
      <c r="E190" s="236">
        <v>1</v>
      </c>
      <c r="F190" s="237"/>
      <c r="G190" s="238">
        <f>ROUND(E190*F190,2)</f>
        <v>0</v>
      </c>
      <c r="H190" s="237"/>
      <c r="I190" s="238">
        <f>ROUND(E190*H190,2)</f>
        <v>0</v>
      </c>
      <c r="J190" s="237"/>
      <c r="K190" s="238">
        <f>ROUND(E190*J190,2)</f>
        <v>0</v>
      </c>
      <c r="L190" s="238">
        <v>21</v>
      </c>
      <c r="M190" s="238">
        <f>G190*(1+L190/100)</f>
        <v>0</v>
      </c>
      <c r="N190" s="236">
        <v>0</v>
      </c>
      <c r="O190" s="236">
        <f>ROUND(E190*N190,2)</f>
        <v>0</v>
      </c>
      <c r="P190" s="236">
        <v>0</v>
      </c>
      <c r="Q190" s="236">
        <f>ROUND(E190*P190,2)</f>
        <v>0</v>
      </c>
      <c r="R190" s="238"/>
      <c r="S190" s="238" t="s">
        <v>317</v>
      </c>
      <c r="T190" s="239" t="s">
        <v>102</v>
      </c>
      <c r="U190" s="222">
        <v>0</v>
      </c>
      <c r="V190" s="222">
        <f>ROUND(E190*U190,2)</f>
        <v>0</v>
      </c>
      <c r="W190" s="222"/>
      <c r="X190" s="222" t="s">
        <v>318</v>
      </c>
      <c r="Y190" s="222" t="s">
        <v>104</v>
      </c>
      <c r="Z190" s="212"/>
      <c r="AA190" s="212"/>
      <c r="AB190" s="212"/>
      <c r="AC190" s="212"/>
      <c r="AD190" s="212"/>
      <c r="AE190" s="212"/>
      <c r="AF190" s="212"/>
      <c r="AG190" s="212" t="s">
        <v>319</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ht="22.5" outlineLevel="2" x14ac:dyDescent="0.2">
      <c r="A191" s="219"/>
      <c r="B191" s="220"/>
      <c r="C191" s="253" t="s">
        <v>339</v>
      </c>
      <c r="D191" s="248"/>
      <c r="E191" s="248"/>
      <c r="F191" s="248"/>
      <c r="G191" s="248"/>
      <c r="H191" s="222"/>
      <c r="I191" s="222"/>
      <c r="J191" s="222"/>
      <c r="K191" s="222"/>
      <c r="L191" s="222"/>
      <c r="M191" s="222"/>
      <c r="N191" s="221"/>
      <c r="O191" s="221"/>
      <c r="P191" s="221"/>
      <c r="Q191" s="221"/>
      <c r="R191" s="222"/>
      <c r="S191" s="222"/>
      <c r="T191" s="222"/>
      <c r="U191" s="222"/>
      <c r="V191" s="222"/>
      <c r="W191" s="222"/>
      <c r="X191" s="222"/>
      <c r="Y191" s="222"/>
      <c r="Z191" s="212"/>
      <c r="AA191" s="212"/>
      <c r="AB191" s="212"/>
      <c r="AC191" s="212"/>
      <c r="AD191" s="212"/>
      <c r="AE191" s="212"/>
      <c r="AF191" s="212"/>
      <c r="AG191" s="212" t="s">
        <v>321</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47" t="str">
        <f>C191</f>
        <v>Náklady zhotovitele na vypracování provozních řádů pro zkušební či trvalý provoz včetně nákladů na předání všech návodů k obsluze a údržbě pro technologická zařízení a včetně zaškolení obsluhy objednatele.</v>
      </c>
      <c r="BB191" s="212"/>
      <c r="BC191" s="212"/>
      <c r="BD191" s="212"/>
      <c r="BE191" s="212"/>
      <c r="BF191" s="212"/>
      <c r="BG191" s="212"/>
      <c r="BH191" s="212"/>
    </row>
    <row r="192" spans="1:60" outlineLevel="1" x14ac:dyDescent="0.2">
      <c r="A192" s="233">
        <v>91</v>
      </c>
      <c r="B192" s="234" t="s">
        <v>340</v>
      </c>
      <c r="C192" s="251" t="s">
        <v>341</v>
      </c>
      <c r="D192" s="235" t="s">
        <v>316</v>
      </c>
      <c r="E192" s="236">
        <v>1</v>
      </c>
      <c r="F192" s="237"/>
      <c r="G192" s="238">
        <f>ROUND(E192*F192,2)</f>
        <v>0</v>
      </c>
      <c r="H192" s="237"/>
      <c r="I192" s="238">
        <f>ROUND(E192*H192,2)</f>
        <v>0</v>
      </c>
      <c r="J192" s="237"/>
      <c r="K192" s="238">
        <f>ROUND(E192*J192,2)</f>
        <v>0</v>
      </c>
      <c r="L192" s="238">
        <v>21</v>
      </c>
      <c r="M192" s="238">
        <f>G192*(1+L192/100)</f>
        <v>0</v>
      </c>
      <c r="N192" s="236">
        <v>0</v>
      </c>
      <c r="O192" s="236">
        <f>ROUND(E192*N192,2)</f>
        <v>0</v>
      </c>
      <c r="P192" s="236">
        <v>0</v>
      </c>
      <c r="Q192" s="236">
        <f>ROUND(E192*P192,2)</f>
        <v>0</v>
      </c>
      <c r="R192" s="238"/>
      <c r="S192" s="238" t="s">
        <v>317</v>
      </c>
      <c r="T192" s="239" t="s">
        <v>102</v>
      </c>
      <c r="U192" s="222">
        <v>0</v>
      </c>
      <c r="V192" s="222">
        <f>ROUND(E192*U192,2)</f>
        <v>0</v>
      </c>
      <c r="W192" s="222"/>
      <c r="X192" s="222" t="s">
        <v>318</v>
      </c>
      <c r="Y192" s="222" t="s">
        <v>104</v>
      </c>
      <c r="Z192" s="212"/>
      <c r="AA192" s="212"/>
      <c r="AB192" s="212"/>
      <c r="AC192" s="212"/>
      <c r="AD192" s="212"/>
      <c r="AE192" s="212"/>
      <c r="AF192" s="212"/>
      <c r="AG192" s="212" t="s">
        <v>319</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2" x14ac:dyDescent="0.2">
      <c r="A193" s="219"/>
      <c r="B193" s="220"/>
      <c r="C193" s="253" t="s">
        <v>342</v>
      </c>
      <c r="D193" s="248"/>
      <c r="E193" s="248"/>
      <c r="F193" s="248"/>
      <c r="G193" s="248"/>
      <c r="H193" s="222"/>
      <c r="I193" s="222"/>
      <c r="J193" s="222"/>
      <c r="K193" s="222"/>
      <c r="L193" s="222"/>
      <c r="M193" s="222"/>
      <c r="N193" s="221"/>
      <c r="O193" s="221"/>
      <c r="P193" s="221"/>
      <c r="Q193" s="221"/>
      <c r="R193" s="222"/>
      <c r="S193" s="222"/>
      <c r="T193" s="222"/>
      <c r="U193" s="222"/>
      <c r="V193" s="222"/>
      <c r="W193" s="222"/>
      <c r="X193" s="222"/>
      <c r="Y193" s="222"/>
      <c r="Z193" s="212"/>
      <c r="AA193" s="212"/>
      <c r="AB193" s="212"/>
      <c r="AC193" s="212"/>
      <c r="AD193" s="212"/>
      <c r="AE193" s="212"/>
      <c r="AF193" s="212"/>
      <c r="AG193" s="212" t="s">
        <v>321</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47" t="str">
        <f>C193</f>
        <v>Náklady zhotovitele, které vzniknou v souvislosti s povinnostmi zhotovitele při předání a převzetí díla.</v>
      </c>
      <c r="BB193" s="212"/>
      <c r="BC193" s="212"/>
      <c r="BD193" s="212"/>
      <c r="BE193" s="212"/>
      <c r="BF193" s="212"/>
      <c r="BG193" s="212"/>
      <c r="BH193" s="212"/>
    </row>
    <row r="194" spans="1:60" outlineLevel="1" x14ac:dyDescent="0.2">
      <c r="A194" s="233">
        <v>92</v>
      </c>
      <c r="B194" s="234" t="s">
        <v>343</v>
      </c>
      <c r="C194" s="251" t="s">
        <v>344</v>
      </c>
      <c r="D194" s="235" t="s">
        <v>316</v>
      </c>
      <c r="E194" s="236">
        <v>1</v>
      </c>
      <c r="F194" s="237"/>
      <c r="G194" s="238">
        <f>ROUND(E194*F194,2)</f>
        <v>0</v>
      </c>
      <c r="H194" s="237"/>
      <c r="I194" s="238">
        <f>ROUND(E194*H194,2)</f>
        <v>0</v>
      </c>
      <c r="J194" s="237"/>
      <c r="K194" s="238">
        <f>ROUND(E194*J194,2)</f>
        <v>0</v>
      </c>
      <c r="L194" s="238">
        <v>21</v>
      </c>
      <c r="M194" s="238">
        <f>G194*(1+L194/100)</f>
        <v>0</v>
      </c>
      <c r="N194" s="236">
        <v>0</v>
      </c>
      <c r="O194" s="236">
        <f>ROUND(E194*N194,2)</f>
        <v>0</v>
      </c>
      <c r="P194" s="236">
        <v>0</v>
      </c>
      <c r="Q194" s="236">
        <f>ROUND(E194*P194,2)</f>
        <v>0</v>
      </c>
      <c r="R194" s="238"/>
      <c r="S194" s="238" t="s">
        <v>317</v>
      </c>
      <c r="T194" s="239" t="s">
        <v>102</v>
      </c>
      <c r="U194" s="222">
        <v>0</v>
      </c>
      <c r="V194" s="222">
        <f>ROUND(E194*U194,2)</f>
        <v>0</v>
      </c>
      <c r="W194" s="222"/>
      <c r="X194" s="222" t="s">
        <v>318</v>
      </c>
      <c r="Y194" s="222" t="s">
        <v>104</v>
      </c>
      <c r="Z194" s="212"/>
      <c r="AA194" s="212"/>
      <c r="AB194" s="212"/>
      <c r="AC194" s="212"/>
      <c r="AD194" s="212"/>
      <c r="AE194" s="212"/>
      <c r="AF194" s="212"/>
      <c r="AG194" s="212" t="s">
        <v>319</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2" x14ac:dyDescent="0.2">
      <c r="A195" s="219"/>
      <c r="B195" s="220"/>
      <c r="C195" s="253" t="s">
        <v>345</v>
      </c>
      <c r="D195" s="248"/>
      <c r="E195" s="248"/>
      <c r="F195" s="248"/>
      <c r="G195" s="248"/>
      <c r="H195" s="222"/>
      <c r="I195" s="222"/>
      <c r="J195" s="222"/>
      <c r="K195" s="222"/>
      <c r="L195" s="222"/>
      <c r="M195" s="222"/>
      <c r="N195" s="221"/>
      <c r="O195" s="221"/>
      <c r="P195" s="221"/>
      <c r="Q195" s="221"/>
      <c r="R195" s="222"/>
      <c r="S195" s="222"/>
      <c r="T195" s="222"/>
      <c r="U195" s="222"/>
      <c r="V195" s="222"/>
      <c r="W195" s="222"/>
      <c r="X195" s="222"/>
      <c r="Y195" s="222"/>
      <c r="Z195" s="212"/>
      <c r="AA195" s="212"/>
      <c r="AB195" s="212"/>
      <c r="AC195" s="212"/>
      <c r="AD195" s="212"/>
      <c r="AE195" s="212"/>
      <c r="AF195" s="212"/>
      <c r="AG195" s="212" t="s">
        <v>321</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47" t="str">
        <f>C195</f>
        <v>Náklady na vyhotovení dokumentace skutečného provedení stavby a její předání objednateli v požadované formě a požadovaném počtu.</v>
      </c>
      <c r="BB195" s="212"/>
      <c r="BC195" s="212"/>
      <c r="BD195" s="212"/>
      <c r="BE195" s="212"/>
      <c r="BF195" s="212"/>
      <c r="BG195" s="212"/>
      <c r="BH195" s="212"/>
    </row>
    <row r="196" spans="1:60" x14ac:dyDescent="0.2">
      <c r="A196" s="3"/>
      <c r="B196" s="4"/>
      <c r="C196" s="254"/>
      <c r="D196" s="6"/>
      <c r="E196" s="3"/>
      <c r="F196" s="3"/>
      <c r="G196" s="3"/>
      <c r="H196" s="3"/>
      <c r="I196" s="3"/>
      <c r="J196" s="3"/>
      <c r="K196" s="3"/>
      <c r="L196" s="3"/>
      <c r="M196" s="3"/>
      <c r="N196" s="3"/>
      <c r="O196" s="3"/>
      <c r="P196" s="3"/>
      <c r="Q196" s="3"/>
      <c r="R196" s="3"/>
      <c r="S196" s="3"/>
      <c r="T196" s="3"/>
      <c r="U196" s="3"/>
      <c r="V196" s="3"/>
      <c r="W196" s="3"/>
      <c r="X196" s="3"/>
      <c r="Y196" s="3"/>
      <c r="AE196">
        <v>15</v>
      </c>
      <c r="AF196">
        <v>21</v>
      </c>
      <c r="AG196" t="s">
        <v>82</v>
      </c>
    </row>
    <row r="197" spans="1:60" x14ac:dyDescent="0.2">
      <c r="A197" s="215"/>
      <c r="B197" s="216" t="s">
        <v>29</v>
      </c>
      <c r="C197" s="255"/>
      <c r="D197" s="217"/>
      <c r="E197" s="218"/>
      <c r="F197" s="218"/>
      <c r="G197" s="232">
        <f>G8+G90+G104+G176+G183</f>
        <v>0</v>
      </c>
      <c r="H197" s="3"/>
      <c r="I197" s="3"/>
      <c r="J197" s="3"/>
      <c r="K197" s="3"/>
      <c r="L197" s="3"/>
      <c r="M197" s="3"/>
      <c r="N197" s="3"/>
      <c r="O197" s="3"/>
      <c r="P197" s="3"/>
      <c r="Q197" s="3"/>
      <c r="R197" s="3"/>
      <c r="S197" s="3"/>
      <c r="T197" s="3"/>
      <c r="U197" s="3"/>
      <c r="V197" s="3"/>
      <c r="W197" s="3"/>
      <c r="X197" s="3"/>
      <c r="Y197" s="3"/>
      <c r="AE197">
        <f>SUMIF(L7:L195,AE196,G7:G195)</f>
        <v>0</v>
      </c>
      <c r="AF197">
        <f>SUMIF(L7:L195,AF196,G7:G195)</f>
        <v>0</v>
      </c>
      <c r="AG197" t="s">
        <v>346</v>
      </c>
    </row>
    <row r="198" spans="1:60" x14ac:dyDescent="0.2">
      <c r="C198" s="256"/>
      <c r="D198" s="10"/>
      <c r="AG198" t="s">
        <v>347</v>
      </c>
    </row>
    <row r="199" spans="1:60" x14ac:dyDescent="0.2">
      <c r="D199" s="10"/>
    </row>
    <row r="200" spans="1:60" x14ac:dyDescent="0.2">
      <c r="D200" s="10"/>
    </row>
    <row r="201" spans="1:60" x14ac:dyDescent="0.2">
      <c r="D201" s="10"/>
    </row>
    <row r="202" spans="1:60" x14ac:dyDescent="0.2">
      <c r="D202" s="10"/>
    </row>
    <row r="203" spans="1:60" x14ac:dyDescent="0.2">
      <c r="D203" s="10"/>
    </row>
    <row r="204" spans="1:60" x14ac:dyDescent="0.2">
      <c r="D204" s="10"/>
    </row>
    <row r="205" spans="1:60" x14ac:dyDescent="0.2">
      <c r="D205" s="10"/>
    </row>
    <row r="206" spans="1:60" x14ac:dyDescent="0.2">
      <c r="D206" s="10"/>
    </row>
    <row r="207" spans="1:60" x14ac:dyDescent="0.2">
      <c r="D207" s="10"/>
    </row>
    <row r="208" spans="1:60"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8CZpTZ6bhcX2x9JIVGO+XLS01msFTO173bsPmLTWWbLLAUYJRM3IMoKRYqovQankpITNsAZlwke1kKLXzna7g==" saltValue="3Cayxmaq/w4k2T07psD2xQ==" spinCount="100000" sheet="1" formatRows="0"/>
  <mergeCells count="13">
    <mergeCell ref="C195:G195"/>
    <mergeCell ref="C182:G182"/>
    <mergeCell ref="C185:G185"/>
    <mergeCell ref="C187:G187"/>
    <mergeCell ref="C189:G189"/>
    <mergeCell ref="C191:G191"/>
    <mergeCell ref="C193:G193"/>
    <mergeCell ref="A1:G1"/>
    <mergeCell ref="C2:G2"/>
    <mergeCell ref="C3:G3"/>
    <mergeCell ref="C4:G4"/>
    <mergeCell ref="C178:G178"/>
    <mergeCell ref="C180:G18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09-2022 2-2022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'09-2022 2-2022 Pol'!Názvy_tisku</vt:lpstr>
      <vt:lpstr>oadresa</vt:lpstr>
      <vt:lpstr>Stavba!Objednatel</vt:lpstr>
      <vt:lpstr>Stavba!Objekt</vt:lpstr>
      <vt:lpstr>'09-2022 2-2022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 1</dc:creator>
  <cp:lastModifiedBy>uzivatel 1</cp:lastModifiedBy>
  <cp:lastPrinted>2019-03-19T12:27:02Z</cp:lastPrinted>
  <dcterms:created xsi:type="dcterms:W3CDTF">2009-04-08T07:15:50Z</dcterms:created>
  <dcterms:modified xsi:type="dcterms:W3CDTF">2023-03-27T13:42:48Z</dcterms:modified>
</cp:coreProperties>
</file>