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esktop\MPA_ProjektStav\Rozpocty_k_PROJEKTUM\2308_Slivova\rozpocet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1 001 Pol" sheetId="12" r:id="rId4"/>
    <sheet name="001 002 Pol" sheetId="13" r:id="rId5"/>
    <sheet name="001 0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_xlnm.Print_Titles" localSheetId="4">'001 002 Pol'!$1:$7</definedName>
    <definedName name="_xlnm.Print_Titles" localSheetId="5">'001 003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Pol'!$A$1:$Y$390</definedName>
    <definedName name="_xlnm.Print_Area" localSheetId="4">'001 002 Pol'!$A$1:$Y$13</definedName>
    <definedName name="_xlnm.Print_Area" localSheetId="5">'001 003 Pol'!$A$1:$Y$129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28" i="14"/>
  <c r="BA33" i="14"/>
  <c r="BA31" i="14"/>
  <c r="BA11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2" i="14"/>
  <c r="I12" i="14"/>
  <c r="K12" i="14"/>
  <c r="M12" i="14"/>
  <c r="O12" i="14"/>
  <c r="Q12" i="14"/>
  <c r="V12" i="14"/>
  <c r="G14" i="14"/>
  <c r="I14" i="14"/>
  <c r="K14" i="14"/>
  <c r="M14" i="14"/>
  <c r="O14" i="14"/>
  <c r="Q14" i="14"/>
  <c r="V14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O20" i="14"/>
  <c r="G21" i="14"/>
  <c r="I21" i="14"/>
  <c r="K21" i="14"/>
  <c r="K20" i="14" s="1"/>
  <c r="M21" i="14"/>
  <c r="M20" i="14" s="1"/>
  <c r="O21" i="14"/>
  <c r="Q21" i="14"/>
  <c r="Q20" i="14" s="1"/>
  <c r="V21" i="14"/>
  <c r="V20" i="14" s="1"/>
  <c r="G22" i="14"/>
  <c r="I22" i="14"/>
  <c r="I20" i="14" s="1"/>
  <c r="K22" i="14"/>
  <c r="M22" i="14"/>
  <c r="O22" i="14"/>
  <c r="Q22" i="14"/>
  <c r="V22" i="14"/>
  <c r="G23" i="14"/>
  <c r="G24" i="14"/>
  <c r="M24" i="14" s="1"/>
  <c r="M23" i="14" s="1"/>
  <c r="I24" i="14"/>
  <c r="I23" i="14" s="1"/>
  <c r="K24" i="14"/>
  <c r="O24" i="14"/>
  <c r="Q24" i="14"/>
  <c r="Q23" i="14" s="1"/>
  <c r="V24" i="14"/>
  <c r="V23" i="14" s="1"/>
  <c r="G25" i="14"/>
  <c r="I25" i="14"/>
  <c r="K25" i="14"/>
  <c r="K23" i="14" s="1"/>
  <c r="M25" i="14"/>
  <c r="O25" i="14"/>
  <c r="O23" i="14" s="1"/>
  <c r="Q25" i="14"/>
  <c r="V25" i="14"/>
  <c r="G26" i="14"/>
  <c r="M26" i="14"/>
  <c r="V26" i="14"/>
  <c r="G27" i="14"/>
  <c r="I27" i="14"/>
  <c r="I26" i="14" s="1"/>
  <c r="K27" i="14"/>
  <c r="K26" i="14" s="1"/>
  <c r="M27" i="14"/>
  <c r="O27" i="14"/>
  <c r="O26" i="14" s="1"/>
  <c r="Q27" i="14"/>
  <c r="Q26" i="14" s="1"/>
  <c r="V27" i="14"/>
  <c r="I29" i="14"/>
  <c r="G30" i="14"/>
  <c r="I30" i="14"/>
  <c r="K30" i="14"/>
  <c r="K29" i="14" s="1"/>
  <c r="M30" i="14"/>
  <c r="O30" i="14"/>
  <c r="Q30" i="14"/>
  <c r="Q29" i="14" s="1"/>
  <c r="V30" i="14"/>
  <c r="V29" i="14" s="1"/>
  <c r="G32" i="14"/>
  <c r="M32" i="14" s="1"/>
  <c r="I32" i="14"/>
  <c r="K32" i="14"/>
  <c r="O32" i="14"/>
  <c r="Q32" i="14"/>
  <c r="V32" i="14"/>
  <c r="G34" i="14"/>
  <c r="I34" i="14"/>
  <c r="K34" i="14"/>
  <c r="M34" i="14"/>
  <c r="O34" i="14"/>
  <c r="O29" i="14" s="1"/>
  <c r="Q34" i="14"/>
  <c r="V34" i="14"/>
  <c r="G35" i="14"/>
  <c r="G29" i="14" s="1"/>
  <c r="I35" i="14"/>
  <c r="K35" i="14"/>
  <c r="O35" i="14"/>
  <c r="Q35" i="14"/>
  <c r="V35" i="14"/>
  <c r="I36" i="14"/>
  <c r="K36" i="14"/>
  <c r="G37" i="14"/>
  <c r="I37" i="14"/>
  <c r="K37" i="14"/>
  <c r="M37" i="14"/>
  <c r="O37" i="14"/>
  <c r="O36" i="14" s="1"/>
  <c r="Q37" i="14"/>
  <c r="V37" i="14"/>
  <c r="V36" i="14" s="1"/>
  <c r="G39" i="14"/>
  <c r="G36" i="14" s="1"/>
  <c r="I39" i="14"/>
  <c r="K39" i="14"/>
  <c r="O39" i="14"/>
  <c r="Q39" i="14"/>
  <c r="V39" i="14"/>
  <c r="G41" i="14"/>
  <c r="M41" i="14" s="1"/>
  <c r="I41" i="14"/>
  <c r="K41" i="14"/>
  <c r="O41" i="14"/>
  <c r="Q41" i="14"/>
  <c r="Q36" i="14" s="1"/>
  <c r="V41" i="14"/>
  <c r="G43" i="14"/>
  <c r="I43" i="14"/>
  <c r="K43" i="14"/>
  <c r="M43" i="14"/>
  <c r="O43" i="14"/>
  <c r="Q43" i="14"/>
  <c r="V43" i="14"/>
  <c r="K44" i="14"/>
  <c r="G45" i="14"/>
  <c r="I45" i="14"/>
  <c r="K45" i="14"/>
  <c r="M45" i="14"/>
  <c r="O45" i="14"/>
  <c r="O44" i="14" s="1"/>
  <c r="Q45" i="14"/>
  <c r="Q44" i="14" s="1"/>
  <c r="V45" i="14"/>
  <c r="G46" i="14"/>
  <c r="G44" i="14" s="1"/>
  <c r="I46" i="14"/>
  <c r="I44" i="14" s="1"/>
  <c r="K46" i="14"/>
  <c r="O46" i="14"/>
  <c r="Q46" i="14"/>
  <c r="V46" i="14"/>
  <c r="G47" i="14"/>
  <c r="I47" i="14"/>
  <c r="K47" i="14"/>
  <c r="M47" i="14"/>
  <c r="O47" i="14"/>
  <c r="Q47" i="14"/>
  <c r="V47" i="14"/>
  <c r="V44" i="14" s="1"/>
  <c r="G48" i="14"/>
  <c r="K48" i="14"/>
  <c r="G49" i="14"/>
  <c r="I49" i="14"/>
  <c r="I48" i="14" s="1"/>
  <c r="K49" i="14"/>
  <c r="M49" i="14"/>
  <c r="M48" i="14" s="1"/>
  <c r="O49" i="14"/>
  <c r="O48" i="14" s="1"/>
  <c r="Q49" i="14"/>
  <c r="Q48" i="14" s="1"/>
  <c r="V49" i="14"/>
  <c r="G50" i="14"/>
  <c r="M50" i="14" s="1"/>
  <c r="I50" i="14"/>
  <c r="K50" i="14"/>
  <c r="O50" i="14"/>
  <c r="Q50" i="14"/>
  <c r="V50" i="14"/>
  <c r="V48" i="14" s="1"/>
  <c r="G52" i="14"/>
  <c r="I52" i="14"/>
  <c r="K52" i="14"/>
  <c r="M52" i="14"/>
  <c r="O52" i="14"/>
  <c r="O51" i="14" s="1"/>
  <c r="Q52" i="14"/>
  <c r="Q51" i="14" s="1"/>
  <c r="V52" i="14"/>
  <c r="V51" i="14" s="1"/>
  <c r="G54" i="14"/>
  <c r="G51" i="14" s="1"/>
  <c r="I54" i="14"/>
  <c r="I51" i="14" s="1"/>
  <c r="K54" i="14"/>
  <c r="O54" i="14"/>
  <c r="Q54" i="14"/>
  <c r="V54" i="14"/>
  <c r="G56" i="14"/>
  <c r="I56" i="14"/>
  <c r="K56" i="14"/>
  <c r="K51" i="14" s="1"/>
  <c r="M56" i="14"/>
  <c r="O56" i="14"/>
  <c r="Q56" i="14"/>
  <c r="V56" i="14"/>
  <c r="G58" i="14"/>
  <c r="I58" i="14"/>
  <c r="K58" i="14"/>
  <c r="M58" i="14"/>
  <c r="O58" i="14"/>
  <c r="Q58" i="14"/>
  <c r="V58" i="14"/>
  <c r="G59" i="14"/>
  <c r="M59" i="14" s="1"/>
  <c r="I59" i="14"/>
  <c r="K59" i="14"/>
  <c r="O59" i="14"/>
  <c r="Q59" i="14"/>
  <c r="V59" i="14"/>
  <c r="G61" i="14"/>
  <c r="I61" i="14"/>
  <c r="K61" i="14"/>
  <c r="M61" i="14"/>
  <c r="O61" i="14"/>
  <c r="Q61" i="14"/>
  <c r="V61" i="14"/>
  <c r="G63" i="14"/>
  <c r="M63" i="14" s="1"/>
  <c r="I63" i="14"/>
  <c r="K63" i="14"/>
  <c r="O63" i="14"/>
  <c r="Q63" i="14"/>
  <c r="V63" i="14"/>
  <c r="G64" i="14"/>
  <c r="I64" i="14"/>
  <c r="K64" i="14"/>
  <c r="M64" i="14"/>
  <c r="O64" i="14"/>
  <c r="Q64" i="14"/>
  <c r="V64" i="14"/>
  <c r="G66" i="14"/>
  <c r="I66" i="14"/>
  <c r="I65" i="14" s="1"/>
  <c r="K66" i="14"/>
  <c r="K65" i="14" s="1"/>
  <c r="M66" i="14"/>
  <c r="O66" i="14"/>
  <c r="O65" i="14" s="1"/>
  <c r="Q66" i="14"/>
  <c r="Q65" i="14" s="1"/>
  <c r="V66" i="14"/>
  <c r="G67" i="14"/>
  <c r="M67" i="14" s="1"/>
  <c r="I67" i="14"/>
  <c r="K67" i="14"/>
  <c r="O67" i="14"/>
  <c r="Q67" i="14"/>
  <c r="V67" i="14"/>
  <c r="V65" i="14" s="1"/>
  <c r="G68" i="14"/>
  <c r="I68" i="14"/>
  <c r="K68" i="14"/>
  <c r="M68" i="14"/>
  <c r="O68" i="14"/>
  <c r="Q68" i="14"/>
  <c r="V68" i="14"/>
  <c r="G69" i="14"/>
  <c r="I69" i="14"/>
  <c r="K69" i="14"/>
  <c r="M69" i="14"/>
  <c r="O69" i="14"/>
  <c r="Q69" i="14"/>
  <c r="V69" i="14"/>
  <c r="G70" i="14"/>
  <c r="M70" i="14" s="1"/>
  <c r="I70" i="14"/>
  <c r="K70" i="14"/>
  <c r="O70" i="14"/>
  <c r="Q70" i="14"/>
  <c r="V70" i="14"/>
  <c r="G71" i="14"/>
  <c r="I71" i="14"/>
  <c r="K71" i="14"/>
  <c r="M71" i="14"/>
  <c r="O71" i="14"/>
  <c r="Q71" i="14"/>
  <c r="V71" i="14"/>
  <c r="G72" i="14"/>
  <c r="I72" i="14"/>
  <c r="K72" i="14"/>
  <c r="M72" i="14"/>
  <c r="O72" i="14"/>
  <c r="Q72" i="14"/>
  <c r="V72" i="14"/>
  <c r="G73" i="14"/>
  <c r="M73" i="14" s="1"/>
  <c r="I73" i="14"/>
  <c r="K73" i="14"/>
  <c r="O73" i="14"/>
  <c r="Q73" i="14"/>
  <c r="V73" i="14"/>
  <c r="G74" i="14"/>
  <c r="I74" i="14"/>
  <c r="K74" i="14"/>
  <c r="M74" i="14"/>
  <c r="O74" i="14"/>
  <c r="Q74" i="14"/>
  <c r="V74" i="14"/>
  <c r="G75" i="14"/>
  <c r="M75" i="14" s="1"/>
  <c r="I75" i="14"/>
  <c r="K75" i="14"/>
  <c r="O75" i="14"/>
  <c r="Q75" i="14"/>
  <c r="V75" i="14"/>
  <c r="G77" i="14"/>
  <c r="I77" i="14"/>
  <c r="K77" i="14"/>
  <c r="M77" i="14"/>
  <c r="O77" i="14"/>
  <c r="Q77" i="14"/>
  <c r="V77" i="14"/>
  <c r="G79" i="14"/>
  <c r="G65" i="14" s="1"/>
  <c r="I79" i="14"/>
  <c r="K79" i="14"/>
  <c r="O79" i="14"/>
  <c r="Q79" i="14"/>
  <c r="V79" i="14"/>
  <c r="G80" i="14"/>
  <c r="I80" i="14"/>
  <c r="K80" i="14"/>
  <c r="M80" i="14"/>
  <c r="O80" i="14"/>
  <c r="Q80" i="14"/>
  <c r="V80" i="14"/>
  <c r="G81" i="14"/>
  <c r="M81" i="14" s="1"/>
  <c r="I81" i="14"/>
  <c r="K81" i="14"/>
  <c r="O81" i="14"/>
  <c r="Q81" i="14"/>
  <c r="V81" i="14"/>
  <c r="G82" i="14"/>
  <c r="I82" i="14"/>
  <c r="K82" i="14"/>
  <c r="M82" i="14"/>
  <c r="O82" i="14"/>
  <c r="Q82" i="14"/>
  <c r="V82" i="14"/>
  <c r="G83" i="14"/>
  <c r="I83" i="14"/>
  <c r="K83" i="14"/>
  <c r="M83" i="14"/>
  <c r="O83" i="14"/>
  <c r="Q83" i="14"/>
  <c r="V83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G86" i="14"/>
  <c r="I86" i="14"/>
  <c r="K86" i="14"/>
  <c r="M86" i="14"/>
  <c r="O86" i="14"/>
  <c r="Q86" i="14"/>
  <c r="V86" i="14"/>
  <c r="G87" i="14"/>
  <c r="M87" i="14" s="1"/>
  <c r="I87" i="14"/>
  <c r="K87" i="14"/>
  <c r="O87" i="14"/>
  <c r="Q87" i="14"/>
  <c r="V87" i="14"/>
  <c r="G88" i="14"/>
  <c r="I88" i="14"/>
  <c r="K88" i="14"/>
  <c r="M88" i="14"/>
  <c r="O88" i="14"/>
  <c r="Q88" i="14"/>
  <c r="V88" i="14"/>
  <c r="G89" i="14"/>
  <c r="M89" i="14" s="1"/>
  <c r="I89" i="14"/>
  <c r="K89" i="14"/>
  <c r="O89" i="14"/>
  <c r="Q89" i="14"/>
  <c r="V89" i="14"/>
  <c r="G90" i="14"/>
  <c r="I90" i="14"/>
  <c r="K90" i="14"/>
  <c r="M90" i="14"/>
  <c r="O90" i="14"/>
  <c r="Q90" i="14"/>
  <c r="V90" i="14"/>
  <c r="G91" i="14"/>
  <c r="M91" i="14" s="1"/>
  <c r="I91" i="14"/>
  <c r="K91" i="14"/>
  <c r="O91" i="14"/>
  <c r="Q91" i="14"/>
  <c r="V91" i="14"/>
  <c r="G92" i="14"/>
  <c r="I92" i="14"/>
  <c r="K92" i="14"/>
  <c r="M92" i="14"/>
  <c r="O92" i="14"/>
  <c r="Q92" i="14"/>
  <c r="V92" i="14"/>
  <c r="G93" i="14"/>
  <c r="M93" i="14" s="1"/>
  <c r="I93" i="14"/>
  <c r="K93" i="14"/>
  <c r="O93" i="14"/>
  <c r="Q93" i="14"/>
  <c r="V93" i="14"/>
  <c r="G94" i="14"/>
  <c r="I94" i="14"/>
  <c r="K94" i="14"/>
  <c r="M94" i="14"/>
  <c r="O94" i="14"/>
  <c r="Q94" i="14"/>
  <c r="V94" i="14"/>
  <c r="G95" i="14"/>
  <c r="I95" i="14"/>
  <c r="K95" i="14"/>
  <c r="M95" i="14"/>
  <c r="O95" i="14"/>
  <c r="Q95" i="14"/>
  <c r="V95" i="14"/>
  <c r="G96" i="14"/>
  <c r="I96" i="14"/>
  <c r="G97" i="14"/>
  <c r="I97" i="14"/>
  <c r="K97" i="14"/>
  <c r="K96" i="14" s="1"/>
  <c r="M97" i="14"/>
  <c r="M96" i="14" s="1"/>
  <c r="O97" i="14"/>
  <c r="O96" i="14" s="1"/>
  <c r="Q97" i="14"/>
  <c r="Q96" i="14" s="1"/>
  <c r="V97" i="14"/>
  <c r="V96" i="14" s="1"/>
  <c r="G99" i="14"/>
  <c r="I99" i="14"/>
  <c r="I98" i="14" s="1"/>
  <c r="K99" i="14"/>
  <c r="K98" i="14" s="1"/>
  <c r="M99" i="14"/>
  <c r="O99" i="14"/>
  <c r="O98" i="14" s="1"/>
  <c r="Q99" i="14"/>
  <c r="Q98" i="14" s="1"/>
  <c r="V99" i="14"/>
  <c r="V98" i="14" s="1"/>
  <c r="G100" i="14"/>
  <c r="I100" i="14"/>
  <c r="K100" i="14"/>
  <c r="M100" i="14"/>
  <c r="O100" i="14"/>
  <c r="Q100" i="14"/>
  <c r="V100" i="14"/>
  <c r="G101" i="14"/>
  <c r="I101" i="14"/>
  <c r="K101" i="14"/>
  <c r="M101" i="14"/>
  <c r="O101" i="14"/>
  <c r="Q101" i="14"/>
  <c r="V101" i="14"/>
  <c r="G102" i="14"/>
  <c r="I102" i="14"/>
  <c r="K102" i="14"/>
  <c r="M102" i="14"/>
  <c r="O102" i="14"/>
  <c r="Q102" i="14"/>
  <c r="V102" i="14"/>
  <c r="G103" i="14"/>
  <c r="G98" i="14" s="1"/>
  <c r="I103" i="14"/>
  <c r="K103" i="14"/>
  <c r="O103" i="14"/>
  <c r="Q103" i="14"/>
  <c r="V103" i="14"/>
  <c r="G104" i="14"/>
  <c r="I104" i="14"/>
  <c r="K104" i="14"/>
  <c r="M104" i="14"/>
  <c r="O104" i="14"/>
  <c r="Q104" i="14"/>
  <c r="V104" i="14"/>
  <c r="G106" i="14"/>
  <c r="M106" i="14" s="1"/>
  <c r="I106" i="14"/>
  <c r="K106" i="14"/>
  <c r="O106" i="14"/>
  <c r="Q106" i="14"/>
  <c r="V106" i="14"/>
  <c r="G107" i="14"/>
  <c r="I107" i="14"/>
  <c r="K107" i="14"/>
  <c r="M107" i="14"/>
  <c r="O107" i="14"/>
  <c r="Q107" i="14"/>
  <c r="V107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Q109" i="14"/>
  <c r="V109" i="14"/>
  <c r="G110" i="14"/>
  <c r="I110" i="14"/>
  <c r="K110" i="14"/>
  <c r="M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I112" i="14"/>
  <c r="K112" i="14"/>
  <c r="M112" i="14"/>
  <c r="O112" i="14"/>
  <c r="Q112" i="14"/>
  <c r="V112" i="14"/>
  <c r="G113" i="14"/>
  <c r="I113" i="14"/>
  <c r="K113" i="14"/>
  <c r="M113" i="14"/>
  <c r="O113" i="14"/>
  <c r="Q113" i="14"/>
  <c r="V113" i="14"/>
  <c r="G114" i="14"/>
  <c r="I114" i="14"/>
  <c r="K114" i="14"/>
  <c r="M114" i="14"/>
  <c r="O114" i="14"/>
  <c r="Q114" i="14"/>
  <c r="V114" i="14"/>
  <c r="G115" i="14"/>
  <c r="I115" i="14"/>
  <c r="K115" i="14"/>
  <c r="M115" i="14"/>
  <c r="O115" i="14"/>
  <c r="Q115" i="14"/>
  <c r="V115" i="14"/>
  <c r="G116" i="14"/>
  <c r="M116" i="14" s="1"/>
  <c r="I116" i="14"/>
  <c r="K116" i="14"/>
  <c r="O116" i="14"/>
  <c r="Q116" i="14"/>
  <c r="V116" i="14"/>
  <c r="G117" i="14"/>
  <c r="I117" i="14"/>
  <c r="K117" i="14"/>
  <c r="M117" i="14"/>
  <c r="O117" i="14"/>
  <c r="Q117" i="14"/>
  <c r="V117" i="14"/>
  <c r="G118" i="14"/>
  <c r="M118" i="14" s="1"/>
  <c r="I118" i="14"/>
  <c r="K118" i="14"/>
  <c r="O118" i="14"/>
  <c r="Q118" i="14"/>
  <c r="V118" i="14"/>
  <c r="G119" i="14"/>
  <c r="I119" i="14"/>
  <c r="K119" i="14"/>
  <c r="M119" i="14"/>
  <c r="O119" i="14"/>
  <c r="Q119" i="14"/>
  <c r="V119" i="14"/>
  <c r="G121" i="14"/>
  <c r="M121" i="14" s="1"/>
  <c r="M120" i="14" s="1"/>
  <c r="I121" i="14"/>
  <c r="I120" i="14" s="1"/>
  <c r="K121" i="14"/>
  <c r="K120" i="14" s="1"/>
  <c r="O121" i="14"/>
  <c r="Q121" i="14"/>
  <c r="Q120" i="14" s="1"/>
  <c r="V121" i="14"/>
  <c r="G122" i="14"/>
  <c r="I122" i="14"/>
  <c r="K122" i="14"/>
  <c r="M122" i="14"/>
  <c r="O122" i="14"/>
  <c r="O120" i="14" s="1"/>
  <c r="Q122" i="14"/>
  <c r="V122" i="14"/>
  <c r="V120" i="14" s="1"/>
  <c r="G123" i="14"/>
  <c r="M123" i="14" s="1"/>
  <c r="I123" i="14"/>
  <c r="K123" i="14"/>
  <c r="O123" i="14"/>
  <c r="Q123" i="14"/>
  <c r="V123" i="14"/>
  <c r="G124" i="14"/>
  <c r="O124" i="14"/>
  <c r="Q124" i="14"/>
  <c r="G125" i="14"/>
  <c r="I125" i="14"/>
  <c r="I124" i="14" s="1"/>
  <c r="K125" i="14"/>
  <c r="M125" i="14"/>
  <c r="O125" i="14"/>
  <c r="Q125" i="14"/>
  <c r="V125" i="14"/>
  <c r="V124" i="14" s="1"/>
  <c r="G126" i="14"/>
  <c r="I126" i="14"/>
  <c r="K126" i="14"/>
  <c r="K124" i="14" s="1"/>
  <c r="M126" i="14"/>
  <c r="M124" i="14" s="1"/>
  <c r="O126" i="14"/>
  <c r="Q126" i="14"/>
  <c r="V126" i="14"/>
  <c r="AE128" i="14"/>
  <c r="G12" i="13"/>
  <c r="G8" i="13"/>
  <c r="G9" i="13"/>
  <c r="I9" i="13"/>
  <c r="I8" i="13" s="1"/>
  <c r="K9" i="13"/>
  <c r="K8" i="13" s="1"/>
  <c r="M9" i="13"/>
  <c r="M8" i="13" s="1"/>
  <c r="O9" i="13"/>
  <c r="O8" i="13" s="1"/>
  <c r="Q9" i="13"/>
  <c r="Q8" i="13" s="1"/>
  <c r="V9" i="13"/>
  <c r="G10" i="13"/>
  <c r="I10" i="13"/>
  <c r="K10" i="13"/>
  <c r="M10" i="13"/>
  <c r="O10" i="13"/>
  <c r="Q10" i="13"/>
  <c r="V10" i="13"/>
  <c r="V8" i="13" s="1"/>
  <c r="AE12" i="13"/>
  <c r="AF12" i="13"/>
  <c r="G389" i="12"/>
  <c r="BA149" i="12"/>
  <c r="BA52" i="12"/>
  <c r="K8" i="12"/>
  <c r="G9" i="12"/>
  <c r="M9" i="12" s="1"/>
  <c r="I9" i="12"/>
  <c r="I8" i="12" s="1"/>
  <c r="K9" i="12"/>
  <c r="O9" i="12"/>
  <c r="Q9" i="12"/>
  <c r="Q8" i="12" s="1"/>
  <c r="V9" i="12"/>
  <c r="V8" i="12" s="1"/>
  <c r="G13" i="12"/>
  <c r="M13" i="12" s="1"/>
  <c r="I13" i="12"/>
  <c r="K13" i="12"/>
  <c r="O13" i="12"/>
  <c r="O8" i="12" s="1"/>
  <c r="Q13" i="12"/>
  <c r="V13" i="12"/>
  <c r="G17" i="12"/>
  <c r="I17" i="12"/>
  <c r="K17" i="12"/>
  <c r="M17" i="12"/>
  <c r="O17" i="12"/>
  <c r="Q17" i="12"/>
  <c r="V17" i="12"/>
  <c r="G22" i="12"/>
  <c r="I22" i="12"/>
  <c r="K22" i="12"/>
  <c r="M22" i="12"/>
  <c r="O22" i="12"/>
  <c r="Q22" i="12"/>
  <c r="V22" i="12"/>
  <c r="G26" i="12"/>
  <c r="I26" i="12"/>
  <c r="K26" i="12"/>
  <c r="M26" i="12"/>
  <c r="O26" i="12"/>
  <c r="Q26" i="12"/>
  <c r="V26" i="12"/>
  <c r="G36" i="12"/>
  <c r="M36" i="12" s="1"/>
  <c r="I36" i="12"/>
  <c r="K36" i="12"/>
  <c r="O36" i="12"/>
  <c r="Q36" i="12"/>
  <c r="V36" i="12"/>
  <c r="G43" i="12"/>
  <c r="I43" i="12"/>
  <c r="G44" i="12"/>
  <c r="M44" i="12" s="1"/>
  <c r="M43" i="12" s="1"/>
  <c r="I44" i="12"/>
  <c r="K44" i="12"/>
  <c r="O44" i="12"/>
  <c r="O43" i="12" s="1"/>
  <c r="Q44" i="12"/>
  <c r="Q43" i="12" s="1"/>
  <c r="V44" i="12"/>
  <c r="V43" i="12" s="1"/>
  <c r="G47" i="12"/>
  <c r="I47" i="12"/>
  <c r="K47" i="12"/>
  <c r="K43" i="12" s="1"/>
  <c r="M47" i="12"/>
  <c r="O47" i="12"/>
  <c r="Q47" i="12"/>
  <c r="V47" i="12"/>
  <c r="G50" i="12"/>
  <c r="O50" i="12"/>
  <c r="G51" i="12"/>
  <c r="I51" i="12"/>
  <c r="I50" i="12" s="1"/>
  <c r="K51" i="12"/>
  <c r="K50" i="12" s="1"/>
  <c r="M51" i="12"/>
  <c r="O51" i="12"/>
  <c r="Q51" i="12"/>
  <c r="Q50" i="12" s="1"/>
  <c r="V51" i="12"/>
  <c r="G68" i="12"/>
  <c r="M68" i="12" s="1"/>
  <c r="M50" i="12" s="1"/>
  <c r="I68" i="12"/>
  <c r="K68" i="12"/>
  <c r="O68" i="12"/>
  <c r="Q68" i="12"/>
  <c r="V68" i="12"/>
  <c r="V50" i="12" s="1"/>
  <c r="G84" i="12"/>
  <c r="I84" i="12"/>
  <c r="K84" i="12"/>
  <c r="M84" i="12"/>
  <c r="O84" i="12"/>
  <c r="Q84" i="12"/>
  <c r="V84" i="12"/>
  <c r="G130" i="12"/>
  <c r="K130" i="12"/>
  <c r="V130" i="12"/>
  <c r="G131" i="12"/>
  <c r="I131" i="12"/>
  <c r="I130" i="12" s="1"/>
  <c r="K131" i="12"/>
  <c r="M131" i="12"/>
  <c r="M130" i="12" s="1"/>
  <c r="O131" i="12"/>
  <c r="O130" i="12" s="1"/>
  <c r="Q131" i="12"/>
  <c r="Q130" i="12" s="1"/>
  <c r="V131" i="12"/>
  <c r="G142" i="12"/>
  <c r="O142" i="12"/>
  <c r="V142" i="12"/>
  <c r="G143" i="12"/>
  <c r="I143" i="12"/>
  <c r="I142" i="12" s="1"/>
  <c r="K143" i="12"/>
  <c r="K142" i="12" s="1"/>
  <c r="M143" i="12"/>
  <c r="M142" i="12" s="1"/>
  <c r="O143" i="12"/>
  <c r="Q143" i="12"/>
  <c r="Q142" i="12" s="1"/>
  <c r="V143" i="12"/>
  <c r="G145" i="12"/>
  <c r="K145" i="12"/>
  <c r="O145" i="12"/>
  <c r="G146" i="12"/>
  <c r="M146" i="12" s="1"/>
  <c r="M145" i="12" s="1"/>
  <c r="I146" i="12"/>
  <c r="I145" i="12" s="1"/>
  <c r="K146" i="12"/>
  <c r="O146" i="12"/>
  <c r="Q146" i="12"/>
  <c r="Q145" i="12" s="1"/>
  <c r="V146" i="12"/>
  <c r="V145" i="12" s="1"/>
  <c r="G148" i="12"/>
  <c r="I148" i="12"/>
  <c r="I147" i="12" s="1"/>
  <c r="K148" i="12"/>
  <c r="M148" i="12"/>
  <c r="O148" i="12"/>
  <c r="O147" i="12" s="1"/>
  <c r="Q148" i="12"/>
  <c r="Q147" i="12" s="1"/>
  <c r="V148" i="12"/>
  <c r="G153" i="12"/>
  <c r="M153" i="12" s="1"/>
  <c r="I153" i="12"/>
  <c r="K153" i="12"/>
  <c r="O153" i="12"/>
  <c r="Q153" i="12"/>
  <c r="V153" i="12"/>
  <c r="G156" i="12"/>
  <c r="I156" i="12"/>
  <c r="K156" i="12"/>
  <c r="M156" i="12"/>
  <c r="O156" i="12"/>
  <c r="Q156" i="12"/>
  <c r="V156" i="12"/>
  <c r="G159" i="12"/>
  <c r="M159" i="12" s="1"/>
  <c r="I159" i="12"/>
  <c r="K159" i="12"/>
  <c r="K147" i="12" s="1"/>
  <c r="O159" i="12"/>
  <c r="Q159" i="12"/>
  <c r="V159" i="12"/>
  <c r="G169" i="12"/>
  <c r="I169" i="12"/>
  <c r="K169" i="12"/>
  <c r="M169" i="12"/>
  <c r="O169" i="12"/>
  <c r="Q169" i="12"/>
  <c r="V169" i="12"/>
  <c r="G174" i="12"/>
  <c r="M174" i="12" s="1"/>
  <c r="I174" i="12"/>
  <c r="K174" i="12"/>
  <c r="O174" i="12"/>
  <c r="Q174" i="12"/>
  <c r="V174" i="12"/>
  <c r="G178" i="12"/>
  <c r="I178" i="12"/>
  <c r="K178" i="12"/>
  <c r="M178" i="12"/>
  <c r="O178" i="12"/>
  <c r="Q178" i="12"/>
  <c r="V178" i="12"/>
  <c r="G223" i="12"/>
  <c r="I223" i="12"/>
  <c r="K223" i="12"/>
  <c r="M223" i="12"/>
  <c r="O223" i="12"/>
  <c r="Q223" i="12"/>
  <c r="V223" i="12"/>
  <c r="V147" i="12" s="1"/>
  <c r="G225" i="12"/>
  <c r="I225" i="12"/>
  <c r="K225" i="12"/>
  <c r="M225" i="12"/>
  <c r="O225" i="12"/>
  <c r="Q225" i="12"/>
  <c r="V225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I242" i="12"/>
  <c r="Q242" i="12"/>
  <c r="G243" i="12"/>
  <c r="M243" i="12" s="1"/>
  <c r="M242" i="12" s="1"/>
  <c r="I243" i="12"/>
  <c r="K243" i="12"/>
  <c r="K242" i="12" s="1"/>
  <c r="O243" i="12"/>
  <c r="O242" i="12" s="1"/>
  <c r="Q243" i="12"/>
  <c r="V243" i="12"/>
  <c r="V242" i="12" s="1"/>
  <c r="G245" i="12"/>
  <c r="Q245" i="12"/>
  <c r="G246" i="12"/>
  <c r="I246" i="12"/>
  <c r="K246" i="12"/>
  <c r="K245" i="12" s="1"/>
  <c r="M246" i="12"/>
  <c r="O246" i="12"/>
  <c r="O245" i="12" s="1"/>
  <c r="Q246" i="12"/>
  <c r="V246" i="12"/>
  <c r="V245" i="12" s="1"/>
  <c r="G262" i="12"/>
  <c r="I262" i="12"/>
  <c r="I245" i="12" s="1"/>
  <c r="K262" i="12"/>
  <c r="M262" i="12"/>
  <c r="M245" i="12" s="1"/>
  <c r="O262" i="12"/>
  <c r="Q262" i="12"/>
  <c r="V262" i="12"/>
  <c r="G264" i="12"/>
  <c r="M264" i="12"/>
  <c r="G265" i="12"/>
  <c r="I265" i="12"/>
  <c r="I264" i="12" s="1"/>
  <c r="K265" i="12"/>
  <c r="M265" i="12"/>
  <c r="O265" i="12"/>
  <c r="Q265" i="12"/>
  <c r="Q264" i="12" s="1"/>
  <c r="V265" i="12"/>
  <c r="G269" i="12"/>
  <c r="I269" i="12"/>
  <c r="K269" i="12"/>
  <c r="K264" i="12" s="1"/>
  <c r="M269" i="12"/>
  <c r="O269" i="12"/>
  <c r="O264" i="12" s="1"/>
  <c r="Q269" i="12"/>
  <c r="V269" i="12"/>
  <c r="V264" i="12" s="1"/>
  <c r="G272" i="12"/>
  <c r="G271" i="12" s="1"/>
  <c r="I272" i="12"/>
  <c r="I271" i="12" s="1"/>
  <c r="K272" i="12"/>
  <c r="K271" i="12" s="1"/>
  <c r="O272" i="12"/>
  <c r="O271" i="12" s="1"/>
  <c r="Q272" i="12"/>
  <c r="V272" i="12"/>
  <c r="G278" i="12"/>
  <c r="M278" i="12" s="1"/>
  <c r="I278" i="12"/>
  <c r="K278" i="12"/>
  <c r="O278" i="12"/>
  <c r="Q278" i="12"/>
  <c r="Q271" i="12" s="1"/>
  <c r="V278" i="12"/>
  <c r="G280" i="12"/>
  <c r="M280" i="12" s="1"/>
  <c r="I280" i="12"/>
  <c r="K280" i="12"/>
  <c r="O280" i="12"/>
  <c r="Q280" i="12"/>
  <c r="V280" i="12"/>
  <c r="V271" i="12" s="1"/>
  <c r="G285" i="12"/>
  <c r="I285" i="12"/>
  <c r="K285" i="12"/>
  <c r="M285" i="12"/>
  <c r="O285" i="12"/>
  <c r="Q285" i="12"/>
  <c r="V285" i="12"/>
  <c r="G288" i="12"/>
  <c r="M288" i="12" s="1"/>
  <c r="I288" i="12"/>
  <c r="K288" i="12"/>
  <c r="O288" i="12"/>
  <c r="Q288" i="12"/>
  <c r="V288" i="12"/>
  <c r="Q290" i="12"/>
  <c r="G291" i="12"/>
  <c r="I291" i="12"/>
  <c r="K291" i="12"/>
  <c r="K290" i="12" s="1"/>
  <c r="M291" i="12"/>
  <c r="O291" i="12"/>
  <c r="O290" i="12" s="1"/>
  <c r="Q291" i="12"/>
  <c r="V291" i="12"/>
  <c r="V290" i="12" s="1"/>
  <c r="G300" i="12"/>
  <c r="I300" i="12"/>
  <c r="I290" i="12" s="1"/>
  <c r="K300" i="12"/>
  <c r="M300" i="12"/>
  <c r="M290" i="12" s="1"/>
  <c r="O300" i="12"/>
  <c r="Q300" i="12"/>
  <c r="V300" i="12"/>
  <c r="G308" i="12"/>
  <c r="M308" i="12" s="1"/>
  <c r="I308" i="12"/>
  <c r="K308" i="12"/>
  <c r="O308" i="12"/>
  <c r="Q308" i="12"/>
  <c r="V308" i="12"/>
  <c r="G310" i="12"/>
  <c r="I310" i="12"/>
  <c r="K310" i="12"/>
  <c r="M310" i="12"/>
  <c r="O310" i="12"/>
  <c r="Q310" i="12"/>
  <c r="V310" i="12"/>
  <c r="G319" i="12"/>
  <c r="I319" i="12"/>
  <c r="K319" i="12"/>
  <c r="M319" i="12"/>
  <c r="O319" i="12"/>
  <c r="Q319" i="12"/>
  <c r="V319" i="12"/>
  <c r="G327" i="12"/>
  <c r="I327" i="12"/>
  <c r="K327" i="12"/>
  <c r="M327" i="12"/>
  <c r="O327" i="12"/>
  <c r="Q327" i="12"/>
  <c r="V327" i="12"/>
  <c r="G331" i="12"/>
  <c r="M331" i="12" s="1"/>
  <c r="I331" i="12"/>
  <c r="K331" i="12"/>
  <c r="O331" i="12"/>
  <c r="Q331" i="12"/>
  <c r="V331" i="12"/>
  <c r="G334" i="12"/>
  <c r="M334" i="12" s="1"/>
  <c r="I334" i="12"/>
  <c r="K334" i="12"/>
  <c r="O334" i="12"/>
  <c r="Q334" i="12"/>
  <c r="V334" i="12"/>
  <c r="G338" i="12"/>
  <c r="M338" i="12" s="1"/>
  <c r="I338" i="12"/>
  <c r="K338" i="12"/>
  <c r="O338" i="12"/>
  <c r="Q338" i="12"/>
  <c r="V338" i="12"/>
  <c r="G341" i="12"/>
  <c r="M341" i="12" s="1"/>
  <c r="I341" i="12"/>
  <c r="K341" i="12"/>
  <c r="O341" i="12"/>
  <c r="O340" i="12" s="1"/>
  <c r="Q341" i="12"/>
  <c r="V341" i="12"/>
  <c r="V340" i="12" s="1"/>
  <c r="G349" i="12"/>
  <c r="I349" i="12"/>
  <c r="I340" i="12" s="1"/>
  <c r="K349" i="12"/>
  <c r="M349" i="12"/>
  <c r="O349" i="12"/>
  <c r="Q349" i="12"/>
  <c r="Q340" i="12" s="1"/>
  <c r="V349" i="12"/>
  <c r="G353" i="12"/>
  <c r="I353" i="12"/>
  <c r="K353" i="12"/>
  <c r="K340" i="12" s="1"/>
  <c r="M353" i="12"/>
  <c r="O353" i="12"/>
  <c r="Q353" i="12"/>
  <c r="V353" i="12"/>
  <c r="G357" i="12"/>
  <c r="I357" i="12"/>
  <c r="K357" i="12"/>
  <c r="M357" i="12"/>
  <c r="O357" i="12"/>
  <c r="Q357" i="12"/>
  <c r="V357" i="12"/>
  <c r="G360" i="12"/>
  <c r="M360" i="12" s="1"/>
  <c r="I360" i="12"/>
  <c r="K360" i="12"/>
  <c r="O360" i="12"/>
  <c r="Q360" i="12"/>
  <c r="V360" i="12"/>
  <c r="I361" i="12"/>
  <c r="G362" i="12"/>
  <c r="G361" i="12" s="1"/>
  <c r="I362" i="12"/>
  <c r="K362" i="12"/>
  <c r="K361" i="12" s="1"/>
  <c r="M362" i="12"/>
  <c r="O362" i="12"/>
  <c r="O361" i="12" s="1"/>
  <c r="Q362" i="12"/>
  <c r="V362" i="12"/>
  <c r="V361" i="12" s="1"/>
  <c r="G364" i="12"/>
  <c r="I364" i="12"/>
  <c r="K364" i="12"/>
  <c r="M364" i="12"/>
  <c r="O364" i="12"/>
  <c r="Q364" i="12"/>
  <c r="V364" i="12"/>
  <c r="G366" i="12"/>
  <c r="M366" i="12" s="1"/>
  <c r="I366" i="12"/>
  <c r="K366" i="12"/>
  <c r="O366" i="12"/>
  <c r="Q366" i="12"/>
  <c r="V366" i="12"/>
  <c r="G368" i="12"/>
  <c r="M368" i="12" s="1"/>
  <c r="I368" i="12"/>
  <c r="K368" i="12"/>
  <c r="O368" i="12"/>
  <c r="Q368" i="12"/>
  <c r="V368" i="12"/>
  <c r="G370" i="12"/>
  <c r="M370" i="12" s="1"/>
  <c r="I370" i="12"/>
  <c r="K370" i="12"/>
  <c r="O370" i="12"/>
  <c r="Q370" i="12"/>
  <c r="V370" i="12"/>
  <c r="G372" i="12"/>
  <c r="I372" i="12"/>
  <c r="K372" i="12"/>
  <c r="M372" i="12"/>
  <c r="O372" i="12"/>
  <c r="Q372" i="12"/>
  <c r="Q361" i="12" s="1"/>
  <c r="V372" i="12"/>
  <c r="G375" i="12"/>
  <c r="G376" i="12"/>
  <c r="I376" i="12"/>
  <c r="I375" i="12" s="1"/>
  <c r="K376" i="12"/>
  <c r="K375" i="12" s="1"/>
  <c r="M376" i="12"/>
  <c r="O376" i="12"/>
  <c r="Q376" i="12"/>
  <c r="Q375" i="12" s="1"/>
  <c r="V376" i="12"/>
  <c r="G377" i="12"/>
  <c r="I377" i="12"/>
  <c r="K377" i="12"/>
  <c r="M377" i="12"/>
  <c r="O377" i="12"/>
  <c r="Q377" i="12"/>
  <c r="V377" i="12"/>
  <c r="V375" i="12" s="1"/>
  <c r="G378" i="12"/>
  <c r="I378" i="12"/>
  <c r="K378" i="12"/>
  <c r="M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I381" i="12"/>
  <c r="K381" i="12"/>
  <c r="M381" i="12"/>
  <c r="O381" i="12"/>
  <c r="O375" i="12" s="1"/>
  <c r="Q381" i="12"/>
  <c r="V381" i="12"/>
  <c r="V382" i="12"/>
  <c r="G383" i="12"/>
  <c r="G382" i="12" s="1"/>
  <c r="I383" i="12"/>
  <c r="I382" i="12" s="1"/>
  <c r="K383" i="12"/>
  <c r="K382" i="12" s="1"/>
  <c r="O383" i="12"/>
  <c r="O382" i="12" s="1"/>
  <c r="Q383" i="12"/>
  <c r="V383" i="12"/>
  <c r="G384" i="12"/>
  <c r="M384" i="12" s="1"/>
  <c r="I384" i="12"/>
  <c r="K384" i="12"/>
  <c r="O384" i="12"/>
  <c r="Q384" i="12"/>
  <c r="Q382" i="12" s="1"/>
  <c r="V384" i="12"/>
  <c r="G385" i="12"/>
  <c r="K385" i="12"/>
  <c r="V385" i="12"/>
  <c r="G386" i="12"/>
  <c r="I386" i="12"/>
  <c r="I385" i="12" s="1"/>
  <c r="K386" i="12"/>
  <c r="M386" i="12"/>
  <c r="O386" i="12"/>
  <c r="O385" i="12" s="1"/>
  <c r="Q386" i="12"/>
  <c r="Q385" i="12" s="1"/>
  <c r="V386" i="12"/>
  <c r="G387" i="12"/>
  <c r="M387" i="12" s="1"/>
  <c r="I387" i="12"/>
  <c r="K387" i="12"/>
  <c r="O387" i="12"/>
  <c r="Q387" i="12"/>
  <c r="V387" i="12"/>
  <c r="AE389" i="12"/>
  <c r="AF389" i="12"/>
  <c r="I20" i="1"/>
  <c r="I19" i="1"/>
  <c r="I18" i="1"/>
  <c r="I17" i="1"/>
  <c r="I16" i="1"/>
  <c r="I89" i="1"/>
  <c r="J88" i="1" s="1"/>
  <c r="F45" i="1"/>
  <c r="G23" i="1" s="1"/>
  <c r="G45" i="1"/>
  <c r="G25" i="1" s="1"/>
  <c r="H45" i="1"/>
  <c r="I45" i="1"/>
  <c r="J44" i="1" s="1"/>
  <c r="I44" i="1"/>
  <c r="I43" i="1"/>
  <c r="I42" i="1"/>
  <c r="I41" i="1"/>
  <c r="I39" i="1"/>
  <c r="J59" i="1" l="1"/>
  <c r="J70" i="1"/>
  <c r="J82" i="1"/>
  <c r="J83" i="1"/>
  <c r="J64" i="1"/>
  <c r="J65" i="1"/>
  <c r="J76" i="1"/>
  <c r="J58" i="1"/>
  <c r="J61" i="1"/>
  <c r="J67" i="1"/>
  <c r="J73" i="1"/>
  <c r="J57" i="1"/>
  <c r="J63" i="1"/>
  <c r="J69" i="1"/>
  <c r="J75" i="1"/>
  <c r="J81" i="1"/>
  <c r="J87" i="1"/>
  <c r="J77" i="1"/>
  <c r="J60" i="1"/>
  <c r="J72" i="1"/>
  <c r="J85" i="1"/>
  <c r="J79" i="1"/>
  <c r="J71" i="1"/>
  <c r="J78" i="1"/>
  <c r="J68" i="1"/>
  <c r="J74" i="1"/>
  <c r="J86" i="1"/>
  <c r="J66" i="1"/>
  <c r="J84" i="1"/>
  <c r="J62" i="1"/>
  <c r="J80" i="1"/>
  <c r="A27" i="1"/>
  <c r="M8" i="14"/>
  <c r="AF128" i="14"/>
  <c r="M35" i="14"/>
  <c r="M29" i="14" s="1"/>
  <c r="G120" i="14"/>
  <c r="M103" i="14"/>
  <c r="M98" i="14" s="1"/>
  <c r="M79" i="14"/>
  <c r="M65" i="14" s="1"/>
  <c r="M54" i="14"/>
  <c r="M51" i="14" s="1"/>
  <c r="M39" i="14"/>
  <c r="M36" i="14" s="1"/>
  <c r="M46" i="14"/>
  <c r="M44" i="14" s="1"/>
  <c r="G8" i="14"/>
  <c r="M375" i="12"/>
  <c r="M385" i="12"/>
  <c r="M361" i="12"/>
  <c r="M340" i="12"/>
  <c r="M147" i="12"/>
  <c r="M8" i="12"/>
  <c r="M383" i="12"/>
  <c r="M382" i="12" s="1"/>
  <c r="M272" i="12"/>
  <c r="M271" i="12" s="1"/>
  <c r="G147" i="12"/>
  <c r="G290" i="12"/>
  <c r="G340" i="12"/>
  <c r="G242" i="12"/>
  <c r="G8" i="12"/>
  <c r="J42" i="1"/>
  <c r="J39" i="1"/>
  <c r="J45" i="1" s="1"/>
  <c r="J41" i="1"/>
  <c r="J43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89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katka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katka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katka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<sst xmlns="http://schemas.openxmlformats.org/spreadsheetml/2006/main" count="2408" uniqueCount="707">
  <si>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</si>
  <si>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</si>
  <si>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</si>
  <si>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</si>
  <si>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</si>
  <si>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</si>
  <si>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</si>
  <si>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</si>
  <si>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</si>
  <si>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</si>
  <si>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</si>
  <si>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</si>
  <si>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</si>
  <si>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</si>
  <si>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</si>
  <si>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</si>
  <si>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</si>
  <si>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</si>
  <si>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</si>
  <si>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</si>
  <si>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</si>
  <si>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</si>
  <si>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</si>
  <si>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</si>
  <si>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</si>
  <si>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</si>
  <si>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</si>
  <si>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</si>
  <si>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</si>
  <si>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</si>
  <si>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</si>
  <si>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</si>
  <si>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</si>
  <si>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</si>
  <si>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</si>
  <si>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</si>
  <si>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</si>
  <si>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</si>
  <si>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</si>
  <si>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</si>
  <si>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</si>
  <si>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</si>
  <si>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</si>
  <si>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2023012</t>
  </si>
  <si>
    <t>Výměna ZTI a elektroinstalace v MŠ Slívova 631/11, Slezská Ostrava</t>
  </si>
  <si>
    <t>Stavba</t>
  </si>
  <si>
    <t>Stavební objekt</t>
  </si>
  <si>
    <t>001</t>
  </si>
  <si>
    <t>Stavební část</t>
  </si>
  <si>
    <t>002</t>
  </si>
  <si>
    <t>Elektroinstalace</t>
  </si>
  <si>
    <t>003</t>
  </si>
  <si>
    <t>Zdravotechnika</t>
  </si>
  <si>
    <t>Celkem za stavbu</t>
  </si>
  <si>
    <t>CZK</t>
  </si>
  <si>
    <t>#POPS</t>
  </si>
  <si>
    <t>Popis stavby: 2023012 - Výměna ZTI a elektroinstalace v MŠ Slívova 631/11, Slezská Ostrava</t>
  </si>
  <si>
    <t>#POPO</t>
  </si>
  <si>
    <t>Popis objektu: 001 - Výměna ZTI a elektroinstalace v MŠ Slívova 631/11, Slezská Ostrava</t>
  </si>
  <si>
    <t>#POPR</t>
  </si>
  <si>
    <t>Popis rozpočtu: 001 - Stavební část</t>
  </si>
  <si>
    <t>Popis rozpočtu: 002 - Elektroinstalace</t>
  </si>
  <si>
    <t>Popis rozpočtu: 003 - Zdravotechnika</t>
  </si>
  <si>
    <t>Rekapitulace dílů</t>
  </si>
  <si>
    <t>Typ dílu</t>
  </si>
  <si>
    <t>1</t>
  </si>
  <si>
    <t>Zemní práce</t>
  </si>
  <si>
    <t>2</t>
  </si>
  <si>
    <t>Zakládání</t>
  </si>
  <si>
    <t>4</t>
  </si>
  <si>
    <t>Vodorovné konstrukce</t>
  </si>
  <si>
    <t>416</t>
  </si>
  <si>
    <t>Podhledy a mezistropy montované lehké</t>
  </si>
  <si>
    <t>5</t>
  </si>
  <si>
    <t>Komunikace</t>
  </si>
  <si>
    <t>6</t>
  </si>
  <si>
    <t>Úpravy povrchu, podlahy</t>
  </si>
  <si>
    <t>61</t>
  </si>
  <si>
    <t>Úpravy povrchů vnitřní</t>
  </si>
  <si>
    <t>63</t>
  </si>
  <si>
    <t>Podlahy a podlahové konstrukce</t>
  </si>
  <si>
    <t>8</t>
  </si>
  <si>
    <t>Trubní vedení</t>
  </si>
  <si>
    <t>9</t>
  </si>
  <si>
    <t>Ostatní konstrukce a práce-bourání</t>
  </si>
  <si>
    <t>Ostatní konstrukce, bourání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</si>
  <si>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</si>
  <si>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</si>
  <si>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</si>
  <si>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</si>
  <si>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</si>
  <si>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</si>
  <si>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997</t>
  </si>
  <si>
    <t>Přesun sutě</t>
  </si>
  <si>
    <t>711</t>
  </si>
  <si>
    <t>Izolace proti vodě</t>
  </si>
  <si>
    <t>Izolace proti vodě, vlhkosti a plynům</t>
  </si>
  <si>
    <t>713</t>
  </si>
  <si>
    <t>Izolace tepelné</t>
  </si>
  <si>
    <t>721</t>
  </si>
  <si>
    <t>Zdravotechnika - vnitřní kanalizace</t>
  </si>
  <si>
    <t>722</t>
  </si>
  <si>
    <t>Zdravotechnika - vnitřní vodovod</t>
  </si>
  <si>
    <t>723</t>
  </si>
  <si>
    <t>Zdravotechnika - vnitřní plynovod</t>
  </si>
  <si>
    <t>725</t>
  </si>
  <si>
    <t>Zdravotechnika - zařizovací předměty</t>
  </si>
  <si>
    <t>726</t>
  </si>
  <si>
    <t>Zdravotechnika - předstěnové instalace</t>
  </si>
  <si>
    <t>734</t>
  </si>
  <si>
    <t>Ústřední vytápění - armatury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</si>
  <si>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</si>
  <si>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</si>
  <si>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</si>
  <si>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</si>
  <si>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</si>
  <si>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</si>
  <si>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</si>
  <si>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</si>
  <si>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</si>
  <si>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</si>
  <si>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</si>
  <si>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</si>
  <si>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</si>
  <si>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</si>
  <si>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</si>
  <si>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</si>
  <si>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</si>
  <si>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</si>
  <si>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</si>
  <si>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</si>
  <si>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</si>
  <si>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</si>
  <si>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</si>
  <si>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</si>
  <si>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</si>
  <si>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</si>
  <si>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</si>
  <si>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</si>
  <si>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</si>
  <si>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</si>
  <si>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</si>
  <si>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</si>
  <si>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</si>
  <si>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</si>
  <si>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</si>
  <si>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</si>
  <si>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</si>
  <si>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</si>
  <si>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</si>
  <si>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</si>
  <si>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</si>
  <si>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</si>
  <si>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</si>
  <si>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</si>
  <si>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342091043R00</t>
  </si>
  <si>
    <t>Úpravy, doplňkové práce a příplatky pro sádrokartonové a sádrovláknité příčky příplatky za nestandardní povrchovou úpravu Q3</t>
  </si>
  <si>
    <t>m2</t>
  </si>
  <si>
    <t>801-1</t>
  </si>
  <si>
    <t>RTS 23/ I</t>
  </si>
  <si>
    <t>Práce</t>
  </si>
  <si>
    <t>Běžná</t>
  </si>
  <si>
    <t>POL1_</t>
  </si>
  <si>
    <t>Odkaz na mn. položky pořadí 4 : 111,95000</t>
  </si>
  <si>
    <t>VV</t>
  </si>
  <si>
    <t>Odkaz na mn. položky pořadí 5 : 78,84000</t>
  </si>
  <si>
    <t>Odkaz na mn. položky pořadí 6 : 41,93000</t>
  </si>
  <si>
    <t>342264098RT2</t>
  </si>
  <si>
    <t>Příplatky k podhledům sádrokartonovým příplatek k podhledu sádrokartonovému za plochu přes 2 do 5 m2</t>
  </si>
  <si>
    <t>1.09 : 4,09</t>
  </si>
  <si>
    <t>1.08 : 4,08</t>
  </si>
  <si>
    <t>1.18 : 3,35</t>
  </si>
  <si>
    <t>342264098RT3</t>
  </si>
  <si>
    <t>Příplatky k podhledům sádrokartonovým příplatek k podhledu sádrokartonovému za plochu přes 5 do 10 m2</t>
  </si>
  <si>
    <t>1.07 : 5,1</t>
  </si>
  <si>
    <t>1.12 : 5,49</t>
  </si>
  <si>
    <t>1.19 : 9,91</t>
  </si>
  <si>
    <t>1.15 : 6,44</t>
  </si>
  <si>
    <t>342264051RKK</t>
  </si>
  <si>
    <t>Podhled sádrokartonový akustický na zavěšenou dvojitou ocel. konstr., ref. výrobek Rigiton RL 8-15-20 super Activ</t>
  </si>
  <si>
    <t>Vlastní</t>
  </si>
  <si>
    <t>Indiv</t>
  </si>
  <si>
    <t xml:space="preserve">P03 : </t>
  </si>
  <si>
    <t>1.01 : 65,7</t>
  </si>
  <si>
    <t>1.02 : 46,25</t>
  </si>
  <si>
    <t>342264051RR1</t>
  </si>
  <si>
    <t>Podhled sádrokartonový na zavěšenou ocel. konstr., rošt dvojitý, desky standard tl. 12,5 mm, bez izolace</t>
  </si>
  <si>
    <t xml:space="preserve">P02 : </t>
  </si>
  <si>
    <t>1.03 : 17,23</t>
  </si>
  <si>
    <t>1.04 : 8,22</t>
  </si>
  <si>
    <t>1.05 : 12,0</t>
  </si>
  <si>
    <t>1.06 : 16,8</t>
  </si>
  <si>
    <t>342264051RR3</t>
  </si>
  <si>
    <t>Podhled sádrokartonový na zavěšenou ocel. konstr., dvojitý rošt, desky standard impreg. tl. 12,5 mm, bez izolace</t>
  </si>
  <si>
    <t xml:space="preserve">P01 : </t>
  </si>
  <si>
    <t>1.13 : 14,03</t>
  </si>
  <si>
    <t>1.14 : 14,03</t>
  </si>
  <si>
    <t>602011102R00</t>
  </si>
  <si>
    <t xml:space="preserve">Omítka stěn z hotových směsí postřik, báze, cementová,  ,  ,  </t>
  </si>
  <si>
    <t>po jednotlivých vrstvách</t>
  </si>
  <si>
    <t>SPI</t>
  </si>
  <si>
    <t>Odkaz na mn. položky pořadí 22 : 72,34250</t>
  </si>
  <si>
    <t>602011112RT1</t>
  </si>
  <si>
    <t xml:space="preserve">Omítka stěn z hotových směsí vrstva jádrová, vápenocementová,  , tloušťka vrstvy 10 mm,  </t>
  </si>
  <si>
    <t>Odkaz na mn. položky pořadí 7 : 72,34250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</si>
  <si>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</si>
  <si>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</si>
  <si>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</si>
  <si>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vnější výplně : 1,5*1,8*1</t>
  </si>
  <si>
    <t>1,2*2,1*9</t>
  </si>
  <si>
    <t>1,5*2,1*2</t>
  </si>
  <si>
    <t>1,2*1,2*1</t>
  </si>
  <si>
    <t>0,6*0,9*1</t>
  </si>
  <si>
    <t>1,0*2,1*1</t>
  </si>
  <si>
    <t>1,2*2,1*3</t>
  </si>
  <si>
    <t>1,0*2,1*2</t>
  </si>
  <si>
    <t>0,6*1,2*1</t>
  </si>
  <si>
    <t>1,5*1,8*1</t>
  </si>
  <si>
    <t>1,5*2,6*1</t>
  </si>
  <si>
    <t>vnitřní dveře z obou stran : 1,25*2,0*11</t>
  </si>
  <si>
    <t>0,8*2,0*16</t>
  </si>
  <si>
    <t>0,6*2,0*2</t>
  </si>
  <si>
    <t>612409991RT2</t>
  </si>
  <si>
    <t>Začištění omítek kolem oken, dveří a obkladů apod. s použitím suché maltové směsi</t>
  </si>
  <si>
    <t>m</t>
  </si>
  <si>
    <t>801-4</t>
  </si>
  <si>
    <t>vnější výplně : (1,5+1,8*2)*1</t>
  </si>
  <si>
    <t>(1,2+2,1*2)*9</t>
  </si>
  <si>
    <t>(1,5+2,1*2)*2</t>
  </si>
  <si>
    <t>(1,2+1,2*2)*1</t>
  </si>
  <si>
    <t>(0,6+0,9*2)*1</t>
  </si>
  <si>
    <t>(1,0+2,1*2)*1</t>
  </si>
  <si>
    <t>(1,2+2,1*2)*3</t>
  </si>
  <si>
    <t>(1,0+2,1*2)*2</t>
  </si>
  <si>
    <t>(0,6+1,2*2)*1</t>
  </si>
  <si>
    <t>(1,5+1,8*2)*1</t>
  </si>
  <si>
    <t>(1,5+2,6*2)*1</t>
  </si>
  <si>
    <t>vnitřní dveře z obou stran : (1,25+2,0*2)*11*2</t>
  </si>
  <si>
    <t>(0,8+2,0*2)*16*2</t>
  </si>
  <si>
    <t>(0,6+2,0*2)*2*2</t>
  </si>
  <si>
    <t>612421331RT2</t>
  </si>
  <si>
    <t>Oprava vnitřních vápenných omítek stěn v množství opravované plochy přes 10 do 30 %,  štukových</t>
  </si>
  <si>
    <t>odečet obkladů : -72,3425</t>
  </si>
  <si>
    <t>1.04 se znovu neobkládá : (4,6*2+1,95)*2,0+1,95*0,85-0,8*2,0*1</t>
  </si>
  <si>
    <t>1.01 : (2,0+12,5+5,0)*2*3,45</t>
  </si>
  <si>
    <t>-1,45*2,0*1-1,25*2,0*1</t>
  </si>
  <si>
    <t>-1,2*2,1*4-1,5*2,1*1</t>
  </si>
  <si>
    <t>1.02 : (9,25+5,0)*2*3,45</t>
  </si>
  <si>
    <t>-1,2*2,1*4</t>
  </si>
  <si>
    <t>1.03 : (3,25+5,3)*2*3,25</t>
  </si>
  <si>
    <t>-1,5*1,8*1-1,25*2,0*1</t>
  </si>
  <si>
    <t>1.04 : (4,6+1,95)*2*3,45</t>
  </si>
  <si>
    <t>-1,5*2,1*1-0,8*2,0*1</t>
  </si>
  <si>
    <t>1.05 : (8,0+1,5)*2*3,45</t>
  </si>
  <si>
    <t>-0,8*2,0*3-1,25*2,0*1</t>
  </si>
  <si>
    <t>1.06 : (11,2+1,5)*2*3,45</t>
  </si>
  <si>
    <t>-1,25*2,0*4-0,8*2,0*3</t>
  </si>
  <si>
    <t>1.07 : (3,4+1,5)*2*3,45</t>
  </si>
  <si>
    <t>-1,25*2,0*3-0,8*2,0*1</t>
  </si>
  <si>
    <t>1.08 : (2,25+1,85)*2*2,6</t>
  </si>
  <si>
    <t>-0,6*2,0*1-1,2*1,2*1</t>
  </si>
  <si>
    <t>1.09A : (1,55-0,45+1,05)*2*2,6</t>
  </si>
  <si>
    <t>-0,6*2,0*1</t>
  </si>
  <si>
    <t>1.09B : (1,55+1,6)*2*2,6</t>
  </si>
  <si>
    <t>-0,6*2,0*3</t>
  </si>
  <si>
    <t>1.10 : 0</t>
  </si>
  <si>
    <t>1.11 : (3,05+1,0)*2*3,45</t>
  </si>
  <si>
    <t>-0,8*2,0*3-0,6*2,0*1</t>
  </si>
  <si>
    <t>1.12 : (1,8+3,05)*2*3,45</t>
  </si>
  <si>
    <t>-0,6*0,9-0,8*2,0*1</t>
  </si>
  <si>
    <t>1.13 : (4,6+3,05)*2*3,45</t>
  </si>
  <si>
    <t>-1,2*2,1*1-0,8*2,0*2</t>
  </si>
  <si>
    <t>1.14 : (4,6+3,05)*2*(3,45-1,5)</t>
  </si>
  <si>
    <t>-1,2*(2,1-1,5)*1-0,9*(2,1-1,5)-0,8*(2,0-1,5)</t>
  </si>
  <si>
    <t>1.15 : (2,15+3,05)*2*(3,45-1,5)</t>
  </si>
  <si>
    <t>-1,2*(2,1-1,5)*1-0,9*(2,1-1,5)*1</t>
  </si>
  <si>
    <t>1.16 : (1,15+1,0+2,0)*2*3,45</t>
  </si>
  <si>
    <t>-0,8*2,0*2</t>
  </si>
  <si>
    <t>1.17 : 0</t>
  </si>
  <si>
    <t>1.18 : (3,05+1,1)*2*3,4</t>
  </si>
  <si>
    <t>-0,6*1,2*1-0,6*2,0*1</t>
  </si>
  <si>
    <t>1.19 : (3,25+3,05)*2*3,3</t>
  </si>
  <si>
    <t>0,8*2,0*1-1,5*1,8*1</t>
  </si>
  <si>
    <t>2.01 a 2.05 : 2,5*(4,88+3,7+4,88+3,7)*2</t>
  </si>
  <si>
    <t>2.02 a 2.06 : 2,5*(3,1+2,3+3,2+2,2+3,85+2,5+1,2+1,5)*2</t>
  </si>
  <si>
    <t>2.04 : 2,5*(3,2+3,2+3,75+3,75)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</si>
  <si>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</si>
  <si>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</si>
  <si>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</si>
  <si>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S03 : </t>
  </si>
  <si>
    <t xml:space="preserve">S04 : </t>
  </si>
  <si>
    <t>900-100</t>
  </si>
  <si>
    <t>D + M sanitární příčka dle PD na WC</t>
  </si>
  <si>
    <t>Kalkul</t>
  </si>
  <si>
    <t>1,1*2,0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</si>
  <si>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</si>
  <si>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</si>
  <si>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962031143R00</t>
  </si>
  <si>
    <t>Bourání příček z tvárnic pórobetonových, tloušťky 100 mm</t>
  </si>
  <si>
    <t>801-3</t>
  </si>
  <si>
    <t>nebo vybourání otvorů průřezové plochy přes 4 m2 v příčkách, včetně pomocného lešení o výšce podlahy do 1900 mm a pro zatížení do 1,5 kPa  (150 kg/m2),</t>
  </si>
  <si>
    <t>1.09A : (1,55-0,45)*2,6-0,6*2,0</t>
  </si>
  <si>
    <t>1.08 : 0,9*2,6</t>
  </si>
  <si>
    <t>1.18 : 1,1*3,4-0,6*2,0</t>
  </si>
  <si>
    <t>965048150R00</t>
  </si>
  <si>
    <t>Dočištění povrchu po vybourání dlažeb do tmele, plochy do 50%</t>
  </si>
  <si>
    <t>Odkaz na mn. položky pořadí 18 : 38,34000</t>
  </si>
  <si>
    <t>Odkaz na mn. položky pořadí 40 : 155,76000</t>
  </si>
  <si>
    <t>965048515R00</t>
  </si>
  <si>
    <t>Broušení betonového povrchu do tloušťky 5 mm</t>
  </si>
  <si>
    <t>965081713RT1</t>
  </si>
  <si>
    <t>Bourání podlah z keramických dlaždic, tloušťky do 10 mm, plochy přes 1 m2</t>
  </si>
  <si>
    <t>bez podkladního lože, s jakoukoliv výplní spár</t>
  </si>
  <si>
    <t xml:space="preserve">B03 : </t>
  </si>
  <si>
    <t>1.09A : 1,15</t>
  </si>
  <si>
    <t>1.09B : 2,02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</si>
  <si>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</si>
  <si>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</si>
  <si>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</si>
  <si>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</si>
  <si>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1.09A : 1</t>
  </si>
  <si>
    <t>1.08 : 1</t>
  </si>
  <si>
    <t>1.18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</si>
  <si>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</si>
  <si>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</si>
  <si>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1.09A : 0,6*2,0</t>
  </si>
  <si>
    <t>1.08 : 0,6*2,0</t>
  </si>
  <si>
    <t>1.18 : 0,6*2,0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</si>
  <si>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</si>
  <si>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</si>
  <si>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</si>
  <si>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</si>
  <si>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Odkaz na mn. položky pořadí 23 : 72,34250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</si>
  <si>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</si>
  <si>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</si>
  <si>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</si>
  <si>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B02 : </t>
  </si>
  <si>
    <t>1.04 : (4,6*2+1,95)*2,0+1,95*0,85-0,8*2,0*1</t>
  </si>
  <si>
    <t>1.08 : (1,85+2,25*2)*2,0+1,85*0,9-0,6*2,0*1</t>
  </si>
  <si>
    <t>1.09A : (1,55-0,45)*2*2,0-0,6*2,0*1+1,05*2*2,0</t>
  </si>
  <si>
    <t>1.09B : (1,1+1,6-0,6)*2,0</t>
  </si>
  <si>
    <t>1.18 : (1,4+1,1)*2*1,5*0,6*1,5*1</t>
  </si>
  <si>
    <t>(1,55+1,1)*2*1,5-0,6*1,5*2</t>
  </si>
  <si>
    <t>1.13 : (4,6+3,05)*2-0,8*2,0-1,2*(2,0-0,85)</t>
  </si>
  <si>
    <t>960 - 100</t>
  </si>
  <si>
    <t>B 05 - vystěhování nábytku, uskladnění a zpětná montáž po dokončení prací</t>
  </si>
  <si>
    <t>soubor</t>
  </si>
  <si>
    <t>960 - 200</t>
  </si>
  <si>
    <t>Obalení radiátorů do geotextílie 500 g/m2 + fólie</t>
  </si>
  <si>
    <t>960 - 300</t>
  </si>
  <si>
    <t>Zakrytí podlah - geotextílie 500 g/m2 + fólie</t>
  </si>
  <si>
    <t>244,61</t>
  </si>
  <si>
    <t>2.01 a 2.05 : 14,31*2</t>
  </si>
  <si>
    <t>2.02 a 2.06 : 9,71*2</t>
  </si>
  <si>
    <t>2.04 : 13,78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</si>
  <si>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</si>
  <si>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</si>
  <si>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</si>
  <si>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Přesun hmot</t>
  </si>
  <si>
    <t>POL7_</t>
  </si>
  <si>
    <t>oborů 801, 803, 811 a 812</t>
  </si>
  <si>
    <t>711212002RT1</t>
  </si>
  <si>
    <t>Izolace proti vodě stěrka hydroizolační  proti zemní vlhkosti</t>
  </si>
  <si>
    <t>800-711</t>
  </si>
  <si>
    <t xml:space="preserve">skladba S01 : </t>
  </si>
  <si>
    <t xml:space="preserve">vytažení 200 mm : </t>
  </si>
  <si>
    <t>1.08 : (2,25+1,85)*2*0,2</t>
  </si>
  <si>
    <t>1.09 : (1,1+2,05+0,7+1,1+0,3+1,0+0,7+1,0+0,3+2,05)*0,2</t>
  </si>
  <si>
    <t>1.18 : (1,1+3,05)*2*0,2</t>
  </si>
  <si>
    <t xml:space="preserve">obklady : </t>
  </si>
  <si>
    <t>1.08 : (2,25+1,85)*2*1,5</t>
  </si>
  <si>
    <t>-0,45*2,6</t>
  </si>
  <si>
    <t>1.13 : (4,6+3,05)*2*2,0</t>
  </si>
  <si>
    <t>-0,8*2,0-1,2*(2,0-0,85)</t>
  </si>
  <si>
    <t>1.18 : (1,1+3,05)*2*1,5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</si>
  <si>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</si>
  <si>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</si>
  <si>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</si>
  <si>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713111221RK4</t>
  </si>
  <si>
    <t>Montáž tepelné izolace stropů parotěsná zábrana zavěšených podhledů s přelepením spojů, včetně dodávky fólie</t>
  </si>
  <si>
    <t>800-713</t>
  </si>
  <si>
    <t>998713102R00</t>
  </si>
  <si>
    <t>Přesun hmot pro izolace tepelné v objektech výšky do 12 m</t>
  </si>
  <si>
    <t>50 m vodorovně</t>
  </si>
  <si>
    <t>771101210RT1</t>
  </si>
  <si>
    <t>Příprava podkladu pod dlažby penetrace podkladu pod dlažby</t>
  </si>
  <si>
    <t>800-771</t>
  </si>
  <si>
    <t xml:space="preserve">S01 : </t>
  </si>
  <si>
    <t>771575109R00</t>
  </si>
  <si>
    <t>Montáž podlah z dlaždic keramických 300 x 300 mm, režných nebo glazovaných, hladkých, kladených do flexibilního tmele</t>
  </si>
  <si>
    <t>Odkaz na mn. položky pořadí 32 : 27,69000</t>
  </si>
  <si>
    <t>771101147RR</t>
  </si>
  <si>
    <t>Provedení bandáže koutů - ošetření pryžovou páskou</t>
  </si>
  <si>
    <t>1.08 : (2,25+1,85)*2</t>
  </si>
  <si>
    <t>1.09 : (1,1+2,05+0,7+1,1+0,3+1,0+0,7+1,0+0,3+2,05)</t>
  </si>
  <si>
    <t>1.18 : (1,1+3,05)*2</t>
  </si>
  <si>
    <t>597642030R</t>
  </si>
  <si>
    <t>Dlažba keramická bez glazury (UGL); tl. = 9,0 mm; a = 298 mm; b = 298 mm; povrch: hladký, matný; mrazuvzdorný; protiskluznost: R9; µ = 0,5; barva: černá</t>
  </si>
  <si>
    <t>SPCM</t>
  </si>
  <si>
    <t>Specifikace</t>
  </si>
  <si>
    <t>POL3_</t>
  </si>
  <si>
    <t>Odkaz na mn. položky pořadí 33 : 27,69000</t>
  </si>
  <si>
    <t>3% ztrátné : 27,69*0,03</t>
  </si>
  <si>
    <t>998771102R00</t>
  </si>
  <si>
    <t>Přesun hmot pro podlahy z dlaždic v objektech výšky do 12 m</t>
  </si>
  <si>
    <t>776101101R00</t>
  </si>
  <si>
    <t>Přípravné práce vysávání povlakových podlah průmyslovým vysavačem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</si>
  <si>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</si>
  <si>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</si>
  <si>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</si>
  <si>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</si>
  <si>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1.02 : (9,25+5,0)*2</t>
  </si>
  <si>
    <t>1.04 : (4,6+1,95)*2</t>
  </si>
  <si>
    <t>1.05 : (8,0+1,5)*2</t>
  </si>
  <si>
    <t>1.06 : (11,2+1,5)*2</t>
  </si>
  <si>
    <t>1.07 : (3,4+1,5)*2</t>
  </si>
  <si>
    <t>1.19 : (3,25+3,05)*2</t>
  </si>
  <si>
    <t>776431010R00</t>
  </si>
  <si>
    <t>Montáž, lepení podlah. soklíků z kobercových pásů včetně dodávky kobercové lišty</t>
  </si>
  <si>
    <t>lišta : (5,0+12,5)*2</t>
  </si>
  <si>
    <t>776511820RT1</t>
  </si>
  <si>
    <t>Odstranění povlakových podlah z nášlapné plochy lepených, s podložkou, z ploch přes 20 m2</t>
  </si>
  <si>
    <t xml:space="preserve">B09 : </t>
  </si>
  <si>
    <t xml:space="preserve">B04 : </t>
  </si>
  <si>
    <t>1.06 : 16,80</t>
  </si>
  <si>
    <t>776521100RT1</t>
  </si>
  <si>
    <t xml:space="preserve">Lepení povlakových podlah z plastů  Lepení povlakových podlah z plastů - pásy z PVC, montáž,  </t>
  </si>
  <si>
    <t>776572100R00</t>
  </si>
  <si>
    <t>Položení povlakových podlah textilních montáž   lepených, z pásů textilních</t>
  </si>
  <si>
    <t>všívaných a vpichovaných</t>
  </si>
  <si>
    <t>28410102R</t>
  </si>
  <si>
    <t>linoleum přírodní; podklad juta; v rolích; š = 2 000,0 mm; l = 32 000 mm; tl. 2,50 mm; třída zatížení 23, 34, 42; protiskluzné</t>
  </si>
  <si>
    <t>Odkaz na mn. položky pořadí 37 : 163,98000</t>
  </si>
  <si>
    <t>3 % ztrátné : 163,98*1,03</t>
  </si>
  <si>
    <t>69741116R</t>
  </si>
  <si>
    <t>koberec smyčkový; v rolích; PA; š = 4 000,0 mm; tl. 5,00 mm; v vlákna = 3,7 mm; třída zatížení 23, 32</t>
  </si>
  <si>
    <t xml:space="preserve">S04 - 3 % ztrátné : </t>
  </si>
  <si>
    <t>1.01 : 65,7*1,03</t>
  </si>
  <si>
    <t>lišta : (5,0+12,5)*2*0,1*1,03</t>
  </si>
  <si>
    <t>998776102R00</t>
  </si>
  <si>
    <t>Přesun hmot pro podlahy povlakové v objektech výšky do 12 m</t>
  </si>
  <si>
    <t>vodorovně do 50 m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</si>
  <si>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</si>
  <si>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</si>
  <si>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</si>
  <si>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781497111RS2</t>
  </si>
  <si>
    <t xml:space="preserve">Lišty k obkladům profil ukončovací leštěný hliník, uložení do tmele, výška profilu 8 mm,  </t>
  </si>
  <si>
    <t>1.13 : (4,6+3,05)*2</t>
  </si>
  <si>
    <t>781497121RS2</t>
  </si>
  <si>
    <t xml:space="preserve">Lišty k obkladům profil rohový eloxovaný hliník, uložení do tmele,  , výška profilu 8 mm,  </t>
  </si>
  <si>
    <t>1.08 : 1,5*7</t>
  </si>
  <si>
    <t>1.13 : 2,0*6</t>
  </si>
  <si>
    <t>1.18 : 1,5*6</t>
  </si>
  <si>
    <t>59761001R</t>
  </si>
  <si>
    <t>Obklad keramický typ: běžný; s glazurou (GL); tl. = 10,0 mm; a = 298 mm; b = 598 mm; povrch: hladký, matný; barva: bílo-šedá</t>
  </si>
  <si>
    <t>Odkaz na mn. položky pořadí 46 : 50,00000</t>
  </si>
  <si>
    <t>3 % ztrátné : 50,0*0,03</t>
  </si>
  <si>
    <t>998781102R00</t>
  </si>
  <si>
    <t>Přesun hmot pro obklady keramické v objektech výšky do 12 m</t>
  </si>
  <si>
    <t>784402801R00</t>
  </si>
  <si>
    <t>Odstranění maleb oškrabáním, v místnostech do 3,8 m</t>
  </si>
  <si>
    <t>800-784</t>
  </si>
  <si>
    <t>Odkaz na mn. položky pořadí 11 : 896,37500</t>
  </si>
  <si>
    <t>784161401R00</t>
  </si>
  <si>
    <t>Příprava povrchu Penetrace (napouštění) podkladu disperzní, jednonásobná</t>
  </si>
  <si>
    <t>Odkaz na mn. položky pořadí 51 : 896,37500</t>
  </si>
  <si>
    <t>784165522R00</t>
  </si>
  <si>
    <t>Malby z malířských směsí disperzních,  , barevné, dvojnásobné</t>
  </si>
  <si>
    <t>784011111R00</t>
  </si>
  <si>
    <t xml:space="preserve">Ostatní práce oprášení/ometení podkladu,  ,   </t>
  </si>
  <si>
    <t>Odkaz na mn. položky pořadí 53 : 896,37500</t>
  </si>
  <si>
    <t>784011121R00</t>
  </si>
  <si>
    <t xml:space="preserve">Ostatní práce broušení štuků a nových omítek,  ,   </t>
  </si>
  <si>
    <t>Odkaz na mn. položky pořadí 54 : 896,37500</t>
  </si>
  <si>
    <t>784390020R00</t>
  </si>
  <si>
    <t>Ostatní práce příplatek, za práci ve schodišťovém prostoru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</si>
  <si>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</si>
  <si>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</si>
  <si>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</si>
  <si>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</si>
  <si>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</si>
  <si>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</si>
  <si>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</si>
  <si>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</si>
  <si>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</si>
  <si>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</si>
  <si>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</si>
  <si>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</si>
  <si>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</si>
  <si>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</si>
  <si>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</si>
  <si>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</si>
  <si>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</si>
  <si>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</si>
  <si>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</si>
  <si>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00524 R</t>
  </si>
  <si>
    <t>Předání a převzetí díla</t>
  </si>
  <si>
    <t>005241010R</t>
  </si>
  <si>
    <t xml:space="preserve">Dokumentace skutečného provedení </t>
  </si>
  <si>
    <t>SUM</t>
  </si>
  <si>
    <t>END</t>
  </si>
  <si>
    <t>210-100</t>
  </si>
  <si>
    <t>Silnoproudá elektroinstalace - samostatný rozpočet</t>
  </si>
  <si>
    <t>210-200</t>
  </si>
  <si>
    <t>Slaboproudá elektroinstalace - samostatný rozpočet</t>
  </si>
  <si>
    <t>113107130R00</t>
  </si>
  <si>
    <t>Odstranění podkladů nebo krytů z betonu prostého, v ploše jednotlivě do 200 m2, tloušťka vrstvy 80 mm</t>
  </si>
  <si>
    <t>822-1</t>
  </si>
  <si>
    <t>RTS 15/ I</t>
  </si>
  <si>
    <t>POL1_1</t>
  </si>
  <si>
    <t>122702119R00</t>
  </si>
  <si>
    <t>Odkopávky a prokopávky výsypek  , příplatek za lepivost zemin</t>
  </si>
  <si>
    <t>m3</t>
  </si>
  <si>
    <t>823-2</t>
  </si>
  <si>
    <t>s přehozením výkopku do 3 m nebo s naložením na dopravní prostředek v horninách rozpojitelných bez předchozího rozrušení, příplatek za lepivost hornin</t>
  </si>
  <si>
    <t>161102111R00</t>
  </si>
  <si>
    <t>Svislé přemístění výkopku z kamenouhel. hlušin hloubka přes 1 do 2,5 m</t>
  </si>
  <si>
    <t>do hromad na vzdálenost do 3 m od okraje výkopu nebo s naložením výkopku na dopravní prostředek,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</si>
  <si>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</si>
  <si>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</si>
  <si>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</si>
  <si>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</si>
  <si>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113107136</t>
  </si>
  <si>
    <t>Odstranění podkladu z betonu vyztuženého sítěmi tl 150 mm ručně</t>
  </si>
  <si>
    <t>131113701</t>
  </si>
  <si>
    <t>Hloubení nezapažených jam v soudržných horninách třídy těžitelnosti I skupiny 1 a 2 ručně</t>
  </si>
  <si>
    <t>175151101</t>
  </si>
  <si>
    <t>Obsypání potrubí strojně sypaninou bez prohození, uloženou do 3 m</t>
  </si>
  <si>
    <t>58337302</t>
  </si>
  <si>
    <t>štěrkopísek frakce 0/16</t>
  </si>
  <si>
    <t>POL3_0</t>
  </si>
  <si>
    <t>273361412</t>
  </si>
  <si>
    <t>Výztuž základových desek ze svařovaných sítí do 6 kg/m2</t>
  </si>
  <si>
    <t>31316008</t>
  </si>
  <si>
    <t>síť výztužná svařovaná 100x100mm drát D 8mm</t>
  </si>
  <si>
    <t>451315115</t>
  </si>
  <si>
    <t>Podkladní nebo výplňová vrstva z betonu C 16/20 tl do 100 mm</t>
  </si>
  <si>
    <t>451315126</t>
  </si>
  <si>
    <t>Podkladní nebo výplňová vrstva z betonu C 20/25 tl do 150 mm</t>
  </si>
  <si>
    <t>564231111R00</t>
  </si>
  <si>
    <t>Podklad nebo podsyp ze štěrkopísku tloušťka po zhutnění 100 mm</t>
  </si>
  <si>
    <t>s rozprostřením, vlhčením a zhutněním</t>
  </si>
  <si>
    <t>892271111R00</t>
  </si>
  <si>
    <t>Tlakové zkoušky vodovodního potrubí DN 100 nebo 125 mm</t>
  </si>
  <si>
    <t>827-1</t>
  </si>
  <si>
    <t>přísun, montáže, demontáže a odsunu zkoušecího čerpadla, napuštění tlakovou vodou a dodání vody pro tlakovou zkoušku,</t>
  </si>
  <si>
    <t>892372111R00</t>
  </si>
  <si>
    <t>Zabezpečení konců vodovodního potrubí při tlakových zkouškách DN do 300 mm</t>
  </si>
  <si>
    <t>úsek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</si>
  <si>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</si>
  <si>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871263121</t>
  </si>
  <si>
    <t>Montáž kanalizačního potrubí z PVC těsněné gumovým kroužkem otevřený výkop sklon do 20 % DN 110</t>
  </si>
  <si>
    <t>28611114</t>
  </si>
  <si>
    <t>trubka kanalizační PVC DN 110x2000mm SN4</t>
  </si>
  <si>
    <t>919735123R00</t>
  </si>
  <si>
    <t>Řezání stávajících krytů nebo podkladů betonových, hloubky přes 100 do 150 mm</t>
  </si>
  <si>
    <t>včetně spotřeby vody</t>
  </si>
  <si>
    <t>971052351R00</t>
  </si>
  <si>
    <t>Vybourání a prorážení otvorů v železobetonových zdech a příčkách plochy do 0,09 m2, tloušťky do 450 mm</t>
  </si>
  <si>
    <t>základových nebo nadzákladových,</t>
  </si>
  <si>
    <t>972054341R00</t>
  </si>
  <si>
    <t>Vybourání otvorů ve stropech nebo klenbách železobetonových plochy do 0,25 m2, tloušťky do 150 mm</t>
  </si>
  <si>
    <t>bez odstranění podlahy a násypu,</t>
  </si>
  <si>
    <t>974031133R00</t>
  </si>
  <si>
    <t>Vysekání rýh v jakémkoliv zdivu cihelném v ploše  do hloubky 50 mm, šířky do 100 mm</t>
  </si>
  <si>
    <t>997006511</t>
  </si>
  <si>
    <t>Vodorovná doprava suti s naložením a složením na skládku do 100 m</t>
  </si>
  <si>
    <t>997006519</t>
  </si>
  <si>
    <t>Příplatek k vodorovnému přemístění suti na skládku ZKD 1 km přes 1 km</t>
  </si>
  <si>
    <t>997221862</t>
  </si>
  <si>
    <t>Poplatek za uložení stavebního odpadu na recyklační skládce (skládkovné) z armovaného betonu pod, kódem 17 01 01</t>
  </si>
  <si>
    <t>711141559R00</t>
  </si>
  <si>
    <t xml:space="preserve">Provedení izolace proti zemní vlhkosti pásy přitavením vodorovná, 1 vrstva, bez dodávky izolačních pásů,  </t>
  </si>
  <si>
    <t>POL1_7</t>
  </si>
  <si>
    <t>62832000</t>
  </si>
  <si>
    <t>pás asfaltový natavitelný oxidovaný tl 3,0mm typu V60 S30 s vložkou ze skleněné rohože, s, jemnozrnným minerálním posypem</t>
  </si>
  <si>
    <t>721171808R00</t>
  </si>
  <si>
    <t>Demontáž potrubí z novodurových trub přes D 75 mm do D 114 mm</t>
  </si>
  <si>
    <t>800-721</t>
  </si>
  <si>
    <t>odpadního nebo připojovacího,</t>
  </si>
  <si>
    <t>721194105R00</t>
  </si>
  <si>
    <t>Zřízení přípojek na potrubí D 50 mm, materiál ve specifikaci</t>
  </si>
  <si>
    <t>vyvedení a upevnění odpadních výpustek,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</si>
  <si>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</si>
  <si>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</si>
  <si>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</si>
  <si>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</si>
  <si>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721290821R00</t>
  </si>
  <si>
    <t>Vnitrostaveništní přemístění vybouraných hmot svislý , v objektech výšky do 6m</t>
  </si>
  <si>
    <t>vodorovně do 100 m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</si>
  <si>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</si>
  <si>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</si>
  <si>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</si>
  <si>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721174025</t>
  </si>
  <si>
    <t>Potrubí kanalizační z PP odpadní DN 110</t>
  </si>
  <si>
    <t>721174043</t>
  </si>
  <si>
    <t>Potrubí kanalizační z PP připojovací DN 50</t>
  </si>
  <si>
    <t>722130801R00</t>
  </si>
  <si>
    <t>Demontáž potrubí z ocelových trubek závitových do DN 25</t>
  </si>
  <si>
    <t>722181221R00</t>
  </si>
  <si>
    <t xml:space="preserve">Izolace vodovodního potrubí návleková z trubic z pěnového polyetylenu s povrchovou ochrannou hliníkovou fólií zesílenou sklorohoží 5x5 mm, tloušťka stěny 6 mm,  </t>
  </si>
  <si>
    <t>722181222R00</t>
  </si>
  <si>
    <t>Izolace vodovodního potrubí návleková z trubic z pěnového polyetylenu s povrchovou ochrannou hliníkovou fólií zesílenou sklorohoží 5x5 mm, tloušťka stěny 9 mm, d 12 mm</t>
  </si>
  <si>
    <t>722181223R00</t>
  </si>
  <si>
    <t>Izolace vodovodního potrubí návleková z trubic z pěnového polyetylenu s povrchovou ochrannou hliníkovou fólií zesílenou sklorohoží 5x5 mm, tloušťka stěny 13 mm, d 12 mm</t>
  </si>
  <si>
    <t>722220111R00</t>
  </si>
  <si>
    <t>Nástěnka nátrubková mosazná pro výtokový ventil, vnitřní závit, DN 15, PN 10, včetně dodávky materiálu</t>
  </si>
  <si>
    <t>722220121R00</t>
  </si>
  <si>
    <t>Nástěnka nátrubková mosazná pro baterii, vnitřní závit, DN 15, PN 10, včetně dodávky materiálu</t>
  </si>
  <si>
    <t>pár</t>
  </si>
  <si>
    <t>722229101R00</t>
  </si>
  <si>
    <t>Montáž armatury závitové s jedním závitem G 1/2"</t>
  </si>
  <si>
    <t>722290226R00</t>
  </si>
  <si>
    <t>Dílčí tlakové zkoušky vodovodního potrubí závitového, do DN 50</t>
  </si>
  <si>
    <t>722290234R00</t>
  </si>
  <si>
    <t>Proplach a dezinfekce vodovodního potrubí do DN 80</t>
  </si>
  <si>
    <t>722290821R00</t>
  </si>
  <si>
    <t>Vnitrostaveništní přemístění vybouraných hmot svislé, v objektech výšky do 6m</t>
  </si>
  <si>
    <t>vodorovně do 100 m,</t>
  </si>
  <si>
    <t>998722101R00</t>
  </si>
  <si>
    <t>Přesun hmot pro vnitřní vodovod v objektech výšky do 6 m</t>
  </si>
  <si>
    <t>722174002</t>
  </si>
  <si>
    <t>Potrubí vodovodní plastové PPR svar polyfúze PN 16 D 20x2,8 mm</t>
  </si>
  <si>
    <t>722174003</t>
  </si>
  <si>
    <t>Potrubí vodovodní plastové PPR svar polyfúze PN 16 D 25x3,5 mm</t>
  </si>
  <si>
    <t>722174004</t>
  </si>
  <si>
    <t>Potrubí vodovodní plastové PPR svar polyfúze PN 16 D 32x4,4 mm</t>
  </si>
  <si>
    <t>722174006</t>
  </si>
  <si>
    <t>Potrubí vodovodní plastové PPR svar polyfúze PN 16 D 50x6,9 mm</t>
  </si>
  <si>
    <t>722174007</t>
  </si>
  <si>
    <t>Potrubí vodovodní plastové PPR svar polyfúze PN 16 D 63x8,6 mm</t>
  </si>
  <si>
    <t>722181251</t>
  </si>
  <si>
    <t>Ochrana vodovodního potrubí přilepenými termoizolačními trubicemi z PE tl přes 20 do 25 mm DN do 22, mm</t>
  </si>
  <si>
    <t>722181252</t>
  </si>
  <si>
    <t>Ochrana vodovodního potrubí přilepenými termoizolačními trubicemi z PE tl přes 20 do 25 mm DN přes, 22 do 45 mm</t>
  </si>
  <si>
    <t>722224115</t>
  </si>
  <si>
    <t>Kohout plnicí nebo vypouštěcí G 1/2" PN 10 s jedním závitem</t>
  </si>
  <si>
    <t>722231077</t>
  </si>
  <si>
    <t>Ventil zpětný mosazný G 2" PN 10 do 110°C se dvěma závity</t>
  </si>
  <si>
    <t>722231142</t>
  </si>
  <si>
    <t>Ventil závitový pojistný rohový G 3/4"</t>
  </si>
  <si>
    <t>722232043</t>
  </si>
  <si>
    <t>Kohout kulový přímý G 1/2" PN 42 do 185°C vnitřní závit</t>
  </si>
  <si>
    <t>722232044</t>
  </si>
  <si>
    <t>Kohout kulový přímý G 3/4" PN 42 do 185°C vnitřní závit</t>
  </si>
  <si>
    <t>722232045</t>
  </si>
  <si>
    <t>Kohout kulový přímý G 1" PN 42 do 185°C vnitřní závit</t>
  </si>
  <si>
    <t>722232048</t>
  </si>
  <si>
    <t>Kohout kulový přímý G 2" PN 42 do 185°C vnitřní závit</t>
  </si>
  <si>
    <t>722232171</t>
  </si>
  <si>
    <t>Kohout kulový rohový G 1/2" PN 42 do 185°C plnoprůtokový s vnějším a vnitřním závitem</t>
  </si>
  <si>
    <t>551R01</t>
  </si>
  <si>
    <t>nezámrzný venkovní ventil 1/2"</t>
  </si>
  <si>
    <t>59816122</t>
  </si>
  <si>
    <t>tmel silikonový žáruvzdorný bílý do 250 °C</t>
  </si>
  <si>
    <t>723120804R00</t>
  </si>
  <si>
    <t>Demontáž potrubí svařovaného z trubek závitových do DN 25</t>
  </si>
  <si>
    <t>725110811R00</t>
  </si>
  <si>
    <t>Demontáž klozetů splachovacích</t>
  </si>
  <si>
    <t>725210821R00</t>
  </si>
  <si>
    <t>Demontáž umyvadel umyvadel bez výtokových armatur</t>
  </si>
  <si>
    <t>725240811R00</t>
  </si>
  <si>
    <t>Demontáž sprchových kabin a mís kabin bez výtokových armatur</t>
  </si>
  <si>
    <t>725810811R00</t>
  </si>
  <si>
    <t>Demontáž výtokových ventilů nástěnných</t>
  </si>
  <si>
    <t>725820801R00</t>
  </si>
  <si>
    <t>Demontáž baterií nástěnných do G 3/4"</t>
  </si>
  <si>
    <t>998725101R00</t>
  </si>
  <si>
    <t>Přesun hmot pro zařizovací předměty v objektech výšky do 6 m</t>
  </si>
  <si>
    <t>725119125</t>
  </si>
  <si>
    <t>Montáž klozetových mís závěsných na nosné stěny</t>
  </si>
  <si>
    <t>725219102</t>
  </si>
  <si>
    <t>Montáž umyvadla připevněného na šrouby do zdiva</t>
  </si>
  <si>
    <t>725510802</t>
  </si>
  <si>
    <t>Demontáž ohřívač zásobníkový plynový cirkulační do 500 l</t>
  </si>
  <si>
    <t>725539203</t>
  </si>
  <si>
    <t>Montáž ohřívačů zásobníkových závěsných tlakových přes 50 do 80 l</t>
  </si>
  <si>
    <t>725829101</t>
  </si>
  <si>
    <t>Montáž baterie nástěnné dřezové pákové a klasické</t>
  </si>
  <si>
    <t>725829131</t>
  </si>
  <si>
    <t>Montáž baterie umyvadlové stojánkové G 1/2" ostatní typ</t>
  </si>
  <si>
    <t>725861102</t>
  </si>
  <si>
    <t>Zápachová uzávěrka pro umyvadla DN 40</t>
  </si>
  <si>
    <t>725865501</t>
  </si>
  <si>
    <t>Odpadní souprava DN 40/50 se zápachovou uzávěrkou</t>
  </si>
  <si>
    <t>54132241</t>
  </si>
  <si>
    <t>ohřívač vody elektrický závěsný akumulační svislý příkon, rychloohřev 80L 3kW</t>
  </si>
  <si>
    <t>55143976</t>
  </si>
  <si>
    <t>baterie dřezová páková nástěnná s kulatým ústím 300mm</t>
  </si>
  <si>
    <t>55144048</t>
  </si>
  <si>
    <t>baterie umyvadlová páková</t>
  </si>
  <si>
    <t>55167381</t>
  </si>
  <si>
    <t>sedátko klozetové duroplastové bílé s poklopem</t>
  </si>
  <si>
    <t>64211045</t>
  </si>
  <si>
    <t>umyvadlo keramické závěsné bílé š 550mm</t>
  </si>
  <si>
    <t>64236041</t>
  </si>
  <si>
    <t>klozet keramický bílý závěsný hluboké splachování</t>
  </si>
  <si>
    <t>726111031</t>
  </si>
  <si>
    <t>Instalační předstěna pro klozet s ovládáním zepředu v 1080 mm závěsný do masivní zděné kce</t>
  </si>
  <si>
    <t>998726111</t>
  </si>
  <si>
    <t>Přesun hmot tonážní pro instalační prefabrikáty v objektech v do 6 m</t>
  </si>
  <si>
    <t>55281717</t>
  </si>
  <si>
    <t>montážní prvek pro závěsné WC do zděných konstrukcí ovládání shora stavební v 820/880mm</t>
  </si>
  <si>
    <t>734411101</t>
  </si>
  <si>
    <t>Teploměr technický s pevným stonkem a jímkou zadní připojení průměr 63 mm délky 50 mm</t>
  </si>
  <si>
    <t>734421101</t>
  </si>
  <si>
    <t>Tlakoměr s pevným stonkem a zpětnou klapkou tlak 0-16 bar průměr 50 mm spodní připojení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</si>
</sst>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AECnmHNtel7rgeoOEztqQGdxQjTG/goWGvkLSspjqgYDQMOl2MjiyYpJ0HBpJkXZ89hKaLo+jhrK2xfhKdw93g==" saltValue="24l0n4zLaLx366XUJJ7XC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2"/>
  <sheetViews>
    <sheetView showGridLines="0" tabSelected="1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SUMIF(F57:F88,A16,I57:I88)+SUMIF(F57:F88,"PSU",I57:I88)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SUMIF(F57:F88,A17,I57:I88)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SUMIF(F57:F88,A18,I57:I88)</f>
        <v>0</v>
      </c>
      <c r="J18" s="85"/>
    </row>
    <row r="19" spans="1:10" ht="23.25" customHeight="1" x14ac:dyDescent="0.2">
      <c r="A19" s="197" t="s">
        <v>124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SUMIF(F57:F88,A19,I57:I88)</f>
        <v>0</v>
      </c>
      <c r="J19" s="85"/>
    </row>
    <row r="20" spans="1:10" ht="23.25" customHeight="1" x14ac:dyDescent="0.2">
      <c r="A20" s="197" t="s">
        <v>125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SUMIF(F57:F88,A20,I57:I88)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'001 001 Pol'!AE389+'001 002 Pol'!AE12+'001 003 Pol'!AE128</f>
        <v>0</v>
      </c>
      <c r="G39" s="148">
        <f>'001 001 Pol'!AF389+'001 002 Pol'!AF12+'001 003 Pol'!AF128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">
      <c r="A41" s="134">
        <v>2</v>
      </c>
      <c r="B41" s="152" t="s">
        <v>47</v>
      </c>
      <c r="C41" s="153" t="s">
        <v>44</v>
      </c>
      <c r="D41" s="153"/>
      <c r="E41" s="153"/>
      <c r="F41" s="154">
        <f>'001 001 Pol'!AE389+'001 002 Pol'!AE12+'001 003 Pol'!AE128</f>
        <v>0</v>
      </c>
      <c r="G41" s="155">
        <f>'001 001 Pol'!AF389+'001 002 Pol'!AF12+'001 003 Pol'!AF128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">
      <c r="A42" s="134">
        <v>3</v>
      </c>
      <c r="B42" s="158" t="s">
        <v>47</v>
      </c>
      <c r="C42" s="146" t="s">
        <v>48</v>
      </c>
      <c r="D42" s="146"/>
      <c r="E42" s="146"/>
      <c r="F42" s="159">
        <f>'001 001 Pol'!AE389</f>
        <v>0</v>
      </c>
      <c r="G42" s="149">
        <f>'001 001 Pol'!AF389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4">
        <v>3</v>
      </c>
      <c r="B43" s="158" t="s">
        <v>49</v>
      </c>
      <c r="C43" s="146" t="s">
        <v>50</v>
      </c>
      <c r="D43" s="146"/>
      <c r="E43" s="146"/>
      <c r="F43" s="159">
        <f>'001 002 Pol'!AE12</f>
        <v>0</v>
      </c>
      <c r="G43" s="149">
        <f>'001 002 Pol'!AF12</f>
        <v>0</v>
      </c>
      <c r="H43" s="149"/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51</v>
      </c>
      <c r="C44" s="146" t="s">
        <v>52</v>
      </c>
      <c r="D44" s="146"/>
      <c r="E44" s="146"/>
      <c r="F44" s="159">
        <f>'001 003 Pol'!AE128</f>
        <v>0</v>
      </c>
      <c r="G44" s="149">
        <f>'001 003 Pol'!AF128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/>
      <c r="B45" s="160" t="s">
        <v>53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59</v>
      </c>
      <c r="B50" t="s">
        <v>61</v>
      </c>
    </row>
    <row r="51" spans="1:10" x14ac:dyDescent="0.2">
      <c r="A51" t="s">
        <v>59</v>
      </c>
      <c r="B51" t="s">
        <v>62</v>
      </c>
    </row>
    <row r="54" spans="1:10" ht="15.75" x14ac:dyDescent="0.25">
      <c r="B54" s="176" t="s">
        <v>63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64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65</v>
      </c>
      <c r="C57" s="185" t="s">
        <v>66</v>
      </c>
      <c r="D57" s="186"/>
      <c r="E57" s="186"/>
      <c r="F57" s="193" t="s">
        <v>24</v>
      </c>
      <c r="G57" s="194"/>
      <c r="H57" s="194"/>
      <c r="I57" s="194">
        <f>'001 003 Pol'!G8</f>
        <v>0</v>
      </c>
      <c r="J57" s="190" t="str">
        <f>IF(I89=0,"",I57/I89*100)</f>
        <v/>
      </c>
    </row>
    <row r="58" spans="1:10" ht="36.75" customHeight="1" x14ac:dyDescent="0.2">
      <c r="A58" s="179"/>
      <c r="B58" s="184" t="s">
        <v>67</v>
      </c>
      <c r="C58" s="185" t="s">
        <v>68</v>
      </c>
      <c r="D58" s="186"/>
      <c r="E58" s="186"/>
      <c r="F58" s="193" t="s">
        <v>24</v>
      </c>
      <c r="G58" s="194"/>
      <c r="H58" s="194"/>
      <c r="I58" s="194">
        <f>'001 003 Pol'!G20</f>
        <v>0</v>
      </c>
      <c r="J58" s="190" t="str">
        <f>IF(I89=0,"",I58/I89*100)</f>
        <v/>
      </c>
    </row>
    <row r="59" spans="1:10" ht="36.75" customHeight="1" x14ac:dyDescent="0.2">
      <c r="A59" s="179"/>
      <c r="B59" s="184" t="s">
        <v>69</v>
      </c>
      <c r="C59" s="185" t="s">
        <v>70</v>
      </c>
      <c r="D59" s="186"/>
      <c r="E59" s="186"/>
      <c r="F59" s="193" t="s">
        <v>24</v>
      </c>
      <c r="G59" s="194"/>
      <c r="H59" s="194"/>
      <c r="I59" s="194">
        <f>'001 003 Pol'!G23</f>
        <v>0</v>
      </c>
      <c r="J59" s="190" t="str">
        <f>IF(I89=0,"",I59/I89*100)</f>
        <v/>
      </c>
    </row>
    <row r="60" spans="1:10" ht="36.75" customHeight="1" x14ac:dyDescent="0.2">
      <c r="A60" s="179"/>
      <c r="B60" s="184" t="s">
        <v>71</v>
      </c>
      <c r="C60" s="185" t="s">
        <v>72</v>
      </c>
      <c r="D60" s="186"/>
      <c r="E60" s="186"/>
      <c r="F60" s="193" t="s">
        <v>24</v>
      </c>
      <c r="G60" s="194"/>
      <c r="H60" s="194"/>
      <c r="I60" s="194">
        <f>'001 001 Pol'!G8</f>
        <v>0</v>
      </c>
      <c r="J60" s="190" t="str">
        <f>IF(I89=0,"",I60/I89*100)</f>
        <v/>
      </c>
    </row>
    <row r="61" spans="1:10" ht="36.75" customHeight="1" x14ac:dyDescent="0.2">
      <c r="A61" s="179"/>
      <c r="B61" s="184" t="s">
        <v>73</v>
      </c>
      <c r="C61" s="185" t="s">
        <v>74</v>
      </c>
      <c r="D61" s="186"/>
      <c r="E61" s="186"/>
      <c r="F61" s="193" t="s">
        <v>24</v>
      </c>
      <c r="G61" s="194"/>
      <c r="H61" s="194"/>
      <c r="I61" s="194">
        <f>'001 003 Pol'!G26</f>
        <v>0</v>
      </c>
      <c r="J61" s="190" t="str">
        <f>IF(I89=0,"",I61/I89*100)</f>
        <v/>
      </c>
    </row>
    <row r="62" spans="1:10" ht="36.75" customHeight="1" x14ac:dyDescent="0.2">
      <c r="A62" s="179"/>
      <c r="B62" s="184" t="s">
        <v>75</v>
      </c>
      <c r="C62" s="185" t="s">
        <v>76</v>
      </c>
      <c r="D62" s="186"/>
      <c r="E62" s="186"/>
      <c r="F62" s="193" t="s">
        <v>24</v>
      </c>
      <c r="G62" s="194"/>
      <c r="H62" s="194"/>
      <c r="I62" s="194">
        <f>'001 001 Pol'!G43</f>
        <v>0</v>
      </c>
      <c r="J62" s="190" t="str">
        <f>IF(I89=0,"",I62/I89*100)</f>
        <v/>
      </c>
    </row>
    <row r="63" spans="1:10" ht="36.75" customHeight="1" x14ac:dyDescent="0.2">
      <c r="A63" s="179"/>
      <c r="B63" s="184" t="s">
        <v>77</v>
      </c>
      <c r="C63" s="185" t="s">
        <v>78</v>
      </c>
      <c r="D63" s="186"/>
      <c r="E63" s="186"/>
      <c r="F63" s="193" t="s">
        <v>24</v>
      </c>
      <c r="G63" s="194"/>
      <c r="H63" s="194"/>
      <c r="I63" s="194">
        <f>'001 001 Pol'!G50</f>
        <v>0</v>
      </c>
      <c r="J63" s="190" t="str">
        <f>IF(I89=0,"",I63/I89*100)</f>
        <v/>
      </c>
    </row>
    <row r="64" spans="1:10" ht="36.75" customHeight="1" x14ac:dyDescent="0.2">
      <c r="A64" s="179"/>
      <c r="B64" s="184" t="s">
        <v>79</v>
      </c>
      <c r="C64" s="185" t="s">
        <v>80</v>
      </c>
      <c r="D64" s="186"/>
      <c r="E64" s="186"/>
      <c r="F64" s="193" t="s">
        <v>24</v>
      </c>
      <c r="G64" s="194"/>
      <c r="H64" s="194"/>
      <c r="I64" s="194">
        <f>'001 001 Pol'!G130</f>
        <v>0</v>
      </c>
      <c r="J64" s="190" t="str">
        <f>IF(I89=0,"",I64/I89*100)</f>
        <v/>
      </c>
    </row>
    <row r="65" spans="1:10" ht="36.75" customHeight="1" x14ac:dyDescent="0.2">
      <c r="A65" s="179"/>
      <c r="B65" s="184" t="s">
        <v>81</v>
      </c>
      <c r="C65" s="185" t="s">
        <v>82</v>
      </c>
      <c r="D65" s="186"/>
      <c r="E65" s="186"/>
      <c r="F65" s="193" t="s">
        <v>24</v>
      </c>
      <c r="G65" s="194"/>
      <c r="H65" s="194"/>
      <c r="I65" s="194">
        <f>'001 003 Pol'!G29</f>
        <v>0</v>
      </c>
      <c r="J65" s="190" t="str">
        <f>IF(I89=0,"",I65/I89*100)</f>
        <v/>
      </c>
    </row>
    <row r="66" spans="1:10" ht="36.75" customHeight="1" x14ac:dyDescent="0.2">
      <c r="A66" s="179"/>
      <c r="B66" s="184" t="s">
        <v>83</v>
      </c>
      <c r="C66" s="185" t="s">
        <v>84</v>
      </c>
      <c r="D66" s="186"/>
      <c r="E66" s="186"/>
      <c r="F66" s="193" t="s">
        <v>24</v>
      </c>
      <c r="G66" s="194"/>
      <c r="H66" s="194"/>
      <c r="I66" s="194">
        <f>'001 003 Pol'!G36</f>
        <v>0</v>
      </c>
      <c r="J66" s="190" t="str">
        <f>IF(I89=0,"",I66/I89*100)</f>
        <v/>
      </c>
    </row>
    <row r="67" spans="1:10" ht="36.75" customHeight="1" x14ac:dyDescent="0.2">
      <c r="A67" s="179"/>
      <c r="B67" s="184" t="s">
        <v>83</v>
      </c>
      <c r="C67" s="185" t="s">
        <v>85</v>
      </c>
      <c r="D67" s="186"/>
      <c r="E67" s="186"/>
      <c r="F67" s="193" t="s">
        <v>24</v>
      </c>
      <c r="G67" s="194"/>
      <c r="H67" s="194"/>
      <c r="I67" s="194">
        <f>'001 001 Pol'!G142</f>
        <v>0</v>
      </c>
      <c r="J67" s="190" t="str">
        <f>IF(I89=0,"",I67/I89*100)</f>
        <v/>
      </c>
    </row>
    <row r="68" spans="1:10" ht="36.75" customHeight="1" x14ac:dyDescent="0.2">
      <c r="A68" s="179"/>
      <c r="B68" s="184" t="s">
        <v>86</v>
      </c>
      <c r="C68" s="185" t="s">
        <v>87</v>
      </c>
      <c r="D68" s="186"/>
      <c r="E68" s="186"/>
      <c r="F68" s="193" t="s">
        <v>24</v>
      </c>
      <c r="G68" s="194"/>
      <c r="H68" s="194"/>
      <c r="I68" s="194">
        <f>'001 001 Pol'!G145</f>
        <v>0</v>
      </c>
      <c r="J68" s="190" t="str">
        <f>IF(I89=0,"",I68/I89*100)</f>
        <v/>
      </c>
    </row>
    <row r="69" spans="1:10" ht="36.75" customHeight="1" x14ac:dyDescent="0.2">
      <c r="A69" s="179"/>
      <c r="B69" s="184" t="s">
        <v>88</v>
      </c>
      <c r="C69" s="185" t="s">
        <v>89</v>
      </c>
      <c r="D69" s="186"/>
      <c r="E69" s="186"/>
      <c r="F69" s="193" t="s">
        <v>24</v>
      </c>
      <c r="G69" s="194"/>
      <c r="H69" s="194"/>
      <c r="I69" s="194">
        <f>'001 001 Pol'!G147</f>
        <v>0</v>
      </c>
      <c r="J69" s="190" t="str">
        <f>IF(I89=0,"",I69/I89*100)</f>
        <v/>
      </c>
    </row>
    <row r="70" spans="1:10" ht="36.75" customHeight="1" x14ac:dyDescent="0.2">
      <c r="A70" s="179"/>
      <c r="B70" s="184" t="s">
        <v>90</v>
      </c>
      <c r="C70" s="185" t="s">
        <v>91</v>
      </c>
      <c r="D70" s="186"/>
      <c r="E70" s="186"/>
      <c r="F70" s="193" t="s">
        <v>24</v>
      </c>
      <c r="G70" s="194"/>
      <c r="H70" s="194"/>
      <c r="I70" s="194">
        <f>'001 001 Pol'!G242</f>
        <v>0</v>
      </c>
      <c r="J70" s="190" t="str">
        <f>IF(I89=0,"",I70/I89*100)</f>
        <v/>
      </c>
    </row>
    <row r="71" spans="1:10" ht="36.75" customHeight="1" x14ac:dyDescent="0.2">
      <c r="A71" s="179"/>
      <c r="B71" s="184" t="s">
        <v>92</v>
      </c>
      <c r="C71" s="185" t="s">
        <v>93</v>
      </c>
      <c r="D71" s="186"/>
      <c r="E71" s="186"/>
      <c r="F71" s="193" t="s">
        <v>24</v>
      </c>
      <c r="G71" s="194"/>
      <c r="H71" s="194"/>
      <c r="I71" s="194">
        <f>'001 003 Pol'!G44</f>
        <v>0</v>
      </c>
      <c r="J71" s="190" t="str">
        <f>IF(I89=0,"",I71/I89*100)</f>
        <v/>
      </c>
    </row>
    <row r="72" spans="1:10" ht="36.75" customHeight="1" x14ac:dyDescent="0.2">
      <c r="A72" s="179"/>
      <c r="B72" s="184" t="s">
        <v>94</v>
      </c>
      <c r="C72" s="185" t="s">
        <v>95</v>
      </c>
      <c r="D72" s="186"/>
      <c r="E72" s="186"/>
      <c r="F72" s="193" t="s">
        <v>25</v>
      </c>
      <c r="G72" s="194"/>
      <c r="H72" s="194"/>
      <c r="I72" s="194">
        <f>'001 001 Pol'!G245</f>
        <v>0</v>
      </c>
      <c r="J72" s="190" t="str">
        <f>IF(I89=0,"",I72/I89*100)</f>
        <v/>
      </c>
    </row>
    <row r="73" spans="1:10" ht="36.75" customHeight="1" x14ac:dyDescent="0.2">
      <c r="A73" s="179"/>
      <c r="B73" s="184" t="s">
        <v>94</v>
      </c>
      <c r="C73" s="185" t="s">
        <v>96</v>
      </c>
      <c r="D73" s="186"/>
      <c r="E73" s="186"/>
      <c r="F73" s="193" t="s">
        <v>25</v>
      </c>
      <c r="G73" s="194"/>
      <c r="H73" s="194"/>
      <c r="I73" s="194">
        <f>'001 003 Pol'!G48</f>
        <v>0</v>
      </c>
      <c r="J73" s="190" t="str">
        <f>IF(I89=0,"",I73/I89*100)</f>
        <v/>
      </c>
    </row>
    <row r="74" spans="1:10" ht="36.75" customHeight="1" x14ac:dyDescent="0.2">
      <c r="A74" s="179"/>
      <c r="B74" s="184" t="s">
        <v>97</v>
      </c>
      <c r="C74" s="185" t="s">
        <v>98</v>
      </c>
      <c r="D74" s="186"/>
      <c r="E74" s="186"/>
      <c r="F74" s="193" t="s">
        <v>25</v>
      </c>
      <c r="G74" s="194"/>
      <c r="H74" s="194"/>
      <c r="I74" s="194">
        <f>'001 001 Pol'!G264</f>
        <v>0</v>
      </c>
      <c r="J74" s="190" t="str">
        <f>IF(I89=0,"",I74/I89*100)</f>
        <v/>
      </c>
    </row>
    <row r="75" spans="1:10" ht="36.75" customHeight="1" x14ac:dyDescent="0.2">
      <c r="A75" s="179"/>
      <c r="B75" s="184" t="s">
        <v>99</v>
      </c>
      <c r="C75" s="185" t="s">
        <v>100</v>
      </c>
      <c r="D75" s="186"/>
      <c r="E75" s="186"/>
      <c r="F75" s="193" t="s">
        <v>25</v>
      </c>
      <c r="G75" s="194"/>
      <c r="H75" s="194"/>
      <c r="I75" s="194">
        <f>'001 003 Pol'!G51</f>
        <v>0</v>
      </c>
      <c r="J75" s="190" t="str">
        <f>IF(I89=0,"",I75/I89*100)</f>
        <v/>
      </c>
    </row>
    <row r="76" spans="1:10" ht="36.75" customHeight="1" x14ac:dyDescent="0.2">
      <c r="A76" s="179"/>
      <c r="B76" s="184" t="s">
        <v>101</v>
      </c>
      <c r="C76" s="185" t="s">
        <v>102</v>
      </c>
      <c r="D76" s="186"/>
      <c r="E76" s="186"/>
      <c r="F76" s="193" t="s">
        <v>25</v>
      </c>
      <c r="G76" s="194"/>
      <c r="H76" s="194"/>
      <c r="I76" s="194">
        <f>'001 003 Pol'!G65</f>
        <v>0</v>
      </c>
      <c r="J76" s="190" t="str">
        <f>IF(I89=0,"",I76/I89*100)</f>
        <v/>
      </c>
    </row>
    <row r="77" spans="1:10" ht="36.75" customHeight="1" x14ac:dyDescent="0.2">
      <c r="A77" s="179"/>
      <c r="B77" s="184" t="s">
        <v>103</v>
      </c>
      <c r="C77" s="185" t="s">
        <v>104</v>
      </c>
      <c r="D77" s="186"/>
      <c r="E77" s="186"/>
      <c r="F77" s="193" t="s">
        <v>25</v>
      </c>
      <c r="G77" s="194"/>
      <c r="H77" s="194"/>
      <c r="I77" s="194">
        <f>'001 003 Pol'!G96</f>
        <v>0</v>
      </c>
      <c r="J77" s="190" t="str">
        <f>IF(I89=0,"",I77/I89*100)</f>
        <v/>
      </c>
    </row>
    <row r="78" spans="1:10" ht="36.75" customHeight="1" x14ac:dyDescent="0.2">
      <c r="A78" s="179"/>
      <c r="B78" s="184" t="s">
        <v>105</v>
      </c>
      <c r="C78" s="185" t="s">
        <v>106</v>
      </c>
      <c r="D78" s="186"/>
      <c r="E78" s="186"/>
      <c r="F78" s="193" t="s">
        <v>25</v>
      </c>
      <c r="G78" s="194"/>
      <c r="H78" s="194"/>
      <c r="I78" s="194">
        <f>'001 003 Pol'!G98</f>
        <v>0</v>
      </c>
      <c r="J78" s="190" t="str">
        <f>IF(I89=0,"",I78/I89*100)</f>
        <v/>
      </c>
    </row>
    <row r="79" spans="1:10" ht="36.75" customHeight="1" x14ac:dyDescent="0.2">
      <c r="A79" s="179"/>
      <c r="B79" s="184" t="s">
        <v>107</v>
      </c>
      <c r="C79" s="185" t="s">
        <v>108</v>
      </c>
      <c r="D79" s="186"/>
      <c r="E79" s="186"/>
      <c r="F79" s="193" t="s">
        <v>25</v>
      </c>
      <c r="G79" s="194"/>
      <c r="H79" s="194"/>
      <c r="I79" s="194">
        <f>'001 003 Pol'!G120</f>
        <v>0</v>
      </c>
      <c r="J79" s="190" t="str">
        <f>IF(I89=0,"",I79/I89*100)</f>
        <v/>
      </c>
    </row>
    <row r="80" spans="1:10" ht="36.75" customHeight="1" x14ac:dyDescent="0.2">
      <c r="A80" s="179"/>
      <c r="B80" s="184" t="s">
        <v>109</v>
      </c>
      <c r="C80" s="185" t="s">
        <v>110</v>
      </c>
      <c r="D80" s="186"/>
      <c r="E80" s="186"/>
      <c r="F80" s="193" t="s">
        <v>25</v>
      </c>
      <c r="G80" s="194"/>
      <c r="H80" s="194"/>
      <c r="I80" s="194">
        <f>'001 003 Pol'!G124</f>
        <v>0</v>
      </c>
      <c r="J80" s="190" t="str">
        <f>IF(I89=0,"",I80/I89*100)</f>
        <v/>
      </c>
    </row>
    <row r="81" spans="1:10" ht="36.75" customHeight="1" x14ac:dyDescent="0.2">
      <c r="A81" s="179"/>
      <c r="B81" s="184" t="s">
        <v>111</v>
      </c>
      <c r="C81" s="185" t="s">
        <v>112</v>
      </c>
      <c r="D81" s="186"/>
      <c r="E81" s="186"/>
      <c r="F81" s="193" t="s">
        <v>25</v>
      </c>
      <c r="G81" s="194"/>
      <c r="H81" s="194"/>
      <c r="I81" s="194">
        <f>'001 001 Pol'!G271</f>
        <v>0</v>
      </c>
      <c r="J81" s="190" t="str">
        <f>IF(I89=0,"",I81/I89*100)</f>
        <v/>
      </c>
    </row>
    <row r="82" spans="1:10" ht="36.75" customHeight="1" x14ac:dyDescent="0.2">
      <c r="A82" s="179"/>
      <c r="B82" s="184" t="s">
        <v>113</v>
      </c>
      <c r="C82" s="185" t="s">
        <v>114</v>
      </c>
      <c r="D82" s="186"/>
      <c r="E82" s="186"/>
      <c r="F82" s="193" t="s">
        <v>25</v>
      </c>
      <c r="G82" s="194"/>
      <c r="H82" s="194"/>
      <c r="I82" s="194">
        <f>'001 001 Pol'!G290</f>
        <v>0</v>
      </c>
      <c r="J82" s="190" t="str">
        <f>IF(I89=0,"",I82/I89*100)</f>
        <v/>
      </c>
    </row>
    <row r="83" spans="1:10" ht="36.75" customHeight="1" x14ac:dyDescent="0.2">
      <c r="A83" s="179"/>
      <c r="B83" s="184" t="s">
        <v>115</v>
      </c>
      <c r="C83" s="185" t="s">
        <v>116</v>
      </c>
      <c r="D83" s="186"/>
      <c r="E83" s="186"/>
      <c r="F83" s="193" t="s">
        <v>25</v>
      </c>
      <c r="G83" s="194"/>
      <c r="H83" s="194"/>
      <c r="I83" s="194">
        <f>'001 001 Pol'!G340</f>
        <v>0</v>
      </c>
      <c r="J83" s="190" t="str">
        <f>IF(I89=0,"",I83/I89*100)</f>
        <v/>
      </c>
    </row>
    <row r="84" spans="1:10" ht="36.75" customHeight="1" x14ac:dyDescent="0.2">
      <c r="A84" s="179"/>
      <c r="B84" s="184" t="s">
        <v>117</v>
      </c>
      <c r="C84" s="185" t="s">
        <v>118</v>
      </c>
      <c r="D84" s="186"/>
      <c r="E84" s="186"/>
      <c r="F84" s="193" t="s">
        <v>25</v>
      </c>
      <c r="G84" s="194"/>
      <c r="H84" s="194"/>
      <c r="I84" s="194">
        <f>'001 001 Pol'!G361</f>
        <v>0</v>
      </c>
      <c r="J84" s="190" t="str">
        <f>IF(I89=0,"",I84/I89*100)</f>
        <v/>
      </c>
    </row>
    <row r="85" spans="1:10" ht="36.75" customHeight="1" x14ac:dyDescent="0.2">
      <c r="A85" s="179"/>
      <c r="B85" s="184" t="s">
        <v>119</v>
      </c>
      <c r="C85" s="185" t="s">
        <v>120</v>
      </c>
      <c r="D85" s="186"/>
      <c r="E85" s="186"/>
      <c r="F85" s="193" t="s">
        <v>26</v>
      </c>
      <c r="G85" s="194"/>
      <c r="H85" s="194"/>
      <c r="I85" s="194">
        <f>'001 002 Pol'!G8</f>
        <v>0</v>
      </c>
      <c r="J85" s="190" t="str">
        <f>IF(I89=0,"",I85/I89*100)</f>
        <v/>
      </c>
    </row>
    <row r="86" spans="1:10" ht="36.75" customHeight="1" x14ac:dyDescent="0.2">
      <c r="A86" s="179"/>
      <c r="B86" s="184" t="s">
        <v>121</v>
      </c>
      <c r="C86" s="185" t="s">
        <v>122</v>
      </c>
      <c r="D86" s="186"/>
      <c r="E86" s="186"/>
      <c r="F86" s="193" t="s">
        <v>123</v>
      </c>
      <c r="G86" s="194"/>
      <c r="H86" s="194"/>
      <c r="I86" s="194">
        <f>'001 001 Pol'!G375</f>
        <v>0</v>
      </c>
      <c r="J86" s="190" t="str">
        <f>IF(I89=0,"",I86/I89*100)</f>
        <v/>
      </c>
    </row>
    <row r="87" spans="1:10" ht="36.75" customHeight="1" x14ac:dyDescent="0.2">
      <c r="A87" s="179"/>
      <c r="B87" s="184" t="s">
        <v>124</v>
      </c>
      <c r="C87" s="185" t="s">
        <v>27</v>
      </c>
      <c r="D87" s="186"/>
      <c r="E87" s="186"/>
      <c r="F87" s="193" t="s">
        <v>124</v>
      </c>
      <c r="G87" s="194"/>
      <c r="H87" s="194"/>
      <c r="I87" s="194">
        <f>'001 001 Pol'!G382</f>
        <v>0</v>
      </c>
      <c r="J87" s="190" t="str">
        <f>IF(I89=0,"",I87/I89*100)</f>
        <v/>
      </c>
    </row>
    <row r="88" spans="1:10" ht="36.75" customHeight="1" x14ac:dyDescent="0.2">
      <c r="A88" s="179"/>
      <c r="B88" s="184" t="s">
        <v>125</v>
      </c>
      <c r="C88" s="185" t="s">
        <v>28</v>
      </c>
      <c r="D88" s="186"/>
      <c r="E88" s="186"/>
      <c r="F88" s="193" t="s">
        <v>125</v>
      </c>
      <c r="G88" s="194"/>
      <c r="H88" s="194"/>
      <c r="I88" s="194">
        <f>'001 001 Pol'!G385</f>
        <v>0</v>
      </c>
      <c r="J88" s="190" t="str">
        <f>IF(I89=0,"",I88/I89*100)</f>
        <v/>
      </c>
    </row>
    <row r="89" spans="1:10" ht="25.5" customHeight="1" x14ac:dyDescent="0.2">
      <c r="A89" s="180"/>
      <c r="B89" s="187" t="s">
        <v>1</v>
      </c>
      <c r="C89" s="188"/>
      <c r="D89" s="189"/>
      <c r="E89" s="189"/>
      <c r="F89" s="195"/>
      <c r="G89" s="196"/>
      <c r="H89" s="196"/>
      <c r="I89" s="196">
        <f>SUM(I57:I88)</f>
        <v>0</v>
      </c>
      <c r="J89" s="191">
        <f>SUM(J57:J88)</f>
        <v>0</v>
      </c>
    </row>
    <row r="90" spans="1:10" x14ac:dyDescent="0.2">
      <c r="F90" s="133"/>
      <c r="G90" s="133"/>
      <c r="H90" s="133"/>
      <c r="I90" s="133"/>
      <c r="J90" s="192"/>
    </row>
    <row r="91" spans="1:10" x14ac:dyDescent="0.2">
      <c r="F91" s="133"/>
      <c r="G91" s="133"/>
      <c r="H91" s="133"/>
      <c r="I91" s="133"/>
      <c r="J91" s="192"/>
    </row>
    <row r="92" spans="1:10" x14ac:dyDescent="0.2">
      <c r="F92" s="133"/>
      <c r="G92" s="133"/>
      <c r="H92" s="133"/>
      <c r="I92" s="133"/>
      <c r="J92" s="192"/>
    </row>
  </sheetData>
  <sheetProtection algorithmName="SHA-512" hashValue="AARE0SVO3k9MM373gNezgMBAX/qSoMi7VVt/k/od8J7QyzzcsTu8h4BrFSP+XTiWbnk6mOP8zRWDuk75Iz/a2A==" saltValue="SdJouS2q0Bdh80n8xe4I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5:E85"/>
    <mergeCell ref="C86:E86"/>
    <mergeCell ref="C87:E87"/>
    <mergeCell ref="C88:E88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0tmJmMlkFREuyisvn9rUnAtCkpjO5vmEpaO1A1kXh7V65SJW7nKn6TlwNXc6FXYYZSDyXPrk2Us3h9awaJkOg==" saltValue="GaXEd7ICP+DY3K8f7/uf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126</v>
      </c>
      <c r="B1" s="198"/>
      <c r="C1" s="198"/>
      <c r="D1" s="198"/>
      <c r="E1" s="198"/>
      <c r="F1" s="198"/>
      <c r="G1" s="198"/>
      <c r="AG1" t="s">
        <v>127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128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128</v>
      </c>
      <c r="AG3" t="s">
        <v>129</v>
      </c>
    </row>
    <row r="4" spans="1:60" ht="24.95" customHeight="1" x14ac:dyDescent="0.2">
      <c r="A4" s="203" t="s">
        <v>9</v>
      </c>
      <c r="B4" s="204" t="s">
        <v>47</v>
      </c>
      <c r="C4" s="205" t="s">
        <v>48</v>
      </c>
      <c r="D4" s="206"/>
      <c r="E4" s="206"/>
      <c r="F4" s="206"/>
      <c r="G4" s="207"/>
      <c r="AG4" t="s">
        <v>130</v>
      </c>
    </row>
    <row r="5" spans="1:60" x14ac:dyDescent="0.2">
      <c r="D5" s="10"/>
    </row>
    <row r="6" spans="1:60" ht="38.25" x14ac:dyDescent="0.2">
      <c r="A6" s="209" t="s">
        <v>131</v>
      </c>
      <c r="B6" s="211" t="s">
        <v>132</v>
      </c>
      <c r="C6" s="211" t="s">
        <v>133</v>
      </c>
      <c r="D6" s="210" t="s">
        <v>134</v>
      </c>
      <c r="E6" s="209" t="s">
        <v>135</v>
      </c>
      <c r="F6" s="208" t="s">
        <v>136</v>
      </c>
      <c r="G6" s="209" t="s">
        <v>29</v>
      </c>
      <c r="H6" s="212" t="s">
        <v>30</v>
      </c>
      <c r="I6" s="212" t="s">
        <v>137</v>
      </c>
      <c r="J6" s="212" t="s">
        <v>31</v>
      </c>
      <c r="K6" s="212" t="s">
        <v>138</v>
      </c>
      <c r="L6" s="212" t="s">
        <v>139</v>
      </c>
      <c r="M6" s="212" t="s">
        <v>140</v>
      </c>
      <c r="N6" s="212" t="s">
        <v>141</v>
      </c>
      <c r="O6" s="212" t="s">
        <v>142</v>
      </c>
      <c r="P6" s="212" t="s">
        <v>143</v>
      </c>
      <c r="Q6" s="212" t="s">
        <v>144</v>
      </c>
      <c r="R6" s="212" t="s">
        <v>145</v>
      </c>
      <c r="S6" s="212" t="s">
        <v>146</v>
      </c>
      <c r="T6" s="212" t="s">
        <v>147</v>
      </c>
      <c r="U6" s="212" t="s">
        <v>148</v>
      </c>
      <c r="V6" s="212" t="s">
        <v>149</v>
      </c>
      <c r="W6" s="212" t="s">
        <v>150</v>
      </c>
      <c r="X6" s="212" t="s">
        <v>151</v>
      </c>
      <c r="Y6" s="212" t="s">
        <v>152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153</v>
      </c>
      <c r="B8" s="228" t="s">
        <v>71</v>
      </c>
      <c r="C8" s="250" t="s">
        <v>72</v>
      </c>
      <c r="D8" s="229"/>
      <c r="E8" s="230"/>
      <c r="F8" s="231"/>
      <c r="G8" s="231">
        <f>SUMIF(AG9:AG42,"&lt;&gt;NOR",G9:G42)</f>
        <v>0</v>
      </c>
      <c r="H8" s="231"/>
      <c r="I8" s="231">
        <f>SUM(I9:I42)</f>
        <v>0</v>
      </c>
      <c r="J8" s="231"/>
      <c r="K8" s="231">
        <f>SUM(K9:K42)</f>
        <v>0</v>
      </c>
      <c r="L8" s="231"/>
      <c r="M8" s="231">
        <f>SUM(M9:M42)</f>
        <v>0</v>
      </c>
      <c r="N8" s="230"/>
      <c r="O8" s="230">
        <f>SUM(O9:O42)</f>
        <v>3.01</v>
      </c>
      <c r="P8" s="230"/>
      <c r="Q8" s="230">
        <f>SUM(Q9:Q42)</f>
        <v>0</v>
      </c>
      <c r="R8" s="231"/>
      <c r="S8" s="231"/>
      <c r="T8" s="232"/>
      <c r="U8" s="226"/>
      <c r="V8" s="226">
        <f>SUM(V9:V42)</f>
        <v>317.58999999999997</v>
      </c>
      <c r="W8" s="226"/>
      <c r="X8" s="226"/>
      <c r="Y8" s="226"/>
      <c r="AG8" t="s">
        <v>154</v>
      </c>
    </row>
    <row r="9" spans="1:60" ht="22.5" outlineLevel="1" x14ac:dyDescent="0.2">
      <c r="A9" s="234">
        <v>1</v>
      </c>
      <c r="B9" s="235" t="s">
        <v>155</v>
      </c>
      <c r="C9" s="251" t="s">
        <v>156</v>
      </c>
      <c r="D9" s="236" t="s">
        <v>157</v>
      </c>
      <c r="E9" s="237">
        <v>232.72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158</v>
      </c>
      <c r="S9" s="239" t="s">
        <v>159</v>
      </c>
      <c r="T9" s="240" t="s">
        <v>159</v>
      </c>
      <c r="U9" s="223">
        <v>0.3</v>
      </c>
      <c r="V9" s="223">
        <f>ROUND(E9*U9,2)</f>
        <v>69.819999999999993</v>
      </c>
      <c r="W9" s="223"/>
      <c r="X9" s="223" t="s">
        <v>160</v>
      </c>
      <c r="Y9" s="223" t="s">
        <v>161</v>
      </c>
      <c r="Z9" s="213"/>
      <c r="AA9" s="213"/>
      <c r="AB9" s="213"/>
      <c r="AC9" s="213"/>
      <c r="AD9" s="213"/>
      <c r="AE9" s="213"/>
      <c r="AF9" s="213"/>
      <c r="AG9" s="213" t="s">
        <v>162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52" t="s">
        <v>163</v>
      </c>
      <c r="D10" s="224"/>
      <c r="E10" s="225">
        <v>111.95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164</v>
      </c>
      <c r="AH10" s="213">
        <v>5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3" x14ac:dyDescent="0.2">
      <c r="A11" s="220"/>
      <c r="B11" s="221"/>
      <c r="C11" s="252" t="s">
        <v>165</v>
      </c>
      <c r="D11" s="224"/>
      <c r="E11" s="225">
        <v>78.84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164</v>
      </c>
      <c r="AH11" s="213">
        <v>5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">
      <c r="A12" s="220"/>
      <c r="B12" s="221"/>
      <c r="C12" s="252" t="s">
        <v>166</v>
      </c>
      <c r="D12" s="224"/>
      <c r="E12" s="225">
        <v>41.93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164</v>
      </c>
      <c r="AH12" s="213">
        <v>5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2</v>
      </c>
      <c r="B13" s="235" t="s">
        <v>167</v>
      </c>
      <c r="C13" s="251" t="s">
        <v>168</v>
      </c>
      <c r="D13" s="236" t="s">
        <v>157</v>
      </c>
      <c r="E13" s="237">
        <v>11.52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 t="s">
        <v>158</v>
      </c>
      <c r="S13" s="239" t="s">
        <v>159</v>
      </c>
      <c r="T13" s="240" t="s">
        <v>159</v>
      </c>
      <c r="U13" s="223">
        <v>0.43</v>
      </c>
      <c r="V13" s="223">
        <f>ROUND(E13*U13,2)</f>
        <v>4.95</v>
      </c>
      <c r="W13" s="223"/>
      <c r="X13" s="223" t="s">
        <v>160</v>
      </c>
      <c r="Y13" s="223" t="s">
        <v>161</v>
      </c>
      <c r="Z13" s="213"/>
      <c r="AA13" s="213"/>
      <c r="AB13" s="213"/>
      <c r="AC13" s="213"/>
      <c r="AD13" s="213"/>
      <c r="AE13" s="213"/>
      <c r="AF13" s="213"/>
      <c r="AG13" s="213" t="s">
        <v>162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2" t="s">
        <v>169</v>
      </c>
      <c r="D14" s="224"/>
      <c r="E14" s="225">
        <v>4.09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164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">
      <c r="A15" s="220"/>
      <c r="B15" s="221"/>
      <c r="C15" s="252" t="s">
        <v>170</v>
      </c>
      <c r="D15" s="224"/>
      <c r="E15" s="225">
        <v>4.08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164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3" x14ac:dyDescent="0.2">
      <c r="A16" s="220"/>
      <c r="B16" s="221"/>
      <c r="C16" s="252" t="s">
        <v>171</v>
      </c>
      <c r="D16" s="224"/>
      <c r="E16" s="225">
        <v>3.35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164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4">
        <v>3</v>
      </c>
      <c r="B17" s="235" t="s">
        <v>172</v>
      </c>
      <c r="C17" s="251" t="s">
        <v>173</v>
      </c>
      <c r="D17" s="236" t="s">
        <v>157</v>
      </c>
      <c r="E17" s="237">
        <v>26.94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9" t="s">
        <v>158</v>
      </c>
      <c r="S17" s="239" t="s">
        <v>159</v>
      </c>
      <c r="T17" s="240" t="s">
        <v>159</v>
      </c>
      <c r="U17" s="223">
        <v>0.28000000000000003</v>
      </c>
      <c r="V17" s="223">
        <f>ROUND(E17*U17,2)</f>
        <v>7.54</v>
      </c>
      <c r="W17" s="223"/>
      <c r="X17" s="223" t="s">
        <v>160</v>
      </c>
      <c r="Y17" s="223" t="s">
        <v>161</v>
      </c>
      <c r="Z17" s="213"/>
      <c r="AA17" s="213"/>
      <c r="AB17" s="213"/>
      <c r="AC17" s="213"/>
      <c r="AD17" s="213"/>
      <c r="AE17" s="213"/>
      <c r="AF17" s="213"/>
      <c r="AG17" s="213" t="s">
        <v>162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2" t="s">
        <v>174</v>
      </c>
      <c r="D18" s="224"/>
      <c r="E18" s="225">
        <v>5.0999999999999996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164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">
      <c r="A19" s="220"/>
      <c r="B19" s="221"/>
      <c r="C19" s="252" t="s">
        <v>175</v>
      </c>
      <c r="D19" s="224"/>
      <c r="E19" s="225">
        <v>5.49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164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">
      <c r="A20" s="220"/>
      <c r="B20" s="221"/>
      <c r="C20" s="252" t="s">
        <v>176</v>
      </c>
      <c r="D20" s="224"/>
      <c r="E20" s="225">
        <v>9.91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164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20"/>
      <c r="B21" s="221"/>
      <c r="C21" s="252" t="s">
        <v>177</v>
      </c>
      <c r="D21" s="224"/>
      <c r="E21" s="225">
        <v>6.44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164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34">
        <v>4</v>
      </c>
      <c r="B22" s="235" t="s">
        <v>178</v>
      </c>
      <c r="C22" s="251" t="s">
        <v>179</v>
      </c>
      <c r="D22" s="236" t="s">
        <v>157</v>
      </c>
      <c r="E22" s="237">
        <v>111.95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1.3729999999999999E-2</v>
      </c>
      <c r="O22" s="237">
        <f>ROUND(E22*N22,2)</f>
        <v>1.54</v>
      </c>
      <c r="P22" s="237">
        <v>0</v>
      </c>
      <c r="Q22" s="237">
        <f>ROUND(E22*P22,2)</f>
        <v>0</v>
      </c>
      <c r="R22" s="239"/>
      <c r="S22" s="239" t="s">
        <v>180</v>
      </c>
      <c r="T22" s="240" t="s">
        <v>181</v>
      </c>
      <c r="U22" s="223">
        <v>1.0109999999999999</v>
      </c>
      <c r="V22" s="223">
        <f>ROUND(E22*U22,2)</f>
        <v>113.18</v>
      </c>
      <c r="W22" s="223"/>
      <c r="X22" s="223" t="s">
        <v>160</v>
      </c>
      <c r="Y22" s="223" t="s">
        <v>161</v>
      </c>
      <c r="Z22" s="213"/>
      <c r="AA22" s="213"/>
      <c r="AB22" s="213"/>
      <c r="AC22" s="213"/>
      <c r="AD22" s="213"/>
      <c r="AE22" s="213"/>
      <c r="AF22" s="213"/>
      <c r="AG22" s="213" t="s">
        <v>162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52" t="s">
        <v>182</v>
      </c>
      <c r="D23" s="224"/>
      <c r="E23" s="225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164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">
      <c r="A24" s="220"/>
      <c r="B24" s="221"/>
      <c r="C24" s="252" t="s">
        <v>183</v>
      </c>
      <c r="D24" s="224"/>
      <c r="E24" s="225">
        <v>65.7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164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">
      <c r="A25" s="220"/>
      <c r="B25" s="221"/>
      <c r="C25" s="252" t="s">
        <v>184</v>
      </c>
      <c r="D25" s="224"/>
      <c r="E25" s="225">
        <v>46.25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164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34">
        <v>5</v>
      </c>
      <c r="B26" s="235" t="s">
        <v>185</v>
      </c>
      <c r="C26" s="251" t="s">
        <v>186</v>
      </c>
      <c r="D26" s="236" t="s">
        <v>157</v>
      </c>
      <c r="E26" s="237">
        <v>78.84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7">
        <v>1.2149999999999999E-2</v>
      </c>
      <c r="O26" s="237">
        <f>ROUND(E26*N26,2)</f>
        <v>0.96</v>
      </c>
      <c r="P26" s="237">
        <v>0</v>
      </c>
      <c r="Q26" s="237">
        <f>ROUND(E26*P26,2)</f>
        <v>0</v>
      </c>
      <c r="R26" s="239"/>
      <c r="S26" s="239" t="s">
        <v>180</v>
      </c>
      <c r="T26" s="240" t="s">
        <v>181</v>
      </c>
      <c r="U26" s="223">
        <v>1.0109999999999999</v>
      </c>
      <c r="V26" s="223">
        <f>ROUND(E26*U26,2)</f>
        <v>79.709999999999994</v>
      </c>
      <c r="W26" s="223"/>
      <c r="X26" s="223" t="s">
        <v>160</v>
      </c>
      <c r="Y26" s="223" t="s">
        <v>161</v>
      </c>
      <c r="Z26" s="213"/>
      <c r="AA26" s="213"/>
      <c r="AB26" s="213"/>
      <c r="AC26" s="213"/>
      <c r="AD26" s="213"/>
      <c r="AE26" s="213"/>
      <c r="AF26" s="213"/>
      <c r="AG26" s="213" t="s">
        <v>162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2" t="s">
        <v>187</v>
      </c>
      <c r="D27" s="224"/>
      <c r="E27" s="225"/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164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3" x14ac:dyDescent="0.2">
      <c r="A28" s="220"/>
      <c r="B28" s="221"/>
      <c r="C28" s="252" t="s">
        <v>188</v>
      </c>
      <c r="D28" s="224"/>
      <c r="E28" s="225">
        <v>17.23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164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3" x14ac:dyDescent="0.2">
      <c r="A29" s="220"/>
      <c r="B29" s="221"/>
      <c r="C29" s="252" t="s">
        <v>189</v>
      </c>
      <c r="D29" s="224"/>
      <c r="E29" s="225">
        <v>8.2200000000000006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164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20"/>
      <c r="B30" s="221"/>
      <c r="C30" s="252" t="s">
        <v>190</v>
      </c>
      <c r="D30" s="224"/>
      <c r="E30" s="225">
        <v>12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164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20"/>
      <c r="B31" s="221"/>
      <c r="C31" s="252" t="s">
        <v>191</v>
      </c>
      <c r="D31" s="224"/>
      <c r="E31" s="225">
        <v>16.8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164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 x14ac:dyDescent="0.2">
      <c r="A32" s="220"/>
      <c r="B32" s="221"/>
      <c r="C32" s="252" t="s">
        <v>174</v>
      </c>
      <c r="D32" s="224"/>
      <c r="E32" s="225">
        <v>5.0999999999999996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164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 x14ac:dyDescent="0.2">
      <c r="A33" s="220"/>
      <c r="B33" s="221"/>
      <c r="C33" s="252" t="s">
        <v>169</v>
      </c>
      <c r="D33" s="224"/>
      <c r="E33" s="225">
        <v>4.09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164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3" x14ac:dyDescent="0.2">
      <c r="A34" s="220"/>
      <c r="B34" s="221"/>
      <c r="C34" s="252" t="s">
        <v>175</v>
      </c>
      <c r="D34" s="224"/>
      <c r="E34" s="225">
        <v>5.49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164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3" x14ac:dyDescent="0.2">
      <c r="A35" s="220"/>
      <c r="B35" s="221"/>
      <c r="C35" s="252" t="s">
        <v>176</v>
      </c>
      <c r="D35" s="224"/>
      <c r="E35" s="225">
        <v>9.91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164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34">
        <v>6</v>
      </c>
      <c r="B36" s="235" t="s">
        <v>192</v>
      </c>
      <c r="C36" s="251" t="s">
        <v>193</v>
      </c>
      <c r="D36" s="236" t="s">
        <v>157</v>
      </c>
      <c r="E36" s="237">
        <v>41.93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1.2149999999999999E-2</v>
      </c>
      <c r="O36" s="237">
        <f>ROUND(E36*N36,2)</f>
        <v>0.51</v>
      </c>
      <c r="P36" s="237">
        <v>0</v>
      </c>
      <c r="Q36" s="237">
        <f>ROUND(E36*P36,2)</f>
        <v>0</v>
      </c>
      <c r="R36" s="239"/>
      <c r="S36" s="239" t="s">
        <v>180</v>
      </c>
      <c r="T36" s="240" t="s">
        <v>181</v>
      </c>
      <c r="U36" s="223">
        <v>1.0109999999999999</v>
      </c>
      <c r="V36" s="223">
        <f>ROUND(E36*U36,2)</f>
        <v>42.39</v>
      </c>
      <c r="W36" s="223"/>
      <c r="X36" s="223" t="s">
        <v>160</v>
      </c>
      <c r="Y36" s="223" t="s">
        <v>161</v>
      </c>
      <c r="Z36" s="213"/>
      <c r="AA36" s="213"/>
      <c r="AB36" s="213"/>
      <c r="AC36" s="213"/>
      <c r="AD36" s="213"/>
      <c r="AE36" s="213"/>
      <c r="AF36" s="213"/>
      <c r="AG36" s="213" t="s">
        <v>162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52" t="s">
        <v>194</v>
      </c>
      <c r="D37" s="224"/>
      <c r="E37" s="225"/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164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3" x14ac:dyDescent="0.2">
      <c r="A38" s="220"/>
      <c r="B38" s="221"/>
      <c r="C38" s="252" t="s">
        <v>170</v>
      </c>
      <c r="D38" s="224"/>
      <c r="E38" s="225">
        <v>4.08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164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">
      <c r="A39" s="220"/>
      <c r="B39" s="221"/>
      <c r="C39" s="252" t="s">
        <v>195</v>
      </c>
      <c r="D39" s="224"/>
      <c r="E39" s="225">
        <v>14.03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164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20"/>
      <c r="B40" s="221"/>
      <c r="C40" s="252" t="s">
        <v>196</v>
      </c>
      <c r="D40" s="224"/>
      <c r="E40" s="225">
        <v>14.03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164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3" x14ac:dyDescent="0.2">
      <c r="A41" s="220"/>
      <c r="B41" s="221"/>
      <c r="C41" s="252" t="s">
        <v>177</v>
      </c>
      <c r="D41" s="224"/>
      <c r="E41" s="225">
        <v>6.44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164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52" t="s">
        <v>171</v>
      </c>
      <c r="D42" s="224"/>
      <c r="E42" s="225">
        <v>3.35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164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27" t="s">
        <v>153</v>
      </c>
      <c r="B43" s="228" t="s">
        <v>75</v>
      </c>
      <c r="C43" s="250" t="s">
        <v>76</v>
      </c>
      <c r="D43" s="229"/>
      <c r="E43" s="230"/>
      <c r="F43" s="231"/>
      <c r="G43" s="231">
        <f>SUMIF(AG44:AG49,"&lt;&gt;NOR",G44:G49)</f>
        <v>0</v>
      </c>
      <c r="H43" s="231"/>
      <c r="I43" s="231">
        <f>SUM(I44:I49)</f>
        <v>0</v>
      </c>
      <c r="J43" s="231"/>
      <c r="K43" s="231">
        <f>SUM(K44:K49)</f>
        <v>0</v>
      </c>
      <c r="L43" s="231"/>
      <c r="M43" s="231">
        <f>SUM(M44:M49)</f>
        <v>0</v>
      </c>
      <c r="N43" s="230"/>
      <c r="O43" s="230">
        <f>SUM(O44:O49)</f>
        <v>1.6099999999999999</v>
      </c>
      <c r="P43" s="230"/>
      <c r="Q43" s="230">
        <f>SUM(Q44:Q49)</f>
        <v>0</v>
      </c>
      <c r="R43" s="231"/>
      <c r="S43" s="231"/>
      <c r="T43" s="232"/>
      <c r="U43" s="226"/>
      <c r="V43" s="226">
        <f>SUM(V44:V49)</f>
        <v>31.9</v>
      </c>
      <c r="W43" s="226"/>
      <c r="X43" s="226"/>
      <c r="Y43" s="226"/>
      <c r="AG43" t="s">
        <v>154</v>
      </c>
    </row>
    <row r="44" spans="1:60" outlineLevel="1" x14ac:dyDescent="0.2">
      <c r="A44" s="234">
        <v>7</v>
      </c>
      <c r="B44" s="235" t="s">
        <v>197</v>
      </c>
      <c r="C44" s="251" t="s">
        <v>198</v>
      </c>
      <c r="D44" s="236" t="s">
        <v>157</v>
      </c>
      <c r="E44" s="237">
        <v>72.342500000000001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5.2500000000000003E-3</v>
      </c>
      <c r="O44" s="237">
        <f>ROUND(E44*N44,2)</f>
        <v>0.38</v>
      </c>
      <c r="P44" s="237">
        <v>0</v>
      </c>
      <c r="Q44" s="237">
        <f>ROUND(E44*P44,2)</f>
        <v>0</v>
      </c>
      <c r="R44" s="239" t="s">
        <v>158</v>
      </c>
      <c r="S44" s="239" t="s">
        <v>159</v>
      </c>
      <c r="T44" s="240" t="s">
        <v>159</v>
      </c>
      <c r="U44" s="223">
        <v>8.1000000000000003E-2</v>
      </c>
      <c r="V44" s="223">
        <f>ROUND(E44*U44,2)</f>
        <v>5.86</v>
      </c>
      <c r="W44" s="223"/>
      <c r="X44" s="223" t="s">
        <v>160</v>
      </c>
      <c r="Y44" s="223" t="s">
        <v>161</v>
      </c>
      <c r="Z44" s="213"/>
      <c r="AA44" s="213"/>
      <c r="AB44" s="213"/>
      <c r="AC44" s="213"/>
      <c r="AD44" s="213"/>
      <c r="AE44" s="213"/>
      <c r="AF44" s="213"/>
      <c r="AG44" s="213" t="s">
        <v>162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53" t="s">
        <v>199</v>
      </c>
      <c r="D45" s="241"/>
      <c r="E45" s="241"/>
      <c r="F45" s="241"/>
      <c r="G45" s="241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200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52" t="s">
        <v>201</v>
      </c>
      <c r="D46" s="224"/>
      <c r="E46" s="225">
        <v>72.342500000000001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164</v>
      </c>
      <c r="AH46" s="213">
        <v>5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34">
        <v>8</v>
      </c>
      <c r="B47" s="235" t="s">
        <v>202</v>
      </c>
      <c r="C47" s="251" t="s">
        <v>203</v>
      </c>
      <c r="D47" s="236" t="s">
        <v>157</v>
      </c>
      <c r="E47" s="237">
        <v>72.342500000000001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7">
        <v>1.7000000000000001E-2</v>
      </c>
      <c r="O47" s="237">
        <f>ROUND(E47*N47,2)</f>
        <v>1.23</v>
      </c>
      <c r="P47" s="237">
        <v>0</v>
      </c>
      <c r="Q47" s="237">
        <f>ROUND(E47*P47,2)</f>
        <v>0</v>
      </c>
      <c r="R47" s="239" t="s">
        <v>158</v>
      </c>
      <c r="S47" s="239" t="s">
        <v>159</v>
      </c>
      <c r="T47" s="240" t="s">
        <v>159</v>
      </c>
      <c r="U47" s="223">
        <v>0.36</v>
      </c>
      <c r="V47" s="223">
        <f>ROUND(E47*U47,2)</f>
        <v>26.04</v>
      </c>
      <c r="W47" s="223"/>
      <c r="X47" s="223" t="s">
        <v>160</v>
      </c>
      <c r="Y47" s="223" t="s">
        <v>161</v>
      </c>
      <c r="Z47" s="213"/>
      <c r="AA47" s="213"/>
      <c r="AB47" s="213"/>
      <c r="AC47" s="213"/>
      <c r="AD47" s="213"/>
      <c r="AE47" s="213"/>
      <c r="AF47" s="213"/>
      <c r="AG47" s="213" t="s">
        <v>162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53" t="s">
        <v>199</v>
      </c>
      <c r="D48" s="241"/>
      <c r="E48" s="241"/>
      <c r="F48" s="241"/>
      <c r="G48" s="241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200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2" t="s">
        <v>204</v>
      </c>
      <c r="D49" s="224"/>
      <c r="E49" s="225">
        <v>72.342500000000001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164</v>
      </c>
      <c r="AH49" s="213">
        <v>5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27" t="s">
        <v>153</v>
      </c>
      <c r="B50" s="228" t="s">
        <v>77</v>
      </c>
      <c r="C50" s="250" t="s">
        <v>78</v>
      </c>
      <c r="D50" s="229"/>
      <c r="E50" s="230"/>
      <c r="F50" s="231"/>
      <c r="G50" s="231">
        <f>SUMIF(AG51:AG129,"&lt;&gt;NOR",G51:G129)</f>
        <v>0</v>
      </c>
      <c r="H50" s="231"/>
      <c r="I50" s="231">
        <f>SUM(I51:I129)</f>
        <v>0</v>
      </c>
      <c r="J50" s="231"/>
      <c r="K50" s="231">
        <f>SUM(K51:K129)</f>
        <v>0</v>
      </c>
      <c r="L50" s="231"/>
      <c r="M50" s="231">
        <f>SUM(M51:M129)</f>
        <v>0</v>
      </c>
      <c r="N50" s="230"/>
      <c r="O50" s="230">
        <f>SUM(O51:O129)</f>
        <v>10.270000000000001</v>
      </c>
      <c r="P50" s="230"/>
      <c r="Q50" s="230">
        <f>SUM(Q51:Q129)</f>
        <v>0</v>
      </c>
      <c r="R50" s="231"/>
      <c r="S50" s="231"/>
      <c r="T50" s="232"/>
      <c r="U50" s="226"/>
      <c r="V50" s="226">
        <f>SUM(V51:V129)</f>
        <v>384.94000000000005</v>
      </c>
      <c r="W50" s="226"/>
      <c r="X50" s="226"/>
      <c r="Y50" s="226"/>
      <c r="AG50" t="s">
        <v>154</v>
      </c>
    </row>
    <row r="51" spans="1:60" outlineLevel="1" x14ac:dyDescent="0.2">
      <c r="A51" s="234">
        <v>9</v>
      </c>
      <c r="B51" s="235" t="s">
        <v>205</v>
      </c>
      <c r="C51" s="251" t="s">
        <v>206</v>
      </c>
      <c r="D51" s="236" t="s">
        <v>157</v>
      </c>
      <c r="E51" s="237">
        <v>110.88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7">
        <v>4.0000000000000003E-5</v>
      </c>
      <c r="O51" s="237">
        <f>ROUND(E51*N51,2)</f>
        <v>0</v>
      </c>
      <c r="P51" s="237">
        <v>0</v>
      </c>
      <c r="Q51" s="237">
        <f>ROUND(E51*P51,2)</f>
        <v>0</v>
      </c>
      <c r="R51" s="239" t="s">
        <v>158</v>
      </c>
      <c r="S51" s="239" t="s">
        <v>159</v>
      </c>
      <c r="T51" s="240" t="s">
        <v>159</v>
      </c>
      <c r="U51" s="223">
        <v>7.8E-2</v>
      </c>
      <c r="V51" s="223">
        <f>ROUND(E51*U51,2)</f>
        <v>8.65</v>
      </c>
      <c r="W51" s="223"/>
      <c r="X51" s="223" t="s">
        <v>160</v>
      </c>
      <c r="Y51" s="223" t="s">
        <v>161</v>
      </c>
      <c r="Z51" s="213"/>
      <c r="AA51" s="213"/>
      <c r="AB51" s="213"/>
      <c r="AC51" s="213"/>
      <c r="AD51" s="213"/>
      <c r="AE51" s="213"/>
      <c r="AF51" s="213"/>
      <c r="AG51" s="213" t="s">
        <v>162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2" x14ac:dyDescent="0.2">
      <c r="A52" s="220"/>
      <c r="B52" s="221"/>
      <c r="C52" s="253" t="s">
        <v>207</v>
      </c>
      <c r="D52" s="241"/>
      <c r="E52" s="241"/>
      <c r="F52" s="241"/>
      <c r="G52" s="241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200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42" t="str">
        <f>C52</f>
        <v>které se zřizují před úpravami povrchu, a obalení osazených dveřních zárubní před znečištěním při úpravách povrchu nástřikem plastických maltovin včetně pozdějšího odkrytí,</v>
      </c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52" t="s">
        <v>208</v>
      </c>
      <c r="D53" s="224"/>
      <c r="E53" s="225">
        <v>2.7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164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3" x14ac:dyDescent="0.2">
      <c r="A54" s="220"/>
      <c r="B54" s="221"/>
      <c r="C54" s="252" t="s">
        <v>209</v>
      </c>
      <c r="D54" s="224"/>
      <c r="E54" s="225">
        <v>22.68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164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3" x14ac:dyDescent="0.2">
      <c r="A55" s="220"/>
      <c r="B55" s="221"/>
      <c r="C55" s="252" t="s">
        <v>210</v>
      </c>
      <c r="D55" s="224"/>
      <c r="E55" s="225">
        <v>6.3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164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 x14ac:dyDescent="0.2">
      <c r="A56" s="220"/>
      <c r="B56" s="221"/>
      <c r="C56" s="252" t="s">
        <v>211</v>
      </c>
      <c r="D56" s="224"/>
      <c r="E56" s="225">
        <v>1.44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164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3" x14ac:dyDescent="0.2">
      <c r="A57" s="220"/>
      <c r="B57" s="221"/>
      <c r="C57" s="252" t="s">
        <v>212</v>
      </c>
      <c r="D57" s="224"/>
      <c r="E57" s="225">
        <v>0.54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164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20"/>
      <c r="B58" s="221"/>
      <c r="C58" s="252" t="s">
        <v>213</v>
      </c>
      <c r="D58" s="224"/>
      <c r="E58" s="225">
        <v>2.1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164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">
      <c r="A59" s="220"/>
      <c r="B59" s="221"/>
      <c r="C59" s="252" t="s">
        <v>212</v>
      </c>
      <c r="D59" s="224"/>
      <c r="E59" s="225">
        <v>0.54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164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3" x14ac:dyDescent="0.2">
      <c r="A60" s="220"/>
      <c r="B60" s="221"/>
      <c r="C60" s="252" t="s">
        <v>214</v>
      </c>
      <c r="D60" s="224"/>
      <c r="E60" s="225">
        <v>7.56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164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3" x14ac:dyDescent="0.2">
      <c r="A61" s="220"/>
      <c r="B61" s="221"/>
      <c r="C61" s="252" t="s">
        <v>215</v>
      </c>
      <c r="D61" s="224"/>
      <c r="E61" s="225">
        <v>4.2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164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">
      <c r="A62" s="220"/>
      <c r="B62" s="221"/>
      <c r="C62" s="252" t="s">
        <v>216</v>
      </c>
      <c r="D62" s="224"/>
      <c r="E62" s="225">
        <v>0.72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164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3" x14ac:dyDescent="0.2">
      <c r="A63" s="220"/>
      <c r="B63" s="221"/>
      <c r="C63" s="252" t="s">
        <v>217</v>
      </c>
      <c r="D63" s="224"/>
      <c r="E63" s="225">
        <v>2.7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164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3" x14ac:dyDescent="0.2">
      <c r="A64" s="220"/>
      <c r="B64" s="221"/>
      <c r="C64" s="252" t="s">
        <v>218</v>
      </c>
      <c r="D64" s="224"/>
      <c r="E64" s="225">
        <v>3.9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164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3" x14ac:dyDescent="0.2">
      <c r="A65" s="220"/>
      <c r="B65" s="221"/>
      <c r="C65" s="252" t="s">
        <v>219</v>
      </c>
      <c r="D65" s="224"/>
      <c r="E65" s="225">
        <v>27.5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164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3" x14ac:dyDescent="0.2">
      <c r="A66" s="220"/>
      <c r="B66" s="221"/>
      <c r="C66" s="252" t="s">
        <v>220</v>
      </c>
      <c r="D66" s="224"/>
      <c r="E66" s="225">
        <v>25.6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164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3" x14ac:dyDescent="0.2">
      <c r="A67" s="220"/>
      <c r="B67" s="221"/>
      <c r="C67" s="252" t="s">
        <v>221</v>
      </c>
      <c r="D67" s="224"/>
      <c r="E67" s="225">
        <v>2.4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164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4">
        <v>10</v>
      </c>
      <c r="B68" s="235" t="s">
        <v>222</v>
      </c>
      <c r="C68" s="251" t="s">
        <v>223</v>
      </c>
      <c r="D68" s="236" t="s">
        <v>224</v>
      </c>
      <c r="E68" s="237">
        <v>407.6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2.3800000000000002E-3</v>
      </c>
      <c r="O68" s="237">
        <f>ROUND(E68*N68,2)</f>
        <v>0.97</v>
      </c>
      <c r="P68" s="237">
        <v>0</v>
      </c>
      <c r="Q68" s="237">
        <f>ROUND(E68*P68,2)</f>
        <v>0</v>
      </c>
      <c r="R68" s="239" t="s">
        <v>225</v>
      </c>
      <c r="S68" s="239" t="s">
        <v>159</v>
      </c>
      <c r="T68" s="240" t="s">
        <v>159</v>
      </c>
      <c r="U68" s="223">
        <v>0.18232999999999999</v>
      </c>
      <c r="V68" s="223">
        <f>ROUND(E68*U68,2)</f>
        <v>74.319999999999993</v>
      </c>
      <c r="W68" s="223"/>
      <c r="X68" s="223" t="s">
        <v>160</v>
      </c>
      <c r="Y68" s="223" t="s">
        <v>161</v>
      </c>
      <c r="Z68" s="213"/>
      <c r="AA68" s="213"/>
      <c r="AB68" s="213"/>
      <c r="AC68" s="213"/>
      <c r="AD68" s="213"/>
      <c r="AE68" s="213"/>
      <c r="AF68" s="213"/>
      <c r="AG68" s="213" t="s">
        <v>162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52" t="s">
        <v>226</v>
      </c>
      <c r="D69" s="224"/>
      <c r="E69" s="225">
        <v>5.0999999999999996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164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">
      <c r="A70" s="220"/>
      <c r="B70" s="221"/>
      <c r="C70" s="252" t="s">
        <v>227</v>
      </c>
      <c r="D70" s="224"/>
      <c r="E70" s="225">
        <v>48.6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164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">
      <c r="A71" s="220"/>
      <c r="B71" s="221"/>
      <c r="C71" s="252" t="s">
        <v>228</v>
      </c>
      <c r="D71" s="224"/>
      <c r="E71" s="225">
        <v>11.4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3"/>
      <c r="AA71" s="213"/>
      <c r="AB71" s="213"/>
      <c r="AC71" s="213"/>
      <c r="AD71" s="213"/>
      <c r="AE71" s="213"/>
      <c r="AF71" s="213"/>
      <c r="AG71" s="213" t="s">
        <v>164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3" x14ac:dyDescent="0.2">
      <c r="A72" s="220"/>
      <c r="B72" s="221"/>
      <c r="C72" s="252" t="s">
        <v>229</v>
      </c>
      <c r="D72" s="224"/>
      <c r="E72" s="225">
        <v>3.6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164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">
      <c r="A73" s="220"/>
      <c r="B73" s="221"/>
      <c r="C73" s="252" t="s">
        <v>230</v>
      </c>
      <c r="D73" s="224"/>
      <c r="E73" s="225">
        <v>2.4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164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3" x14ac:dyDescent="0.2">
      <c r="A74" s="220"/>
      <c r="B74" s="221"/>
      <c r="C74" s="252" t="s">
        <v>231</v>
      </c>
      <c r="D74" s="224"/>
      <c r="E74" s="225">
        <v>5.2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164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3" x14ac:dyDescent="0.2">
      <c r="A75" s="220"/>
      <c r="B75" s="221"/>
      <c r="C75" s="252" t="s">
        <v>230</v>
      </c>
      <c r="D75" s="224"/>
      <c r="E75" s="225">
        <v>2.4</v>
      </c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164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 x14ac:dyDescent="0.2">
      <c r="A76" s="220"/>
      <c r="B76" s="221"/>
      <c r="C76" s="252" t="s">
        <v>232</v>
      </c>
      <c r="D76" s="224"/>
      <c r="E76" s="225">
        <v>16.2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164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">
      <c r="A77" s="220"/>
      <c r="B77" s="221"/>
      <c r="C77" s="252" t="s">
        <v>233</v>
      </c>
      <c r="D77" s="224"/>
      <c r="E77" s="225">
        <v>10.4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164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">
      <c r="A78" s="220"/>
      <c r="B78" s="221"/>
      <c r="C78" s="252" t="s">
        <v>234</v>
      </c>
      <c r="D78" s="224"/>
      <c r="E78" s="225">
        <v>3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164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">
      <c r="A79" s="220"/>
      <c r="B79" s="221"/>
      <c r="C79" s="252" t="s">
        <v>235</v>
      </c>
      <c r="D79" s="224"/>
      <c r="E79" s="225">
        <v>5.0999999999999996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164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">
      <c r="A80" s="220"/>
      <c r="B80" s="221"/>
      <c r="C80" s="252" t="s">
        <v>236</v>
      </c>
      <c r="D80" s="224"/>
      <c r="E80" s="225">
        <v>6.7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164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">
      <c r="A81" s="220"/>
      <c r="B81" s="221"/>
      <c r="C81" s="252" t="s">
        <v>237</v>
      </c>
      <c r="D81" s="224"/>
      <c r="E81" s="225">
        <v>115.5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164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 x14ac:dyDescent="0.2">
      <c r="A82" s="220"/>
      <c r="B82" s="221"/>
      <c r="C82" s="252" t="s">
        <v>238</v>
      </c>
      <c r="D82" s="224"/>
      <c r="E82" s="225">
        <v>153.6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164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">
      <c r="A83" s="220"/>
      <c r="B83" s="221"/>
      <c r="C83" s="252" t="s">
        <v>239</v>
      </c>
      <c r="D83" s="224"/>
      <c r="E83" s="225">
        <v>18.399999999999999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164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34">
        <v>11</v>
      </c>
      <c r="B84" s="235" t="s">
        <v>240</v>
      </c>
      <c r="C84" s="251" t="s">
        <v>241</v>
      </c>
      <c r="D84" s="236" t="s">
        <v>157</v>
      </c>
      <c r="E84" s="237">
        <v>896.375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7">
        <v>1.038E-2</v>
      </c>
      <c r="O84" s="237">
        <f>ROUND(E84*N84,2)</f>
        <v>9.3000000000000007</v>
      </c>
      <c r="P84" s="237">
        <v>0</v>
      </c>
      <c r="Q84" s="237">
        <f>ROUND(E84*P84,2)</f>
        <v>0</v>
      </c>
      <c r="R84" s="239" t="s">
        <v>225</v>
      </c>
      <c r="S84" s="239" t="s">
        <v>159</v>
      </c>
      <c r="T84" s="240" t="s">
        <v>159</v>
      </c>
      <c r="U84" s="223">
        <v>0.33688000000000001</v>
      </c>
      <c r="V84" s="223">
        <f>ROUND(E84*U84,2)</f>
        <v>301.97000000000003</v>
      </c>
      <c r="W84" s="223"/>
      <c r="X84" s="223" t="s">
        <v>160</v>
      </c>
      <c r="Y84" s="223" t="s">
        <v>161</v>
      </c>
      <c r="Z84" s="213"/>
      <c r="AA84" s="213"/>
      <c r="AB84" s="213"/>
      <c r="AC84" s="213"/>
      <c r="AD84" s="213"/>
      <c r="AE84" s="213"/>
      <c r="AF84" s="213"/>
      <c r="AG84" s="213" t="s">
        <v>162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2" x14ac:dyDescent="0.2">
      <c r="A85" s="220"/>
      <c r="B85" s="221"/>
      <c r="C85" s="252" t="s">
        <v>242</v>
      </c>
      <c r="D85" s="224"/>
      <c r="E85" s="225">
        <v>-72.342500000000001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164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">
      <c r="A86" s="220"/>
      <c r="B86" s="221"/>
      <c r="C86" s="252" t="s">
        <v>243</v>
      </c>
      <c r="D86" s="224"/>
      <c r="E86" s="225">
        <v>22.357500000000002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164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3" x14ac:dyDescent="0.2">
      <c r="A87" s="220"/>
      <c r="B87" s="221"/>
      <c r="C87" s="252" t="s">
        <v>244</v>
      </c>
      <c r="D87" s="224"/>
      <c r="E87" s="225">
        <v>134.55000000000001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164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3" x14ac:dyDescent="0.2">
      <c r="A88" s="220"/>
      <c r="B88" s="221"/>
      <c r="C88" s="252" t="s">
        <v>245</v>
      </c>
      <c r="D88" s="224"/>
      <c r="E88" s="225">
        <v>-5.4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164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">
      <c r="A89" s="220"/>
      <c r="B89" s="221"/>
      <c r="C89" s="252" t="s">
        <v>246</v>
      </c>
      <c r="D89" s="224"/>
      <c r="E89" s="225">
        <v>-13.23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164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">
      <c r="A90" s="220"/>
      <c r="B90" s="221"/>
      <c r="C90" s="252" t="s">
        <v>247</v>
      </c>
      <c r="D90" s="224"/>
      <c r="E90" s="225">
        <v>98.325000000000003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164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20"/>
      <c r="B91" s="221"/>
      <c r="C91" s="252" t="s">
        <v>248</v>
      </c>
      <c r="D91" s="224"/>
      <c r="E91" s="225">
        <v>-10.08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164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">
      <c r="A92" s="220"/>
      <c r="B92" s="221"/>
      <c r="C92" s="252" t="s">
        <v>245</v>
      </c>
      <c r="D92" s="224"/>
      <c r="E92" s="225">
        <v>-5.4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164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">
      <c r="A93" s="220"/>
      <c r="B93" s="221"/>
      <c r="C93" s="252" t="s">
        <v>249</v>
      </c>
      <c r="D93" s="224"/>
      <c r="E93" s="225">
        <v>55.575000000000003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164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">
      <c r="A94" s="220"/>
      <c r="B94" s="221"/>
      <c r="C94" s="252" t="s">
        <v>250</v>
      </c>
      <c r="D94" s="224"/>
      <c r="E94" s="225">
        <v>-5.2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164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">
      <c r="A95" s="220"/>
      <c r="B95" s="221"/>
      <c r="C95" s="252" t="s">
        <v>251</v>
      </c>
      <c r="D95" s="224"/>
      <c r="E95" s="225">
        <v>45.195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164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 x14ac:dyDescent="0.2">
      <c r="A96" s="220"/>
      <c r="B96" s="221"/>
      <c r="C96" s="252" t="s">
        <v>252</v>
      </c>
      <c r="D96" s="224"/>
      <c r="E96" s="225">
        <v>-4.75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164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">
      <c r="A97" s="220"/>
      <c r="B97" s="221"/>
      <c r="C97" s="252" t="s">
        <v>253</v>
      </c>
      <c r="D97" s="224"/>
      <c r="E97" s="225">
        <v>65.55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164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">
      <c r="A98" s="220"/>
      <c r="B98" s="221"/>
      <c r="C98" s="252" t="s">
        <v>254</v>
      </c>
      <c r="D98" s="224"/>
      <c r="E98" s="225">
        <v>-7.3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164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">
      <c r="A99" s="220"/>
      <c r="B99" s="221"/>
      <c r="C99" s="252" t="s">
        <v>255</v>
      </c>
      <c r="D99" s="224"/>
      <c r="E99" s="225">
        <v>87.63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164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">
      <c r="A100" s="220"/>
      <c r="B100" s="221"/>
      <c r="C100" s="252" t="s">
        <v>256</v>
      </c>
      <c r="D100" s="224"/>
      <c r="E100" s="225">
        <v>-14.8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3"/>
      <c r="AA100" s="213"/>
      <c r="AB100" s="213"/>
      <c r="AC100" s="213"/>
      <c r="AD100" s="213"/>
      <c r="AE100" s="213"/>
      <c r="AF100" s="213"/>
      <c r="AG100" s="213" t="s">
        <v>164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 x14ac:dyDescent="0.2">
      <c r="A101" s="220"/>
      <c r="B101" s="221"/>
      <c r="C101" s="252" t="s">
        <v>257</v>
      </c>
      <c r="D101" s="224"/>
      <c r="E101" s="225">
        <v>33.81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164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 x14ac:dyDescent="0.2">
      <c r="A102" s="220"/>
      <c r="B102" s="221"/>
      <c r="C102" s="252" t="s">
        <v>258</v>
      </c>
      <c r="D102" s="224"/>
      <c r="E102" s="225">
        <v>-9.1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164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52" t="s">
        <v>259</v>
      </c>
      <c r="D103" s="224"/>
      <c r="E103" s="225">
        <v>21.32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164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">
      <c r="A104" s="220"/>
      <c r="B104" s="221"/>
      <c r="C104" s="252" t="s">
        <v>260</v>
      </c>
      <c r="D104" s="224"/>
      <c r="E104" s="225">
        <v>-2.64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164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">
      <c r="A105" s="220"/>
      <c r="B105" s="221"/>
      <c r="C105" s="252" t="s">
        <v>261</v>
      </c>
      <c r="D105" s="224"/>
      <c r="E105" s="225">
        <v>11.18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164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">
      <c r="A106" s="220"/>
      <c r="B106" s="221"/>
      <c r="C106" s="252" t="s">
        <v>262</v>
      </c>
      <c r="D106" s="224"/>
      <c r="E106" s="225">
        <v>-1.2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164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">
      <c r="A107" s="220"/>
      <c r="B107" s="221"/>
      <c r="C107" s="252" t="s">
        <v>263</v>
      </c>
      <c r="D107" s="224"/>
      <c r="E107" s="225">
        <v>16.38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164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3" x14ac:dyDescent="0.2">
      <c r="A108" s="220"/>
      <c r="B108" s="221"/>
      <c r="C108" s="252" t="s">
        <v>264</v>
      </c>
      <c r="D108" s="224"/>
      <c r="E108" s="225">
        <v>-3.6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164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3" x14ac:dyDescent="0.2">
      <c r="A109" s="220"/>
      <c r="B109" s="221"/>
      <c r="C109" s="252" t="s">
        <v>265</v>
      </c>
      <c r="D109" s="224"/>
      <c r="E109" s="225"/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164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">
      <c r="A110" s="220"/>
      <c r="B110" s="221"/>
      <c r="C110" s="252" t="s">
        <v>266</v>
      </c>
      <c r="D110" s="224"/>
      <c r="E110" s="225">
        <v>27.945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164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">
      <c r="A111" s="220"/>
      <c r="B111" s="221"/>
      <c r="C111" s="252" t="s">
        <v>267</v>
      </c>
      <c r="D111" s="224"/>
      <c r="E111" s="225">
        <v>-6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164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3" x14ac:dyDescent="0.2">
      <c r="A112" s="220"/>
      <c r="B112" s="221"/>
      <c r="C112" s="252" t="s">
        <v>268</v>
      </c>
      <c r="D112" s="224"/>
      <c r="E112" s="225">
        <v>33.465000000000003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164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52" t="s">
        <v>269</v>
      </c>
      <c r="D113" s="224"/>
      <c r="E113" s="225">
        <v>-2.14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164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">
      <c r="A114" s="220"/>
      <c r="B114" s="221"/>
      <c r="C114" s="252" t="s">
        <v>270</v>
      </c>
      <c r="D114" s="224"/>
      <c r="E114" s="225">
        <v>52.784999999999997</v>
      </c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164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">
      <c r="A115" s="220"/>
      <c r="B115" s="221"/>
      <c r="C115" s="252" t="s">
        <v>271</v>
      </c>
      <c r="D115" s="224"/>
      <c r="E115" s="225">
        <v>-5.72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164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 x14ac:dyDescent="0.2">
      <c r="A116" s="220"/>
      <c r="B116" s="221"/>
      <c r="C116" s="252" t="s">
        <v>272</v>
      </c>
      <c r="D116" s="224"/>
      <c r="E116" s="225">
        <v>29.835000000000001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164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">
      <c r="A117" s="220"/>
      <c r="B117" s="221"/>
      <c r="C117" s="252" t="s">
        <v>273</v>
      </c>
      <c r="D117" s="224"/>
      <c r="E117" s="225">
        <v>-1.66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164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">
      <c r="A118" s="220"/>
      <c r="B118" s="221"/>
      <c r="C118" s="252" t="s">
        <v>274</v>
      </c>
      <c r="D118" s="224"/>
      <c r="E118" s="225">
        <v>20.28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3"/>
      <c r="AA118" s="213"/>
      <c r="AB118" s="213"/>
      <c r="AC118" s="213"/>
      <c r="AD118" s="213"/>
      <c r="AE118" s="213"/>
      <c r="AF118" s="213"/>
      <c r="AG118" s="213" t="s">
        <v>164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">
      <c r="A119" s="220"/>
      <c r="B119" s="221"/>
      <c r="C119" s="252" t="s">
        <v>275</v>
      </c>
      <c r="D119" s="224"/>
      <c r="E119" s="225">
        <v>-1.26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164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 x14ac:dyDescent="0.2">
      <c r="A120" s="220"/>
      <c r="B120" s="221"/>
      <c r="C120" s="252" t="s">
        <v>276</v>
      </c>
      <c r="D120" s="224"/>
      <c r="E120" s="225">
        <v>28.635000000000002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164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3" x14ac:dyDescent="0.2">
      <c r="A121" s="220"/>
      <c r="B121" s="221"/>
      <c r="C121" s="252" t="s">
        <v>277</v>
      </c>
      <c r="D121" s="224"/>
      <c r="E121" s="225">
        <v>-3.2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164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3" x14ac:dyDescent="0.2">
      <c r="A122" s="220"/>
      <c r="B122" s="221"/>
      <c r="C122" s="252" t="s">
        <v>278</v>
      </c>
      <c r="D122" s="224"/>
      <c r="E122" s="225"/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3"/>
      <c r="AA122" s="213"/>
      <c r="AB122" s="213"/>
      <c r="AC122" s="213"/>
      <c r="AD122" s="213"/>
      <c r="AE122" s="213"/>
      <c r="AF122" s="213"/>
      <c r="AG122" s="213" t="s">
        <v>164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3" x14ac:dyDescent="0.2">
      <c r="A123" s="220"/>
      <c r="B123" s="221"/>
      <c r="C123" s="252" t="s">
        <v>279</v>
      </c>
      <c r="D123" s="224"/>
      <c r="E123" s="225">
        <v>28.22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164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3" x14ac:dyDescent="0.2">
      <c r="A124" s="220"/>
      <c r="B124" s="221"/>
      <c r="C124" s="252" t="s">
        <v>280</v>
      </c>
      <c r="D124" s="224"/>
      <c r="E124" s="225">
        <v>-1.92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164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3" x14ac:dyDescent="0.2">
      <c r="A125" s="220"/>
      <c r="B125" s="221"/>
      <c r="C125" s="252" t="s">
        <v>281</v>
      </c>
      <c r="D125" s="224"/>
      <c r="E125" s="225">
        <v>41.58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3"/>
      <c r="AA125" s="213"/>
      <c r="AB125" s="213"/>
      <c r="AC125" s="213"/>
      <c r="AD125" s="213"/>
      <c r="AE125" s="213"/>
      <c r="AF125" s="213"/>
      <c r="AG125" s="213" t="s">
        <v>164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3" x14ac:dyDescent="0.2">
      <c r="A126" s="220"/>
      <c r="B126" s="221"/>
      <c r="C126" s="252" t="s">
        <v>282</v>
      </c>
      <c r="D126" s="224"/>
      <c r="E126" s="225">
        <v>-1.1000000000000001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164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 x14ac:dyDescent="0.2">
      <c r="A127" s="220"/>
      <c r="B127" s="221"/>
      <c r="C127" s="252" t="s">
        <v>283</v>
      </c>
      <c r="D127" s="224"/>
      <c r="E127" s="225">
        <v>85.8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164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3" x14ac:dyDescent="0.2">
      <c r="A128" s="220"/>
      <c r="B128" s="221"/>
      <c r="C128" s="252" t="s">
        <v>284</v>
      </c>
      <c r="D128" s="224"/>
      <c r="E128" s="225">
        <v>99.25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164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">
      <c r="A129" s="220"/>
      <c r="B129" s="221"/>
      <c r="C129" s="252" t="s">
        <v>285</v>
      </c>
      <c r="D129" s="224"/>
      <c r="E129" s="225">
        <v>34.75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3"/>
      <c r="AA129" s="213"/>
      <c r="AB129" s="213"/>
      <c r="AC129" s="213"/>
      <c r="AD129" s="213"/>
      <c r="AE129" s="213"/>
      <c r="AF129" s="213"/>
      <c r="AG129" s="213" t="s">
        <v>164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x14ac:dyDescent="0.2">
      <c r="A130" s="227" t="s">
        <v>153</v>
      </c>
      <c r="B130" s="228" t="s">
        <v>79</v>
      </c>
      <c r="C130" s="250" t="s">
        <v>80</v>
      </c>
      <c r="D130" s="229"/>
      <c r="E130" s="230"/>
      <c r="F130" s="231"/>
      <c r="G130" s="231">
        <f>SUMIF(AG131:AG141,"&lt;&gt;NOR",G131:G141)</f>
        <v>0</v>
      </c>
      <c r="H130" s="231"/>
      <c r="I130" s="231">
        <f>SUM(I131:I141)</f>
        <v>0</v>
      </c>
      <c r="J130" s="231"/>
      <c r="K130" s="231">
        <f>SUM(K131:K141)</f>
        <v>0</v>
      </c>
      <c r="L130" s="231"/>
      <c r="M130" s="231">
        <f>SUM(M131:M141)</f>
        <v>0</v>
      </c>
      <c r="N130" s="230"/>
      <c r="O130" s="230">
        <f>SUM(O131:O141)</f>
        <v>1.46</v>
      </c>
      <c r="P130" s="230"/>
      <c r="Q130" s="230">
        <f>SUM(Q131:Q141)</f>
        <v>0</v>
      </c>
      <c r="R130" s="231"/>
      <c r="S130" s="231"/>
      <c r="T130" s="232"/>
      <c r="U130" s="226"/>
      <c r="V130" s="226">
        <f>SUM(V131:V141)</f>
        <v>42.31</v>
      </c>
      <c r="W130" s="226"/>
      <c r="X130" s="226"/>
      <c r="Y130" s="226"/>
      <c r="AG130" t="s">
        <v>154</v>
      </c>
    </row>
    <row r="131" spans="1:60" ht="22.5" outlineLevel="1" x14ac:dyDescent="0.2">
      <c r="A131" s="234">
        <v>12</v>
      </c>
      <c r="B131" s="235" t="s">
        <v>286</v>
      </c>
      <c r="C131" s="251" t="s">
        <v>287</v>
      </c>
      <c r="D131" s="236" t="s">
        <v>157</v>
      </c>
      <c r="E131" s="237">
        <v>163.98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7">
        <v>8.9200000000000008E-3</v>
      </c>
      <c r="O131" s="237">
        <f>ROUND(E131*N131,2)</f>
        <v>1.46</v>
      </c>
      <c r="P131" s="237">
        <v>0</v>
      </c>
      <c r="Q131" s="237">
        <f>ROUND(E131*P131,2)</f>
        <v>0</v>
      </c>
      <c r="R131" s="239" t="s">
        <v>158</v>
      </c>
      <c r="S131" s="239" t="s">
        <v>159</v>
      </c>
      <c r="T131" s="240" t="s">
        <v>159</v>
      </c>
      <c r="U131" s="223">
        <v>0.25800000000000001</v>
      </c>
      <c r="V131" s="223">
        <f>ROUND(E131*U131,2)</f>
        <v>42.31</v>
      </c>
      <c r="W131" s="223"/>
      <c r="X131" s="223" t="s">
        <v>160</v>
      </c>
      <c r="Y131" s="223" t="s">
        <v>161</v>
      </c>
      <c r="Z131" s="213"/>
      <c r="AA131" s="213"/>
      <c r="AB131" s="213"/>
      <c r="AC131" s="213"/>
      <c r="AD131" s="213"/>
      <c r="AE131" s="213"/>
      <c r="AF131" s="213"/>
      <c r="AG131" s="213" t="s">
        <v>162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53" t="s">
        <v>288</v>
      </c>
      <c r="D132" s="241"/>
      <c r="E132" s="241"/>
      <c r="F132" s="241"/>
      <c r="G132" s="241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200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52" t="s">
        <v>289</v>
      </c>
      <c r="D133" s="224"/>
      <c r="E133" s="225"/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164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">
      <c r="A134" s="220"/>
      <c r="B134" s="221"/>
      <c r="C134" s="252" t="s">
        <v>184</v>
      </c>
      <c r="D134" s="224"/>
      <c r="E134" s="225">
        <v>46.25</v>
      </c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3"/>
      <c r="AA134" s="213"/>
      <c r="AB134" s="213"/>
      <c r="AC134" s="213"/>
      <c r="AD134" s="213"/>
      <c r="AE134" s="213"/>
      <c r="AF134" s="213"/>
      <c r="AG134" s="213" t="s">
        <v>164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">
      <c r="A135" s="220"/>
      <c r="B135" s="221"/>
      <c r="C135" s="252" t="s">
        <v>189</v>
      </c>
      <c r="D135" s="224"/>
      <c r="E135" s="225">
        <v>8.2200000000000006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164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3" x14ac:dyDescent="0.2">
      <c r="A136" s="220"/>
      <c r="B136" s="221"/>
      <c r="C136" s="252" t="s">
        <v>190</v>
      </c>
      <c r="D136" s="224"/>
      <c r="E136" s="225">
        <v>12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3"/>
      <c r="AA136" s="213"/>
      <c r="AB136" s="213"/>
      <c r="AC136" s="213"/>
      <c r="AD136" s="213"/>
      <c r="AE136" s="213"/>
      <c r="AF136" s="213"/>
      <c r="AG136" s="213" t="s">
        <v>164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">
      <c r="A137" s="220"/>
      <c r="B137" s="221"/>
      <c r="C137" s="252" t="s">
        <v>191</v>
      </c>
      <c r="D137" s="224"/>
      <c r="E137" s="225">
        <v>16.8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3"/>
      <c r="AA137" s="213"/>
      <c r="AB137" s="213"/>
      <c r="AC137" s="213"/>
      <c r="AD137" s="213"/>
      <c r="AE137" s="213"/>
      <c r="AF137" s="213"/>
      <c r="AG137" s="213" t="s">
        <v>164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 x14ac:dyDescent="0.2">
      <c r="A138" s="220"/>
      <c r="B138" s="221"/>
      <c r="C138" s="252" t="s">
        <v>174</v>
      </c>
      <c r="D138" s="224"/>
      <c r="E138" s="225">
        <v>5.0999999999999996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3"/>
      <c r="AA138" s="213"/>
      <c r="AB138" s="213"/>
      <c r="AC138" s="213"/>
      <c r="AD138" s="213"/>
      <c r="AE138" s="213"/>
      <c r="AF138" s="213"/>
      <c r="AG138" s="213" t="s">
        <v>164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">
      <c r="A139" s="220"/>
      <c r="B139" s="221"/>
      <c r="C139" s="252" t="s">
        <v>176</v>
      </c>
      <c r="D139" s="224"/>
      <c r="E139" s="225">
        <v>9.91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3"/>
      <c r="AA139" s="213"/>
      <c r="AB139" s="213"/>
      <c r="AC139" s="213"/>
      <c r="AD139" s="213"/>
      <c r="AE139" s="213"/>
      <c r="AF139" s="213"/>
      <c r="AG139" s="213" t="s">
        <v>164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">
      <c r="A140" s="220"/>
      <c r="B140" s="221"/>
      <c r="C140" s="252" t="s">
        <v>290</v>
      </c>
      <c r="D140" s="224"/>
      <c r="E140" s="225"/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3"/>
      <c r="AA140" s="213"/>
      <c r="AB140" s="213"/>
      <c r="AC140" s="213"/>
      <c r="AD140" s="213"/>
      <c r="AE140" s="213"/>
      <c r="AF140" s="213"/>
      <c r="AG140" s="213" t="s">
        <v>164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3" x14ac:dyDescent="0.2">
      <c r="A141" s="220"/>
      <c r="B141" s="221"/>
      <c r="C141" s="252" t="s">
        <v>183</v>
      </c>
      <c r="D141" s="224"/>
      <c r="E141" s="225">
        <v>65.7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3"/>
      <c r="AA141" s="213"/>
      <c r="AB141" s="213"/>
      <c r="AC141" s="213"/>
      <c r="AD141" s="213"/>
      <c r="AE141" s="213"/>
      <c r="AF141" s="213"/>
      <c r="AG141" s="213" t="s">
        <v>164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x14ac:dyDescent="0.2">
      <c r="A142" s="227" t="s">
        <v>153</v>
      </c>
      <c r="B142" s="228" t="s">
        <v>83</v>
      </c>
      <c r="C142" s="250" t="s">
        <v>85</v>
      </c>
      <c r="D142" s="229"/>
      <c r="E142" s="230"/>
      <c r="F142" s="231"/>
      <c r="G142" s="231">
        <f>SUMIF(AG143:AG144,"&lt;&gt;NOR",G143:G144)</f>
        <v>0</v>
      </c>
      <c r="H142" s="231"/>
      <c r="I142" s="231">
        <f>SUM(I143:I144)</f>
        <v>0</v>
      </c>
      <c r="J142" s="231"/>
      <c r="K142" s="231">
        <f>SUM(K143:K144)</f>
        <v>0</v>
      </c>
      <c r="L142" s="231"/>
      <c r="M142" s="231">
        <f>SUM(M143:M144)</f>
        <v>0</v>
      </c>
      <c r="N142" s="230"/>
      <c r="O142" s="230">
        <f>SUM(O143:O144)</f>
        <v>0</v>
      </c>
      <c r="P142" s="230"/>
      <c r="Q142" s="230">
        <f>SUM(Q143:Q144)</f>
        <v>0</v>
      </c>
      <c r="R142" s="231"/>
      <c r="S142" s="231"/>
      <c r="T142" s="232"/>
      <c r="U142" s="226"/>
      <c r="V142" s="226">
        <f>SUM(V143:V144)</f>
        <v>0</v>
      </c>
      <c r="W142" s="226"/>
      <c r="X142" s="226"/>
      <c r="Y142" s="226"/>
      <c r="AG142" t="s">
        <v>154</v>
      </c>
    </row>
    <row r="143" spans="1:60" outlineLevel="1" x14ac:dyDescent="0.2">
      <c r="A143" s="234">
        <v>13</v>
      </c>
      <c r="B143" s="235" t="s">
        <v>291</v>
      </c>
      <c r="C143" s="251" t="s">
        <v>292</v>
      </c>
      <c r="D143" s="236" t="s">
        <v>157</v>
      </c>
      <c r="E143" s="237">
        <v>2.2000000000000002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7">
        <v>0</v>
      </c>
      <c r="O143" s="237">
        <f>ROUND(E143*N143,2)</f>
        <v>0</v>
      </c>
      <c r="P143" s="237">
        <v>0</v>
      </c>
      <c r="Q143" s="237">
        <f>ROUND(E143*P143,2)</f>
        <v>0</v>
      </c>
      <c r="R143" s="239"/>
      <c r="S143" s="239" t="s">
        <v>180</v>
      </c>
      <c r="T143" s="240" t="s">
        <v>293</v>
      </c>
      <c r="U143" s="223">
        <v>0</v>
      </c>
      <c r="V143" s="223">
        <f>ROUND(E143*U143,2)</f>
        <v>0</v>
      </c>
      <c r="W143" s="223"/>
      <c r="X143" s="223" t="s">
        <v>160</v>
      </c>
      <c r="Y143" s="223" t="s">
        <v>161</v>
      </c>
      <c r="Z143" s="213"/>
      <c r="AA143" s="213"/>
      <c r="AB143" s="213"/>
      <c r="AC143" s="213"/>
      <c r="AD143" s="213"/>
      <c r="AE143" s="213"/>
      <c r="AF143" s="213"/>
      <c r="AG143" s="213" t="s">
        <v>162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2" x14ac:dyDescent="0.2">
      <c r="A144" s="220"/>
      <c r="B144" s="221"/>
      <c r="C144" s="252" t="s">
        <v>294</v>
      </c>
      <c r="D144" s="224"/>
      <c r="E144" s="225">
        <v>2.2000000000000002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3"/>
      <c r="AA144" s="213"/>
      <c r="AB144" s="213"/>
      <c r="AC144" s="213"/>
      <c r="AD144" s="213"/>
      <c r="AE144" s="213"/>
      <c r="AF144" s="213"/>
      <c r="AG144" s="213" t="s">
        <v>164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x14ac:dyDescent="0.2">
      <c r="A145" s="227" t="s">
        <v>153</v>
      </c>
      <c r="B145" s="228" t="s">
        <v>86</v>
      </c>
      <c r="C145" s="250" t="s">
        <v>87</v>
      </c>
      <c r="D145" s="229"/>
      <c r="E145" s="230"/>
      <c r="F145" s="231"/>
      <c r="G145" s="231">
        <f>SUMIF(AG146:AG146,"&lt;&gt;NOR",G146:G146)</f>
        <v>0</v>
      </c>
      <c r="H145" s="231"/>
      <c r="I145" s="231">
        <f>SUM(I146:I146)</f>
        <v>0</v>
      </c>
      <c r="J145" s="231"/>
      <c r="K145" s="231">
        <f>SUM(K146:K146)</f>
        <v>0</v>
      </c>
      <c r="L145" s="231"/>
      <c r="M145" s="231">
        <f>SUM(M146:M146)</f>
        <v>0</v>
      </c>
      <c r="N145" s="230"/>
      <c r="O145" s="230">
        <f>SUM(O146:O146)</f>
        <v>0.01</v>
      </c>
      <c r="P145" s="230"/>
      <c r="Q145" s="230">
        <f>SUM(Q146:Q146)</f>
        <v>0</v>
      </c>
      <c r="R145" s="231"/>
      <c r="S145" s="231"/>
      <c r="T145" s="232"/>
      <c r="U145" s="226"/>
      <c r="V145" s="226">
        <f>SUM(V146:V146)</f>
        <v>75.34</v>
      </c>
      <c r="W145" s="226"/>
      <c r="X145" s="226"/>
      <c r="Y145" s="226"/>
      <c r="AG145" t="s">
        <v>154</v>
      </c>
    </row>
    <row r="146" spans="1:60" ht="56.25" outlineLevel="1" x14ac:dyDescent="0.2">
      <c r="A146" s="243">
        <v>14</v>
      </c>
      <c r="B146" s="244" t="s">
        <v>295</v>
      </c>
      <c r="C146" s="254" t="s">
        <v>296</v>
      </c>
      <c r="D146" s="245" t="s">
        <v>157</v>
      </c>
      <c r="E146" s="246">
        <v>244.61</v>
      </c>
      <c r="F146" s="247"/>
      <c r="G146" s="248">
        <f>ROUND(E146*F146,2)</f>
        <v>0</v>
      </c>
      <c r="H146" s="247"/>
      <c r="I146" s="248">
        <f>ROUND(E146*H146,2)</f>
        <v>0</v>
      </c>
      <c r="J146" s="247"/>
      <c r="K146" s="248">
        <f>ROUND(E146*J146,2)</f>
        <v>0</v>
      </c>
      <c r="L146" s="248">
        <v>21</v>
      </c>
      <c r="M146" s="248">
        <f>G146*(1+L146/100)</f>
        <v>0</v>
      </c>
      <c r="N146" s="246">
        <v>4.0000000000000003E-5</v>
      </c>
      <c r="O146" s="246">
        <f>ROUND(E146*N146,2)</f>
        <v>0.01</v>
      </c>
      <c r="P146" s="246">
        <v>0</v>
      </c>
      <c r="Q146" s="246">
        <f>ROUND(E146*P146,2)</f>
        <v>0</v>
      </c>
      <c r="R146" s="248" t="s">
        <v>158</v>
      </c>
      <c r="S146" s="248" t="s">
        <v>159</v>
      </c>
      <c r="T146" s="249" t="s">
        <v>159</v>
      </c>
      <c r="U146" s="223">
        <v>0.308</v>
      </c>
      <c r="V146" s="223">
        <f>ROUND(E146*U146,2)</f>
        <v>75.34</v>
      </c>
      <c r="W146" s="223"/>
      <c r="X146" s="223" t="s">
        <v>160</v>
      </c>
      <c r="Y146" s="223" t="s">
        <v>161</v>
      </c>
      <c r="Z146" s="213"/>
      <c r="AA146" s="213"/>
      <c r="AB146" s="213"/>
      <c r="AC146" s="213"/>
      <c r="AD146" s="213"/>
      <c r="AE146" s="213"/>
      <c r="AF146" s="213"/>
      <c r="AG146" s="213" t="s">
        <v>162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x14ac:dyDescent="0.2">
      <c r="A147" s="227" t="s">
        <v>153</v>
      </c>
      <c r="B147" s="228" t="s">
        <v>88</v>
      </c>
      <c r="C147" s="250" t="s">
        <v>89</v>
      </c>
      <c r="D147" s="229"/>
      <c r="E147" s="230"/>
      <c r="F147" s="231"/>
      <c r="G147" s="231">
        <f>SUMIF(AG148:AG241,"&lt;&gt;NOR",G148:G241)</f>
        <v>0</v>
      </c>
      <c r="H147" s="231"/>
      <c r="I147" s="231">
        <f>SUM(I148:I241)</f>
        <v>0</v>
      </c>
      <c r="J147" s="231"/>
      <c r="K147" s="231">
        <f>SUM(K148:K241)</f>
        <v>0</v>
      </c>
      <c r="L147" s="231"/>
      <c r="M147" s="231">
        <f>SUM(M148:M241)</f>
        <v>0</v>
      </c>
      <c r="N147" s="230"/>
      <c r="O147" s="230">
        <f>SUM(O148:O241)</f>
        <v>0</v>
      </c>
      <c r="P147" s="230"/>
      <c r="Q147" s="230">
        <f>SUM(Q148:Q241)</f>
        <v>21.520000000000003</v>
      </c>
      <c r="R147" s="231"/>
      <c r="S147" s="231"/>
      <c r="T147" s="232"/>
      <c r="U147" s="226"/>
      <c r="V147" s="226">
        <f>SUM(V148:V241)</f>
        <v>222.95</v>
      </c>
      <c r="W147" s="226"/>
      <c r="X147" s="226"/>
      <c r="Y147" s="226"/>
      <c r="AG147" t="s">
        <v>154</v>
      </c>
    </row>
    <row r="148" spans="1:60" outlineLevel="1" x14ac:dyDescent="0.2">
      <c r="A148" s="234">
        <v>15</v>
      </c>
      <c r="B148" s="235" t="s">
        <v>297</v>
      </c>
      <c r="C148" s="251" t="s">
        <v>298</v>
      </c>
      <c r="D148" s="236" t="s">
        <v>157</v>
      </c>
      <c r="E148" s="237">
        <v>6.54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6.7000000000000002E-4</v>
      </c>
      <c r="O148" s="237">
        <f>ROUND(E148*N148,2)</f>
        <v>0</v>
      </c>
      <c r="P148" s="237">
        <v>0.107</v>
      </c>
      <c r="Q148" s="237">
        <f>ROUND(E148*P148,2)</f>
        <v>0.7</v>
      </c>
      <c r="R148" s="239" t="s">
        <v>299</v>
      </c>
      <c r="S148" s="239" t="s">
        <v>159</v>
      </c>
      <c r="T148" s="240" t="s">
        <v>159</v>
      </c>
      <c r="U148" s="223">
        <v>0.158</v>
      </c>
      <c r="V148" s="223">
        <f>ROUND(E148*U148,2)</f>
        <v>1.03</v>
      </c>
      <c r="W148" s="223"/>
      <c r="X148" s="223" t="s">
        <v>160</v>
      </c>
      <c r="Y148" s="223" t="s">
        <v>161</v>
      </c>
      <c r="Z148" s="213"/>
      <c r="AA148" s="213"/>
      <c r="AB148" s="213"/>
      <c r="AC148" s="213"/>
      <c r="AD148" s="213"/>
      <c r="AE148" s="213"/>
      <c r="AF148" s="213"/>
      <c r="AG148" s="213" t="s">
        <v>162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ht="22.5" outlineLevel="2" x14ac:dyDescent="0.2">
      <c r="A149" s="220"/>
      <c r="B149" s="221"/>
      <c r="C149" s="253" t="s">
        <v>300</v>
      </c>
      <c r="D149" s="241"/>
      <c r="E149" s="241"/>
      <c r="F149" s="241"/>
      <c r="G149" s="241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200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42" t="str">
        <f>C149</f>
        <v>nebo vybourání otvorů průřezové plochy přes 4 m2 v příčkách, včetně pomocného lešení o výšce podlahy do 1900 mm a pro zatížení do 1,5 kPa  (150 kg/m2),</v>
      </c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">
      <c r="A150" s="220"/>
      <c r="B150" s="221"/>
      <c r="C150" s="252" t="s">
        <v>301</v>
      </c>
      <c r="D150" s="224"/>
      <c r="E150" s="225">
        <v>1.66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3"/>
      <c r="AA150" s="213"/>
      <c r="AB150" s="213"/>
      <c r="AC150" s="213"/>
      <c r="AD150" s="213"/>
      <c r="AE150" s="213"/>
      <c r="AF150" s="213"/>
      <c r="AG150" s="213" t="s">
        <v>164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">
      <c r="A151" s="220"/>
      <c r="B151" s="221"/>
      <c r="C151" s="252" t="s">
        <v>302</v>
      </c>
      <c r="D151" s="224"/>
      <c r="E151" s="225">
        <v>2.34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3"/>
      <c r="AA151" s="213"/>
      <c r="AB151" s="213"/>
      <c r="AC151" s="213"/>
      <c r="AD151" s="213"/>
      <c r="AE151" s="213"/>
      <c r="AF151" s="213"/>
      <c r="AG151" s="213" t="s">
        <v>164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">
      <c r="A152" s="220"/>
      <c r="B152" s="221"/>
      <c r="C152" s="252" t="s">
        <v>303</v>
      </c>
      <c r="D152" s="224"/>
      <c r="E152" s="225">
        <v>2.54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164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34">
        <v>16</v>
      </c>
      <c r="B153" s="235" t="s">
        <v>304</v>
      </c>
      <c r="C153" s="251" t="s">
        <v>305</v>
      </c>
      <c r="D153" s="236" t="s">
        <v>157</v>
      </c>
      <c r="E153" s="237">
        <v>194.1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0</v>
      </c>
      <c r="O153" s="237">
        <f>ROUND(E153*N153,2)</f>
        <v>0</v>
      </c>
      <c r="P153" s="237">
        <v>1.75E-3</v>
      </c>
      <c r="Q153" s="237">
        <f>ROUND(E153*P153,2)</f>
        <v>0.34</v>
      </c>
      <c r="R153" s="239" t="s">
        <v>299</v>
      </c>
      <c r="S153" s="239" t="s">
        <v>159</v>
      </c>
      <c r="T153" s="240" t="s">
        <v>159</v>
      </c>
      <c r="U153" s="223">
        <v>0.16500000000000001</v>
      </c>
      <c r="V153" s="223">
        <f>ROUND(E153*U153,2)</f>
        <v>32.03</v>
      </c>
      <c r="W153" s="223"/>
      <c r="X153" s="223" t="s">
        <v>160</v>
      </c>
      <c r="Y153" s="223" t="s">
        <v>161</v>
      </c>
      <c r="Z153" s="213"/>
      <c r="AA153" s="213"/>
      <c r="AB153" s="213"/>
      <c r="AC153" s="213"/>
      <c r="AD153" s="213"/>
      <c r="AE153" s="213"/>
      <c r="AF153" s="213"/>
      <c r="AG153" s="213" t="s">
        <v>162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2" x14ac:dyDescent="0.2">
      <c r="A154" s="220"/>
      <c r="B154" s="221"/>
      <c r="C154" s="252" t="s">
        <v>306</v>
      </c>
      <c r="D154" s="224"/>
      <c r="E154" s="225">
        <v>38.340000000000003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3"/>
      <c r="AA154" s="213"/>
      <c r="AB154" s="213"/>
      <c r="AC154" s="213"/>
      <c r="AD154" s="213"/>
      <c r="AE154" s="213"/>
      <c r="AF154" s="213"/>
      <c r="AG154" s="213" t="s">
        <v>164</v>
      </c>
      <c r="AH154" s="213">
        <v>5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3" x14ac:dyDescent="0.2">
      <c r="A155" s="220"/>
      <c r="B155" s="221"/>
      <c r="C155" s="252" t="s">
        <v>307</v>
      </c>
      <c r="D155" s="224"/>
      <c r="E155" s="225">
        <v>155.76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3"/>
      <c r="AA155" s="213"/>
      <c r="AB155" s="213"/>
      <c r="AC155" s="213"/>
      <c r="AD155" s="213"/>
      <c r="AE155" s="213"/>
      <c r="AF155" s="213"/>
      <c r="AG155" s="213" t="s">
        <v>164</v>
      </c>
      <c r="AH155" s="213">
        <v>5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34">
        <v>17</v>
      </c>
      <c r="B156" s="235" t="s">
        <v>308</v>
      </c>
      <c r="C156" s="251" t="s">
        <v>309</v>
      </c>
      <c r="D156" s="236" t="s">
        <v>157</v>
      </c>
      <c r="E156" s="237">
        <v>194.1</v>
      </c>
      <c r="F156" s="238"/>
      <c r="G156" s="239">
        <f>ROUND(E156*F156,2)</f>
        <v>0</v>
      </c>
      <c r="H156" s="238"/>
      <c r="I156" s="239">
        <f>ROUND(E156*H156,2)</f>
        <v>0</v>
      </c>
      <c r="J156" s="238"/>
      <c r="K156" s="239">
        <f>ROUND(E156*J156,2)</f>
        <v>0</v>
      </c>
      <c r="L156" s="239">
        <v>21</v>
      </c>
      <c r="M156" s="239">
        <f>G156*(1+L156/100)</f>
        <v>0</v>
      </c>
      <c r="N156" s="237">
        <v>0</v>
      </c>
      <c r="O156" s="237">
        <f>ROUND(E156*N156,2)</f>
        <v>0</v>
      </c>
      <c r="P156" s="237">
        <v>1.26E-2</v>
      </c>
      <c r="Q156" s="237">
        <f>ROUND(E156*P156,2)</f>
        <v>2.4500000000000002</v>
      </c>
      <c r="R156" s="239" t="s">
        <v>299</v>
      </c>
      <c r="S156" s="239" t="s">
        <v>159</v>
      </c>
      <c r="T156" s="240" t="s">
        <v>159</v>
      </c>
      <c r="U156" s="223">
        <v>0.33</v>
      </c>
      <c r="V156" s="223">
        <f>ROUND(E156*U156,2)</f>
        <v>64.05</v>
      </c>
      <c r="W156" s="223"/>
      <c r="X156" s="223" t="s">
        <v>160</v>
      </c>
      <c r="Y156" s="223" t="s">
        <v>161</v>
      </c>
      <c r="Z156" s="213"/>
      <c r="AA156" s="213"/>
      <c r="AB156" s="213"/>
      <c r="AC156" s="213"/>
      <c r="AD156" s="213"/>
      <c r="AE156" s="213"/>
      <c r="AF156" s="213"/>
      <c r="AG156" s="213" t="s">
        <v>162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2" x14ac:dyDescent="0.2">
      <c r="A157" s="220"/>
      <c r="B157" s="221"/>
      <c r="C157" s="252" t="s">
        <v>306</v>
      </c>
      <c r="D157" s="224"/>
      <c r="E157" s="225">
        <v>38.340000000000003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164</v>
      </c>
      <c r="AH157" s="213">
        <v>5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3" x14ac:dyDescent="0.2">
      <c r="A158" s="220"/>
      <c r="B158" s="221"/>
      <c r="C158" s="252" t="s">
        <v>307</v>
      </c>
      <c r="D158" s="224"/>
      <c r="E158" s="225">
        <v>155.76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3"/>
      <c r="AA158" s="213"/>
      <c r="AB158" s="213"/>
      <c r="AC158" s="213"/>
      <c r="AD158" s="213"/>
      <c r="AE158" s="213"/>
      <c r="AF158" s="213"/>
      <c r="AG158" s="213" t="s">
        <v>164</v>
      </c>
      <c r="AH158" s="213">
        <v>5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34">
        <v>18</v>
      </c>
      <c r="B159" s="235" t="s">
        <v>310</v>
      </c>
      <c r="C159" s="251" t="s">
        <v>311</v>
      </c>
      <c r="D159" s="236" t="s">
        <v>157</v>
      </c>
      <c r="E159" s="237">
        <v>38.340000000000003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0</v>
      </c>
      <c r="O159" s="237">
        <f>ROUND(E159*N159,2)</f>
        <v>0</v>
      </c>
      <c r="P159" s="237">
        <v>0.02</v>
      </c>
      <c r="Q159" s="237">
        <f>ROUND(E159*P159,2)</f>
        <v>0.77</v>
      </c>
      <c r="R159" s="239" t="s">
        <v>299</v>
      </c>
      <c r="S159" s="239" t="s">
        <v>159</v>
      </c>
      <c r="T159" s="240" t="s">
        <v>159</v>
      </c>
      <c r="U159" s="223">
        <v>0.23</v>
      </c>
      <c r="V159" s="223">
        <f>ROUND(E159*U159,2)</f>
        <v>8.82</v>
      </c>
      <c r="W159" s="223"/>
      <c r="X159" s="223" t="s">
        <v>160</v>
      </c>
      <c r="Y159" s="223" t="s">
        <v>161</v>
      </c>
      <c r="Z159" s="213"/>
      <c r="AA159" s="213"/>
      <c r="AB159" s="213"/>
      <c r="AC159" s="213"/>
      <c r="AD159" s="213"/>
      <c r="AE159" s="213"/>
      <c r="AF159" s="213"/>
      <c r="AG159" s="213" t="s">
        <v>162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53" t="s">
        <v>312</v>
      </c>
      <c r="D160" s="241"/>
      <c r="E160" s="241"/>
      <c r="F160" s="241"/>
      <c r="G160" s="241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200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2" x14ac:dyDescent="0.2">
      <c r="A161" s="220"/>
      <c r="B161" s="221"/>
      <c r="C161" s="252" t="s">
        <v>313</v>
      </c>
      <c r="D161" s="224"/>
      <c r="E161" s="225"/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164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3" x14ac:dyDescent="0.2">
      <c r="A162" s="220"/>
      <c r="B162" s="221"/>
      <c r="C162" s="252" t="s">
        <v>189</v>
      </c>
      <c r="D162" s="224"/>
      <c r="E162" s="225">
        <v>8.2200000000000006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3"/>
      <c r="AA162" s="213"/>
      <c r="AB162" s="213"/>
      <c r="AC162" s="213"/>
      <c r="AD162" s="213"/>
      <c r="AE162" s="213"/>
      <c r="AF162" s="213"/>
      <c r="AG162" s="213" t="s">
        <v>164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3" x14ac:dyDescent="0.2">
      <c r="A163" s="220"/>
      <c r="B163" s="221"/>
      <c r="C163" s="252" t="s">
        <v>170</v>
      </c>
      <c r="D163" s="224"/>
      <c r="E163" s="225">
        <v>4.08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164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">
      <c r="A164" s="220"/>
      <c r="B164" s="221"/>
      <c r="C164" s="252" t="s">
        <v>314</v>
      </c>
      <c r="D164" s="224"/>
      <c r="E164" s="225">
        <v>1.1499999999999999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3"/>
      <c r="AA164" s="213"/>
      <c r="AB164" s="213"/>
      <c r="AC164" s="213"/>
      <c r="AD164" s="213"/>
      <c r="AE164" s="213"/>
      <c r="AF164" s="213"/>
      <c r="AG164" s="213" t="s">
        <v>164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">
      <c r="A165" s="220"/>
      <c r="B165" s="221"/>
      <c r="C165" s="252" t="s">
        <v>315</v>
      </c>
      <c r="D165" s="224"/>
      <c r="E165" s="225">
        <v>2.02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3"/>
      <c r="AA165" s="213"/>
      <c r="AB165" s="213"/>
      <c r="AC165" s="213"/>
      <c r="AD165" s="213"/>
      <c r="AE165" s="213"/>
      <c r="AF165" s="213"/>
      <c r="AG165" s="213" t="s">
        <v>164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 x14ac:dyDescent="0.2">
      <c r="A166" s="220"/>
      <c r="B166" s="221"/>
      <c r="C166" s="252" t="s">
        <v>175</v>
      </c>
      <c r="D166" s="224"/>
      <c r="E166" s="225">
        <v>5.49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164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 x14ac:dyDescent="0.2">
      <c r="A167" s="220"/>
      <c r="B167" s="221"/>
      <c r="C167" s="252" t="s">
        <v>195</v>
      </c>
      <c r="D167" s="224"/>
      <c r="E167" s="225">
        <v>14.03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164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20"/>
      <c r="B168" s="221"/>
      <c r="C168" s="252" t="s">
        <v>171</v>
      </c>
      <c r="D168" s="224"/>
      <c r="E168" s="225">
        <v>3.35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164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34">
        <v>19</v>
      </c>
      <c r="B169" s="235" t="s">
        <v>316</v>
      </c>
      <c r="C169" s="251" t="s">
        <v>317</v>
      </c>
      <c r="D169" s="236" t="s">
        <v>318</v>
      </c>
      <c r="E169" s="237">
        <v>3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9" t="s">
        <v>299</v>
      </c>
      <c r="S169" s="239" t="s">
        <v>159</v>
      </c>
      <c r="T169" s="240" t="s">
        <v>159</v>
      </c>
      <c r="U169" s="223">
        <v>0.05</v>
      </c>
      <c r="V169" s="223">
        <f>ROUND(E169*U169,2)</f>
        <v>0.15</v>
      </c>
      <c r="W169" s="223"/>
      <c r="X169" s="223" t="s">
        <v>160</v>
      </c>
      <c r="Y169" s="223" t="s">
        <v>161</v>
      </c>
      <c r="Z169" s="213"/>
      <c r="AA169" s="213"/>
      <c r="AB169" s="213"/>
      <c r="AC169" s="213"/>
      <c r="AD169" s="213"/>
      <c r="AE169" s="213"/>
      <c r="AF169" s="213"/>
      <c r="AG169" s="213" t="s">
        <v>162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2" x14ac:dyDescent="0.2">
      <c r="A170" s="220"/>
      <c r="B170" s="221"/>
      <c r="C170" s="253" t="s">
        <v>319</v>
      </c>
      <c r="D170" s="241"/>
      <c r="E170" s="241"/>
      <c r="F170" s="241"/>
      <c r="G170" s="241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3"/>
      <c r="AA170" s="213"/>
      <c r="AB170" s="213"/>
      <c r="AC170" s="213"/>
      <c r="AD170" s="213"/>
      <c r="AE170" s="213"/>
      <c r="AF170" s="213"/>
      <c r="AG170" s="213" t="s">
        <v>200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">
      <c r="A171" s="220"/>
      <c r="B171" s="221"/>
      <c r="C171" s="252" t="s">
        <v>320</v>
      </c>
      <c r="D171" s="224"/>
      <c r="E171" s="225">
        <v>1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164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">
      <c r="A172" s="220"/>
      <c r="B172" s="221"/>
      <c r="C172" s="252" t="s">
        <v>321</v>
      </c>
      <c r="D172" s="224"/>
      <c r="E172" s="225">
        <v>1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3"/>
      <c r="AA172" s="213"/>
      <c r="AB172" s="213"/>
      <c r="AC172" s="213"/>
      <c r="AD172" s="213"/>
      <c r="AE172" s="213"/>
      <c r="AF172" s="213"/>
      <c r="AG172" s="213" t="s">
        <v>164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">
      <c r="A173" s="220"/>
      <c r="B173" s="221"/>
      <c r="C173" s="252" t="s">
        <v>322</v>
      </c>
      <c r="D173" s="224"/>
      <c r="E173" s="225">
        <v>1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164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ht="33.75" outlineLevel="1" x14ac:dyDescent="0.2">
      <c r="A174" s="234">
        <v>20</v>
      </c>
      <c r="B174" s="235" t="s">
        <v>323</v>
      </c>
      <c r="C174" s="251" t="s">
        <v>324</v>
      </c>
      <c r="D174" s="236" t="s">
        <v>157</v>
      </c>
      <c r="E174" s="237">
        <v>3.6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7">
        <v>1.17E-3</v>
      </c>
      <c r="O174" s="237">
        <f>ROUND(E174*N174,2)</f>
        <v>0</v>
      </c>
      <c r="P174" s="237">
        <v>7.5999999999999998E-2</v>
      </c>
      <c r="Q174" s="237">
        <f>ROUND(E174*P174,2)</f>
        <v>0.27</v>
      </c>
      <c r="R174" s="239" t="s">
        <v>299</v>
      </c>
      <c r="S174" s="239" t="s">
        <v>159</v>
      </c>
      <c r="T174" s="240" t="s">
        <v>159</v>
      </c>
      <c r="U174" s="223">
        <v>0.93899999999999995</v>
      </c>
      <c r="V174" s="223">
        <f>ROUND(E174*U174,2)</f>
        <v>3.38</v>
      </c>
      <c r="W174" s="223"/>
      <c r="X174" s="223" t="s">
        <v>160</v>
      </c>
      <c r="Y174" s="223" t="s">
        <v>161</v>
      </c>
      <c r="Z174" s="213"/>
      <c r="AA174" s="213"/>
      <c r="AB174" s="213"/>
      <c r="AC174" s="213"/>
      <c r="AD174" s="213"/>
      <c r="AE174" s="213"/>
      <c r="AF174" s="213"/>
      <c r="AG174" s="213" t="s">
        <v>162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">
      <c r="A175" s="220"/>
      <c r="B175" s="221"/>
      <c r="C175" s="252" t="s">
        <v>325</v>
      </c>
      <c r="D175" s="224"/>
      <c r="E175" s="225">
        <v>1.2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164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3" x14ac:dyDescent="0.2">
      <c r="A176" s="220"/>
      <c r="B176" s="221"/>
      <c r="C176" s="252" t="s">
        <v>326</v>
      </c>
      <c r="D176" s="224"/>
      <c r="E176" s="225">
        <v>1.2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3"/>
      <c r="AA176" s="213"/>
      <c r="AB176" s="213"/>
      <c r="AC176" s="213"/>
      <c r="AD176" s="213"/>
      <c r="AE176" s="213"/>
      <c r="AF176" s="213"/>
      <c r="AG176" s="213" t="s">
        <v>164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3" x14ac:dyDescent="0.2">
      <c r="A177" s="220"/>
      <c r="B177" s="221"/>
      <c r="C177" s="252" t="s">
        <v>327</v>
      </c>
      <c r="D177" s="224"/>
      <c r="E177" s="225">
        <v>1.2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164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ht="22.5" outlineLevel="1" x14ac:dyDescent="0.2">
      <c r="A178" s="234">
        <v>21</v>
      </c>
      <c r="B178" s="235" t="s">
        <v>328</v>
      </c>
      <c r="C178" s="251" t="s">
        <v>329</v>
      </c>
      <c r="D178" s="236" t="s">
        <v>157</v>
      </c>
      <c r="E178" s="237">
        <v>874.01750000000004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7">
        <v>0</v>
      </c>
      <c r="O178" s="237">
        <f>ROUND(E178*N178,2)</f>
        <v>0</v>
      </c>
      <c r="P178" s="237">
        <v>0.01</v>
      </c>
      <c r="Q178" s="237">
        <f>ROUND(E178*P178,2)</f>
        <v>8.74</v>
      </c>
      <c r="R178" s="239" t="s">
        <v>299</v>
      </c>
      <c r="S178" s="239" t="s">
        <v>159</v>
      </c>
      <c r="T178" s="240" t="s">
        <v>159</v>
      </c>
      <c r="U178" s="223">
        <v>0.08</v>
      </c>
      <c r="V178" s="223">
        <f>ROUND(E178*U178,2)</f>
        <v>69.92</v>
      </c>
      <c r="W178" s="223"/>
      <c r="X178" s="223" t="s">
        <v>160</v>
      </c>
      <c r="Y178" s="223" t="s">
        <v>161</v>
      </c>
      <c r="Z178" s="213"/>
      <c r="AA178" s="213"/>
      <c r="AB178" s="213"/>
      <c r="AC178" s="213"/>
      <c r="AD178" s="213"/>
      <c r="AE178" s="213"/>
      <c r="AF178" s="213"/>
      <c r="AG178" s="213" t="s">
        <v>162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2" x14ac:dyDescent="0.2">
      <c r="A179" s="220"/>
      <c r="B179" s="221"/>
      <c r="C179" s="252" t="s">
        <v>244</v>
      </c>
      <c r="D179" s="224"/>
      <c r="E179" s="225">
        <v>134.55000000000001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3"/>
      <c r="AA179" s="213"/>
      <c r="AB179" s="213"/>
      <c r="AC179" s="213"/>
      <c r="AD179" s="213"/>
      <c r="AE179" s="213"/>
      <c r="AF179" s="213"/>
      <c r="AG179" s="213" t="s">
        <v>164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3" x14ac:dyDescent="0.2">
      <c r="A180" s="220"/>
      <c r="B180" s="221"/>
      <c r="C180" s="252" t="s">
        <v>245</v>
      </c>
      <c r="D180" s="224"/>
      <c r="E180" s="225">
        <v>-5.4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164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3" x14ac:dyDescent="0.2">
      <c r="A181" s="220"/>
      <c r="B181" s="221"/>
      <c r="C181" s="252" t="s">
        <v>246</v>
      </c>
      <c r="D181" s="224"/>
      <c r="E181" s="225">
        <v>-13.23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3"/>
      <c r="AA181" s="213"/>
      <c r="AB181" s="213"/>
      <c r="AC181" s="213"/>
      <c r="AD181" s="213"/>
      <c r="AE181" s="213"/>
      <c r="AF181" s="213"/>
      <c r="AG181" s="213" t="s">
        <v>164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 x14ac:dyDescent="0.2">
      <c r="A182" s="220"/>
      <c r="B182" s="221"/>
      <c r="C182" s="252" t="s">
        <v>247</v>
      </c>
      <c r="D182" s="224"/>
      <c r="E182" s="225">
        <v>98.325000000000003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3"/>
      <c r="AA182" s="213"/>
      <c r="AB182" s="213"/>
      <c r="AC182" s="213"/>
      <c r="AD182" s="213"/>
      <c r="AE182" s="213"/>
      <c r="AF182" s="213"/>
      <c r="AG182" s="213" t="s">
        <v>164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 x14ac:dyDescent="0.2">
      <c r="A183" s="220"/>
      <c r="B183" s="221"/>
      <c r="C183" s="252" t="s">
        <v>248</v>
      </c>
      <c r="D183" s="224"/>
      <c r="E183" s="225">
        <v>-10.08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3"/>
      <c r="AA183" s="213"/>
      <c r="AB183" s="213"/>
      <c r="AC183" s="213"/>
      <c r="AD183" s="213"/>
      <c r="AE183" s="213"/>
      <c r="AF183" s="213"/>
      <c r="AG183" s="213" t="s">
        <v>164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3" x14ac:dyDescent="0.2">
      <c r="A184" s="220"/>
      <c r="B184" s="221"/>
      <c r="C184" s="252" t="s">
        <v>245</v>
      </c>
      <c r="D184" s="224"/>
      <c r="E184" s="225">
        <v>-5.4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164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 x14ac:dyDescent="0.2">
      <c r="A185" s="220"/>
      <c r="B185" s="221"/>
      <c r="C185" s="252" t="s">
        <v>249</v>
      </c>
      <c r="D185" s="224"/>
      <c r="E185" s="225">
        <v>55.575000000000003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164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52" t="s">
        <v>250</v>
      </c>
      <c r="D186" s="224"/>
      <c r="E186" s="225">
        <v>-5.2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164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3" x14ac:dyDescent="0.2">
      <c r="A187" s="220"/>
      <c r="B187" s="221"/>
      <c r="C187" s="252" t="s">
        <v>251</v>
      </c>
      <c r="D187" s="224"/>
      <c r="E187" s="225">
        <v>45.195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3"/>
      <c r="AA187" s="213"/>
      <c r="AB187" s="213"/>
      <c r="AC187" s="213"/>
      <c r="AD187" s="213"/>
      <c r="AE187" s="213"/>
      <c r="AF187" s="213"/>
      <c r="AG187" s="213" t="s">
        <v>164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 x14ac:dyDescent="0.2">
      <c r="A188" s="220"/>
      <c r="B188" s="221"/>
      <c r="C188" s="252" t="s">
        <v>252</v>
      </c>
      <c r="D188" s="224"/>
      <c r="E188" s="225">
        <v>-4.75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164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 x14ac:dyDescent="0.2">
      <c r="A189" s="220"/>
      <c r="B189" s="221"/>
      <c r="C189" s="252" t="s">
        <v>253</v>
      </c>
      <c r="D189" s="224"/>
      <c r="E189" s="225">
        <v>65.55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164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 x14ac:dyDescent="0.2">
      <c r="A190" s="220"/>
      <c r="B190" s="221"/>
      <c r="C190" s="252" t="s">
        <v>254</v>
      </c>
      <c r="D190" s="224"/>
      <c r="E190" s="225">
        <v>-7.3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164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 x14ac:dyDescent="0.2">
      <c r="A191" s="220"/>
      <c r="B191" s="221"/>
      <c r="C191" s="252" t="s">
        <v>255</v>
      </c>
      <c r="D191" s="224"/>
      <c r="E191" s="225">
        <v>87.63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3"/>
      <c r="AA191" s="213"/>
      <c r="AB191" s="213"/>
      <c r="AC191" s="213"/>
      <c r="AD191" s="213"/>
      <c r="AE191" s="213"/>
      <c r="AF191" s="213"/>
      <c r="AG191" s="213" t="s">
        <v>164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 x14ac:dyDescent="0.2">
      <c r="A192" s="220"/>
      <c r="B192" s="221"/>
      <c r="C192" s="252" t="s">
        <v>256</v>
      </c>
      <c r="D192" s="224"/>
      <c r="E192" s="225">
        <v>-14.8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3"/>
      <c r="AA192" s="213"/>
      <c r="AB192" s="213"/>
      <c r="AC192" s="213"/>
      <c r="AD192" s="213"/>
      <c r="AE192" s="213"/>
      <c r="AF192" s="213"/>
      <c r="AG192" s="213" t="s">
        <v>164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 x14ac:dyDescent="0.2">
      <c r="A193" s="220"/>
      <c r="B193" s="221"/>
      <c r="C193" s="252" t="s">
        <v>257</v>
      </c>
      <c r="D193" s="224"/>
      <c r="E193" s="225">
        <v>33.81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3"/>
      <c r="AA193" s="213"/>
      <c r="AB193" s="213"/>
      <c r="AC193" s="213"/>
      <c r="AD193" s="213"/>
      <c r="AE193" s="213"/>
      <c r="AF193" s="213"/>
      <c r="AG193" s="213" t="s">
        <v>164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 x14ac:dyDescent="0.2">
      <c r="A194" s="220"/>
      <c r="B194" s="221"/>
      <c r="C194" s="252" t="s">
        <v>258</v>
      </c>
      <c r="D194" s="224"/>
      <c r="E194" s="225">
        <v>-9.1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3"/>
      <c r="AA194" s="213"/>
      <c r="AB194" s="213"/>
      <c r="AC194" s="213"/>
      <c r="AD194" s="213"/>
      <c r="AE194" s="213"/>
      <c r="AF194" s="213"/>
      <c r="AG194" s="213" t="s">
        <v>164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3" x14ac:dyDescent="0.2">
      <c r="A195" s="220"/>
      <c r="B195" s="221"/>
      <c r="C195" s="252" t="s">
        <v>259</v>
      </c>
      <c r="D195" s="224"/>
      <c r="E195" s="225">
        <v>21.32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3"/>
      <c r="AA195" s="213"/>
      <c r="AB195" s="213"/>
      <c r="AC195" s="213"/>
      <c r="AD195" s="213"/>
      <c r="AE195" s="213"/>
      <c r="AF195" s="213"/>
      <c r="AG195" s="213" t="s">
        <v>164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 x14ac:dyDescent="0.2">
      <c r="A196" s="220"/>
      <c r="B196" s="221"/>
      <c r="C196" s="252" t="s">
        <v>260</v>
      </c>
      <c r="D196" s="224"/>
      <c r="E196" s="225">
        <v>-2.64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3"/>
      <c r="AA196" s="213"/>
      <c r="AB196" s="213"/>
      <c r="AC196" s="213"/>
      <c r="AD196" s="213"/>
      <c r="AE196" s="213"/>
      <c r="AF196" s="213"/>
      <c r="AG196" s="213" t="s">
        <v>164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3" x14ac:dyDescent="0.2">
      <c r="A197" s="220"/>
      <c r="B197" s="221"/>
      <c r="C197" s="252" t="s">
        <v>261</v>
      </c>
      <c r="D197" s="224"/>
      <c r="E197" s="225">
        <v>11.18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3"/>
      <c r="AA197" s="213"/>
      <c r="AB197" s="213"/>
      <c r="AC197" s="213"/>
      <c r="AD197" s="213"/>
      <c r="AE197" s="213"/>
      <c r="AF197" s="213"/>
      <c r="AG197" s="213" t="s">
        <v>164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 x14ac:dyDescent="0.2">
      <c r="A198" s="220"/>
      <c r="B198" s="221"/>
      <c r="C198" s="252" t="s">
        <v>262</v>
      </c>
      <c r="D198" s="224"/>
      <c r="E198" s="225">
        <v>-1.2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3"/>
      <c r="AA198" s="213"/>
      <c r="AB198" s="213"/>
      <c r="AC198" s="213"/>
      <c r="AD198" s="213"/>
      <c r="AE198" s="213"/>
      <c r="AF198" s="213"/>
      <c r="AG198" s="213" t="s">
        <v>164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3" x14ac:dyDescent="0.2">
      <c r="A199" s="220"/>
      <c r="B199" s="221"/>
      <c r="C199" s="252" t="s">
        <v>263</v>
      </c>
      <c r="D199" s="224"/>
      <c r="E199" s="225">
        <v>16.38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3"/>
      <c r="AA199" s="213"/>
      <c r="AB199" s="213"/>
      <c r="AC199" s="213"/>
      <c r="AD199" s="213"/>
      <c r="AE199" s="213"/>
      <c r="AF199" s="213"/>
      <c r="AG199" s="213" t="s">
        <v>164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3" x14ac:dyDescent="0.2">
      <c r="A200" s="220"/>
      <c r="B200" s="221"/>
      <c r="C200" s="252" t="s">
        <v>264</v>
      </c>
      <c r="D200" s="224"/>
      <c r="E200" s="225">
        <v>-3.6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3"/>
      <c r="AA200" s="213"/>
      <c r="AB200" s="213"/>
      <c r="AC200" s="213"/>
      <c r="AD200" s="213"/>
      <c r="AE200" s="213"/>
      <c r="AF200" s="213"/>
      <c r="AG200" s="213" t="s">
        <v>164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3" x14ac:dyDescent="0.2">
      <c r="A201" s="220"/>
      <c r="B201" s="221"/>
      <c r="C201" s="252" t="s">
        <v>265</v>
      </c>
      <c r="D201" s="224"/>
      <c r="E201" s="225"/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3"/>
      <c r="AA201" s="213"/>
      <c r="AB201" s="213"/>
      <c r="AC201" s="213"/>
      <c r="AD201" s="213"/>
      <c r="AE201" s="213"/>
      <c r="AF201" s="213"/>
      <c r="AG201" s="213" t="s">
        <v>164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">
      <c r="A202" s="220"/>
      <c r="B202" s="221"/>
      <c r="C202" s="252" t="s">
        <v>266</v>
      </c>
      <c r="D202" s="224"/>
      <c r="E202" s="225">
        <v>27.945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3"/>
      <c r="AA202" s="213"/>
      <c r="AB202" s="213"/>
      <c r="AC202" s="213"/>
      <c r="AD202" s="213"/>
      <c r="AE202" s="213"/>
      <c r="AF202" s="213"/>
      <c r="AG202" s="213" t="s">
        <v>164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52" t="s">
        <v>267</v>
      </c>
      <c r="D203" s="224"/>
      <c r="E203" s="225">
        <v>-6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3"/>
      <c r="AA203" s="213"/>
      <c r="AB203" s="213"/>
      <c r="AC203" s="213"/>
      <c r="AD203" s="213"/>
      <c r="AE203" s="213"/>
      <c r="AF203" s="213"/>
      <c r="AG203" s="213" t="s">
        <v>164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">
      <c r="A204" s="220"/>
      <c r="B204" s="221"/>
      <c r="C204" s="252" t="s">
        <v>268</v>
      </c>
      <c r="D204" s="224"/>
      <c r="E204" s="225">
        <v>33.465000000000003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3"/>
      <c r="AA204" s="213"/>
      <c r="AB204" s="213"/>
      <c r="AC204" s="213"/>
      <c r="AD204" s="213"/>
      <c r="AE204" s="213"/>
      <c r="AF204" s="213"/>
      <c r="AG204" s="213" t="s">
        <v>164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">
      <c r="A205" s="220"/>
      <c r="B205" s="221"/>
      <c r="C205" s="252" t="s">
        <v>269</v>
      </c>
      <c r="D205" s="224"/>
      <c r="E205" s="225">
        <v>-2.14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3"/>
      <c r="AA205" s="213"/>
      <c r="AB205" s="213"/>
      <c r="AC205" s="213"/>
      <c r="AD205" s="213"/>
      <c r="AE205" s="213"/>
      <c r="AF205" s="213"/>
      <c r="AG205" s="213" t="s">
        <v>164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 x14ac:dyDescent="0.2">
      <c r="A206" s="220"/>
      <c r="B206" s="221"/>
      <c r="C206" s="252" t="s">
        <v>270</v>
      </c>
      <c r="D206" s="224"/>
      <c r="E206" s="225">
        <v>52.784999999999997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3"/>
      <c r="AA206" s="213"/>
      <c r="AB206" s="213"/>
      <c r="AC206" s="213"/>
      <c r="AD206" s="213"/>
      <c r="AE206" s="213"/>
      <c r="AF206" s="213"/>
      <c r="AG206" s="213" t="s">
        <v>164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3" x14ac:dyDescent="0.2">
      <c r="A207" s="220"/>
      <c r="B207" s="221"/>
      <c r="C207" s="252" t="s">
        <v>271</v>
      </c>
      <c r="D207" s="224"/>
      <c r="E207" s="225">
        <v>-5.72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3"/>
      <c r="AA207" s="213"/>
      <c r="AB207" s="213"/>
      <c r="AC207" s="213"/>
      <c r="AD207" s="213"/>
      <c r="AE207" s="213"/>
      <c r="AF207" s="213"/>
      <c r="AG207" s="213" t="s">
        <v>164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 x14ac:dyDescent="0.2">
      <c r="A208" s="220"/>
      <c r="B208" s="221"/>
      <c r="C208" s="252" t="s">
        <v>272</v>
      </c>
      <c r="D208" s="224"/>
      <c r="E208" s="225">
        <v>29.835000000000001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3"/>
      <c r="AA208" s="213"/>
      <c r="AB208" s="213"/>
      <c r="AC208" s="213"/>
      <c r="AD208" s="213"/>
      <c r="AE208" s="213"/>
      <c r="AF208" s="213"/>
      <c r="AG208" s="213" t="s">
        <v>164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3" x14ac:dyDescent="0.2">
      <c r="A209" s="220"/>
      <c r="B209" s="221"/>
      <c r="C209" s="252" t="s">
        <v>273</v>
      </c>
      <c r="D209" s="224"/>
      <c r="E209" s="225">
        <v>-1.66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3"/>
      <c r="AA209" s="213"/>
      <c r="AB209" s="213"/>
      <c r="AC209" s="213"/>
      <c r="AD209" s="213"/>
      <c r="AE209" s="213"/>
      <c r="AF209" s="213"/>
      <c r="AG209" s="213" t="s">
        <v>164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3" x14ac:dyDescent="0.2">
      <c r="A210" s="220"/>
      <c r="B210" s="221"/>
      <c r="C210" s="252" t="s">
        <v>274</v>
      </c>
      <c r="D210" s="224"/>
      <c r="E210" s="225">
        <v>20.28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3"/>
      <c r="AA210" s="213"/>
      <c r="AB210" s="213"/>
      <c r="AC210" s="213"/>
      <c r="AD210" s="213"/>
      <c r="AE210" s="213"/>
      <c r="AF210" s="213"/>
      <c r="AG210" s="213" t="s">
        <v>164</v>
      </c>
      <c r="AH210" s="213">
        <v>0</v>
      </c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3" x14ac:dyDescent="0.2">
      <c r="A211" s="220"/>
      <c r="B211" s="221"/>
      <c r="C211" s="252" t="s">
        <v>275</v>
      </c>
      <c r="D211" s="224"/>
      <c r="E211" s="225">
        <v>-1.26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3"/>
      <c r="AA211" s="213"/>
      <c r="AB211" s="213"/>
      <c r="AC211" s="213"/>
      <c r="AD211" s="213"/>
      <c r="AE211" s="213"/>
      <c r="AF211" s="213"/>
      <c r="AG211" s="213" t="s">
        <v>164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3" x14ac:dyDescent="0.2">
      <c r="A212" s="220"/>
      <c r="B212" s="221"/>
      <c r="C212" s="252" t="s">
        <v>276</v>
      </c>
      <c r="D212" s="224"/>
      <c r="E212" s="225">
        <v>28.635000000000002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3"/>
      <c r="AA212" s="213"/>
      <c r="AB212" s="213"/>
      <c r="AC212" s="213"/>
      <c r="AD212" s="213"/>
      <c r="AE212" s="213"/>
      <c r="AF212" s="213"/>
      <c r="AG212" s="213" t="s">
        <v>164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3" x14ac:dyDescent="0.2">
      <c r="A213" s="220"/>
      <c r="B213" s="221"/>
      <c r="C213" s="252" t="s">
        <v>277</v>
      </c>
      <c r="D213" s="224"/>
      <c r="E213" s="225">
        <v>-3.2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3"/>
      <c r="AA213" s="213"/>
      <c r="AB213" s="213"/>
      <c r="AC213" s="213"/>
      <c r="AD213" s="213"/>
      <c r="AE213" s="213"/>
      <c r="AF213" s="213"/>
      <c r="AG213" s="213" t="s">
        <v>164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3" x14ac:dyDescent="0.2">
      <c r="A214" s="220"/>
      <c r="B214" s="221"/>
      <c r="C214" s="252" t="s">
        <v>278</v>
      </c>
      <c r="D214" s="224"/>
      <c r="E214" s="225"/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3"/>
      <c r="AA214" s="213"/>
      <c r="AB214" s="213"/>
      <c r="AC214" s="213"/>
      <c r="AD214" s="213"/>
      <c r="AE214" s="213"/>
      <c r="AF214" s="213"/>
      <c r="AG214" s="213" t="s">
        <v>164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3" x14ac:dyDescent="0.2">
      <c r="A215" s="220"/>
      <c r="B215" s="221"/>
      <c r="C215" s="252" t="s">
        <v>279</v>
      </c>
      <c r="D215" s="224"/>
      <c r="E215" s="225">
        <v>28.22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3"/>
      <c r="AA215" s="213"/>
      <c r="AB215" s="213"/>
      <c r="AC215" s="213"/>
      <c r="AD215" s="213"/>
      <c r="AE215" s="213"/>
      <c r="AF215" s="213"/>
      <c r="AG215" s="213" t="s">
        <v>164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3" x14ac:dyDescent="0.2">
      <c r="A216" s="220"/>
      <c r="B216" s="221"/>
      <c r="C216" s="252" t="s">
        <v>280</v>
      </c>
      <c r="D216" s="224"/>
      <c r="E216" s="225">
        <v>-1.92</v>
      </c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3"/>
      <c r="AA216" s="213"/>
      <c r="AB216" s="213"/>
      <c r="AC216" s="213"/>
      <c r="AD216" s="213"/>
      <c r="AE216" s="213"/>
      <c r="AF216" s="213"/>
      <c r="AG216" s="213" t="s">
        <v>164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3" x14ac:dyDescent="0.2">
      <c r="A217" s="220"/>
      <c r="B217" s="221"/>
      <c r="C217" s="252" t="s">
        <v>281</v>
      </c>
      <c r="D217" s="224"/>
      <c r="E217" s="225">
        <v>41.58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3"/>
      <c r="AA217" s="213"/>
      <c r="AB217" s="213"/>
      <c r="AC217" s="213"/>
      <c r="AD217" s="213"/>
      <c r="AE217" s="213"/>
      <c r="AF217" s="213"/>
      <c r="AG217" s="213" t="s">
        <v>164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3" x14ac:dyDescent="0.2">
      <c r="A218" s="220"/>
      <c r="B218" s="221"/>
      <c r="C218" s="252" t="s">
        <v>282</v>
      </c>
      <c r="D218" s="224"/>
      <c r="E218" s="225">
        <v>-1.1000000000000001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3"/>
      <c r="AA218" s="213"/>
      <c r="AB218" s="213"/>
      <c r="AC218" s="213"/>
      <c r="AD218" s="213"/>
      <c r="AE218" s="213"/>
      <c r="AF218" s="213"/>
      <c r="AG218" s="213" t="s">
        <v>164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3" x14ac:dyDescent="0.2">
      <c r="A219" s="220"/>
      <c r="B219" s="221"/>
      <c r="C219" s="252" t="s">
        <v>242</v>
      </c>
      <c r="D219" s="224"/>
      <c r="E219" s="225">
        <v>-72.342500000000001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3"/>
      <c r="AA219" s="213"/>
      <c r="AB219" s="213"/>
      <c r="AC219" s="213"/>
      <c r="AD219" s="213"/>
      <c r="AE219" s="213"/>
      <c r="AF219" s="213"/>
      <c r="AG219" s="213" t="s">
        <v>164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3" x14ac:dyDescent="0.2">
      <c r="A220" s="220"/>
      <c r="B220" s="221"/>
      <c r="C220" s="252" t="s">
        <v>283</v>
      </c>
      <c r="D220" s="224"/>
      <c r="E220" s="225">
        <v>85.8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3"/>
      <c r="AA220" s="213"/>
      <c r="AB220" s="213"/>
      <c r="AC220" s="213"/>
      <c r="AD220" s="213"/>
      <c r="AE220" s="213"/>
      <c r="AF220" s="213"/>
      <c r="AG220" s="213" t="s">
        <v>164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3" x14ac:dyDescent="0.2">
      <c r="A221" s="220"/>
      <c r="B221" s="221"/>
      <c r="C221" s="252" t="s">
        <v>284</v>
      </c>
      <c r="D221" s="224"/>
      <c r="E221" s="225">
        <v>99.25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3"/>
      <c r="AA221" s="213"/>
      <c r="AB221" s="213"/>
      <c r="AC221" s="213"/>
      <c r="AD221" s="213"/>
      <c r="AE221" s="213"/>
      <c r="AF221" s="213"/>
      <c r="AG221" s="213" t="s">
        <v>164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3" x14ac:dyDescent="0.2">
      <c r="A222" s="220"/>
      <c r="B222" s="221"/>
      <c r="C222" s="252" t="s">
        <v>285</v>
      </c>
      <c r="D222" s="224"/>
      <c r="E222" s="225">
        <v>34.75</v>
      </c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3"/>
      <c r="AA222" s="213"/>
      <c r="AB222" s="213"/>
      <c r="AC222" s="213"/>
      <c r="AD222" s="213"/>
      <c r="AE222" s="213"/>
      <c r="AF222" s="213"/>
      <c r="AG222" s="213" t="s">
        <v>164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ht="22.5" outlineLevel="1" x14ac:dyDescent="0.2">
      <c r="A223" s="234">
        <v>22</v>
      </c>
      <c r="B223" s="235" t="s">
        <v>330</v>
      </c>
      <c r="C223" s="251" t="s">
        <v>331</v>
      </c>
      <c r="D223" s="236" t="s">
        <v>157</v>
      </c>
      <c r="E223" s="237">
        <v>72.342500000000001</v>
      </c>
      <c r="F223" s="238"/>
      <c r="G223" s="239">
        <f>ROUND(E223*F223,2)</f>
        <v>0</v>
      </c>
      <c r="H223" s="238"/>
      <c r="I223" s="239">
        <f>ROUND(E223*H223,2)</f>
        <v>0</v>
      </c>
      <c r="J223" s="238"/>
      <c r="K223" s="239">
        <f>ROUND(E223*J223,2)</f>
        <v>0</v>
      </c>
      <c r="L223" s="239">
        <v>21</v>
      </c>
      <c r="M223" s="239">
        <f>G223*(1+L223/100)</f>
        <v>0</v>
      </c>
      <c r="N223" s="237">
        <v>0</v>
      </c>
      <c r="O223" s="237">
        <f>ROUND(E223*N223,2)</f>
        <v>0</v>
      </c>
      <c r="P223" s="237">
        <v>4.5999999999999999E-2</v>
      </c>
      <c r="Q223" s="237">
        <f>ROUND(E223*P223,2)</f>
        <v>3.33</v>
      </c>
      <c r="R223" s="239" t="s">
        <v>299</v>
      </c>
      <c r="S223" s="239" t="s">
        <v>159</v>
      </c>
      <c r="T223" s="240" t="s">
        <v>159</v>
      </c>
      <c r="U223" s="223">
        <v>0.26</v>
      </c>
      <c r="V223" s="223">
        <f>ROUND(E223*U223,2)</f>
        <v>18.809999999999999</v>
      </c>
      <c r="W223" s="223"/>
      <c r="X223" s="223" t="s">
        <v>160</v>
      </c>
      <c r="Y223" s="223" t="s">
        <v>161</v>
      </c>
      <c r="Z223" s="213"/>
      <c r="AA223" s="213"/>
      <c r="AB223" s="213"/>
      <c r="AC223" s="213"/>
      <c r="AD223" s="213"/>
      <c r="AE223" s="213"/>
      <c r="AF223" s="213"/>
      <c r="AG223" s="213" t="s">
        <v>162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2" x14ac:dyDescent="0.2">
      <c r="A224" s="220"/>
      <c r="B224" s="221"/>
      <c r="C224" s="252" t="s">
        <v>332</v>
      </c>
      <c r="D224" s="224"/>
      <c r="E224" s="225">
        <v>72.342500000000001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3"/>
      <c r="AA224" s="213"/>
      <c r="AB224" s="213"/>
      <c r="AC224" s="213"/>
      <c r="AD224" s="213"/>
      <c r="AE224" s="213"/>
      <c r="AF224" s="213"/>
      <c r="AG224" s="213" t="s">
        <v>164</v>
      </c>
      <c r="AH224" s="213">
        <v>5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ht="22.5" outlineLevel="1" x14ac:dyDescent="0.2">
      <c r="A225" s="234">
        <v>23</v>
      </c>
      <c r="B225" s="235" t="s">
        <v>333</v>
      </c>
      <c r="C225" s="251" t="s">
        <v>334</v>
      </c>
      <c r="D225" s="236" t="s">
        <v>157</v>
      </c>
      <c r="E225" s="237">
        <v>72.342500000000001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0</v>
      </c>
      <c r="O225" s="237">
        <f>ROUND(E225*N225,2)</f>
        <v>0</v>
      </c>
      <c r="P225" s="237">
        <v>6.8000000000000005E-2</v>
      </c>
      <c r="Q225" s="237">
        <f>ROUND(E225*P225,2)</f>
        <v>4.92</v>
      </c>
      <c r="R225" s="239" t="s">
        <v>299</v>
      </c>
      <c r="S225" s="239" t="s">
        <v>159</v>
      </c>
      <c r="T225" s="240" t="s">
        <v>159</v>
      </c>
      <c r="U225" s="223">
        <v>0.3</v>
      </c>
      <c r="V225" s="223">
        <f>ROUND(E225*U225,2)</f>
        <v>21.7</v>
      </c>
      <c r="W225" s="223"/>
      <c r="X225" s="223" t="s">
        <v>160</v>
      </c>
      <c r="Y225" s="223" t="s">
        <v>161</v>
      </c>
      <c r="Z225" s="213"/>
      <c r="AA225" s="213"/>
      <c r="AB225" s="213"/>
      <c r="AC225" s="213"/>
      <c r="AD225" s="213"/>
      <c r="AE225" s="213"/>
      <c r="AF225" s="213"/>
      <c r="AG225" s="213" t="s">
        <v>162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">
      <c r="A226" s="220"/>
      <c r="B226" s="221"/>
      <c r="C226" s="253" t="s">
        <v>335</v>
      </c>
      <c r="D226" s="241"/>
      <c r="E226" s="241"/>
      <c r="F226" s="241"/>
      <c r="G226" s="241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3"/>
      <c r="AA226" s="213"/>
      <c r="AB226" s="213"/>
      <c r="AC226" s="213"/>
      <c r="AD226" s="213"/>
      <c r="AE226" s="213"/>
      <c r="AF226" s="213"/>
      <c r="AG226" s="213" t="s">
        <v>200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2" x14ac:dyDescent="0.2">
      <c r="A227" s="220"/>
      <c r="B227" s="221"/>
      <c r="C227" s="252" t="s">
        <v>336</v>
      </c>
      <c r="D227" s="224"/>
      <c r="E227" s="225"/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3"/>
      <c r="AA227" s="213"/>
      <c r="AB227" s="213"/>
      <c r="AC227" s="213"/>
      <c r="AD227" s="213"/>
      <c r="AE227" s="213"/>
      <c r="AF227" s="213"/>
      <c r="AG227" s="213" t="s">
        <v>164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3" x14ac:dyDescent="0.2">
      <c r="A228" s="220"/>
      <c r="B228" s="221"/>
      <c r="C228" s="252" t="s">
        <v>337</v>
      </c>
      <c r="D228" s="224"/>
      <c r="E228" s="225">
        <v>22.357500000000002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3"/>
      <c r="AA228" s="213"/>
      <c r="AB228" s="213"/>
      <c r="AC228" s="213"/>
      <c r="AD228" s="213"/>
      <c r="AE228" s="213"/>
      <c r="AF228" s="213"/>
      <c r="AG228" s="213" t="s">
        <v>164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3" x14ac:dyDescent="0.2">
      <c r="A229" s="220"/>
      <c r="B229" s="221"/>
      <c r="C229" s="252" t="s">
        <v>338</v>
      </c>
      <c r="D229" s="224"/>
      <c r="E229" s="225">
        <v>13.164999999999999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3"/>
      <c r="AA229" s="213"/>
      <c r="AB229" s="213"/>
      <c r="AC229" s="213"/>
      <c r="AD229" s="213"/>
      <c r="AE229" s="213"/>
      <c r="AF229" s="213"/>
      <c r="AG229" s="213" t="s">
        <v>164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3" x14ac:dyDescent="0.2">
      <c r="A230" s="220"/>
      <c r="B230" s="221"/>
      <c r="C230" s="252" t="s">
        <v>339</v>
      </c>
      <c r="D230" s="224"/>
      <c r="E230" s="225">
        <v>7.4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3"/>
      <c r="AA230" s="213"/>
      <c r="AB230" s="213"/>
      <c r="AC230" s="213"/>
      <c r="AD230" s="213"/>
      <c r="AE230" s="213"/>
      <c r="AF230" s="213"/>
      <c r="AG230" s="213" t="s">
        <v>164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 x14ac:dyDescent="0.2">
      <c r="A231" s="220"/>
      <c r="B231" s="221"/>
      <c r="C231" s="252" t="s">
        <v>340</v>
      </c>
      <c r="D231" s="224"/>
      <c r="E231" s="225">
        <v>4.2</v>
      </c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3"/>
      <c r="AA231" s="213"/>
      <c r="AB231" s="213"/>
      <c r="AC231" s="213"/>
      <c r="AD231" s="213"/>
      <c r="AE231" s="213"/>
      <c r="AF231" s="213"/>
      <c r="AG231" s="213" t="s">
        <v>164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3" x14ac:dyDescent="0.2">
      <c r="A232" s="220"/>
      <c r="B232" s="221"/>
      <c r="C232" s="252" t="s">
        <v>341</v>
      </c>
      <c r="D232" s="224"/>
      <c r="E232" s="225">
        <v>6.75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3"/>
      <c r="AA232" s="213"/>
      <c r="AB232" s="213"/>
      <c r="AC232" s="213"/>
      <c r="AD232" s="213"/>
      <c r="AE232" s="213"/>
      <c r="AF232" s="213"/>
      <c r="AG232" s="213" t="s">
        <v>164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3" x14ac:dyDescent="0.2">
      <c r="A233" s="220"/>
      <c r="B233" s="221"/>
      <c r="C233" s="252" t="s">
        <v>342</v>
      </c>
      <c r="D233" s="224"/>
      <c r="E233" s="225">
        <v>6.15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3"/>
      <c r="AA233" s="213"/>
      <c r="AB233" s="213"/>
      <c r="AC233" s="213"/>
      <c r="AD233" s="213"/>
      <c r="AE233" s="213"/>
      <c r="AF233" s="213"/>
      <c r="AG233" s="213" t="s">
        <v>164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3" x14ac:dyDescent="0.2">
      <c r="A234" s="220"/>
      <c r="B234" s="221"/>
      <c r="C234" s="252" t="s">
        <v>343</v>
      </c>
      <c r="D234" s="224"/>
      <c r="E234" s="225">
        <v>12.32</v>
      </c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3"/>
      <c r="AA234" s="213"/>
      <c r="AB234" s="213"/>
      <c r="AC234" s="213"/>
      <c r="AD234" s="213"/>
      <c r="AE234" s="213"/>
      <c r="AF234" s="213"/>
      <c r="AG234" s="213" t="s">
        <v>164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43">
        <v>24</v>
      </c>
      <c r="B235" s="244" t="s">
        <v>344</v>
      </c>
      <c r="C235" s="254" t="s">
        <v>345</v>
      </c>
      <c r="D235" s="245" t="s">
        <v>346</v>
      </c>
      <c r="E235" s="246">
        <v>1</v>
      </c>
      <c r="F235" s="247"/>
      <c r="G235" s="248">
        <f>ROUND(E235*F235,2)</f>
        <v>0</v>
      </c>
      <c r="H235" s="247"/>
      <c r="I235" s="248">
        <f>ROUND(E235*H235,2)</f>
        <v>0</v>
      </c>
      <c r="J235" s="247"/>
      <c r="K235" s="248">
        <f>ROUND(E235*J235,2)</f>
        <v>0</v>
      </c>
      <c r="L235" s="248">
        <v>21</v>
      </c>
      <c r="M235" s="248">
        <f>G235*(1+L235/100)</f>
        <v>0</v>
      </c>
      <c r="N235" s="246">
        <v>0</v>
      </c>
      <c r="O235" s="246">
        <f>ROUND(E235*N235,2)</f>
        <v>0</v>
      </c>
      <c r="P235" s="246">
        <v>0</v>
      </c>
      <c r="Q235" s="246">
        <f>ROUND(E235*P235,2)</f>
        <v>0</v>
      </c>
      <c r="R235" s="248"/>
      <c r="S235" s="248" t="s">
        <v>180</v>
      </c>
      <c r="T235" s="249" t="s">
        <v>181</v>
      </c>
      <c r="U235" s="223">
        <v>0</v>
      </c>
      <c r="V235" s="223">
        <f>ROUND(E235*U235,2)</f>
        <v>0</v>
      </c>
      <c r="W235" s="223"/>
      <c r="X235" s="223" t="s">
        <v>160</v>
      </c>
      <c r="Y235" s="223" t="s">
        <v>161</v>
      </c>
      <c r="Z235" s="213"/>
      <c r="AA235" s="213"/>
      <c r="AB235" s="213"/>
      <c r="AC235" s="213"/>
      <c r="AD235" s="213"/>
      <c r="AE235" s="213"/>
      <c r="AF235" s="213"/>
      <c r="AG235" s="213" t="s">
        <v>162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43">
        <v>25</v>
      </c>
      <c r="B236" s="244" t="s">
        <v>347</v>
      </c>
      <c r="C236" s="254" t="s">
        <v>348</v>
      </c>
      <c r="D236" s="245" t="s">
        <v>346</v>
      </c>
      <c r="E236" s="246">
        <v>1</v>
      </c>
      <c r="F236" s="247"/>
      <c r="G236" s="248">
        <f>ROUND(E236*F236,2)</f>
        <v>0</v>
      </c>
      <c r="H236" s="247"/>
      <c r="I236" s="248">
        <f>ROUND(E236*H236,2)</f>
        <v>0</v>
      </c>
      <c r="J236" s="247"/>
      <c r="K236" s="248">
        <f>ROUND(E236*J236,2)</f>
        <v>0</v>
      </c>
      <c r="L236" s="248">
        <v>21</v>
      </c>
      <c r="M236" s="248">
        <f>G236*(1+L236/100)</f>
        <v>0</v>
      </c>
      <c r="N236" s="246">
        <v>0</v>
      </c>
      <c r="O236" s="246">
        <f>ROUND(E236*N236,2)</f>
        <v>0</v>
      </c>
      <c r="P236" s="246">
        <v>0</v>
      </c>
      <c r="Q236" s="246">
        <f>ROUND(E236*P236,2)</f>
        <v>0</v>
      </c>
      <c r="R236" s="248"/>
      <c r="S236" s="248" t="s">
        <v>180</v>
      </c>
      <c r="T236" s="249" t="s">
        <v>181</v>
      </c>
      <c r="U236" s="223">
        <v>0</v>
      </c>
      <c r="V236" s="223">
        <f>ROUND(E236*U236,2)</f>
        <v>0</v>
      </c>
      <c r="W236" s="223"/>
      <c r="X236" s="223" t="s">
        <v>160</v>
      </c>
      <c r="Y236" s="223" t="s">
        <v>161</v>
      </c>
      <c r="Z236" s="213"/>
      <c r="AA236" s="213"/>
      <c r="AB236" s="213"/>
      <c r="AC236" s="213"/>
      <c r="AD236" s="213"/>
      <c r="AE236" s="213"/>
      <c r="AF236" s="213"/>
      <c r="AG236" s="213" t="s">
        <v>162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34">
        <v>26</v>
      </c>
      <c r="B237" s="235" t="s">
        <v>349</v>
      </c>
      <c r="C237" s="251" t="s">
        <v>350</v>
      </c>
      <c r="D237" s="236" t="s">
        <v>157</v>
      </c>
      <c r="E237" s="237">
        <v>306.43</v>
      </c>
      <c r="F237" s="238"/>
      <c r="G237" s="239">
        <f>ROUND(E237*F237,2)</f>
        <v>0</v>
      </c>
      <c r="H237" s="238"/>
      <c r="I237" s="239">
        <f>ROUND(E237*H237,2)</f>
        <v>0</v>
      </c>
      <c r="J237" s="238"/>
      <c r="K237" s="239">
        <f>ROUND(E237*J237,2)</f>
        <v>0</v>
      </c>
      <c r="L237" s="239">
        <v>21</v>
      </c>
      <c r="M237" s="239">
        <f>G237*(1+L237/100)</f>
        <v>0</v>
      </c>
      <c r="N237" s="237">
        <v>0</v>
      </c>
      <c r="O237" s="237">
        <f>ROUND(E237*N237,2)</f>
        <v>0</v>
      </c>
      <c r="P237" s="237">
        <v>0</v>
      </c>
      <c r="Q237" s="237">
        <f>ROUND(E237*P237,2)</f>
        <v>0</v>
      </c>
      <c r="R237" s="239"/>
      <c r="S237" s="239" t="s">
        <v>180</v>
      </c>
      <c r="T237" s="240" t="s">
        <v>181</v>
      </c>
      <c r="U237" s="223">
        <v>0.01</v>
      </c>
      <c r="V237" s="223">
        <f>ROUND(E237*U237,2)</f>
        <v>3.06</v>
      </c>
      <c r="W237" s="223"/>
      <c r="X237" s="223" t="s">
        <v>160</v>
      </c>
      <c r="Y237" s="223" t="s">
        <v>161</v>
      </c>
      <c r="Z237" s="213"/>
      <c r="AA237" s="213"/>
      <c r="AB237" s="213"/>
      <c r="AC237" s="213"/>
      <c r="AD237" s="213"/>
      <c r="AE237" s="213"/>
      <c r="AF237" s="213"/>
      <c r="AG237" s="213" t="s">
        <v>162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2" x14ac:dyDescent="0.2">
      <c r="A238" s="220"/>
      <c r="B238" s="221"/>
      <c r="C238" s="252" t="s">
        <v>351</v>
      </c>
      <c r="D238" s="224"/>
      <c r="E238" s="225">
        <v>244.61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3"/>
      <c r="AA238" s="213"/>
      <c r="AB238" s="213"/>
      <c r="AC238" s="213"/>
      <c r="AD238" s="213"/>
      <c r="AE238" s="213"/>
      <c r="AF238" s="213"/>
      <c r="AG238" s="213" t="s">
        <v>164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3" x14ac:dyDescent="0.2">
      <c r="A239" s="220"/>
      <c r="B239" s="221"/>
      <c r="C239" s="252" t="s">
        <v>352</v>
      </c>
      <c r="D239" s="224"/>
      <c r="E239" s="225">
        <v>28.62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3"/>
      <c r="AA239" s="213"/>
      <c r="AB239" s="213"/>
      <c r="AC239" s="213"/>
      <c r="AD239" s="213"/>
      <c r="AE239" s="213"/>
      <c r="AF239" s="213"/>
      <c r="AG239" s="213" t="s">
        <v>164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3" x14ac:dyDescent="0.2">
      <c r="A240" s="220"/>
      <c r="B240" s="221"/>
      <c r="C240" s="252" t="s">
        <v>353</v>
      </c>
      <c r="D240" s="224"/>
      <c r="E240" s="225">
        <v>19.420000000000002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3"/>
      <c r="AA240" s="213"/>
      <c r="AB240" s="213"/>
      <c r="AC240" s="213"/>
      <c r="AD240" s="213"/>
      <c r="AE240" s="213"/>
      <c r="AF240" s="213"/>
      <c r="AG240" s="213" t="s">
        <v>164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3" x14ac:dyDescent="0.2">
      <c r="A241" s="220"/>
      <c r="B241" s="221"/>
      <c r="C241" s="252" t="s">
        <v>354</v>
      </c>
      <c r="D241" s="224"/>
      <c r="E241" s="225">
        <v>13.78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3"/>
      <c r="AA241" s="213"/>
      <c r="AB241" s="213"/>
      <c r="AC241" s="213"/>
      <c r="AD241" s="213"/>
      <c r="AE241" s="213"/>
      <c r="AF241" s="213"/>
      <c r="AG241" s="213" t="s">
        <v>164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x14ac:dyDescent="0.2">
      <c r="A242" s="227" t="s">
        <v>153</v>
      </c>
      <c r="B242" s="228" t="s">
        <v>90</v>
      </c>
      <c r="C242" s="250" t="s">
        <v>91</v>
      </c>
      <c r="D242" s="229"/>
      <c r="E242" s="230"/>
      <c r="F242" s="231"/>
      <c r="G242" s="231">
        <f>SUMIF(AG243:AG244,"&lt;&gt;NOR",G243:G244)</f>
        <v>0</v>
      </c>
      <c r="H242" s="231"/>
      <c r="I242" s="231">
        <f>SUM(I243:I244)</f>
        <v>0</v>
      </c>
      <c r="J242" s="231"/>
      <c r="K242" s="231">
        <f>SUM(K243:K244)</f>
        <v>0</v>
      </c>
      <c r="L242" s="231"/>
      <c r="M242" s="231">
        <f>SUM(M243:M244)</f>
        <v>0</v>
      </c>
      <c r="N242" s="230"/>
      <c r="O242" s="230">
        <f>SUM(O243:O244)</f>
        <v>0</v>
      </c>
      <c r="P242" s="230"/>
      <c r="Q242" s="230">
        <f>SUM(Q243:Q244)</f>
        <v>0</v>
      </c>
      <c r="R242" s="231"/>
      <c r="S242" s="231"/>
      <c r="T242" s="232"/>
      <c r="U242" s="226"/>
      <c r="V242" s="226">
        <f>SUM(V243:V244)</f>
        <v>30.98</v>
      </c>
      <c r="W242" s="226"/>
      <c r="X242" s="226"/>
      <c r="Y242" s="226"/>
      <c r="AG242" t="s">
        <v>154</v>
      </c>
    </row>
    <row r="243" spans="1:60" ht="22.5" outlineLevel="1" x14ac:dyDescent="0.2">
      <c r="A243" s="234">
        <v>27</v>
      </c>
      <c r="B243" s="235" t="s">
        <v>355</v>
      </c>
      <c r="C243" s="251" t="s">
        <v>356</v>
      </c>
      <c r="D243" s="236" t="s">
        <v>357</v>
      </c>
      <c r="E243" s="237">
        <v>16.374030000000001</v>
      </c>
      <c r="F243" s="238"/>
      <c r="G243" s="239">
        <f>ROUND(E243*F243,2)</f>
        <v>0</v>
      </c>
      <c r="H243" s="238"/>
      <c r="I243" s="239">
        <f>ROUND(E243*H243,2)</f>
        <v>0</v>
      </c>
      <c r="J243" s="238"/>
      <c r="K243" s="239">
        <f>ROUND(E243*J243,2)</f>
        <v>0</v>
      </c>
      <c r="L243" s="239">
        <v>21</v>
      </c>
      <c r="M243" s="239">
        <f>G243*(1+L243/100)</f>
        <v>0</v>
      </c>
      <c r="N243" s="237">
        <v>0</v>
      </c>
      <c r="O243" s="237">
        <f>ROUND(E243*N243,2)</f>
        <v>0</v>
      </c>
      <c r="P243" s="237">
        <v>0</v>
      </c>
      <c r="Q243" s="237">
        <f>ROUND(E243*P243,2)</f>
        <v>0</v>
      </c>
      <c r="R243" s="239" t="s">
        <v>225</v>
      </c>
      <c r="S243" s="239" t="s">
        <v>159</v>
      </c>
      <c r="T243" s="240" t="s">
        <v>159</v>
      </c>
      <c r="U243" s="223">
        <v>1.8919999999999999</v>
      </c>
      <c r="V243" s="223">
        <f>ROUND(E243*U243,2)</f>
        <v>30.98</v>
      </c>
      <c r="W243" s="223"/>
      <c r="X243" s="223" t="s">
        <v>358</v>
      </c>
      <c r="Y243" s="223" t="s">
        <v>161</v>
      </c>
      <c r="Z243" s="213"/>
      <c r="AA243" s="213"/>
      <c r="AB243" s="213"/>
      <c r="AC243" s="213"/>
      <c r="AD243" s="213"/>
      <c r="AE243" s="213"/>
      <c r="AF243" s="213"/>
      <c r="AG243" s="213" t="s">
        <v>359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2" x14ac:dyDescent="0.2">
      <c r="A244" s="220"/>
      <c r="B244" s="221"/>
      <c r="C244" s="253" t="s">
        <v>360</v>
      </c>
      <c r="D244" s="241"/>
      <c r="E244" s="241"/>
      <c r="F244" s="241"/>
      <c r="G244" s="241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23"/>
      <c r="Z244" s="213"/>
      <c r="AA244" s="213"/>
      <c r="AB244" s="213"/>
      <c r="AC244" s="213"/>
      <c r="AD244" s="213"/>
      <c r="AE244" s="213"/>
      <c r="AF244" s="213"/>
      <c r="AG244" s="213" t="s">
        <v>200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x14ac:dyDescent="0.2">
      <c r="A245" s="227" t="s">
        <v>153</v>
      </c>
      <c r="B245" s="228" t="s">
        <v>94</v>
      </c>
      <c r="C245" s="250" t="s">
        <v>95</v>
      </c>
      <c r="D245" s="229"/>
      <c r="E245" s="230"/>
      <c r="F245" s="231"/>
      <c r="G245" s="231">
        <f>SUMIF(AG246:AG263,"&lt;&gt;NOR",G246:G263)</f>
        <v>0</v>
      </c>
      <c r="H245" s="231"/>
      <c r="I245" s="231">
        <f>SUM(I246:I263)</f>
        <v>0</v>
      </c>
      <c r="J245" s="231"/>
      <c r="K245" s="231">
        <f>SUM(K246:K263)</f>
        <v>0</v>
      </c>
      <c r="L245" s="231"/>
      <c r="M245" s="231">
        <f>SUM(M246:M263)</f>
        <v>0</v>
      </c>
      <c r="N245" s="230"/>
      <c r="O245" s="230">
        <f>SUM(O246:O263)</f>
        <v>0.25</v>
      </c>
      <c r="P245" s="230"/>
      <c r="Q245" s="230">
        <f>SUM(Q246:Q263)</f>
        <v>0</v>
      </c>
      <c r="R245" s="231"/>
      <c r="S245" s="231"/>
      <c r="T245" s="232"/>
      <c r="U245" s="226"/>
      <c r="V245" s="226">
        <f>SUM(V246:V263)</f>
        <v>26.14</v>
      </c>
      <c r="W245" s="226"/>
      <c r="X245" s="226"/>
      <c r="Y245" s="226"/>
      <c r="AG245" t="s">
        <v>154</v>
      </c>
    </row>
    <row r="246" spans="1:60" outlineLevel="1" x14ac:dyDescent="0.2">
      <c r="A246" s="234">
        <v>28</v>
      </c>
      <c r="B246" s="235" t="s">
        <v>361</v>
      </c>
      <c r="C246" s="251" t="s">
        <v>362</v>
      </c>
      <c r="D246" s="236" t="s">
        <v>157</v>
      </c>
      <c r="E246" s="237">
        <v>66.88</v>
      </c>
      <c r="F246" s="238"/>
      <c r="G246" s="239">
        <f>ROUND(E246*F246,2)</f>
        <v>0</v>
      </c>
      <c r="H246" s="238"/>
      <c r="I246" s="239">
        <f>ROUND(E246*H246,2)</f>
        <v>0</v>
      </c>
      <c r="J246" s="238"/>
      <c r="K246" s="239">
        <f>ROUND(E246*J246,2)</f>
        <v>0</v>
      </c>
      <c r="L246" s="239">
        <v>21</v>
      </c>
      <c r="M246" s="239">
        <f>G246*(1+L246/100)</f>
        <v>0</v>
      </c>
      <c r="N246" s="237">
        <v>3.6800000000000001E-3</v>
      </c>
      <c r="O246" s="237">
        <f>ROUND(E246*N246,2)</f>
        <v>0.25</v>
      </c>
      <c r="P246" s="237">
        <v>0</v>
      </c>
      <c r="Q246" s="237">
        <f>ROUND(E246*P246,2)</f>
        <v>0</v>
      </c>
      <c r="R246" s="239" t="s">
        <v>363</v>
      </c>
      <c r="S246" s="239" t="s">
        <v>159</v>
      </c>
      <c r="T246" s="240" t="s">
        <v>159</v>
      </c>
      <c r="U246" s="223">
        <v>0.38500000000000001</v>
      </c>
      <c r="V246" s="223">
        <f>ROUND(E246*U246,2)</f>
        <v>25.75</v>
      </c>
      <c r="W246" s="223"/>
      <c r="X246" s="223" t="s">
        <v>160</v>
      </c>
      <c r="Y246" s="223" t="s">
        <v>161</v>
      </c>
      <c r="Z246" s="213"/>
      <c r="AA246" s="213"/>
      <c r="AB246" s="213"/>
      <c r="AC246" s="213"/>
      <c r="AD246" s="213"/>
      <c r="AE246" s="213"/>
      <c r="AF246" s="213"/>
      <c r="AG246" s="213" t="s">
        <v>162</v>
      </c>
      <c r="AH246" s="213"/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2" x14ac:dyDescent="0.2">
      <c r="A247" s="220"/>
      <c r="B247" s="221"/>
      <c r="C247" s="252" t="s">
        <v>364</v>
      </c>
      <c r="D247" s="224"/>
      <c r="E247" s="225"/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3"/>
      <c r="AA247" s="213"/>
      <c r="AB247" s="213"/>
      <c r="AC247" s="213"/>
      <c r="AD247" s="213"/>
      <c r="AE247" s="213"/>
      <c r="AF247" s="213"/>
      <c r="AG247" s="213" t="s">
        <v>164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3" x14ac:dyDescent="0.2">
      <c r="A248" s="220"/>
      <c r="B248" s="221"/>
      <c r="C248" s="252" t="s">
        <v>170</v>
      </c>
      <c r="D248" s="224"/>
      <c r="E248" s="225">
        <v>4.08</v>
      </c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3"/>
      <c r="AA248" s="213"/>
      <c r="AB248" s="213"/>
      <c r="AC248" s="213"/>
      <c r="AD248" s="213"/>
      <c r="AE248" s="213"/>
      <c r="AF248" s="213"/>
      <c r="AG248" s="213" t="s">
        <v>164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3" x14ac:dyDescent="0.2">
      <c r="A249" s="220"/>
      <c r="B249" s="221"/>
      <c r="C249" s="252" t="s">
        <v>169</v>
      </c>
      <c r="D249" s="224"/>
      <c r="E249" s="225">
        <v>4.09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3"/>
      <c r="AA249" s="213"/>
      <c r="AB249" s="213"/>
      <c r="AC249" s="213"/>
      <c r="AD249" s="213"/>
      <c r="AE249" s="213"/>
      <c r="AF249" s="213"/>
      <c r="AG249" s="213" t="s">
        <v>164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3" x14ac:dyDescent="0.2">
      <c r="A250" s="220"/>
      <c r="B250" s="221"/>
      <c r="C250" s="252" t="s">
        <v>171</v>
      </c>
      <c r="D250" s="224"/>
      <c r="E250" s="225">
        <v>3.35</v>
      </c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3"/>
      <c r="AA250" s="213"/>
      <c r="AB250" s="213"/>
      <c r="AC250" s="213"/>
      <c r="AD250" s="213"/>
      <c r="AE250" s="213"/>
      <c r="AF250" s="213"/>
      <c r="AG250" s="213" t="s">
        <v>164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3" x14ac:dyDescent="0.2">
      <c r="A251" s="220"/>
      <c r="B251" s="221"/>
      <c r="C251" s="252" t="s">
        <v>365</v>
      </c>
      <c r="D251" s="224"/>
      <c r="E251" s="225"/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3"/>
      <c r="AA251" s="213"/>
      <c r="AB251" s="213"/>
      <c r="AC251" s="213"/>
      <c r="AD251" s="213"/>
      <c r="AE251" s="213"/>
      <c r="AF251" s="213"/>
      <c r="AG251" s="213" t="s">
        <v>164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3" x14ac:dyDescent="0.2">
      <c r="A252" s="220"/>
      <c r="B252" s="221"/>
      <c r="C252" s="252" t="s">
        <v>366</v>
      </c>
      <c r="D252" s="224"/>
      <c r="E252" s="225">
        <v>1.64</v>
      </c>
      <c r="F252" s="223"/>
      <c r="G252" s="22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23"/>
      <c r="Z252" s="213"/>
      <c r="AA252" s="213"/>
      <c r="AB252" s="213"/>
      <c r="AC252" s="213"/>
      <c r="AD252" s="213"/>
      <c r="AE252" s="213"/>
      <c r="AF252" s="213"/>
      <c r="AG252" s="213" t="s">
        <v>164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3" x14ac:dyDescent="0.2">
      <c r="A253" s="220"/>
      <c r="B253" s="221"/>
      <c r="C253" s="252" t="s">
        <v>367</v>
      </c>
      <c r="D253" s="224"/>
      <c r="E253" s="225">
        <v>2.06</v>
      </c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3"/>
      <c r="AA253" s="213"/>
      <c r="AB253" s="213"/>
      <c r="AC253" s="213"/>
      <c r="AD253" s="213"/>
      <c r="AE253" s="213"/>
      <c r="AF253" s="213"/>
      <c r="AG253" s="213" t="s">
        <v>164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3" x14ac:dyDescent="0.2">
      <c r="A254" s="220"/>
      <c r="B254" s="221"/>
      <c r="C254" s="252" t="s">
        <v>368</v>
      </c>
      <c r="D254" s="224"/>
      <c r="E254" s="225">
        <v>1.66</v>
      </c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3"/>
      <c r="AA254" s="213"/>
      <c r="AB254" s="213"/>
      <c r="AC254" s="213"/>
      <c r="AD254" s="213"/>
      <c r="AE254" s="213"/>
      <c r="AF254" s="213"/>
      <c r="AG254" s="213" t="s">
        <v>164</v>
      </c>
      <c r="AH254" s="213">
        <v>0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3" x14ac:dyDescent="0.2">
      <c r="A255" s="220"/>
      <c r="B255" s="221"/>
      <c r="C255" s="252" t="s">
        <v>369</v>
      </c>
      <c r="D255" s="224"/>
      <c r="E255" s="225"/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3"/>
      <c r="AA255" s="213"/>
      <c r="AB255" s="213"/>
      <c r="AC255" s="213"/>
      <c r="AD255" s="213"/>
      <c r="AE255" s="213"/>
      <c r="AF255" s="213"/>
      <c r="AG255" s="213" t="s">
        <v>164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3" x14ac:dyDescent="0.2">
      <c r="A256" s="220"/>
      <c r="B256" s="221"/>
      <c r="C256" s="252" t="s">
        <v>370</v>
      </c>
      <c r="D256" s="224"/>
      <c r="E256" s="225">
        <v>12.3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3"/>
      <c r="AA256" s="213"/>
      <c r="AB256" s="213"/>
      <c r="AC256" s="213"/>
      <c r="AD256" s="213"/>
      <c r="AE256" s="213"/>
      <c r="AF256" s="213"/>
      <c r="AG256" s="213" t="s">
        <v>164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3" x14ac:dyDescent="0.2">
      <c r="A257" s="220"/>
      <c r="B257" s="221"/>
      <c r="C257" s="252" t="s">
        <v>371</v>
      </c>
      <c r="D257" s="224"/>
      <c r="E257" s="225">
        <v>-1.17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3"/>
      <c r="AA257" s="213"/>
      <c r="AB257" s="213"/>
      <c r="AC257" s="213"/>
      <c r="AD257" s="213"/>
      <c r="AE257" s="213"/>
      <c r="AF257" s="213"/>
      <c r="AG257" s="213" t="s">
        <v>164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3" x14ac:dyDescent="0.2">
      <c r="A258" s="220"/>
      <c r="B258" s="221"/>
      <c r="C258" s="252" t="s">
        <v>372</v>
      </c>
      <c r="D258" s="224"/>
      <c r="E258" s="225">
        <v>30.6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3"/>
      <c r="AA258" s="213"/>
      <c r="AB258" s="213"/>
      <c r="AC258" s="213"/>
      <c r="AD258" s="213"/>
      <c r="AE258" s="213"/>
      <c r="AF258" s="213"/>
      <c r="AG258" s="213" t="s">
        <v>164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3" x14ac:dyDescent="0.2">
      <c r="A259" s="220"/>
      <c r="B259" s="221"/>
      <c r="C259" s="252" t="s">
        <v>373</v>
      </c>
      <c r="D259" s="224"/>
      <c r="E259" s="225">
        <v>-2.98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3"/>
      <c r="AA259" s="213"/>
      <c r="AB259" s="213"/>
      <c r="AC259" s="213"/>
      <c r="AD259" s="213"/>
      <c r="AE259" s="213"/>
      <c r="AF259" s="213"/>
      <c r="AG259" s="213" t="s">
        <v>164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3" x14ac:dyDescent="0.2">
      <c r="A260" s="220"/>
      <c r="B260" s="221"/>
      <c r="C260" s="252" t="s">
        <v>374</v>
      </c>
      <c r="D260" s="224"/>
      <c r="E260" s="225">
        <v>12.45</v>
      </c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3"/>
      <c r="AA260" s="213"/>
      <c r="AB260" s="213"/>
      <c r="AC260" s="213"/>
      <c r="AD260" s="213"/>
      <c r="AE260" s="213"/>
      <c r="AF260" s="213"/>
      <c r="AG260" s="213" t="s">
        <v>164</v>
      </c>
      <c r="AH260" s="213">
        <v>0</v>
      </c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3" x14ac:dyDescent="0.2">
      <c r="A261" s="220"/>
      <c r="B261" s="221"/>
      <c r="C261" s="252" t="s">
        <v>262</v>
      </c>
      <c r="D261" s="224"/>
      <c r="E261" s="225">
        <v>-1.2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3"/>
      <c r="AA261" s="213"/>
      <c r="AB261" s="213"/>
      <c r="AC261" s="213"/>
      <c r="AD261" s="213"/>
      <c r="AE261" s="213"/>
      <c r="AF261" s="213"/>
      <c r="AG261" s="213" t="s">
        <v>164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34">
        <v>29</v>
      </c>
      <c r="B262" s="235" t="s">
        <v>375</v>
      </c>
      <c r="C262" s="251" t="s">
        <v>376</v>
      </c>
      <c r="D262" s="236" t="s">
        <v>357</v>
      </c>
      <c r="E262" s="237">
        <v>0.24612000000000001</v>
      </c>
      <c r="F262" s="238"/>
      <c r="G262" s="239">
        <f>ROUND(E262*F262,2)</f>
        <v>0</v>
      </c>
      <c r="H262" s="238"/>
      <c r="I262" s="239">
        <f>ROUND(E262*H262,2)</f>
        <v>0</v>
      </c>
      <c r="J262" s="238"/>
      <c r="K262" s="239">
        <f>ROUND(E262*J262,2)</f>
        <v>0</v>
      </c>
      <c r="L262" s="239">
        <v>21</v>
      </c>
      <c r="M262" s="239">
        <f>G262*(1+L262/100)</f>
        <v>0</v>
      </c>
      <c r="N262" s="237">
        <v>0</v>
      </c>
      <c r="O262" s="237">
        <f>ROUND(E262*N262,2)</f>
        <v>0</v>
      </c>
      <c r="P262" s="237">
        <v>0</v>
      </c>
      <c r="Q262" s="237">
        <f>ROUND(E262*P262,2)</f>
        <v>0</v>
      </c>
      <c r="R262" s="239" t="s">
        <v>363</v>
      </c>
      <c r="S262" s="239" t="s">
        <v>159</v>
      </c>
      <c r="T262" s="240" t="s">
        <v>159</v>
      </c>
      <c r="U262" s="223">
        <v>1.5980000000000001</v>
      </c>
      <c r="V262" s="223">
        <f>ROUND(E262*U262,2)</f>
        <v>0.39</v>
      </c>
      <c r="W262" s="223"/>
      <c r="X262" s="223" t="s">
        <v>358</v>
      </c>
      <c r="Y262" s="223" t="s">
        <v>161</v>
      </c>
      <c r="Z262" s="213"/>
      <c r="AA262" s="213"/>
      <c r="AB262" s="213"/>
      <c r="AC262" s="213"/>
      <c r="AD262" s="213"/>
      <c r="AE262" s="213"/>
      <c r="AF262" s="213"/>
      <c r="AG262" s="213" t="s">
        <v>359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2" x14ac:dyDescent="0.2">
      <c r="A263" s="220"/>
      <c r="B263" s="221"/>
      <c r="C263" s="253" t="s">
        <v>377</v>
      </c>
      <c r="D263" s="241"/>
      <c r="E263" s="241"/>
      <c r="F263" s="241"/>
      <c r="G263" s="241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3"/>
      <c r="AA263" s="213"/>
      <c r="AB263" s="213"/>
      <c r="AC263" s="213"/>
      <c r="AD263" s="213"/>
      <c r="AE263" s="213"/>
      <c r="AF263" s="213"/>
      <c r="AG263" s="213" t="s">
        <v>200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x14ac:dyDescent="0.2">
      <c r="A264" s="227" t="s">
        <v>153</v>
      </c>
      <c r="B264" s="228" t="s">
        <v>97</v>
      </c>
      <c r="C264" s="250" t="s">
        <v>98</v>
      </c>
      <c r="D264" s="229"/>
      <c r="E264" s="230"/>
      <c r="F264" s="231"/>
      <c r="G264" s="231">
        <f>SUMIF(AG265:AG270,"&lt;&gt;NOR",G265:G270)</f>
        <v>0</v>
      </c>
      <c r="H264" s="231"/>
      <c r="I264" s="231">
        <f>SUM(I265:I270)</f>
        <v>0</v>
      </c>
      <c r="J264" s="231"/>
      <c r="K264" s="231">
        <f>SUM(K265:K270)</f>
        <v>0</v>
      </c>
      <c r="L264" s="231"/>
      <c r="M264" s="231">
        <f>SUM(M265:M270)</f>
        <v>0</v>
      </c>
      <c r="N264" s="230"/>
      <c r="O264" s="230">
        <f>SUM(O265:O270)</f>
        <v>0.04</v>
      </c>
      <c r="P264" s="230"/>
      <c r="Q264" s="230">
        <f>SUM(Q265:Q270)</f>
        <v>0</v>
      </c>
      <c r="R264" s="231"/>
      <c r="S264" s="231"/>
      <c r="T264" s="232"/>
      <c r="U264" s="226"/>
      <c r="V264" s="226">
        <f>SUM(V265:V270)</f>
        <v>37.32</v>
      </c>
      <c r="W264" s="226"/>
      <c r="X264" s="226"/>
      <c r="Y264" s="226"/>
      <c r="AG264" t="s">
        <v>154</v>
      </c>
    </row>
    <row r="265" spans="1:60" ht="22.5" outlineLevel="1" x14ac:dyDescent="0.2">
      <c r="A265" s="234">
        <v>30</v>
      </c>
      <c r="B265" s="235" t="s">
        <v>378</v>
      </c>
      <c r="C265" s="251" t="s">
        <v>379</v>
      </c>
      <c r="D265" s="236" t="s">
        <v>157</v>
      </c>
      <c r="E265" s="237">
        <v>232.72</v>
      </c>
      <c r="F265" s="238"/>
      <c r="G265" s="239">
        <f>ROUND(E265*F265,2)</f>
        <v>0</v>
      </c>
      <c r="H265" s="238"/>
      <c r="I265" s="239">
        <f>ROUND(E265*H265,2)</f>
        <v>0</v>
      </c>
      <c r="J265" s="238"/>
      <c r="K265" s="239">
        <f>ROUND(E265*J265,2)</f>
        <v>0</v>
      </c>
      <c r="L265" s="239">
        <v>21</v>
      </c>
      <c r="M265" s="239">
        <f>G265*(1+L265/100)</f>
        <v>0</v>
      </c>
      <c r="N265" s="237">
        <v>1.8000000000000001E-4</v>
      </c>
      <c r="O265" s="237">
        <f>ROUND(E265*N265,2)</f>
        <v>0.04</v>
      </c>
      <c r="P265" s="237">
        <v>0</v>
      </c>
      <c r="Q265" s="237">
        <f>ROUND(E265*P265,2)</f>
        <v>0</v>
      </c>
      <c r="R265" s="239" t="s">
        <v>380</v>
      </c>
      <c r="S265" s="239" t="s">
        <v>159</v>
      </c>
      <c r="T265" s="240" t="s">
        <v>159</v>
      </c>
      <c r="U265" s="223">
        <v>0.16</v>
      </c>
      <c r="V265" s="223">
        <f>ROUND(E265*U265,2)</f>
        <v>37.24</v>
      </c>
      <c r="W265" s="223"/>
      <c r="X265" s="223" t="s">
        <v>160</v>
      </c>
      <c r="Y265" s="223" t="s">
        <v>161</v>
      </c>
      <c r="Z265" s="213"/>
      <c r="AA265" s="213"/>
      <c r="AB265" s="213"/>
      <c r="AC265" s="213"/>
      <c r="AD265" s="213"/>
      <c r="AE265" s="213"/>
      <c r="AF265" s="213"/>
      <c r="AG265" s="213" t="s">
        <v>162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2" x14ac:dyDescent="0.2">
      <c r="A266" s="220"/>
      <c r="B266" s="221"/>
      <c r="C266" s="252" t="s">
        <v>163</v>
      </c>
      <c r="D266" s="224"/>
      <c r="E266" s="225">
        <v>111.95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3"/>
      <c r="AA266" s="213"/>
      <c r="AB266" s="213"/>
      <c r="AC266" s="213"/>
      <c r="AD266" s="213"/>
      <c r="AE266" s="213"/>
      <c r="AF266" s="213"/>
      <c r="AG266" s="213" t="s">
        <v>164</v>
      </c>
      <c r="AH266" s="213">
        <v>5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3" x14ac:dyDescent="0.2">
      <c r="A267" s="220"/>
      <c r="B267" s="221"/>
      <c r="C267" s="252" t="s">
        <v>165</v>
      </c>
      <c r="D267" s="224"/>
      <c r="E267" s="225">
        <v>78.84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3"/>
      <c r="AA267" s="213"/>
      <c r="AB267" s="213"/>
      <c r="AC267" s="213"/>
      <c r="AD267" s="213"/>
      <c r="AE267" s="213"/>
      <c r="AF267" s="213"/>
      <c r="AG267" s="213" t="s">
        <v>164</v>
      </c>
      <c r="AH267" s="213">
        <v>5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3" x14ac:dyDescent="0.2">
      <c r="A268" s="220"/>
      <c r="B268" s="221"/>
      <c r="C268" s="252" t="s">
        <v>166</v>
      </c>
      <c r="D268" s="224"/>
      <c r="E268" s="225">
        <v>41.93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3"/>
      <c r="AA268" s="213"/>
      <c r="AB268" s="213"/>
      <c r="AC268" s="213"/>
      <c r="AD268" s="213"/>
      <c r="AE268" s="213"/>
      <c r="AF268" s="213"/>
      <c r="AG268" s="213" t="s">
        <v>164</v>
      </c>
      <c r="AH268" s="213">
        <v>5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34">
        <v>31</v>
      </c>
      <c r="B269" s="235" t="s">
        <v>381</v>
      </c>
      <c r="C269" s="251" t="s">
        <v>382</v>
      </c>
      <c r="D269" s="236" t="s">
        <v>357</v>
      </c>
      <c r="E269" s="237">
        <v>4.1889999999999997E-2</v>
      </c>
      <c r="F269" s="238"/>
      <c r="G269" s="239">
        <f>ROUND(E269*F269,2)</f>
        <v>0</v>
      </c>
      <c r="H269" s="238"/>
      <c r="I269" s="239">
        <f>ROUND(E269*H269,2)</f>
        <v>0</v>
      </c>
      <c r="J269" s="238"/>
      <c r="K269" s="239">
        <f>ROUND(E269*J269,2)</f>
        <v>0</v>
      </c>
      <c r="L269" s="239">
        <v>21</v>
      </c>
      <c r="M269" s="239">
        <f>G269*(1+L269/100)</f>
        <v>0</v>
      </c>
      <c r="N269" s="237">
        <v>0</v>
      </c>
      <c r="O269" s="237">
        <f>ROUND(E269*N269,2)</f>
        <v>0</v>
      </c>
      <c r="P269" s="237">
        <v>0</v>
      </c>
      <c r="Q269" s="237">
        <f>ROUND(E269*P269,2)</f>
        <v>0</v>
      </c>
      <c r="R269" s="239" t="s">
        <v>380</v>
      </c>
      <c r="S269" s="239" t="s">
        <v>159</v>
      </c>
      <c r="T269" s="240" t="s">
        <v>159</v>
      </c>
      <c r="U269" s="223">
        <v>1.831</v>
      </c>
      <c r="V269" s="223">
        <f>ROUND(E269*U269,2)</f>
        <v>0.08</v>
      </c>
      <c r="W269" s="223"/>
      <c r="X269" s="223" t="s">
        <v>358</v>
      </c>
      <c r="Y269" s="223" t="s">
        <v>161</v>
      </c>
      <c r="Z269" s="213"/>
      <c r="AA269" s="213"/>
      <c r="AB269" s="213"/>
      <c r="AC269" s="213"/>
      <c r="AD269" s="213"/>
      <c r="AE269" s="213"/>
      <c r="AF269" s="213"/>
      <c r="AG269" s="213" t="s">
        <v>359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2" x14ac:dyDescent="0.2">
      <c r="A270" s="220"/>
      <c r="B270" s="221"/>
      <c r="C270" s="253" t="s">
        <v>383</v>
      </c>
      <c r="D270" s="241"/>
      <c r="E270" s="241"/>
      <c r="F270" s="241"/>
      <c r="G270" s="241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3"/>
      <c r="AA270" s="213"/>
      <c r="AB270" s="213"/>
      <c r="AC270" s="213"/>
      <c r="AD270" s="213"/>
      <c r="AE270" s="213"/>
      <c r="AF270" s="213"/>
      <c r="AG270" s="213" t="s">
        <v>200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x14ac:dyDescent="0.2">
      <c r="A271" s="227" t="s">
        <v>153</v>
      </c>
      <c r="B271" s="228" t="s">
        <v>111</v>
      </c>
      <c r="C271" s="250" t="s">
        <v>112</v>
      </c>
      <c r="D271" s="229"/>
      <c r="E271" s="230"/>
      <c r="F271" s="231"/>
      <c r="G271" s="231">
        <f>SUMIF(AG272:AG289,"&lt;&gt;NOR",G272:G289)</f>
        <v>0</v>
      </c>
      <c r="H271" s="231"/>
      <c r="I271" s="231">
        <f>SUM(I272:I289)</f>
        <v>0</v>
      </c>
      <c r="J271" s="231"/>
      <c r="K271" s="231">
        <f>SUM(K272:K289)</f>
        <v>0</v>
      </c>
      <c r="L271" s="231"/>
      <c r="M271" s="231">
        <f>SUM(M272:M289)</f>
        <v>0</v>
      </c>
      <c r="N271" s="230"/>
      <c r="O271" s="230">
        <f>SUM(O272:O289)</f>
        <v>0.70000000000000007</v>
      </c>
      <c r="P271" s="230"/>
      <c r="Q271" s="230">
        <f>SUM(Q272:Q289)</f>
        <v>0</v>
      </c>
      <c r="R271" s="231"/>
      <c r="S271" s="231"/>
      <c r="T271" s="232"/>
      <c r="U271" s="226"/>
      <c r="V271" s="226">
        <f>SUM(V272:V289)</f>
        <v>31.859999999999996</v>
      </c>
      <c r="W271" s="226"/>
      <c r="X271" s="226"/>
      <c r="Y271" s="226"/>
      <c r="AG271" t="s">
        <v>154</v>
      </c>
    </row>
    <row r="272" spans="1:60" outlineLevel="1" x14ac:dyDescent="0.2">
      <c r="A272" s="234">
        <v>32</v>
      </c>
      <c r="B272" s="235" t="s">
        <v>384</v>
      </c>
      <c r="C272" s="251" t="s">
        <v>385</v>
      </c>
      <c r="D272" s="236" t="s">
        <v>157</v>
      </c>
      <c r="E272" s="237">
        <v>27.69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7">
        <v>2.1000000000000001E-4</v>
      </c>
      <c r="O272" s="237">
        <f>ROUND(E272*N272,2)</f>
        <v>0.01</v>
      </c>
      <c r="P272" s="237">
        <v>0</v>
      </c>
      <c r="Q272" s="237">
        <f>ROUND(E272*P272,2)</f>
        <v>0</v>
      </c>
      <c r="R272" s="239" t="s">
        <v>386</v>
      </c>
      <c r="S272" s="239" t="s">
        <v>159</v>
      </c>
      <c r="T272" s="240" t="s">
        <v>159</v>
      </c>
      <c r="U272" s="223">
        <v>0.05</v>
      </c>
      <c r="V272" s="223">
        <f>ROUND(E272*U272,2)</f>
        <v>1.38</v>
      </c>
      <c r="W272" s="223"/>
      <c r="X272" s="223" t="s">
        <v>160</v>
      </c>
      <c r="Y272" s="223" t="s">
        <v>161</v>
      </c>
      <c r="Z272" s="213"/>
      <c r="AA272" s="213"/>
      <c r="AB272" s="213"/>
      <c r="AC272" s="213"/>
      <c r="AD272" s="213"/>
      <c r="AE272" s="213"/>
      <c r="AF272" s="213"/>
      <c r="AG272" s="213" t="s">
        <v>162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2" x14ac:dyDescent="0.2">
      <c r="A273" s="220"/>
      <c r="B273" s="221"/>
      <c r="C273" s="252" t="s">
        <v>387</v>
      </c>
      <c r="D273" s="224"/>
      <c r="E273" s="225"/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3"/>
      <c r="AA273" s="213"/>
      <c r="AB273" s="213"/>
      <c r="AC273" s="213"/>
      <c r="AD273" s="213"/>
      <c r="AE273" s="213"/>
      <c r="AF273" s="213"/>
      <c r="AG273" s="213" t="s">
        <v>164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3" x14ac:dyDescent="0.2">
      <c r="A274" s="220"/>
      <c r="B274" s="221"/>
      <c r="C274" s="252" t="s">
        <v>170</v>
      </c>
      <c r="D274" s="224"/>
      <c r="E274" s="225">
        <v>4.08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3"/>
      <c r="AA274" s="213"/>
      <c r="AB274" s="213"/>
      <c r="AC274" s="213"/>
      <c r="AD274" s="213"/>
      <c r="AE274" s="213"/>
      <c r="AF274" s="213"/>
      <c r="AG274" s="213" t="s">
        <v>164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3" x14ac:dyDescent="0.2">
      <c r="A275" s="220"/>
      <c r="B275" s="221"/>
      <c r="C275" s="252" t="s">
        <v>169</v>
      </c>
      <c r="D275" s="224"/>
      <c r="E275" s="225">
        <v>4.09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3"/>
      <c r="AA275" s="213"/>
      <c r="AB275" s="213"/>
      <c r="AC275" s="213"/>
      <c r="AD275" s="213"/>
      <c r="AE275" s="213"/>
      <c r="AF275" s="213"/>
      <c r="AG275" s="213" t="s">
        <v>164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3" x14ac:dyDescent="0.2">
      <c r="A276" s="220"/>
      <c r="B276" s="221"/>
      <c r="C276" s="252" t="s">
        <v>175</v>
      </c>
      <c r="D276" s="224"/>
      <c r="E276" s="225">
        <v>5.49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3"/>
      <c r="AA276" s="213"/>
      <c r="AB276" s="213"/>
      <c r="AC276" s="213"/>
      <c r="AD276" s="213"/>
      <c r="AE276" s="213"/>
      <c r="AF276" s="213"/>
      <c r="AG276" s="213" t="s">
        <v>164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3" x14ac:dyDescent="0.2">
      <c r="A277" s="220"/>
      <c r="B277" s="221"/>
      <c r="C277" s="252" t="s">
        <v>195</v>
      </c>
      <c r="D277" s="224"/>
      <c r="E277" s="225">
        <v>14.03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3"/>
      <c r="AA277" s="213"/>
      <c r="AB277" s="213"/>
      <c r="AC277" s="213"/>
      <c r="AD277" s="213"/>
      <c r="AE277" s="213"/>
      <c r="AF277" s="213"/>
      <c r="AG277" s="213" t="s">
        <v>164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ht="22.5" outlineLevel="1" x14ac:dyDescent="0.2">
      <c r="A278" s="234">
        <v>33</v>
      </c>
      <c r="B278" s="235" t="s">
        <v>388</v>
      </c>
      <c r="C278" s="251" t="s">
        <v>389</v>
      </c>
      <c r="D278" s="236" t="s">
        <v>157</v>
      </c>
      <c r="E278" s="237">
        <v>27.69</v>
      </c>
      <c r="F278" s="238"/>
      <c r="G278" s="239">
        <f>ROUND(E278*F278,2)</f>
        <v>0</v>
      </c>
      <c r="H278" s="238"/>
      <c r="I278" s="239">
        <f>ROUND(E278*H278,2)</f>
        <v>0</v>
      </c>
      <c r="J278" s="238"/>
      <c r="K278" s="239">
        <f>ROUND(E278*J278,2)</f>
        <v>0</v>
      </c>
      <c r="L278" s="239">
        <v>21</v>
      </c>
      <c r="M278" s="239">
        <f>G278*(1+L278/100)</f>
        <v>0</v>
      </c>
      <c r="N278" s="237">
        <v>5.0400000000000002E-3</v>
      </c>
      <c r="O278" s="237">
        <f>ROUND(E278*N278,2)</f>
        <v>0.14000000000000001</v>
      </c>
      <c r="P278" s="237">
        <v>0</v>
      </c>
      <c r="Q278" s="237">
        <f>ROUND(E278*P278,2)</f>
        <v>0</v>
      </c>
      <c r="R278" s="239" t="s">
        <v>386</v>
      </c>
      <c r="S278" s="239" t="s">
        <v>159</v>
      </c>
      <c r="T278" s="240" t="s">
        <v>159</v>
      </c>
      <c r="U278" s="223">
        <v>0.97799999999999998</v>
      </c>
      <c r="V278" s="223">
        <f>ROUND(E278*U278,2)</f>
        <v>27.08</v>
      </c>
      <c r="W278" s="223"/>
      <c r="X278" s="223" t="s">
        <v>160</v>
      </c>
      <c r="Y278" s="223" t="s">
        <v>161</v>
      </c>
      <c r="Z278" s="213"/>
      <c r="AA278" s="213"/>
      <c r="AB278" s="213"/>
      <c r="AC278" s="213"/>
      <c r="AD278" s="213"/>
      <c r="AE278" s="213"/>
      <c r="AF278" s="213"/>
      <c r="AG278" s="213" t="s">
        <v>162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2" x14ac:dyDescent="0.2">
      <c r="A279" s="220"/>
      <c r="B279" s="221"/>
      <c r="C279" s="252" t="s">
        <v>390</v>
      </c>
      <c r="D279" s="224"/>
      <c r="E279" s="225">
        <v>27.69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23"/>
      <c r="Z279" s="213"/>
      <c r="AA279" s="213"/>
      <c r="AB279" s="213"/>
      <c r="AC279" s="213"/>
      <c r="AD279" s="213"/>
      <c r="AE279" s="213"/>
      <c r="AF279" s="213"/>
      <c r="AG279" s="213" t="s">
        <v>164</v>
      </c>
      <c r="AH279" s="213">
        <v>5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34">
        <v>34</v>
      </c>
      <c r="B280" s="235" t="s">
        <v>391</v>
      </c>
      <c r="C280" s="251" t="s">
        <v>392</v>
      </c>
      <c r="D280" s="236" t="s">
        <v>224</v>
      </c>
      <c r="E280" s="237">
        <v>26.8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21</v>
      </c>
      <c r="M280" s="239">
        <f>G280*(1+L280/100)</f>
        <v>0</v>
      </c>
      <c r="N280" s="237">
        <v>0</v>
      </c>
      <c r="O280" s="237">
        <f>ROUND(E280*N280,2)</f>
        <v>0</v>
      </c>
      <c r="P280" s="237">
        <v>0</v>
      </c>
      <c r="Q280" s="237">
        <f>ROUND(E280*P280,2)</f>
        <v>0</v>
      </c>
      <c r="R280" s="239"/>
      <c r="S280" s="239" t="s">
        <v>180</v>
      </c>
      <c r="T280" s="240" t="s">
        <v>181</v>
      </c>
      <c r="U280" s="223">
        <v>9.4E-2</v>
      </c>
      <c r="V280" s="223">
        <f>ROUND(E280*U280,2)</f>
        <v>2.52</v>
      </c>
      <c r="W280" s="223"/>
      <c r="X280" s="223" t="s">
        <v>160</v>
      </c>
      <c r="Y280" s="223" t="s">
        <v>161</v>
      </c>
      <c r="Z280" s="213"/>
      <c r="AA280" s="213"/>
      <c r="AB280" s="213"/>
      <c r="AC280" s="213"/>
      <c r="AD280" s="213"/>
      <c r="AE280" s="213"/>
      <c r="AF280" s="213"/>
      <c r="AG280" s="213" t="s">
        <v>162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2" x14ac:dyDescent="0.2">
      <c r="A281" s="220"/>
      <c r="B281" s="221"/>
      <c r="C281" s="252" t="s">
        <v>387</v>
      </c>
      <c r="D281" s="224"/>
      <c r="E281" s="225"/>
      <c r="F281" s="223"/>
      <c r="G281" s="22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3"/>
      <c r="AA281" s="213"/>
      <c r="AB281" s="213"/>
      <c r="AC281" s="213"/>
      <c r="AD281" s="213"/>
      <c r="AE281" s="213"/>
      <c r="AF281" s="213"/>
      <c r="AG281" s="213" t="s">
        <v>164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3" x14ac:dyDescent="0.2">
      <c r="A282" s="220"/>
      <c r="B282" s="221"/>
      <c r="C282" s="252" t="s">
        <v>393</v>
      </c>
      <c r="D282" s="224"/>
      <c r="E282" s="225">
        <v>8.1999999999999993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3"/>
      <c r="AA282" s="213"/>
      <c r="AB282" s="213"/>
      <c r="AC282" s="213"/>
      <c r="AD282" s="213"/>
      <c r="AE282" s="213"/>
      <c r="AF282" s="213"/>
      <c r="AG282" s="213" t="s">
        <v>164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3" x14ac:dyDescent="0.2">
      <c r="A283" s="220"/>
      <c r="B283" s="221"/>
      <c r="C283" s="252" t="s">
        <v>394</v>
      </c>
      <c r="D283" s="224"/>
      <c r="E283" s="225">
        <v>10.3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23"/>
      <c r="Z283" s="213"/>
      <c r="AA283" s="213"/>
      <c r="AB283" s="213"/>
      <c r="AC283" s="213"/>
      <c r="AD283" s="213"/>
      <c r="AE283" s="213"/>
      <c r="AF283" s="213"/>
      <c r="AG283" s="213" t="s">
        <v>164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3" x14ac:dyDescent="0.2">
      <c r="A284" s="220"/>
      <c r="B284" s="221"/>
      <c r="C284" s="252" t="s">
        <v>395</v>
      </c>
      <c r="D284" s="224"/>
      <c r="E284" s="225">
        <v>8.3000000000000007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3"/>
      <c r="AA284" s="213"/>
      <c r="AB284" s="213"/>
      <c r="AC284" s="213"/>
      <c r="AD284" s="213"/>
      <c r="AE284" s="213"/>
      <c r="AF284" s="213"/>
      <c r="AG284" s="213" t="s">
        <v>164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ht="22.5" outlineLevel="1" x14ac:dyDescent="0.2">
      <c r="A285" s="234">
        <v>35</v>
      </c>
      <c r="B285" s="235" t="s">
        <v>396</v>
      </c>
      <c r="C285" s="251" t="s">
        <v>397</v>
      </c>
      <c r="D285" s="236" t="s">
        <v>157</v>
      </c>
      <c r="E285" s="237">
        <v>28.520700000000001</v>
      </c>
      <c r="F285" s="238"/>
      <c r="G285" s="239">
        <f>ROUND(E285*F285,2)</f>
        <v>0</v>
      </c>
      <c r="H285" s="238"/>
      <c r="I285" s="239">
        <f>ROUND(E285*H285,2)</f>
        <v>0</v>
      </c>
      <c r="J285" s="238"/>
      <c r="K285" s="239">
        <f>ROUND(E285*J285,2)</f>
        <v>0</v>
      </c>
      <c r="L285" s="239">
        <v>21</v>
      </c>
      <c r="M285" s="239">
        <f>G285*(1+L285/100)</f>
        <v>0</v>
      </c>
      <c r="N285" s="237">
        <v>1.9199999999999998E-2</v>
      </c>
      <c r="O285" s="237">
        <f>ROUND(E285*N285,2)</f>
        <v>0.55000000000000004</v>
      </c>
      <c r="P285" s="237">
        <v>0</v>
      </c>
      <c r="Q285" s="237">
        <f>ROUND(E285*P285,2)</f>
        <v>0</v>
      </c>
      <c r="R285" s="239" t="s">
        <v>398</v>
      </c>
      <c r="S285" s="239" t="s">
        <v>159</v>
      </c>
      <c r="T285" s="240" t="s">
        <v>159</v>
      </c>
      <c r="U285" s="223">
        <v>0</v>
      </c>
      <c r="V285" s="223">
        <f>ROUND(E285*U285,2)</f>
        <v>0</v>
      </c>
      <c r="W285" s="223"/>
      <c r="X285" s="223" t="s">
        <v>399</v>
      </c>
      <c r="Y285" s="223" t="s">
        <v>161</v>
      </c>
      <c r="Z285" s="213"/>
      <c r="AA285" s="213"/>
      <c r="AB285" s="213"/>
      <c r="AC285" s="213"/>
      <c r="AD285" s="213"/>
      <c r="AE285" s="213"/>
      <c r="AF285" s="213"/>
      <c r="AG285" s="213" t="s">
        <v>400</v>
      </c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2" x14ac:dyDescent="0.2">
      <c r="A286" s="220"/>
      <c r="B286" s="221"/>
      <c r="C286" s="252" t="s">
        <v>401</v>
      </c>
      <c r="D286" s="224"/>
      <c r="E286" s="225">
        <v>27.69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23"/>
      <c r="Z286" s="213"/>
      <c r="AA286" s="213"/>
      <c r="AB286" s="213"/>
      <c r="AC286" s="213"/>
      <c r="AD286" s="213"/>
      <c r="AE286" s="213"/>
      <c r="AF286" s="213"/>
      <c r="AG286" s="213" t="s">
        <v>164</v>
      </c>
      <c r="AH286" s="213">
        <v>5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3" x14ac:dyDescent="0.2">
      <c r="A287" s="220"/>
      <c r="B287" s="221"/>
      <c r="C287" s="252" t="s">
        <v>402</v>
      </c>
      <c r="D287" s="224"/>
      <c r="E287" s="225">
        <v>0.83069999999999999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3"/>
      <c r="AA287" s="213"/>
      <c r="AB287" s="213"/>
      <c r="AC287" s="213"/>
      <c r="AD287" s="213"/>
      <c r="AE287" s="213"/>
      <c r="AF287" s="213"/>
      <c r="AG287" s="213" t="s">
        <v>164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34">
        <v>36</v>
      </c>
      <c r="B288" s="235" t="s">
        <v>403</v>
      </c>
      <c r="C288" s="251" t="s">
        <v>404</v>
      </c>
      <c r="D288" s="236" t="s">
        <v>357</v>
      </c>
      <c r="E288" s="237">
        <v>0.69296999999999997</v>
      </c>
      <c r="F288" s="238"/>
      <c r="G288" s="239">
        <f>ROUND(E288*F288,2)</f>
        <v>0</v>
      </c>
      <c r="H288" s="238"/>
      <c r="I288" s="239">
        <f>ROUND(E288*H288,2)</f>
        <v>0</v>
      </c>
      <c r="J288" s="238"/>
      <c r="K288" s="239">
        <f>ROUND(E288*J288,2)</f>
        <v>0</v>
      </c>
      <c r="L288" s="239">
        <v>21</v>
      </c>
      <c r="M288" s="239">
        <f>G288*(1+L288/100)</f>
        <v>0</v>
      </c>
      <c r="N288" s="237">
        <v>0</v>
      </c>
      <c r="O288" s="237">
        <f>ROUND(E288*N288,2)</f>
        <v>0</v>
      </c>
      <c r="P288" s="237">
        <v>0</v>
      </c>
      <c r="Q288" s="237">
        <f>ROUND(E288*P288,2)</f>
        <v>0</v>
      </c>
      <c r="R288" s="239" t="s">
        <v>386</v>
      </c>
      <c r="S288" s="239" t="s">
        <v>159</v>
      </c>
      <c r="T288" s="240" t="s">
        <v>159</v>
      </c>
      <c r="U288" s="223">
        <v>1.2649999999999999</v>
      </c>
      <c r="V288" s="223">
        <f>ROUND(E288*U288,2)</f>
        <v>0.88</v>
      </c>
      <c r="W288" s="223"/>
      <c r="X288" s="223" t="s">
        <v>358</v>
      </c>
      <c r="Y288" s="223" t="s">
        <v>161</v>
      </c>
      <c r="Z288" s="213"/>
      <c r="AA288" s="213"/>
      <c r="AB288" s="213"/>
      <c r="AC288" s="213"/>
      <c r="AD288" s="213"/>
      <c r="AE288" s="213"/>
      <c r="AF288" s="213"/>
      <c r="AG288" s="213" t="s">
        <v>359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2" x14ac:dyDescent="0.2">
      <c r="A289" s="220"/>
      <c r="B289" s="221"/>
      <c r="C289" s="253" t="s">
        <v>383</v>
      </c>
      <c r="D289" s="241"/>
      <c r="E289" s="241"/>
      <c r="F289" s="241"/>
      <c r="G289" s="241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3"/>
      <c r="AA289" s="213"/>
      <c r="AB289" s="213"/>
      <c r="AC289" s="213"/>
      <c r="AD289" s="213"/>
      <c r="AE289" s="213"/>
      <c r="AF289" s="213"/>
      <c r="AG289" s="213" t="s">
        <v>200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x14ac:dyDescent="0.2">
      <c r="A290" s="227" t="s">
        <v>153</v>
      </c>
      <c r="B290" s="228" t="s">
        <v>113</v>
      </c>
      <c r="C290" s="250" t="s">
        <v>114</v>
      </c>
      <c r="D290" s="229"/>
      <c r="E290" s="230"/>
      <c r="F290" s="231"/>
      <c r="G290" s="231">
        <f>SUMIF(AG291:AG339,"&lt;&gt;NOR",G291:G339)</f>
        <v>0</v>
      </c>
      <c r="H290" s="231"/>
      <c r="I290" s="231">
        <f>SUM(I291:I339)</f>
        <v>0</v>
      </c>
      <c r="J290" s="231"/>
      <c r="K290" s="231">
        <f>SUM(K291:K339)</f>
        <v>0</v>
      </c>
      <c r="L290" s="231"/>
      <c r="M290" s="231">
        <f>SUM(M291:M339)</f>
        <v>0</v>
      </c>
      <c r="N290" s="230"/>
      <c r="O290" s="230">
        <f>SUM(O291:O339)</f>
        <v>1.1300000000000001</v>
      </c>
      <c r="P290" s="230"/>
      <c r="Q290" s="230">
        <f>SUM(Q291:Q339)</f>
        <v>0.16</v>
      </c>
      <c r="R290" s="231"/>
      <c r="S290" s="231"/>
      <c r="T290" s="232"/>
      <c r="U290" s="226"/>
      <c r="V290" s="226">
        <f>SUM(V291:V339)</f>
        <v>116.33</v>
      </c>
      <c r="W290" s="226"/>
      <c r="X290" s="226"/>
      <c r="Y290" s="226"/>
      <c r="AG290" t="s">
        <v>154</v>
      </c>
    </row>
    <row r="291" spans="1:60" outlineLevel="1" x14ac:dyDescent="0.2">
      <c r="A291" s="234">
        <v>37</v>
      </c>
      <c r="B291" s="235" t="s">
        <v>405</v>
      </c>
      <c r="C291" s="251" t="s">
        <v>406</v>
      </c>
      <c r="D291" s="236" t="s">
        <v>157</v>
      </c>
      <c r="E291" s="237">
        <v>163.98</v>
      </c>
      <c r="F291" s="238"/>
      <c r="G291" s="239">
        <f>ROUND(E291*F291,2)</f>
        <v>0</v>
      </c>
      <c r="H291" s="238"/>
      <c r="I291" s="239">
        <f>ROUND(E291*H291,2)</f>
        <v>0</v>
      </c>
      <c r="J291" s="238"/>
      <c r="K291" s="239">
        <f>ROUND(E291*J291,2)</f>
        <v>0</v>
      </c>
      <c r="L291" s="239">
        <v>21</v>
      </c>
      <c r="M291" s="239">
        <f>G291*(1+L291/100)</f>
        <v>0</v>
      </c>
      <c r="N291" s="237">
        <v>0</v>
      </c>
      <c r="O291" s="237">
        <f>ROUND(E291*N291,2)</f>
        <v>0</v>
      </c>
      <c r="P291" s="237">
        <v>0</v>
      </c>
      <c r="Q291" s="237">
        <f>ROUND(E291*P291,2)</f>
        <v>0</v>
      </c>
      <c r="R291" s="239" t="s">
        <v>407</v>
      </c>
      <c r="S291" s="239" t="s">
        <v>159</v>
      </c>
      <c r="T291" s="240" t="s">
        <v>159</v>
      </c>
      <c r="U291" s="223">
        <v>1.6E-2</v>
      </c>
      <c r="V291" s="223">
        <f>ROUND(E291*U291,2)</f>
        <v>2.62</v>
      </c>
      <c r="W291" s="223"/>
      <c r="X291" s="223" t="s">
        <v>160</v>
      </c>
      <c r="Y291" s="223" t="s">
        <v>161</v>
      </c>
      <c r="Z291" s="213"/>
      <c r="AA291" s="213"/>
      <c r="AB291" s="213"/>
      <c r="AC291" s="213"/>
      <c r="AD291" s="213"/>
      <c r="AE291" s="213"/>
      <c r="AF291" s="213"/>
      <c r="AG291" s="213" t="s">
        <v>162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2" x14ac:dyDescent="0.2">
      <c r="A292" s="220"/>
      <c r="B292" s="221"/>
      <c r="C292" s="253" t="s">
        <v>408</v>
      </c>
      <c r="D292" s="241"/>
      <c r="E292" s="241"/>
      <c r="F292" s="241"/>
      <c r="G292" s="241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3"/>
      <c r="AA292" s="213"/>
      <c r="AB292" s="213"/>
      <c r="AC292" s="213"/>
      <c r="AD292" s="213"/>
      <c r="AE292" s="213"/>
      <c r="AF292" s="213"/>
      <c r="AG292" s="213" t="s">
        <v>200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2" x14ac:dyDescent="0.2">
      <c r="A293" s="220"/>
      <c r="B293" s="221"/>
      <c r="C293" s="252" t="s">
        <v>183</v>
      </c>
      <c r="D293" s="224"/>
      <c r="E293" s="225">
        <v>65.7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3"/>
      <c r="AA293" s="213"/>
      <c r="AB293" s="213"/>
      <c r="AC293" s="213"/>
      <c r="AD293" s="213"/>
      <c r="AE293" s="213"/>
      <c r="AF293" s="213"/>
      <c r="AG293" s="213" t="s">
        <v>164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3" x14ac:dyDescent="0.2">
      <c r="A294" s="220"/>
      <c r="B294" s="221"/>
      <c r="C294" s="252" t="s">
        <v>184</v>
      </c>
      <c r="D294" s="224"/>
      <c r="E294" s="225">
        <v>46.25</v>
      </c>
      <c r="F294" s="223"/>
      <c r="G294" s="223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23"/>
      <c r="Z294" s="213"/>
      <c r="AA294" s="213"/>
      <c r="AB294" s="213"/>
      <c r="AC294" s="213"/>
      <c r="AD294" s="213"/>
      <c r="AE294" s="213"/>
      <c r="AF294" s="213"/>
      <c r="AG294" s="213" t="s">
        <v>164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3" x14ac:dyDescent="0.2">
      <c r="A295" s="220"/>
      <c r="B295" s="221"/>
      <c r="C295" s="252" t="s">
        <v>189</v>
      </c>
      <c r="D295" s="224"/>
      <c r="E295" s="225">
        <v>8.2200000000000006</v>
      </c>
      <c r="F295" s="223"/>
      <c r="G295" s="223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3"/>
      <c r="AA295" s="213"/>
      <c r="AB295" s="213"/>
      <c r="AC295" s="213"/>
      <c r="AD295" s="213"/>
      <c r="AE295" s="213"/>
      <c r="AF295" s="213"/>
      <c r="AG295" s="213" t="s">
        <v>164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3" x14ac:dyDescent="0.2">
      <c r="A296" s="220"/>
      <c r="B296" s="221"/>
      <c r="C296" s="252" t="s">
        <v>190</v>
      </c>
      <c r="D296" s="224"/>
      <c r="E296" s="225">
        <v>12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3"/>
      <c r="AA296" s="213"/>
      <c r="AB296" s="213"/>
      <c r="AC296" s="213"/>
      <c r="AD296" s="213"/>
      <c r="AE296" s="213"/>
      <c r="AF296" s="213"/>
      <c r="AG296" s="213" t="s">
        <v>164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3" x14ac:dyDescent="0.2">
      <c r="A297" s="220"/>
      <c r="B297" s="221"/>
      <c r="C297" s="252" t="s">
        <v>191</v>
      </c>
      <c r="D297" s="224"/>
      <c r="E297" s="225">
        <v>16.8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3"/>
      <c r="AA297" s="213"/>
      <c r="AB297" s="213"/>
      <c r="AC297" s="213"/>
      <c r="AD297" s="213"/>
      <c r="AE297" s="213"/>
      <c r="AF297" s="213"/>
      <c r="AG297" s="213" t="s">
        <v>164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3" x14ac:dyDescent="0.2">
      <c r="A298" s="220"/>
      <c r="B298" s="221"/>
      <c r="C298" s="252" t="s">
        <v>174</v>
      </c>
      <c r="D298" s="224"/>
      <c r="E298" s="225">
        <v>5.0999999999999996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3"/>
      <c r="AA298" s="213"/>
      <c r="AB298" s="213"/>
      <c r="AC298" s="213"/>
      <c r="AD298" s="213"/>
      <c r="AE298" s="213"/>
      <c r="AF298" s="213"/>
      <c r="AG298" s="213" t="s">
        <v>164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3" x14ac:dyDescent="0.2">
      <c r="A299" s="220"/>
      <c r="B299" s="221"/>
      <c r="C299" s="252" t="s">
        <v>176</v>
      </c>
      <c r="D299" s="224"/>
      <c r="E299" s="225">
        <v>9.91</v>
      </c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3"/>
      <c r="AA299" s="213"/>
      <c r="AB299" s="213"/>
      <c r="AC299" s="213"/>
      <c r="AD299" s="213"/>
      <c r="AE299" s="213"/>
      <c r="AF299" s="213"/>
      <c r="AG299" s="213" t="s">
        <v>164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ht="22.5" outlineLevel="1" x14ac:dyDescent="0.2">
      <c r="A300" s="234">
        <v>38</v>
      </c>
      <c r="B300" s="235" t="s">
        <v>409</v>
      </c>
      <c r="C300" s="251" t="s">
        <v>410</v>
      </c>
      <c r="D300" s="236" t="s">
        <v>224</v>
      </c>
      <c r="E300" s="237">
        <v>108.4</v>
      </c>
      <c r="F300" s="238"/>
      <c r="G300" s="239">
        <f>ROUND(E300*F300,2)</f>
        <v>0</v>
      </c>
      <c r="H300" s="238"/>
      <c r="I300" s="239">
        <f>ROUND(E300*H300,2)</f>
        <v>0</v>
      </c>
      <c r="J300" s="238"/>
      <c r="K300" s="239">
        <f>ROUND(E300*J300,2)</f>
        <v>0</v>
      </c>
      <c r="L300" s="239">
        <v>21</v>
      </c>
      <c r="M300" s="239">
        <f>G300*(1+L300/100)</f>
        <v>0</v>
      </c>
      <c r="N300" s="237">
        <v>8.0000000000000007E-5</v>
      </c>
      <c r="O300" s="237">
        <f>ROUND(E300*N300,2)</f>
        <v>0.01</v>
      </c>
      <c r="P300" s="237">
        <v>0</v>
      </c>
      <c r="Q300" s="237">
        <f>ROUND(E300*P300,2)</f>
        <v>0</v>
      </c>
      <c r="R300" s="239" t="s">
        <v>407</v>
      </c>
      <c r="S300" s="239" t="s">
        <v>159</v>
      </c>
      <c r="T300" s="240" t="s">
        <v>159</v>
      </c>
      <c r="U300" s="223">
        <v>0.13719999999999999</v>
      </c>
      <c r="V300" s="223">
        <f>ROUND(E300*U300,2)</f>
        <v>14.87</v>
      </c>
      <c r="W300" s="223"/>
      <c r="X300" s="223" t="s">
        <v>160</v>
      </c>
      <c r="Y300" s="223" t="s">
        <v>161</v>
      </c>
      <c r="Z300" s="213"/>
      <c r="AA300" s="213"/>
      <c r="AB300" s="213"/>
      <c r="AC300" s="213"/>
      <c r="AD300" s="213"/>
      <c r="AE300" s="213"/>
      <c r="AF300" s="213"/>
      <c r="AG300" s="213" t="s">
        <v>162</v>
      </c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2" x14ac:dyDescent="0.2">
      <c r="A301" s="220"/>
      <c r="B301" s="221"/>
      <c r="C301" s="252" t="s">
        <v>289</v>
      </c>
      <c r="D301" s="224"/>
      <c r="E301" s="225"/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3"/>
      <c r="AA301" s="213"/>
      <c r="AB301" s="213"/>
      <c r="AC301" s="213"/>
      <c r="AD301" s="213"/>
      <c r="AE301" s="213"/>
      <c r="AF301" s="213"/>
      <c r="AG301" s="213" t="s">
        <v>164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3" x14ac:dyDescent="0.2">
      <c r="A302" s="220"/>
      <c r="B302" s="221"/>
      <c r="C302" s="252" t="s">
        <v>411</v>
      </c>
      <c r="D302" s="224"/>
      <c r="E302" s="225">
        <v>28.5</v>
      </c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3"/>
      <c r="AA302" s="213"/>
      <c r="AB302" s="213"/>
      <c r="AC302" s="213"/>
      <c r="AD302" s="213"/>
      <c r="AE302" s="213"/>
      <c r="AF302" s="213"/>
      <c r="AG302" s="213" t="s">
        <v>164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3" x14ac:dyDescent="0.2">
      <c r="A303" s="220"/>
      <c r="B303" s="221"/>
      <c r="C303" s="252" t="s">
        <v>412</v>
      </c>
      <c r="D303" s="224"/>
      <c r="E303" s="225">
        <v>13.1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3"/>
      <c r="AA303" s="213"/>
      <c r="AB303" s="213"/>
      <c r="AC303" s="213"/>
      <c r="AD303" s="213"/>
      <c r="AE303" s="213"/>
      <c r="AF303" s="213"/>
      <c r="AG303" s="213" t="s">
        <v>164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3" x14ac:dyDescent="0.2">
      <c r="A304" s="220"/>
      <c r="B304" s="221"/>
      <c r="C304" s="252" t="s">
        <v>413</v>
      </c>
      <c r="D304" s="224"/>
      <c r="E304" s="225">
        <v>19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3"/>
      <c r="AA304" s="213"/>
      <c r="AB304" s="213"/>
      <c r="AC304" s="213"/>
      <c r="AD304" s="213"/>
      <c r="AE304" s="213"/>
      <c r="AF304" s="213"/>
      <c r="AG304" s="213" t="s">
        <v>164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3" x14ac:dyDescent="0.2">
      <c r="A305" s="220"/>
      <c r="B305" s="221"/>
      <c r="C305" s="252" t="s">
        <v>414</v>
      </c>
      <c r="D305" s="224"/>
      <c r="E305" s="225">
        <v>25.4</v>
      </c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3"/>
      <c r="AA305" s="213"/>
      <c r="AB305" s="213"/>
      <c r="AC305" s="213"/>
      <c r="AD305" s="213"/>
      <c r="AE305" s="213"/>
      <c r="AF305" s="213"/>
      <c r="AG305" s="213" t="s">
        <v>164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3" x14ac:dyDescent="0.2">
      <c r="A306" s="220"/>
      <c r="B306" s="221"/>
      <c r="C306" s="252" t="s">
        <v>415</v>
      </c>
      <c r="D306" s="224"/>
      <c r="E306" s="225">
        <v>9.8000000000000007</v>
      </c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3"/>
      <c r="AA306" s="213"/>
      <c r="AB306" s="213"/>
      <c r="AC306" s="213"/>
      <c r="AD306" s="213"/>
      <c r="AE306" s="213"/>
      <c r="AF306" s="213"/>
      <c r="AG306" s="213" t="s">
        <v>164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3" x14ac:dyDescent="0.2">
      <c r="A307" s="220"/>
      <c r="B307" s="221"/>
      <c r="C307" s="252" t="s">
        <v>416</v>
      </c>
      <c r="D307" s="224"/>
      <c r="E307" s="225">
        <v>12.6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3"/>
      <c r="AA307" s="213"/>
      <c r="AB307" s="213"/>
      <c r="AC307" s="213"/>
      <c r="AD307" s="213"/>
      <c r="AE307" s="213"/>
      <c r="AF307" s="213"/>
      <c r="AG307" s="213" t="s">
        <v>164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34">
        <v>39</v>
      </c>
      <c r="B308" s="235" t="s">
        <v>417</v>
      </c>
      <c r="C308" s="251" t="s">
        <v>418</v>
      </c>
      <c r="D308" s="236" t="s">
        <v>224</v>
      </c>
      <c r="E308" s="237">
        <v>35</v>
      </c>
      <c r="F308" s="238"/>
      <c r="G308" s="239">
        <f>ROUND(E308*F308,2)</f>
        <v>0</v>
      </c>
      <c r="H308" s="238"/>
      <c r="I308" s="239">
        <f>ROUND(E308*H308,2)</f>
        <v>0</v>
      </c>
      <c r="J308" s="238"/>
      <c r="K308" s="239">
        <f>ROUND(E308*J308,2)</f>
        <v>0</v>
      </c>
      <c r="L308" s="239">
        <v>21</v>
      </c>
      <c r="M308" s="239">
        <f>G308*(1+L308/100)</f>
        <v>0</v>
      </c>
      <c r="N308" s="237">
        <v>2.4000000000000001E-4</v>
      </c>
      <c r="O308" s="237">
        <f>ROUND(E308*N308,2)</f>
        <v>0.01</v>
      </c>
      <c r="P308" s="237">
        <v>0</v>
      </c>
      <c r="Q308" s="237">
        <f>ROUND(E308*P308,2)</f>
        <v>0</v>
      </c>
      <c r="R308" s="239" t="s">
        <v>407</v>
      </c>
      <c r="S308" s="239" t="s">
        <v>159</v>
      </c>
      <c r="T308" s="240" t="s">
        <v>159</v>
      </c>
      <c r="U308" s="223">
        <v>0.18</v>
      </c>
      <c r="V308" s="223">
        <f>ROUND(E308*U308,2)</f>
        <v>6.3</v>
      </c>
      <c r="W308" s="223"/>
      <c r="X308" s="223" t="s">
        <v>160</v>
      </c>
      <c r="Y308" s="223" t="s">
        <v>161</v>
      </c>
      <c r="Z308" s="213"/>
      <c r="AA308" s="213"/>
      <c r="AB308" s="213"/>
      <c r="AC308" s="213"/>
      <c r="AD308" s="213"/>
      <c r="AE308" s="213"/>
      <c r="AF308" s="213"/>
      <c r="AG308" s="213" t="s">
        <v>162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2" x14ac:dyDescent="0.2">
      <c r="A309" s="220"/>
      <c r="B309" s="221"/>
      <c r="C309" s="252" t="s">
        <v>419</v>
      </c>
      <c r="D309" s="224"/>
      <c r="E309" s="225">
        <v>35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3"/>
      <c r="AA309" s="213"/>
      <c r="AB309" s="213"/>
      <c r="AC309" s="213"/>
      <c r="AD309" s="213"/>
      <c r="AE309" s="213"/>
      <c r="AF309" s="213"/>
      <c r="AG309" s="213" t="s">
        <v>164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ht="22.5" outlineLevel="1" x14ac:dyDescent="0.2">
      <c r="A310" s="234">
        <v>40</v>
      </c>
      <c r="B310" s="235" t="s">
        <v>420</v>
      </c>
      <c r="C310" s="251" t="s">
        <v>421</v>
      </c>
      <c r="D310" s="236" t="s">
        <v>157</v>
      </c>
      <c r="E310" s="237">
        <v>155.76</v>
      </c>
      <c r="F310" s="238"/>
      <c r="G310" s="239">
        <f>ROUND(E310*F310,2)</f>
        <v>0</v>
      </c>
      <c r="H310" s="238"/>
      <c r="I310" s="239">
        <f>ROUND(E310*H310,2)</f>
        <v>0</v>
      </c>
      <c r="J310" s="238"/>
      <c r="K310" s="239">
        <f>ROUND(E310*J310,2)</f>
        <v>0</v>
      </c>
      <c r="L310" s="239">
        <v>21</v>
      </c>
      <c r="M310" s="239">
        <f>G310*(1+L310/100)</f>
        <v>0</v>
      </c>
      <c r="N310" s="237">
        <v>0</v>
      </c>
      <c r="O310" s="237">
        <f>ROUND(E310*N310,2)</f>
        <v>0</v>
      </c>
      <c r="P310" s="237">
        <v>1E-3</v>
      </c>
      <c r="Q310" s="237">
        <f>ROUND(E310*P310,2)</f>
        <v>0.16</v>
      </c>
      <c r="R310" s="239" t="s">
        <v>407</v>
      </c>
      <c r="S310" s="239" t="s">
        <v>159</v>
      </c>
      <c r="T310" s="240" t="s">
        <v>159</v>
      </c>
      <c r="U310" s="223">
        <v>0.255</v>
      </c>
      <c r="V310" s="223">
        <f>ROUND(E310*U310,2)</f>
        <v>39.72</v>
      </c>
      <c r="W310" s="223"/>
      <c r="X310" s="223" t="s">
        <v>160</v>
      </c>
      <c r="Y310" s="223" t="s">
        <v>161</v>
      </c>
      <c r="Z310" s="213"/>
      <c r="AA310" s="213"/>
      <c r="AB310" s="213"/>
      <c r="AC310" s="213"/>
      <c r="AD310" s="213"/>
      <c r="AE310" s="213"/>
      <c r="AF310" s="213"/>
      <c r="AG310" s="213" t="s">
        <v>162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2" x14ac:dyDescent="0.2">
      <c r="A311" s="220"/>
      <c r="B311" s="221"/>
      <c r="C311" s="252" t="s">
        <v>422</v>
      </c>
      <c r="D311" s="224"/>
      <c r="E311" s="225"/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3"/>
      <c r="AA311" s="213"/>
      <c r="AB311" s="213"/>
      <c r="AC311" s="213"/>
      <c r="AD311" s="213"/>
      <c r="AE311" s="213"/>
      <c r="AF311" s="213"/>
      <c r="AG311" s="213" t="s">
        <v>164</v>
      </c>
      <c r="AH311" s="213">
        <v>0</v>
      </c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3" x14ac:dyDescent="0.2">
      <c r="A312" s="220"/>
      <c r="B312" s="221"/>
      <c r="C312" s="252" t="s">
        <v>183</v>
      </c>
      <c r="D312" s="224"/>
      <c r="E312" s="225">
        <v>65.7</v>
      </c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3"/>
      <c r="AA312" s="213"/>
      <c r="AB312" s="213"/>
      <c r="AC312" s="213"/>
      <c r="AD312" s="213"/>
      <c r="AE312" s="213"/>
      <c r="AF312" s="213"/>
      <c r="AG312" s="213" t="s">
        <v>164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3" x14ac:dyDescent="0.2">
      <c r="A313" s="220"/>
      <c r="B313" s="221"/>
      <c r="C313" s="252" t="s">
        <v>423</v>
      </c>
      <c r="D313" s="224"/>
      <c r="E313" s="225"/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3"/>
      <c r="AA313" s="213"/>
      <c r="AB313" s="213"/>
      <c r="AC313" s="213"/>
      <c r="AD313" s="213"/>
      <c r="AE313" s="213"/>
      <c r="AF313" s="213"/>
      <c r="AG313" s="213" t="s">
        <v>164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3" x14ac:dyDescent="0.2">
      <c r="A314" s="220"/>
      <c r="B314" s="221"/>
      <c r="C314" s="252" t="s">
        <v>184</v>
      </c>
      <c r="D314" s="224"/>
      <c r="E314" s="225">
        <v>46.25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23"/>
      <c r="Z314" s="213"/>
      <c r="AA314" s="213"/>
      <c r="AB314" s="213"/>
      <c r="AC314" s="213"/>
      <c r="AD314" s="213"/>
      <c r="AE314" s="213"/>
      <c r="AF314" s="213"/>
      <c r="AG314" s="213" t="s">
        <v>164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3" x14ac:dyDescent="0.2">
      <c r="A315" s="220"/>
      <c r="B315" s="221"/>
      <c r="C315" s="252" t="s">
        <v>190</v>
      </c>
      <c r="D315" s="224"/>
      <c r="E315" s="225">
        <v>12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3"/>
      <c r="AA315" s="213"/>
      <c r="AB315" s="213"/>
      <c r="AC315" s="213"/>
      <c r="AD315" s="213"/>
      <c r="AE315" s="213"/>
      <c r="AF315" s="213"/>
      <c r="AG315" s="213" t="s">
        <v>164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3" x14ac:dyDescent="0.2">
      <c r="A316" s="220"/>
      <c r="B316" s="221"/>
      <c r="C316" s="252" t="s">
        <v>424</v>
      </c>
      <c r="D316" s="224"/>
      <c r="E316" s="225">
        <v>16.8</v>
      </c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23"/>
      <c r="Z316" s="213"/>
      <c r="AA316" s="213"/>
      <c r="AB316" s="213"/>
      <c r="AC316" s="213"/>
      <c r="AD316" s="213"/>
      <c r="AE316" s="213"/>
      <c r="AF316" s="213"/>
      <c r="AG316" s="213" t="s">
        <v>164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3" x14ac:dyDescent="0.2">
      <c r="A317" s="220"/>
      <c r="B317" s="221"/>
      <c r="C317" s="252" t="s">
        <v>174</v>
      </c>
      <c r="D317" s="224"/>
      <c r="E317" s="225">
        <v>5.0999999999999996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3"/>
      <c r="AA317" s="213"/>
      <c r="AB317" s="213"/>
      <c r="AC317" s="213"/>
      <c r="AD317" s="213"/>
      <c r="AE317" s="213"/>
      <c r="AF317" s="213"/>
      <c r="AG317" s="213" t="s">
        <v>164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3" x14ac:dyDescent="0.2">
      <c r="A318" s="220"/>
      <c r="B318" s="221"/>
      <c r="C318" s="252" t="s">
        <v>176</v>
      </c>
      <c r="D318" s="224"/>
      <c r="E318" s="225">
        <v>9.91</v>
      </c>
      <c r="F318" s="223"/>
      <c r="G318" s="223"/>
      <c r="H318" s="223"/>
      <c r="I318" s="223"/>
      <c r="J318" s="223"/>
      <c r="K318" s="223"/>
      <c r="L318" s="223"/>
      <c r="M318" s="223"/>
      <c r="N318" s="222"/>
      <c r="O318" s="222"/>
      <c r="P318" s="222"/>
      <c r="Q318" s="222"/>
      <c r="R318" s="223"/>
      <c r="S318" s="223"/>
      <c r="T318" s="223"/>
      <c r="U318" s="223"/>
      <c r="V318" s="223"/>
      <c r="W318" s="223"/>
      <c r="X318" s="223"/>
      <c r="Y318" s="223"/>
      <c r="Z318" s="213"/>
      <c r="AA318" s="213"/>
      <c r="AB318" s="213"/>
      <c r="AC318" s="213"/>
      <c r="AD318" s="213"/>
      <c r="AE318" s="213"/>
      <c r="AF318" s="213"/>
      <c r="AG318" s="213" t="s">
        <v>164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ht="22.5" outlineLevel="1" x14ac:dyDescent="0.2">
      <c r="A319" s="234">
        <v>41</v>
      </c>
      <c r="B319" s="235" t="s">
        <v>425</v>
      </c>
      <c r="C319" s="251" t="s">
        <v>426</v>
      </c>
      <c r="D319" s="236" t="s">
        <v>157</v>
      </c>
      <c r="E319" s="237">
        <v>98.28</v>
      </c>
      <c r="F319" s="238"/>
      <c r="G319" s="239">
        <f>ROUND(E319*F319,2)</f>
        <v>0</v>
      </c>
      <c r="H319" s="238"/>
      <c r="I319" s="239">
        <f>ROUND(E319*H319,2)</f>
        <v>0</v>
      </c>
      <c r="J319" s="238"/>
      <c r="K319" s="239">
        <f>ROUND(E319*J319,2)</f>
        <v>0</v>
      </c>
      <c r="L319" s="239">
        <v>21</v>
      </c>
      <c r="M319" s="239">
        <f>G319*(1+L319/100)</f>
        <v>0</v>
      </c>
      <c r="N319" s="237">
        <v>2.5000000000000001E-4</v>
      </c>
      <c r="O319" s="237">
        <f>ROUND(E319*N319,2)</f>
        <v>0.02</v>
      </c>
      <c r="P319" s="237">
        <v>0</v>
      </c>
      <c r="Q319" s="237">
        <f>ROUND(E319*P319,2)</f>
        <v>0</v>
      </c>
      <c r="R319" s="239" t="s">
        <v>407</v>
      </c>
      <c r="S319" s="239" t="s">
        <v>159</v>
      </c>
      <c r="T319" s="240" t="s">
        <v>159</v>
      </c>
      <c r="U319" s="223">
        <v>0.38</v>
      </c>
      <c r="V319" s="223">
        <f>ROUND(E319*U319,2)</f>
        <v>37.35</v>
      </c>
      <c r="W319" s="223"/>
      <c r="X319" s="223" t="s">
        <v>160</v>
      </c>
      <c r="Y319" s="223" t="s">
        <v>161</v>
      </c>
      <c r="Z319" s="213"/>
      <c r="AA319" s="213"/>
      <c r="AB319" s="213"/>
      <c r="AC319" s="213"/>
      <c r="AD319" s="213"/>
      <c r="AE319" s="213"/>
      <c r="AF319" s="213"/>
      <c r="AG319" s="213" t="s">
        <v>162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2" x14ac:dyDescent="0.2">
      <c r="A320" s="220"/>
      <c r="B320" s="221"/>
      <c r="C320" s="252" t="s">
        <v>289</v>
      </c>
      <c r="D320" s="224"/>
      <c r="E320" s="225"/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3"/>
      <c r="AA320" s="213"/>
      <c r="AB320" s="213"/>
      <c r="AC320" s="213"/>
      <c r="AD320" s="213"/>
      <c r="AE320" s="213"/>
      <c r="AF320" s="213"/>
      <c r="AG320" s="213" t="s">
        <v>164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3" x14ac:dyDescent="0.2">
      <c r="A321" s="220"/>
      <c r="B321" s="221"/>
      <c r="C321" s="252" t="s">
        <v>184</v>
      </c>
      <c r="D321" s="224"/>
      <c r="E321" s="225">
        <v>46.25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3"/>
      <c r="AA321" s="213"/>
      <c r="AB321" s="213"/>
      <c r="AC321" s="213"/>
      <c r="AD321" s="213"/>
      <c r="AE321" s="213"/>
      <c r="AF321" s="213"/>
      <c r="AG321" s="213" t="s">
        <v>164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3" x14ac:dyDescent="0.2">
      <c r="A322" s="220"/>
      <c r="B322" s="221"/>
      <c r="C322" s="252" t="s">
        <v>189</v>
      </c>
      <c r="D322" s="224"/>
      <c r="E322" s="225">
        <v>8.2200000000000006</v>
      </c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3"/>
      <c r="AA322" s="213"/>
      <c r="AB322" s="213"/>
      <c r="AC322" s="213"/>
      <c r="AD322" s="213"/>
      <c r="AE322" s="213"/>
      <c r="AF322" s="213"/>
      <c r="AG322" s="213" t="s">
        <v>164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3" x14ac:dyDescent="0.2">
      <c r="A323" s="220"/>
      <c r="B323" s="221"/>
      <c r="C323" s="252" t="s">
        <v>190</v>
      </c>
      <c r="D323" s="224"/>
      <c r="E323" s="225">
        <v>12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3"/>
      <c r="AA323" s="213"/>
      <c r="AB323" s="213"/>
      <c r="AC323" s="213"/>
      <c r="AD323" s="213"/>
      <c r="AE323" s="213"/>
      <c r="AF323" s="213"/>
      <c r="AG323" s="213" t="s">
        <v>164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3" x14ac:dyDescent="0.2">
      <c r="A324" s="220"/>
      <c r="B324" s="221"/>
      <c r="C324" s="252" t="s">
        <v>191</v>
      </c>
      <c r="D324" s="224"/>
      <c r="E324" s="225">
        <v>16.8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3"/>
      <c r="AA324" s="213"/>
      <c r="AB324" s="213"/>
      <c r="AC324" s="213"/>
      <c r="AD324" s="213"/>
      <c r="AE324" s="213"/>
      <c r="AF324" s="213"/>
      <c r="AG324" s="213" t="s">
        <v>164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3" x14ac:dyDescent="0.2">
      <c r="A325" s="220"/>
      <c r="B325" s="221"/>
      <c r="C325" s="252" t="s">
        <v>174</v>
      </c>
      <c r="D325" s="224"/>
      <c r="E325" s="225">
        <v>5.0999999999999996</v>
      </c>
      <c r="F325" s="223"/>
      <c r="G325" s="223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23"/>
      <c r="Z325" s="213"/>
      <c r="AA325" s="213"/>
      <c r="AB325" s="213"/>
      <c r="AC325" s="213"/>
      <c r="AD325" s="213"/>
      <c r="AE325" s="213"/>
      <c r="AF325" s="213"/>
      <c r="AG325" s="213" t="s">
        <v>164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3" x14ac:dyDescent="0.2">
      <c r="A326" s="220"/>
      <c r="B326" s="221"/>
      <c r="C326" s="252" t="s">
        <v>176</v>
      </c>
      <c r="D326" s="224"/>
      <c r="E326" s="225">
        <v>9.91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3"/>
      <c r="AA326" s="213"/>
      <c r="AB326" s="213"/>
      <c r="AC326" s="213"/>
      <c r="AD326" s="213"/>
      <c r="AE326" s="213"/>
      <c r="AF326" s="213"/>
      <c r="AG326" s="213" t="s">
        <v>164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34">
        <v>42</v>
      </c>
      <c r="B327" s="235" t="s">
        <v>427</v>
      </c>
      <c r="C327" s="251" t="s">
        <v>428</v>
      </c>
      <c r="D327" s="236" t="s">
        <v>157</v>
      </c>
      <c r="E327" s="237">
        <v>65.7</v>
      </c>
      <c r="F327" s="238"/>
      <c r="G327" s="239">
        <f>ROUND(E327*F327,2)</f>
        <v>0</v>
      </c>
      <c r="H327" s="238"/>
      <c r="I327" s="239">
        <f>ROUND(E327*H327,2)</f>
        <v>0</v>
      </c>
      <c r="J327" s="238"/>
      <c r="K327" s="239">
        <f>ROUND(E327*J327,2)</f>
        <v>0</v>
      </c>
      <c r="L327" s="239">
        <v>21</v>
      </c>
      <c r="M327" s="239">
        <f>G327*(1+L327/100)</f>
        <v>0</v>
      </c>
      <c r="N327" s="237">
        <v>2.5000000000000001E-4</v>
      </c>
      <c r="O327" s="237">
        <f>ROUND(E327*N327,2)</f>
        <v>0.02</v>
      </c>
      <c r="P327" s="237">
        <v>0</v>
      </c>
      <c r="Q327" s="237">
        <f>ROUND(E327*P327,2)</f>
        <v>0</v>
      </c>
      <c r="R327" s="239" t="s">
        <v>407</v>
      </c>
      <c r="S327" s="239" t="s">
        <v>159</v>
      </c>
      <c r="T327" s="240" t="s">
        <v>159</v>
      </c>
      <c r="U327" s="223">
        <v>0.21665999999999999</v>
      </c>
      <c r="V327" s="223">
        <f>ROUND(E327*U327,2)</f>
        <v>14.23</v>
      </c>
      <c r="W327" s="223"/>
      <c r="X327" s="223" t="s">
        <v>160</v>
      </c>
      <c r="Y327" s="223" t="s">
        <v>161</v>
      </c>
      <c r="Z327" s="213"/>
      <c r="AA327" s="213"/>
      <c r="AB327" s="213"/>
      <c r="AC327" s="213"/>
      <c r="AD327" s="213"/>
      <c r="AE327" s="213"/>
      <c r="AF327" s="213"/>
      <c r="AG327" s="213" t="s">
        <v>162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2" x14ac:dyDescent="0.2">
      <c r="A328" s="220"/>
      <c r="B328" s="221"/>
      <c r="C328" s="253" t="s">
        <v>429</v>
      </c>
      <c r="D328" s="241"/>
      <c r="E328" s="241"/>
      <c r="F328" s="241"/>
      <c r="G328" s="241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3"/>
      <c r="AA328" s="213"/>
      <c r="AB328" s="213"/>
      <c r="AC328" s="213"/>
      <c r="AD328" s="213"/>
      <c r="AE328" s="213"/>
      <c r="AF328" s="213"/>
      <c r="AG328" s="213" t="s">
        <v>200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2" x14ac:dyDescent="0.2">
      <c r="A329" s="220"/>
      <c r="B329" s="221"/>
      <c r="C329" s="252" t="s">
        <v>290</v>
      </c>
      <c r="D329" s="224"/>
      <c r="E329" s="225"/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3"/>
      <c r="AA329" s="213"/>
      <c r="AB329" s="213"/>
      <c r="AC329" s="213"/>
      <c r="AD329" s="213"/>
      <c r="AE329" s="213"/>
      <c r="AF329" s="213"/>
      <c r="AG329" s="213" t="s">
        <v>164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3" x14ac:dyDescent="0.2">
      <c r="A330" s="220"/>
      <c r="B330" s="221"/>
      <c r="C330" s="252" t="s">
        <v>183</v>
      </c>
      <c r="D330" s="224"/>
      <c r="E330" s="225">
        <v>65.7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3"/>
      <c r="AA330" s="213"/>
      <c r="AB330" s="213"/>
      <c r="AC330" s="213"/>
      <c r="AD330" s="213"/>
      <c r="AE330" s="213"/>
      <c r="AF330" s="213"/>
      <c r="AG330" s="213" t="s">
        <v>164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ht="22.5" outlineLevel="1" x14ac:dyDescent="0.2">
      <c r="A331" s="234">
        <v>43</v>
      </c>
      <c r="B331" s="235" t="s">
        <v>430</v>
      </c>
      <c r="C331" s="251" t="s">
        <v>431</v>
      </c>
      <c r="D331" s="236" t="s">
        <v>157</v>
      </c>
      <c r="E331" s="237">
        <v>332.87939999999998</v>
      </c>
      <c r="F331" s="238"/>
      <c r="G331" s="239">
        <f>ROUND(E331*F331,2)</f>
        <v>0</v>
      </c>
      <c r="H331" s="238"/>
      <c r="I331" s="239">
        <f>ROUND(E331*H331,2)</f>
        <v>0</v>
      </c>
      <c r="J331" s="238"/>
      <c r="K331" s="239">
        <f>ROUND(E331*J331,2)</f>
        <v>0</v>
      </c>
      <c r="L331" s="239">
        <v>21</v>
      </c>
      <c r="M331" s="239">
        <f>G331*(1+L331/100)</f>
        <v>0</v>
      </c>
      <c r="N331" s="237">
        <v>2.8999999999999998E-3</v>
      </c>
      <c r="O331" s="237">
        <f>ROUND(E331*N331,2)</f>
        <v>0.97</v>
      </c>
      <c r="P331" s="237">
        <v>0</v>
      </c>
      <c r="Q331" s="237">
        <f>ROUND(E331*P331,2)</f>
        <v>0</v>
      </c>
      <c r="R331" s="239" t="s">
        <v>398</v>
      </c>
      <c r="S331" s="239" t="s">
        <v>159</v>
      </c>
      <c r="T331" s="240" t="s">
        <v>159</v>
      </c>
      <c r="U331" s="223">
        <v>0</v>
      </c>
      <c r="V331" s="223">
        <f>ROUND(E331*U331,2)</f>
        <v>0</v>
      </c>
      <c r="W331" s="223"/>
      <c r="X331" s="223" t="s">
        <v>399</v>
      </c>
      <c r="Y331" s="223" t="s">
        <v>161</v>
      </c>
      <c r="Z331" s="213"/>
      <c r="AA331" s="213"/>
      <c r="AB331" s="213"/>
      <c r="AC331" s="213"/>
      <c r="AD331" s="213"/>
      <c r="AE331" s="213"/>
      <c r="AF331" s="213"/>
      <c r="AG331" s="213" t="s">
        <v>400</v>
      </c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2" x14ac:dyDescent="0.2">
      <c r="A332" s="220"/>
      <c r="B332" s="221"/>
      <c r="C332" s="252" t="s">
        <v>432</v>
      </c>
      <c r="D332" s="224"/>
      <c r="E332" s="225">
        <v>163.98</v>
      </c>
      <c r="F332" s="223"/>
      <c r="G332" s="223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3"/>
      <c r="AA332" s="213"/>
      <c r="AB332" s="213"/>
      <c r="AC332" s="213"/>
      <c r="AD332" s="213"/>
      <c r="AE332" s="213"/>
      <c r="AF332" s="213"/>
      <c r="AG332" s="213" t="s">
        <v>164</v>
      </c>
      <c r="AH332" s="213">
        <v>5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3" x14ac:dyDescent="0.2">
      <c r="A333" s="220"/>
      <c r="B333" s="221"/>
      <c r="C333" s="252" t="s">
        <v>433</v>
      </c>
      <c r="D333" s="224"/>
      <c r="E333" s="225">
        <v>168.89940000000001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3"/>
      <c r="AA333" s="213"/>
      <c r="AB333" s="213"/>
      <c r="AC333" s="213"/>
      <c r="AD333" s="213"/>
      <c r="AE333" s="213"/>
      <c r="AF333" s="213"/>
      <c r="AG333" s="213" t="s">
        <v>164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ht="22.5" outlineLevel="1" x14ac:dyDescent="0.2">
      <c r="A334" s="234">
        <v>44</v>
      </c>
      <c r="B334" s="235" t="s">
        <v>434</v>
      </c>
      <c r="C334" s="251" t="s">
        <v>435</v>
      </c>
      <c r="D334" s="236" t="s">
        <v>157</v>
      </c>
      <c r="E334" s="237">
        <v>71.275999999999996</v>
      </c>
      <c r="F334" s="238"/>
      <c r="G334" s="239">
        <f>ROUND(E334*F334,2)</f>
        <v>0</v>
      </c>
      <c r="H334" s="238"/>
      <c r="I334" s="239">
        <f>ROUND(E334*H334,2)</f>
        <v>0</v>
      </c>
      <c r="J334" s="238"/>
      <c r="K334" s="239">
        <f>ROUND(E334*J334,2)</f>
        <v>0</v>
      </c>
      <c r="L334" s="239">
        <v>21</v>
      </c>
      <c r="M334" s="239">
        <f>G334*(1+L334/100)</f>
        <v>0</v>
      </c>
      <c r="N334" s="237">
        <v>1.4599999999999999E-3</v>
      </c>
      <c r="O334" s="237">
        <f>ROUND(E334*N334,2)</f>
        <v>0.1</v>
      </c>
      <c r="P334" s="237">
        <v>0</v>
      </c>
      <c r="Q334" s="237">
        <f>ROUND(E334*P334,2)</f>
        <v>0</v>
      </c>
      <c r="R334" s="239" t="s">
        <v>398</v>
      </c>
      <c r="S334" s="239" t="s">
        <v>159</v>
      </c>
      <c r="T334" s="240" t="s">
        <v>159</v>
      </c>
      <c r="U334" s="223">
        <v>0</v>
      </c>
      <c r="V334" s="223">
        <f>ROUND(E334*U334,2)</f>
        <v>0</v>
      </c>
      <c r="W334" s="223"/>
      <c r="X334" s="223" t="s">
        <v>399</v>
      </c>
      <c r="Y334" s="223" t="s">
        <v>161</v>
      </c>
      <c r="Z334" s="213"/>
      <c r="AA334" s="213"/>
      <c r="AB334" s="213"/>
      <c r="AC334" s="213"/>
      <c r="AD334" s="213"/>
      <c r="AE334" s="213"/>
      <c r="AF334" s="213"/>
      <c r="AG334" s="213" t="s">
        <v>400</v>
      </c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2" x14ac:dyDescent="0.2">
      <c r="A335" s="220"/>
      <c r="B335" s="221"/>
      <c r="C335" s="252" t="s">
        <v>436</v>
      </c>
      <c r="D335" s="224"/>
      <c r="E335" s="225"/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3"/>
      <c r="AA335" s="213"/>
      <c r="AB335" s="213"/>
      <c r="AC335" s="213"/>
      <c r="AD335" s="213"/>
      <c r="AE335" s="213"/>
      <c r="AF335" s="213"/>
      <c r="AG335" s="213" t="s">
        <v>164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3" x14ac:dyDescent="0.2">
      <c r="A336" s="220"/>
      <c r="B336" s="221"/>
      <c r="C336" s="252" t="s">
        <v>437</v>
      </c>
      <c r="D336" s="224"/>
      <c r="E336" s="225">
        <v>67.671000000000006</v>
      </c>
      <c r="F336" s="223"/>
      <c r="G336" s="223"/>
      <c r="H336" s="223"/>
      <c r="I336" s="223"/>
      <c r="J336" s="223"/>
      <c r="K336" s="223"/>
      <c r="L336" s="223"/>
      <c r="M336" s="223"/>
      <c r="N336" s="222"/>
      <c r="O336" s="222"/>
      <c r="P336" s="222"/>
      <c r="Q336" s="222"/>
      <c r="R336" s="223"/>
      <c r="S336" s="223"/>
      <c r="T336" s="223"/>
      <c r="U336" s="223"/>
      <c r="V336" s="223"/>
      <c r="W336" s="223"/>
      <c r="X336" s="223"/>
      <c r="Y336" s="223"/>
      <c r="Z336" s="213"/>
      <c r="AA336" s="213"/>
      <c r="AB336" s="213"/>
      <c r="AC336" s="213"/>
      <c r="AD336" s="213"/>
      <c r="AE336" s="213"/>
      <c r="AF336" s="213"/>
      <c r="AG336" s="213" t="s">
        <v>164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3" x14ac:dyDescent="0.2">
      <c r="A337" s="220"/>
      <c r="B337" s="221"/>
      <c r="C337" s="252" t="s">
        <v>438</v>
      </c>
      <c r="D337" s="224"/>
      <c r="E337" s="225">
        <v>3.605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3"/>
      <c r="AA337" s="213"/>
      <c r="AB337" s="213"/>
      <c r="AC337" s="213"/>
      <c r="AD337" s="213"/>
      <c r="AE337" s="213"/>
      <c r="AF337" s="213"/>
      <c r="AG337" s="213" t="s">
        <v>164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34">
        <v>45</v>
      </c>
      <c r="B338" s="235" t="s">
        <v>439</v>
      </c>
      <c r="C338" s="251" t="s">
        <v>440</v>
      </c>
      <c r="D338" s="236" t="s">
        <v>357</v>
      </c>
      <c r="E338" s="237">
        <v>1.12748</v>
      </c>
      <c r="F338" s="238"/>
      <c r="G338" s="239">
        <f>ROUND(E338*F338,2)</f>
        <v>0</v>
      </c>
      <c r="H338" s="238"/>
      <c r="I338" s="239">
        <f>ROUND(E338*H338,2)</f>
        <v>0</v>
      </c>
      <c r="J338" s="238"/>
      <c r="K338" s="239">
        <f>ROUND(E338*J338,2)</f>
        <v>0</v>
      </c>
      <c r="L338" s="239">
        <v>21</v>
      </c>
      <c r="M338" s="239">
        <f>G338*(1+L338/100)</f>
        <v>0</v>
      </c>
      <c r="N338" s="237">
        <v>0</v>
      </c>
      <c r="O338" s="237">
        <f>ROUND(E338*N338,2)</f>
        <v>0</v>
      </c>
      <c r="P338" s="237">
        <v>0</v>
      </c>
      <c r="Q338" s="237">
        <f>ROUND(E338*P338,2)</f>
        <v>0</v>
      </c>
      <c r="R338" s="239" t="s">
        <v>407</v>
      </c>
      <c r="S338" s="239" t="s">
        <v>159</v>
      </c>
      <c r="T338" s="240" t="s">
        <v>159</v>
      </c>
      <c r="U338" s="223">
        <v>1.1020000000000001</v>
      </c>
      <c r="V338" s="223">
        <f>ROUND(E338*U338,2)</f>
        <v>1.24</v>
      </c>
      <c r="W338" s="223"/>
      <c r="X338" s="223" t="s">
        <v>358</v>
      </c>
      <c r="Y338" s="223" t="s">
        <v>161</v>
      </c>
      <c r="Z338" s="213"/>
      <c r="AA338" s="213"/>
      <c r="AB338" s="213"/>
      <c r="AC338" s="213"/>
      <c r="AD338" s="213"/>
      <c r="AE338" s="213"/>
      <c r="AF338" s="213"/>
      <c r="AG338" s="213" t="s">
        <v>359</v>
      </c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2" x14ac:dyDescent="0.2">
      <c r="A339" s="220"/>
      <c r="B339" s="221"/>
      <c r="C339" s="253" t="s">
        <v>441</v>
      </c>
      <c r="D339" s="241"/>
      <c r="E339" s="241"/>
      <c r="F339" s="241"/>
      <c r="G339" s="241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3"/>
      <c r="AA339" s="213"/>
      <c r="AB339" s="213"/>
      <c r="AC339" s="213"/>
      <c r="AD339" s="213"/>
      <c r="AE339" s="213"/>
      <c r="AF339" s="213"/>
      <c r="AG339" s="213" t="s">
        <v>200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x14ac:dyDescent="0.2">
      <c r="A340" s="227" t="s">
        <v>153</v>
      </c>
      <c r="B340" s="228" t="s">
        <v>115</v>
      </c>
      <c r="C340" s="250" t="s">
        <v>116</v>
      </c>
      <c r="D340" s="229"/>
      <c r="E340" s="230"/>
      <c r="F340" s="231"/>
      <c r="G340" s="231">
        <f>SUMIF(AG341:AG360,"&lt;&gt;NOR",G341:G360)</f>
        <v>0</v>
      </c>
      <c r="H340" s="231"/>
      <c r="I340" s="231">
        <f>SUM(I341:I360)</f>
        <v>0</v>
      </c>
      <c r="J340" s="231"/>
      <c r="K340" s="231">
        <f>SUM(K341:K360)</f>
        <v>0</v>
      </c>
      <c r="L340" s="231"/>
      <c r="M340" s="231">
        <f>SUM(M341:M360)</f>
        <v>0</v>
      </c>
      <c r="N340" s="230"/>
      <c r="O340" s="230">
        <f>SUM(O341:O360)</f>
        <v>0.95</v>
      </c>
      <c r="P340" s="230"/>
      <c r="Q340" s="230">
        <f>SUM(Q341:Q360)</f>
        <v>0</v>
      </c>
      <c r="R340" s="231"/>
      <c r="S340" s="231"/>
      <c r="T340" s="232"/>
      <c r="U340" s="226"/>
      <c r="V340" s="226">
        <f>SUM(V341:V360)</f>
        <v>65.819999999999993</v>
      </c>
      <c r="W340" s="226"/>
      <c r="X340" s="226"/>
      <c r="Y340" s="226"/>
      <c r="AG340" t="s">
        <v>154</v>
      </c>
    </row>
    <row r="341" spans="1:60" ht="22.5" outlineLevel="1" x14ac:dyDescent="0.2">
      <c r="A341" s="234">
        <v>46</v>
      </c>
      <c r="B341" s="235" t="s">
        <v>442</v>
      </c>
      <c r="C341" s="251" t="s">
        <v>443</v>
      </c>
      <c r="D341" s="236" t="s">
        <v>157</v>
      </c>
      <c r="E341" s="237">
        <v>50</v>
      </c>
      <c r="F341" s="238"/>
      <c r="G341" s="239">
        <f>ROUND(E341*F341,2)</f>
        <v>0</v>
      </c>
      <c r="H341" s="238"/>
      <c r="I341" s="239">
        <f>ROUND(E341*H341,2)</f>
        <v>0</v>
      </c>
      <c r="J341" s="238"/>
      <c r="K341" s="239">
        <f>ROUND(E341*J341,2)</f>
        <v>0</v>
      </c>
      <c r="L341" s="239">
        <v>21</v>
      </c>
      <c r="M341" s="239">
        <f>G341*(1+L341/100)</f>
        <v>0</v>
      </c>
      <c r="N341" s="237">
        <v>0</v>
      </c>
      <c r="O341" s="237">
        <f>ROUND(E341*N341,2)</f>
        <v>0</v>
      </c>
      <c r="P341" s="237">
        <v>0</v>
      </c>
      <c r="Q341" s="237">
        <f>ROUND(E341*P341,2)</f>
        <v>0</v>
      </c>
      <c r="R341" s="239" t="s">
        <v>386</v>
      </c>
      <c r="S341" s="239" t="s">
        <v>159</v>
      </c>
      <c r="T341" s="240" t="s">
        <v>159</v>
      </c>
      <c r="U341" s="223">
        <v>1.1399999999999999</v>
      </c>
      <c r="V341" s="223">
        <f>ROUND(E341*U341,2)</f>
        <v>57</v>
      </c>
      <c r="W341" s="223"/>
      <c r="X341" s="223" t="s">
        <v>160</v>
      </c>
      <c r="Y341" s="223" t="s">
        <v>161</v>
      </c>
      <c r="Z341" s="213"/>
      <c r="AA341" s="213"/>
      <c r="AB341" s="213"/>
      <c r="AC341" s="213"/>
      <c r="AD341" s="213"/>
      <c r="AE341" s="213"/>
      <c r="AF341" s="213"/>
      <c r="AG341" s="213" t="s">
        <v>162</v>
      </c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2" x14ac:dyDescent="0.2">
      <c r="A342" s="220"/>
      <c r="B342" s="221"/>
      <c r="C342" s="253" t="s">
        <v>444</v>
      </c>
      <c r="D342" s="241"/>
      <c r="E342" s="241"/>
      <c r="F342" s="241"/>
      <c r="G342" s="241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23"/>
      <c r="Z342" s="213"/>
      <c r="AA342" s="213"/>
      <c r="AB342" s="213"/>
      <c r="AC342" s="213"/>
      <c r="AD342" s="213"/>
      <c r="AE342" s="213"/>
      <c r="AF342" s="213"/>
      <c r="AG342" s="213" t="s">
        <v>200</v>
      </c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2" x14ac:dyDescent="0.2">
      <c r="A343" s="220"/>
      <c r="B343" s="221"/>
      <c r="C343" s="252" t="s">
        <v>370</v>
      </c>
      <c r="D343" s="224"/>
      <c r="E343" s="225">
        <v>12.3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3"/>
      <c r="AA343" s="213"/>
      <c r="AB343" s="213"/>
      <c r="AC343" s="213"/>
      <c r="AD343" s="213"/>
      <c r="AE343" s="213"/>
      <c r="AF343" s="213"/>
      <c r="AG343" s="213" t="s">
        <v>164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3" x14ac:dyDescent="0.2">
      <c r="A344" s="220"/>
      <c r="B344" s="221"/>
      <c r="C344" s="252" t="s">
        <v>371</v>
      </c>
      <c r="D344" s="224"/>
      <c r="E344" s="225">
        <v>-1.17</v>
      </c>
      <c r="F344" s="223"/>
      <c r="G344" s="223"/>
      <c r="H344" s="223"/>
      <c r="I344" s="223"/>
      <c r="J344" s="223"/>
      <c r="K344" s="223"/>
      <c r="L344" s="223"/>
      <c r="M344" s="223"/>
      <c r="N344" s="222"/>
      <c r="O344" s="222"/>
      <c r="P344" s="222"/>
      <c r="Q344" s="222"/>
      <c r="R344" s="223"/>
      <c r="S344" s="223"/>
      <c r="T344" s="223"/>
      <c r="U344" s="223"/>
      <c r="V344" s="223"/>
      <c r="W344" s="223"/>
      <c r="X344" s="223"/>
      <c r="Y344" s="223"/>
      <c r="Z344" s="213"/>
      <c r="AA344" s="213"/>
      <c r="AB344" s="213"/>
      <c r="AC344" s="213"/>
      <c r="AD344" s="213"/>
      <c r="AE344" s="213"/>
      <c r="AF344" s="213"/>
      <c r="AG344" s="213" t="s">
        <v>164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3" x14ac:dyDescent="0.2">
      <c r="A345" s="220"/>
      <c r="B345" s="221"/>
      <c r="C345" s="252" t="s">
        <v>372</v>
      </c>
      <c r="D345" s="224"/>
      <c r="E345" s="225">
        <v>30.6</v>
      </c>
      <c r="F345" s="223"/>
      <c r="G345" s="223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23"/>
      <c r="Z345" s="213"/>
      <c r="AA345" s="213"/>
      <c r="AB345" s="213"/>
      <c r="AC345" s="213"/>
      <c r="AD345" s="213"/>
      <c r="AE345" s="213"/>
      <c r="AF345" s="213"/>
      <c r="AG345" s="213" t="s">
        <v>164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3" x14ac:dyDescent="0.2">
      <c r="A346" s="220"/>
      <c r="B346" s="221"/>
      <c r="C346" s="252" t="s">
        <v>373</v>
      </c>
      <c r="D346" s="224"/>
      <c r="E346" s="225">
        <v>-2.98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3"/>
      <c r="AA346" s="213"/>
      <c r="AB346" s="213"/>
      <c r="AC346" s="213"/>
      <c r="AD346" s="213"/>
      <c r="AE346" s="213"/>
      <c r="AF346" s="213"/>
      <c r="AG346" s="213" t="s">
        <v>164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3" x14ac:dyDescent="0.2">
      <c r="A347" s="220"/>
      <c r="B347" s="221"/>
      <c r="C347" s="252" t="s">
        <v>374</v>
      </c>
      <c r="D347" s="224"/>
      <c r="E347" s="225">
        <v>12.45</v>
      </c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23"/>
      <c r="Z347" s="213"/>
      <c r="AA347" s="213"/>
      <c r="AB347" s="213"/>
      <c r="AC347" s="213"/>
      <c r="AD347" s="213"/>
      <c r="AE347" s="213"/>
      <c r="AF347" s="213"/>
      <c r="AG347" s="213" t="s">
        <v>164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3" x14ac:dyDescent="0.2">
      <c r="A348" s="220"/>
      <c r="B348" s="221"/>
      <c r="C348" s="252" t="s">
        <v>262</v>
      </c>
      <c r="D348" s="224"/>
      <c r="E348" s="225">
        <v>-1.2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23"/>
      <c r="Z348" s="213"/>
      <c r="AA348" s="213"/>
      <c r="AB348" s="213"/>
      <c r="AC348" s="213"/>
      <c r="AD348" s="213"/>
      <c r="AE348" s="213"/>
      <c r="AF348" s="213"/>
      <c r="AG348" s="213" t="s">
        <v>164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34">
        <v>47</v>
      </c>
      <c r="B349" s="235" t="s">
        <v>445</v>
      </c>
      <c r="C349" s="251" t="s">
        <v>446</v>
      </c>
      <c r="D349" s="236" t="s">
        <v>224</v>
      </c>
      <c r="E349" s="237">
        <v>31.8</v>
      </c>
      <c r="F349" s="238"/>
      <c r="G349" s="239">
        <f>ROUND(E349*F349,2)</f>
        <v>0</v>
      </c>
      <c r="H349" s="238"/>
      <c r="I349" s="239">
        <f>ROUND(E349*H349,2)</f>
        <v>0</v>
      </c>
      <c r="J349" s="238"/>
      <c r="K349" s="239">
        <f>ROUND(E349*J349,2)</f>
        <v>0</v>
      </c>
      <c r="L349" s="239">
        <v>21</v>
      </c>
      <c r="M349" s="239">
        <f>G349*(1+L349/100)</f>
        <v>0</v>
      </c>
      <c r="N349" s="237">
        <v>1.2999999999999999E-4</v>
      </c>
      <c r="O349" s="237">
        <f>ROUND(E349*N349,2)</f>
        <v>0</v>
      </c>
      <c r="P349" s="237">
        <v>0</v>
      </c>
      <c r="Q349" s="237">
        <f>ROUND(E349*P349,2)</f>
        <v>0</v>
      </c>
      <c r="R349" s="239" t="s">
        <v>386</v>
      </c>
      <c r="S349" s="239" t="s">
        <v>159</v>
      </c>
      <c r="T349" s="240" t="s">
        <v>159</v>
      </c>
      <c r="U349" s="223">
        <v>0.12</v>
      </c>
      <c r="V349" s="223">
        <f>ROUND(E349*U349,2)</f>
        <v>3.82</v>
      </c>
      <c r="W349" s="223"/>
      <c r="X349" s="223" t="s">
        <v>160</v>
      </c>
      <c r="Y349" s="223" t="s">
        <v>161</v>
      </c>
      <c r="Z349" s="213"/>
      <c r="AA349" s="213"/>
      <c r="AB349" s="213"/>
      <c r="AC349" s="213"/>
      <c r="AD349" s="213"/>
      <c r="AE349" s="213"/>
      <c r="AF349" s="213"/>
      <c r="AG349" s="213" t="s">
        <v>162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2" x14ac:dyDescent="0.2">
      <c r="A350" s="220"/>
      <c r="B350" s="221"/>
      <c r="C350" s="252" t="s">
        <v>393</v>
      </c>
      <c r="D350" s="224"/>
      <c r="E350" s="225">
        <v>8.1999999999999993</v>
      </c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23"/>
      <c r="Z350" s="213"/>
      <c r="AA350" s="213"/>
      <c r="AB350" s="213"/>
      <c r="AC350" s="213"/>
      <c r="AD350" s="213"/>
      <c r="AE350" s="213"/>
      <c r="AF350" s="213"/>
      <c r="AG350" s="213" t="s">
        <v>164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3" x14ac:dyDescent="0.2">
      <c r="A351" s="220"/>
      <c r="B351" s="221"/>
      <c r="C351" s="252" t="s">
        <v>447</v>
      </c>
      <c r="D351" s="224"/>
      <c r="E351" s="225">
        <v>15.3</v>
      </c>
      <c r="F351" s="223"/>
      <c r="G351" s="223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23"/>
      <c r="Z351" s="213"/>
      <c r="AA351" s="213"/>
      <c r="AB351" s="213"/>
      <c r="AC351" s="213"/>
      <c r="AD351" s="213"/>
      <c r="AE351" s="213"/>
      <c r="AF351" s="213"/>
      <c r="AG351" s="213" t="s">
        <v>164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3" x14ac:dyDescent="0.2">
      <c r="A352" s="220"/>
      <c r="B352" s="221"/>
      <c r="C352" s="252" t="s">
        <v>395</v>
      </c>
      <c r="D352" s="224"/>
      <c r="E352" s="225">
        <v>8.3000000000000007</v>
      </c>
      <c r="F352" s="223"/>
      <c r="G352" s="223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3"/>
      <c r="AA352" s="213"/>
      <c r="AB352" s="213"/>
      <c r="AC352" s="213"/>
      <c r="AD352" s="213"/>
      <c r="AE352" s="213"/>
      <c r="AF352" s="213"/>
      <c r="AG352" s="213" t="s">
        <v>164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34">
        <v>48</v>
      </c>
      <c r="B353" s="235" t="s">
        <v>448</v>
      </c>
      <c r="C353" s="251" t="s">
        <v>449</v>
      </c>
      <c r="D353" s="236" t="s">
        <v>224</v>
      </c>
      <c r="E353" s="237">
        <v>31.5</v>
      </c>
      <c r="F353" s="238"/>
      <c r="G353" s="239">
        <f>ROUND(E353*F353,2)</f>
        <v>0</v>
      </c>
      <c r="H353" s="238"/>
      <c r="I353" s="239">
        <f>ROUND(E353*H353,2)</f>
        <v>0</v>
      </c>
      <c r="J353" s="238"/>
      <c r="K353" s="239">
        <f>ROUND(E353*J353,2)</f>
        <v>0</v>
      </c>
      <c r="L353" s="239">
        <v>21</v>
      </c>
      <c r="M353" s="239">
        <f>G353*(1+L353/100)</f>
        <v>0</v>
      </c>
      <c r="N353" s="237">
        <v>1.2999999999999999E-4</v>
      </c>
      <c r="O353" s="237">
        <f>ROUND(E353*N353,2)</f>
        <v>0</v>
      </c>
      <c r="P353" s="237">
        <v>0</v>
      </c>
      <c r="Q353" s="237">
        <f>ROUND(E353*P353,2)</f>
        <v>0</v>
      </c>
      <c r="R353" s="239" t="s">
        <v>386</v>
      </c>
      <c r="S353" s="239" t="s">
        <v>159</v>
      </c>
      <c r="T353" s="240" t="s">
        <v>159</v>
      </c>
      <c r="U353" s="223">
        <v>0.12</v>
      </c>
      <c r="V353" s="223">
        <f>ROUND(E353*U353,2)</f>
        <v>3.78</v>
      </c>
      <c r="W353" s="223"/>
      <c r="X353" s="223" t="s">
        <v>160</v>
      </c>
      <c r="Y353" s="223" t="s">
        <v>161</v>
      </c>
      <c r="Z353" s="213"/>
      <c r="AA353" s="213"/>
      <c r="AB353" s="213"/>
      <c r="AC353" s="213"/>
      <c r="AD353" s="213"/>
      <c r="AE353" s="213"/>
      <c r="AF353" s="213"/>
      <c r="AG353" s="213" t="s">
        <v>162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2" x14ac:dyDescent="0.2">
      <c r="A354" s="220"/>
      <c r="B354" s="221"/>
      <c r="C354" s="252" t="s">
        <v>450</v>
      </c>
      <c r="D354" s="224"/>
      <c r="E354" s="225">
        <v>10.5</v>
      </c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3"/>
      <c r="AA354" s="213"/>
      <c r="AB354" s="213"/>
      <c r="AC354" s="213"/>
      <c r="AD354" s="213"/>
      <c r="AE354" s="213"/>
      <c r="AF354" s="213"/>
      <c r="AG354" s="213" t="s">
        <v>164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3" x14ac:dyDescent="0.2">
      <c r="A355" s="220"/>
      <c r="B355" s="221"/>
      <c r="C355" s="252" t="s">
        <v>451</v>
      </c>
      <c r="D355" s="224"/>
      <c r="E355" s="225">
        <v>12</v>
      </c>
      <c r="F355" s="223"/>
      <c r="G355" s="223"/>
      <c r="H355" s="223"/>
      <c r="I355" s="223"/>
      <c r="J355" s="223"/>
      <c r="K355" s="223"/>
      <c r="L355" s="223"/>
      <c r="M355" s="223"/>
      <c r="N355" s="222"/>
      <c r="O355" s="222"/>
      <c r="P355" s="222"/>
      <c r="Q355" s="222"/>
      <c r="R355" s="223"/>
      <c r="S355" s="223"/>
      <c r="T355" s="223"/>
      <c r="U355" s="223"/>
      <c r="V355" s="223"/>
      <c r="W355" s="223"/>
      <c r="X355" s="223"/>
      <c r="Y355" s="223"/>
      <c r="Z355" s="213"/>
      <c r="AA355" s="213"/>
      <c r="AB355" s="213"/>
      <c r="AC355" s="213"/>
      <c r="AD355" s="213"/>
      <c r="AE355" s="213"/>
      <c r="AF355" s="213"/>
      <c r="AG355" s="213" t="s">
        <v>164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3" x14ac:dyDescent="0.2">
      <c r="A356" s="220"/>
      <c r="B356" s="221"/>
      <c r="C356" s="252" t="s">
        <v>452</v>
      </c>
      <c r="D356" s="224"/>
      <c r="E356" s="225">
        <v>9</v>
      </c>
      <c r="F356" s="223"/>
      <c r="G356" s="22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3"/>
      <c r="AA356" s="213"/>
      <c r="AB356" s="213"/>
      <c r="AC356" s="213"/>
      <c r="AD356" s="213"/>
      <c r="AE356" s="213"/>
      <c r="AF356" s="213"/>
      <c r="AG356" s="213" t="s">
        <v>164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ht="22.5" outlineLevel="1" x14ac:dyDescent="0.2">
      <c r="A357" s="234">
        <v>49</v>
      </c>
      <c r="B357" s="235" t="s">
        <v>453</v>
      </c>
      <c r="C357" s="251" t="s">
        <v>454</v>
      </c>
      <c r="D357" s="236" t="s">
        <v>157</v>
      </c>
      <c r="E357" s="237">
        <v>51.5</v>
      </c>
      <c r="F357" s="238"/>
      <c r="G357" s="239">
        <f>ROUND(E357*F357,2)</f>
        <v>0</v>
      </c>
      <c r="H357" s="238"/>
      <c r="I357" s="239">
        <f>ROUND(E357*H357,2)</f>
        <v>0</v>
      </c>
      <c r="J357" s="238"/>
      <c r="K357" s="239">
        <f>ROUND(E357*J357,2)</f>
        <v>0</v>
      </c>
      <c r="L357" s="239">
        <v>21</v>
      </c>
      <c r="M357" s="239">
        <f>G357*(1+L357/100)</f>
        <v>0</v>
      </c>
      <c r="N357" s="237">
        <v>1.8499999999999999E-2</v>
      </c>
      <c r="O357" s="237">
        <f>ROUND(E357*N357,2)</f>
        <v>0.95</v>
      </c>
      <c r="P357" s="237">
        <v>0</v>
      </c>
      <c r="Q357" s="237">
        <f>ROUND(E357*P357,2)</f>
        <v>0</v>
      </c>
      <c r="R357" s="239" t="s">
        <v>398</v>
      </c>
      <c r="S357" s="239" t="s">
        <v>159</v>
      </c>
      <c r="T357" s="240" t="s">
        <v>159</v>
      </c>
      <c r="U357" s="223">
        <v>0</v>
      </c>
      <c r="V357" s="223">
        <f>ROUND(E357*U357,2)</f>
        <v>0</v>
      </c>
      <c r="W357" s="223"/>
      <c r="X357" s="223" t="s">
        <v>399</v>
      </c>
      <c r="Y357" s="223" t="s">
        <v>161</v>
      </c>
      <c r="Z357" s="213"/>
      <c r="AA357" s="213"/>
      <c r="AB357" s="213"/>
      <c r="AC357" s="213"/>
      <c r="AD357" s="213"/>
      <c r="AE357" s="213"/>
      <c r="AF357" s="213"/>
      <c r="AG357" s="213" t="s">
        <v>400</v>
      </c>
      <c r="AH357" s="213"/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2" x14ac:dyDescent="0.2">
      <c r="A358" s="220"/>
      <c r="B358" s="221"/>
      <c r="C358" s="252" t="s">
        <v>455</v>
      </c>
      <c r="D358" s="224"/>
      <c r="E358" s="225">
        <v>50</v>
      </c>
      <c r="F358" s="223"/>
      <c r="G358" s="223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3"/>
      <c r="AA358" s="213"/>
      <c r="AB358" s="213"/>
      <c r="AC358" s="213"/>
      <c r="AD358" s="213"/>
      <c r="AE358" s="213"/>
      <c r="AF358" s="213"/>
      <c r="AG358" s="213" t="s">
        <v>164</v>
      </c>
      <c r="AH358" s="213">
        <v>5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3" x14ac:dyDescent="0.2">
      <c r="A359" s="220"/>
      <c r="B359" s="221"/>
      <c r="C359" s="252" t="s">
        <v>456</v>
      </c>
      <c r="D359" s="224"/>
      <c r="E359" s="225">
        <v>1.5</v>
      </c>
      <c r="F359" s="223"/>
      <c r="G359" s="223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3"/>
      <c r="AA359" s="213"/>
      <c r="AB359" s="213"/>
      <c r="AC359" s="213"/>
      <c r="AD359" s="213"/>
      <c r="AE359" s="213"/>
      <c r="AF359" s="213"/>
      <c r="AG359" s="213" t="s">
        <v>164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43">
        <v>50</v>
      </c>
      <c r="B360" s="244" t="s">
        <v>457</v>
      </c>
      <c r="C360" s="254" t="s">
        <v>458</v>
      </c>
      <c r="D360" s="245" t="s">
        <v>357</v>
      </c>
      <c r="E360" s="246">
        <v>0.96097999999999995</v>
      </c>
      <c r="F360" s="247"/>
      <c r="G360" s="248">
        <f>ROUND(E360*F360,2)</f>
        <v>0</v>
      </c>
      <c r="H360" s="247"/>
      <c r="I360" s="248">
        <f>ROUND(E360*H360,2)</f>
        <v>0</v>
      </c>
      <c r="J360" s="247"/>
      <c r="K360" s="248">
        <f>ROUND(E360*J360,2)</f>
        <v>0</v>
      </c>
      <c r="L360" s="248">
        <v>21</v>
      </c>
      <c r="M360" s="248">
        <f>G360*(1+L360/100)</f>
        <v>0</v>
      </c>
      <c r="N360" s="246">
        <v>0</v>
      </c>
      <c r="O360" s="246">
        <f>ROUND(E360*N360,2)</f>
        <v>0</v>
      </c>
      <c r="P360" s="246">
        <v>0</v>
      </c>
      <c r="Q360" s="246">
        <f>ROUND(E360*P360,2)</f>
        <v>0</v>
      </c>
      <c r="R360" s="248" t="s">
        <v>386</v>
      </c>
      <c r="S360" s="248" t="s">
        <v>159</v>
      </c>
      <c r="T360" s="249" t="s">
        <v>159</v>
      </c>
      <c r="U360" s="223">
        <v>1.2649999999999999</v>
      </c>
      <c r="V360" s="223">
        <f>ROUND(E360*U360,2)</f>
        <v>1.22</v>
      </c>
      <c r="W360" s="223"/>
      <c r="X360" s="223" t="s">
        <v>358</v>
      </c>
      <c r="Y360" s="223" t="s">
        <v>161</v>
      </c>
      <c r="Z360" s="213"/>
      <c r="AA360" s="213"/>
      <c r="AB360" s="213"/>
      <c r="AC360" s="213"/>
      <c r="AD360" s="213"/>
      <c r="AE360" s="213"/>
      <c r="AF360" s="213"/>
      <c r="AG360" s="213" t="s">
        <v>359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x14ac:dyDescent="0.2">
      <c r="A361" s="227" t="s">
        <v>153</v>
      </c>
      <c r="B361" s="228" t="s">
        <v>117</v>
      </c>
      <c r="C361" s="250" t="s">
        <v>118</v>
      </c>
      <c r="D361" s="229"/>
      <c r="E361" s="230"/>
      <c r="F361" s="231"/>
      <c r="G361" s="231">
        <f>SUMIF(AG362:AG374,"&lt;&gt;NOR",G362:G374)</f>
        <v>0</v>
      </c>
      <c r="H361" s="231"/>
      <c r="I361" s="231">
        <f>SUM(I362:I374)</f>
        <v>0</v>
      </c>
      <c r="J361" s="231"/>
      <c r="K361" s="231">
        <f>SUM(K362:K374)</f>
        <v>0</v>
      </c>
      <c r="L361" s="231"/>
      <c r="M361" s="231">
        <f>SUM(M362:M374)</f>
        <v>0</v>
      </c>
      <c r="N361" s="230"/>
      <c r="O361" s="230">
        <f>SUM(O362:O374)</f>
        <v>0.57999999999999996</v>
      </c>
      <c r="P361" s="230"/>
      <c r="Q361" s="230">
        <f>SUM(Q362:Q374)</f>
        <v>0</v>
      </c>
      <c r="R361" s="231"/>
      <c r="S361" s="231"/>
      <c r="T361" s="232"/>
      <c r="U361" s="226"/>
      <c r="V361" s="226">
        <f>SUM(V362:V374)</f>
        <v>220.89000000000001</v>
      </c>
      <c r="W361" s="226"/>
      <c r="X361" s="226"/>
      <c r="Y361" s="226"/>
      <c r="AG361" t="s">
        <v>154</v>
      </c>
    </row>
    <row r="362" spans="1:60" outlineLevel="1" x14ac:dyDescent="0.2">
      <c r="A362" s="234">
        <v>51</v>
      </c>
      <c r="B362" s="235" t="s">
        <v>459</v>
      </c>
      <c r="C362" s="251" t="s">
        <v>460</v>
      </c>
      <c r="D362" s="236" t="s">
        <v>157</v>
      </c>
      <c r="E362" s="237">
        <v>896.375</v>
      </c>
      <c r="F362" s="238"/>
      <c r="G362" s="239">
        <f>ROUND(E362*F362,2)</f>
        <v>0</v>
      </c>
      <c r="H362" s="238"/>
      <c r="I362" s="239">
        <f>ROUND(E362*H362,2)</f>
        <v>0</v>
      </c>
      <c r="J362" s="238"/>
      <c r="K362" s="239">
        <f>ROUND(E362*J362,2)</f>
        <v>0</v>
      </c>
      <c r="L362" s="239">
        <v>21</v>
      </c>
      <c r="M362" s="239">
        <f>G362*(1+L362/100)</f>
        <v>0</v>
      </c>
      <c r="N362" s="237">
        <v>0</v>
      </c>
      <c r="O362" s="237">
        <f>ROUND(E362*N362,2)</f>
        <v>0</v>
      </c>
      <c r="P362" s="237">
        <v>0</v>
      </c>
      <c r="Q362" s="237">
        <f>ROUND(E362*P362,2)</f>
        <v>0</v>
      </c>
      <c r="R362" s="239" t="s">
        <v>461</v>
      </c>
      <c r="S362" s="239" t="s">
        <v>159</v>
      </c>
      <c r="T362" s="240" t="s">
        <v>159</v>
      </c>
      <c r="U362" s="223">
        <v>7.6679999999999998E-2</v>
      </c>
      <c r="V362" s="223">
        <f>ROUND(E362*U362,2)</f>
        <v>68.73</v>
      </c>
      <c r="W362" s="223"/>
      <c r="X362" s="223" t="s">
        <v>160</v>
      </c>
      <c r="Y362" s="223" t="s">
        <v>161</v>
      </c>
      <c r="Z362" s="213"/>
      <c r="AA362" s="213"/>
      <c r="AB362" s="213"/>
      <c r="AC362" s="213"/>
      <c r="AD362" s="213"/>
      <c r="AE362" s="213"/>
      <c r="AF362" s="213"/>
      <c r="AG362" s="213" t="s">
        <v>162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2" x14ac:dyDescent="0.2">
      <c r="A363" s="220"/>
      <c r="B363" s="221"/>
      <c r="C363" s="252" t="s">
        <v>462</v>
      </c>
      <c r="D363" s="224"/>
      <c r="E363" s="225">
        <v>896.375</v>
      </c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3"/>
      <c r="AA363" s="213"/>
      <c r="AB363" s="213"/>
      <c r="AC363" s="213"/>
      <c r="AD363" s="213"/>
      <c r="AE363" s="213"/>
      <c r="AF363" s="213"/>
      <c r="AG363" s="213" t="s">
        <v>164</v>
      </c>
      <c r="AH363" s="213">
        <v>5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34">
        <v>52</v>
      </c>
      <c r="B364" s="235" t="s">
        <v>463</v>
      </c>
      <c r="C364" s="251" t="s">
        <v>464</v>
      </c>
      <c r="D364" s="236" t="s">
        <v>157</v>
      </c>
      <c r="E364" s="237">
        <v>896.375</v>
      </c>
      <c r="F364" s="238"/>
      <c r="G364" s="239">
        <f>ROUND(E364*F364,2)</f>
        <v>0</v>
      </c>
      <c r="H364" s="238"/>
      <c r="I364" s="239">
        <f>ROUND(E364*H364,2)</f>
        <v>0</v>
      </c>
      <c r="J364" s="238"/>
      <c r="K364" s="239">
        <f>ROUND(E364*J364,2)</f>
        <v>0</v>
      </c>
      <c r="L364" s="239">
        <v>21</v>
      </c>
      <c r="M364" s="239">
        <f>G364*(1+L364/100)</f>
        <v>0</v>
      </c>
      <c r="N364" s="237">
        <v>1.7000000000000001E-4</v>
      </c>
      <c r="O364" s="237">
        <f>ROUND(E364*N364,2)</f>
        <v>0.15</v>
      </c>
      <c r="P364" s="237">
        <v>0</v>
      </c>
      <c r="Q364" s="237">
        <f>ROUND(E364*P364,2)</f>
        <v>0</v>
      </c>
      <c r="R364" s="239" t="s">
        <v>461</v>
      </c>
      <c r="S364" s="239" t="s">
        <v>159</v>
      </c>
      <c r="T364" s="240" t="s">
        <v>159</v>
      </c>
      <c r="U364" s="223">
        <v>3.2480000000000002E-2</v>
      </c>
      <c r="V364" s="223">
        <f>ROUND(E364*U364,2)</f>
        <v>29.11</v>
      </c>
      <c r="W364" s="223"/>
      <c r="X364" s="223" t="s">
        <v>160</v>
      </c>
      <c r="Y364" s="223" t="s">
        <v>161</v>
      </c>
      <c r="Z364" s="213"/>
      <c r="AA364" s="213"/>
      <c r="AB364" s="213"/>
      <c r="AC364" s="213"/>
      <c r="AD364" s="213"/>
      <c r="AE364" s="213"/>
      <c r="AF364" s="213"/>
      <c r="AG364" s="213" t="s">
        <v>162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2" x14ac:dyDescent="0.2">
      <c r="A365" s="220"/>
      <c r="B365" s="221"/>
      <c r="C365" s="252" t="s">
        <v>465</v>
      </c>
      <c r="D365" s="224"/>
      <c r="E365" s="225">
        <v>896.375</v>
      </c>
      <c r="F365" s="223"/>
      <c r="G365" s="223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23"/>
      <c r="Z365" s="213"/>
      <c r="AA365" s="213"/>
      <c r="AB365" s="213"/>
      <c r="AC365" s="213"/>
      <c r="AD365" s="213"/>
      <c r="AE365" s="213"/>
      <c r="AF365" s="213"/>
      <c r="AG365" s="213" t="s">
        <v>164</v>
      </c>
      <c r="AH365" s="213">
        <v>5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34">
        <v>53</v>
      </c>
      <c r="B366" s="235" t="s">
        <v>466</v>
      </c>
      <c r="C366" s="251" t="s">
        <v>467</v>
      </c>
      <c r="D366" s="236" t="s">
        <v>157</v>
      </c>
      <c r="E366" s="237">
        <v>896.375</v>
      </c>
      <c r="F366" s="238"/>
      <c r="G366" s="239">
        <f>ROUND(E366*F366,2)</f>
        <v>0</v>
      </c>
      <c r="H366" s="238"/>
      <c r="I366" s="239">
        <f>ROUND(E366*H366,2)</f>
        <v>0</v>
      </c>
      <c r="J366" s="238"/>
      <c r="K366" s="239">
        <f>ROUND(E366*J366,2)</f>
        <v>0</v>
      </c>
      <c r="L366" s="239">
        <v>21</v>
      </c>
      <c r="M366" s="239">
        <f>G366*(1+L366/100)</f>
        <v>0</v>
      </c>
      <c r="N366" s="237">
        <v>4.8000000000000001E-4</v>
      </c>
      <c r="O366" s="237">
        <f>ROUND(E366*N366,2)</f>
        <v>0.43</v>
      </c>
      <c r="P366" s="237">
        <v>0</v>
      </c>
      <c r="Q366" s="237">
        <f>ROUND(E366*P366,2)</f>
        <v>0</v>
      </c>
      <c r="R366" s="239" t="s">
        <v>461</v>
      </c>
      <c r="S366" s="239" t="s">
        <v>159</v>
      </c>
      <c r="T366" s="240" t="s">
        <v>159</v>
      </c>
      <c r="U366" s="223">
        <v>0.10902000000000001</v>
      </c>
      <c r="V366" s="223">
        <f>ROUND(E366*U366,2)</f>
        <v>97.72</v>
      </c>
      <c r="W366" s="223"/>
      <c r="X366" s="223" t="s">
        <v>160</v>
      </c>
      <c r="Y366" s="223" t="s">
        <v>161</v>
      </c>
      <c r="Z366" s="213"/>
      <c r="AA366" s="213"/>
      <c r="AB366" s="213"/>
      <c r="AC366" s="213"/>
      <c r="AD366" s="213"/>
      <c r="AE366" s="213"/>
      <c r="AF366" s="213"/>
      <c r="AG366" s="213" t="s">
        <v>162</v>
      </c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2" x14ac:dyDescent="0.2">
      <c r="A367" s="220"/>
      <c r="B367" s="221"/>
      <c r="C367" s="252" t="s">
        <v>462</v>
      </c>
      <c r="D367" s="224"/>
      <c r="E367" s="225">
        <v>896.375</v>
      </c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3"/>
      <c r="AA367" s="213"/>
      <c r="AB367" s="213"/>
      <c r="AC367" s="213"/>
      <c r="AD367" s="213"/>
      <c r="AE367" s="213"/>
      <c r="AF367" s="213"/>
      <c r="AG367" s="213" t="s">
        <v>164</v>
      </c>
      <c r="AH367" s="213">
        <v>5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34">
        <v>54</v>
      </c>
      <c r="B368" s="235" t="s">
        <v>468</v>
      </c>
      <c r="C368" s="251" t="s">
        <v>469</v>
      </c>
      <c r="D368" s="236" t="s">
        <v>157</v>
      </c>
      <c r="E368" s="237">
        <v>896.375</v>
      </c>
      <c r="F368" s="238"/>
      <c r="G368" s="239">
        <f>ROUND(E368*F368,2)</f>
        <v>0</v>
      </c>
      <c r="H368" s="238"/>
      <c r="I368" s="239">
        <f>ROUND(E368*H368,2)</f>
        <v>0</v>
      </c>
      <c r="J368" s="238"/>
      <c r="K368" s="239">
        <f>ROUND(E368*J368,2)</f>
        <v>0</v>
      </c>
      <c r="L368" s="239">
        <v>21</v>
      </c>
      <c r="M368" s="239">
        <f>G368*(1+L368/100)</f>
        <v>0</v>
      </c>
      <c r="N368" s="237">
        <v>0</v>
      </c>
      <c r="O368" s="237">
        <f>ROUND(E368*N368,2)</f>
        <v>0</v>
      </c>
      <c r="P368" s="237">
        <v>0</v>
      </c>
      <c r="Q368" s="237">
        <f>ROUND(E368*P368,2)</f>
        <v>0</v>
      </c>
      <c r="R368" s="239" t="s">
        <v>461</v>
      </c>
      <c r="S368" s="239" t="s">
        <v>159</v>
      </c>
      <c r="T368" s="240" t="s">
        <v>159</v>
      </c>
      <c r="U368" s="223">
        <v>7.0000000000000001E-3</v>
      </c>
      <c r="V368" s="223">
        <f>ROUND(E368*U368,2)</f>
        <v>6.27</v>
      </c>
      <c r="W368" s="223"/>
      <c r="X368" s="223" t="s">
        <v>160</v>
      </c>
      <c r="Y368" s="223" t="s">
        <v>161</v>
      </c>
      <c r="Z368" s="213"/>
      <c r="AA368" s="213"/>
      <c r="AB368" s="213"/>
      <c r="AC368" s="213"/>
      <c r="AD368" s="213"/>
      <c r="AE368" s="213"/>
      <c r="AF368" s="213"/>
      <c r="AG368" s="213" t="s">
        <v>162</v>
      </c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2" x14ac:dyDescent="0.2">
      <c r="A369" s="220"/>
      <c r="B369" s="221"/>
      <c r="C369" s="252" t="s">
        <v>470</v>
      </c>
      <c r="D369" s="224"/>
      <c r="E369" s="225">
        <v>896.375</v>
      </c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23"/>
      <c r="Z369" s="213"/>
      <c r="AA369" s="213"/>
      <c r="AB369" s="213"/>
      <c r="AC369" s="213"/>
      <c r="AD369" s="213"/>
      <c r="AE369" s="213"/>
      <c r="AF369" s="213"/>
      <c r="AG369" s="213" t="s">
        <v>164</v>
      </c>
      <c r="AH369" s="213">
        <v>5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34">
        <v>55</v>
      </c>
      <c r="B370" s="235" t="s">
        <v>471</v>
      </c>
      <c r="C370" s="251" t="s">
        <v>472</v>
      </c>
      <c r="D370" s="236" t="s">
        <v>157</v>
      </c>
      <c r="E370" s="237">
        <v>896.375</v>
      </c>
      <c r="F370" s="238"/>
      <c r="G370" s="239">
        <f>ROUND(E370*F370,2)</f>
        <v>0</v>
      </c>
      <c r="H370" s="238"/>
      <c r="I370" s="239">
        <f>ROUND(E370*H370,2)</f>
        <v>0</v>
      </c>
      <c r="J370" s="238"/>
      <c r="K370" s="239">
        <f>ROUND(E370*J370,2)</f>
        <v>0</v>
      </c>
      <c r="L370" s="239">
        <v>21</v>
      </c>
      <c r="M370" s="239">
        <f>G370*(1+L370/100)</f>
        <v>0</v>
      </c>
      <c r="N370" s="237">
        <v>0</v>
      </c>
      <c r="O370" s="237">
        <f>ROUND(E370*N370,2)</f>
        <v>0</v>
      </c>
      <c r="P370" s="237">
        <v>0</v>
      </c>
      <c r="Q370" s="237">
        <f>ROUND(E370*P370,2)</f>
        <v>0</v>
      </c>
      <c r="R370" s="239" t="s">
        <v>461</v>
      </c>
      <c r="S370" s="239" t="s">
        <v>159</v>
      </c>
      <c r="T370" s="240" t="s">
        <v>159</v>
      </c>
      <c r="U370" s="223">
        <v>2.1000000000000001E-2</v>
      </c>
      <c r="V370" s="223">
        <f>ROUND(E370*U370,2)</f>
        <v>18.82</v>
      </c>
      <c r="W370" s="223"/>
      <c r="X370" s="223" t="s">
        <v>160</v>
      </c>
      <c r="Y370" s="223" t="s">
        <v>161</v>
      </c>
      <c r="Z370" s="213"/>
      <c r="AA370" s="213"/>
      <c r="AB370" s="213"/>
      <c r="AC370" s="213"/>
      <c r="AD370" s="213"/>
      <c r="AE370" s="213"/>
      <c r="AF370" s="213"/>
      <c r="AG370" s="213" t="s">
        <v>162</v>
      </c>
      <c r="AH370" s="213"/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2" x14ac:dyDescent="0.2">
      <c r="A371" s="220"/>
      <c r="B371" s="221"/>
      <c r="C371" s="252" t="s">
        <v>473</v>
      </c>
      <c r="D371" s="224"/>
      <c r="E371" s="225">
        <v>896.375</v>
      </c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3"/>
      <c r="AA371" s="213"/>
      <c r="AB371" s="213"/>
      <c r="AC371" s="213"/>
      <c r="AD371" s="213"/>
      <c r="AE371" s="213"/>
      <c r="AF371" s="213"/>
      <c r="AG371" s="213" t="s">
        <v>164</v>
      </c>
      <c r="AH371" s="213">
        <v>5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34">
        <v>56</v>
      </c>
      <c r="B372" s="235" t="s">
        <v>474</v>
      </c>
      <c r="C372" s="251" t="s">
        <v>475</v>
      </c>
      <c r="D372" s="236" t="s">
        <v>157</v>
      </c>
      <c r="E372" s="237">
        <v>21.945</v>
      </c>
      <c r="F372" s="238"/>
      <c r="G372" s="239">
        <f>ROUND(E372*F372,2)</f>
        <v>0</v>
      </c>
      <c r="H372" s="238"/>
      <c r="I372" s="239">
        <f>ROUND(E372*H372,2)</f>
        <v>0</v>
      </c>
      <c r="J372" s="238"/>
      <c r="K372" s="239">
        <f>ROUND(E372*J372,2)</f>
        <v>0</v>
      </c>
      <c r="L372" s="239">
        <v>21</v>
      </c>
      <c r="M372" s="239">
        <f>G372*(1+L372/100)</f>
        <v>0</v>
      </c>
      <c r="N372" s="237">
        <v>0</v>
      </c>
      <c r="O372" s="237">
        <f>ROUND(E372*N372,2)</f>
        <v>0</v>
      </c>
      <c r="P372" s="237">
        <v>0</v>
      </c>
      <c r="Q372" s="237">
        <f>ROUND(E372*P372,2)</f>
        <v>0</v>
      </c>
      <c r="R372" s="239" t="s">
        <v>461</v>
      </c>
      <c r="S372" s="239" t="s">
        <v>159</v>
      </c>
      <c r="T372" s="240" t="s">
        <v>159</v>
      </c>
      <c r="U372" s="223">
        <v>1.112E-2</v>
      </c>
      <c r="V372" s="223">
        <f>ROUND(E372*U372,2)</f>
        <v>0.24</v>
      </c>
      <c r="W372" s="223"/>
      <c r="X372" s="223" t="s">
        <v>160</v>
      </c>
      <c r="Y372" s="223" t="s">
        <v>161</v>
      </c>
      <c r="Z372" s="213"/>
      <c r="AA372" s="213"/>
      <c r="AB372" s="213"/>
      <c r="AC372" s="213"/>
      <c r="AD372" s="213"/>
      <c r="AE372" s="213"/>
      <c r="AF372" s="213"/>
      <c r="AG372" s="213" t="s">
        <v>162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2" x14ac:dyDescent="0.2">
      <c r="A373" s="220"/>
      <c r="B373" s="221"/>
      <c r="C373" s="252" t="s">
        <v>266</v>
      </c>
      <c r="D373" s="224"/>
      <c r="E373" s="225">
        <v>27.945</v>
      </c>
      <c r="F373" s="223"/>
      <c r="G373" s="22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23"/>
      <c r="Z373" s="213"/>
      <c r="AA373" s="213"/>
      <c r="AB373" s="213"/>
      <c r="AC373" s="213"/>
      <c r="AD373" s="213"/>
      <c r="AE373" s="213"/>
      <c r="AF373" s="213"/>
      <c r="AG373" s="213" t="s">
        <v>164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3" x14ac:dyDescent="0.2">
      <c r="A374" s="220"/>
      <c r="B374" s="221"/>
      <c r="C374" s="252" t="s">
        <v>267</v>
      </c>
      <c r="D374" s="224"/>
      <c r="E374" s="225">
        <v>-6</v>
      </c>
      <c r="F374" s="223"/>
      <c r="G374" s="223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23"/>
      <c r="Z374" s="213"/>
      <c r="AA374" s="213"/>
      <c r="AB374" s="213"/>
      <c r="AC374" s="213"/>
      <c r="AD374" s="213"/>
      <c r="AE374" s="213"/>
      <c r="AF374" s="213"/>
      <c r="AG374" s="213" t="s">
        <v>164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x14ac:dyDescent="0.2">
      <c r="A375" s="227" t="s">
        <v>153</v>
      </c>
      <c r="B375" s="228" t="s">
        <v>121</v>
      </c>
      <c r="C375" s="250" t="s">
        <v>122</v>
      </c>
      <c r="D375" s="229"/>
      <c r="E375" s="230"/>
      <c r="F375" s="231"/>
      <c r="G375" s="231">
        <f>SUMIF(AG376:AG381,"&lt;&gt;NOR",G376:G381)</f>
        <v>0</v>
      </c>
      <c r="H375" s="231"/>
      <c r="I375" s="231">
        <f>SUM(I376:I381)</f>
        <v>0</v>
      </c>
      <c r="J375" s="231"/>
      <c r="K375" s="231">
        <f>SUM(K376:K381)</f>
        <v>0</v>
      </c>
      <c r="L375" s="231"/>
      <c r="M375" s="231">
        <f>SUM(M376:M381)</f>
        <v>0</v>
      </c>
      <c r="N375" s="230"/>
      <c r="O375" s="230">
        <f>SUM(O376:O381)</f>
        <v>0</v>
      </c>
      <c r="P375" s="230"/>
      <c r="Q375" s="230">
        <f>SUM(Q376:Q381)</f>
        <v>0</v>
      </c>
      <c r="R375" s="231"/>
      <c r="S375" s="231"/>
      <c r="T375" s="232"/>
      <c r="U375" s="226"/>
      <c r="V375" s="226">
        <f>SUM(V376:V381)</f>
        <v>95.330000000000013</v>
      </c>
      <c r="W375" s="226"/>
      <c r="X375" s="226"/>
      <c r="Y375" s="226"/>
      <c r="AG375" t="s">
        <v>154</v>
      </c>
    </row>
    <row r="376" spans="1:60" ht="22.5" outlineLevel="1" x14ac:dyDescent="0.2">
      <c r="A376" s="243">
        <v>57</v>
      </c>
      <c r="B376" s="244" t="s">
        <v>476</v>
      </c>
      <c r="C376" s="254" t="s">
        <v>477</v>
      </c>
      <c r="D376" s="245" t="s">
        <v>357</v>
      </c>
      <c r="E376" s="246">
        <v>27.939219999999999</v>
      </c>
      <c r="F376" s="247"/>
      <c r="G376" s="248">
        <f>ROUND(E376*F376,2)</f>
        <v>0</v>
      </c>
      <c r="H376" s="247"/>
      <c r="I376" s="248">
        <f>ROUND(E376*H376,2)</f>
        <v>0</v>
      </c>
      <c r="J376" s="247"/>
      <c r="K376" s="248">
        <f>ROUND(E376*J376,2)</f>
        <v>0</v>
      </c>
      <c r="L376" s="248">
        <v>21</v>
      </c>
      <c r="M376" s="248">
        <f>G376*(1+L376/100)</f>
        <v>0</v>
      </c>
      <c r="N376" s="246">
        <v>0</v>
      </c>
      <c r="O376" s="246">
        <f>ROUND(E376*N376,2)</f>
        <v>0</v>
      </c>
      <c r="P376" s="246">
        <v>0</v>
      </c>
      <c r="Q376" s="246">
        <f>ROUND(E376*P376,2)</f>
        <v>0</v>
      </c>
      <c r="R376" s="248" t="s">
        <v>299</v>
      </c>
      <c r="S376" s="248" t="s">
        <v>159</v>
      </c>
      <c r="T376" s="249" t="s">
        <v>159</v>
      </c>
      <c r="U376" s="223">
        <v>0.93300000000000005</v>
      </c>
      <c r="V376" s="223">
        <f>ROUND(E376*U376,2)</f>
        <v>26.07</v>
      </c>
      <c r="W376" s="223"/>
      <c r="X376" s="223" t="s">
        <v>160</v>
      </c>
      <c r="Y376" s="223" t="s">
        <v>161</v>
      </c>
      <c r="Z376" s="213"/>
      <c r="AA376" s="213"/>
      <c r="AB376" s="213"/>
      <c r="AC376" s="213"/>
      <c r="AD376" s="213"/>
      <c r="AE376" s="213"/>
      <c r="AF376" s="213"/>
      <c r="AG376" s="213" t="s">
        <v>162</v>
      </c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43">
        <v>58</v>
      </c>
      <c r="B377" s="244" t="s">
        <v>478</v>
      </c>
      <c r="C377" s="254" t="s">
        <v>479</v>
      </c>
      <c r="D377" s="245" t="s">
        <v>357</v>
      </c>
      <c r="E377" s="246">
        <v>27.939219999999999</v>
      </c>
      <c r="F377" s="247"/>
      <c r="G377" s="248">
        <f>ROUND(E377*F377,2)</f>
        <v>0</v>
      </c>
      <c r="H377" s="247"/>
      <c r="I377" s="248">
        <f>ROUND(E377*H377,2)</f>
        <v>0</v>
      </c>
      <c r="J377" s="247"/>
      <c r="K377" s="248">
        <f>ROUND(E377*J377,2)</f>
        <v>0</v>
      </c>
      <c r="L377" s="248">
        <v>21</v>
      </c>
      <c r="M377" s="248">
        <f>G377*(1+L377/100)</f>
        <v>0</v>
      </c>
      <c r="N377" s="246">
        <v>0</v>
      </c>
      <c r="O377" s="246">
        <f>ROUND(E377*N377,2)</f>
        <v>0</v>
      </c>
      <c r="P377" s="246">
        <v>0</v>
      </c>
      <c r="Q377" s="246">
        <f>ROUND(E377*P377,2)</f>
        <v>0</v>
      </c>
      <c r="R377" s="248" t="s">
        <v>299</v>
      </c>
      <c r="S377" s="248" t="s">
        <v>159</v>
      </c>
      <c r="T377" s="249" t="s">
        <v>159</v>
      </c>
      <c r="U377" s="223">
        <v>0.49</v>
      </c>
      <c r="V377" s="223">
        <f>ROUND(E377*U377,2)</f>
        <v>13.69</v>
      </c>
      <c r="W377" s="223"/>
      <c r="X377" s="223" t="s">
        <v>160</v>
      </c>
      <c r="Y377" s="223" t="s">
        <v>161</v>
      </c>
      <c r="Z377" s="213"/>
      <c r="AA377" s="213"/>
      <c r="AB377" s="213"/>
      <c r="AC377" s="213"/>
      <c r="AD377" s="213"/>
      <c r="AE377" s="213"/>
      <c r="AF377" s="213"/>
      <c r="AG377" s="213" t="s">
        <v>162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43">
        <v>59</v>
      </c>
      <c r="B378" s="244" t="s">
        <v>480</v>
      </c>
      <c r="C378" s="254" t="s">
        <v>481</v>
      </c>
      <c r="D378" s="245" t="s">
        <v>357</v>
      </c>
      <c r="E378" s="246">
        <v>419.08823000000001</v>
      </c>
      <c r="F378" s="247"/>
      <c r="G378" s="248">
        <f>ROUND(E378*F378,2)</f>
        <v>0</v>
      </c>
      <c r="H378" s="247"/>
      <c r="I378" s="248">
        <f>ROUND(E378*H378,2)</f>
        <v>0</v>
      </c>
      <c r="J378" s="247"/>
      <c r="K378" s="248">
        <f>ROUND(E378*J378,2)</f>
        <v>0</v>
      </c>
      <c r="L378" s="248">
        <v>21</v>
      </c>
      <c r="M378" s="248">
        <f>G378*(1+L378/100)</f>
        <v>0</v>
      </c>
      <c r="N378" s="246">
        <v>0</v>
      </c>
      <c r="O378" s="246">
        <f>ROUND(E378*N378,2)</f>
        <v>0</v>
      </c>
      <c r="P378" s="246">
        <v>0</v>
      </c>
      <c r="Q378" s="246">
        <f>ROUND(E378*P378,2)</f>
        <v>0</v>
      </c>
      <c r="R378" s="248" t="s">
        <v>299</v>
      </c>
      <c r="S378" s="248" t="s">
        <v>159</v>
      </c>
      <c r="T378" s="249" t="s">
        <v>159</v>
      </c>
      <c r="U378" s="223">
        <v>0</v>
      </c>
      <c r="V378" s="223">
        <f>ROUND(E378*U378,2)</f>
        <v>0</v>
      </c>
      <c r="W378" s="223"/>
      <c r="X378" s="223" t="s">
        <v>160</v>
      </c>
      <c r="Y378" s="223" t="s">
        <v>161</v>
      </c>
      <c r="Z378" s="213"/>
      <c r="AA378" s="213"/>
      <c r="AB378" s="213"/>
      <c r="AC378" s="213"/>
      <c r="AD378" s="213"/>
      <c r="AE378" s="213"/>
      <c r="AF378" s="213"/>
      <c r="AG378" s="213" t="s">
        <v>162</v>
      </c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43">
        <v>60</v>
      </c>
      <c r="B379" s="244" t="s">
        <v>482</v>
      </c>
      <c r="C379" s="254" t="s">
        <v>483</v>
      </c>
      <c r="D379" s="245" t="s">
        <v>357</v>
      </c>
      <c r="E379" s="246">
        <v>55.878430000000002</v>
      </c>
      <c r="F379" s="247"/>
      <c r="G379" s="248">
        <f>ROUND(E379*F379,2)</f>
        <v>0</v>
      </c>
      <c r="H379" s="247"/>
      <c r="I379" s="248">
        <f>ROUND(E379*H379,2)</f>
        <v>0</v>
      </c>
      <c r="J379" s="247"/>
      <c r="K379" s="248">
        <f>ROUND(E379*J379,2)</f>
        <v>0</v>
      </c>
      <c r="L379" s="248">
        <v>21</v>
      </c>
      <c r="M379" s="248">
        <f>G379*(1+L379/100)</f>
        <v>0</v>
      </c>
      <c r="N379" s="246">
        <v>0</v>
      </c>
      <c r="O379" s="246">
        <f>ROUND(E379*N379,2)</f>
        <v>0</v>
      </c>
      <c r="P379" s="246">
        <v>0</v>
      </c>
      <c r="Q379" s="246">
        <f>ROUND(E379*P379,2)</f>
        <v>0</v>
      </c>
      <c r="R379" s="248" t="s">
        <v>299</v>
      </c>
      <c r="S379" s="248" t="s">
        <v>159</v>
      </c>
      <c r="T379" s="249" t="s">
        <v>159</v>
      </c>
      <c r="U379" s="223">
        <v>0.94199999999999995</v>
      </c>
      <c r="V379" s="223">
        <f>ROUND(E379*U379,2)</f>
        <v>52.64</v>
      </c>
      <c r="W379" s="223"/>
      <c r="X379" s="223" t="s">
        <v>160</v>
      </c>
      <c r="Y379" s="223" t="s">
        <v>161</v>
      </c>
      <c r="Z379" s="213"/>
      <c r="AA379" s="213"/>
      <c r="AB379" s="213"/>
      <c r="AC379" s="213"/>
      <c r="AD379" s="213"/>
      <c r="AE379" s="213"/>
      <c r="AF379" s="213"/>
      <c r="AG379" s="213" t="s">
        <v>162</v>
      </c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ht="22.5" outlineLevel="1" x14ac:dyDescent="0.2">
      <c r="A380" s="243">
        <v>61</v>
      </c>
      <c r="B380" s="244" t="s">
        <v>484</v>
      </c>
      <c r="C380" s="254" t="s">
        <v>485</v>
      </c>
      <c r="D380" s="245" t="s">
        <v>357</v>
      </c>
      <c r="E380" s="246">
        <v>27.939219999999999</v>
      </c>
      <c r="F380" s="247"/>
      <c r="G380" s="248">
        <f>ROUND(E380*F380,2)</f>
        <v>0</v>
      </c>
      <c r="H380" s="247"/>
      <c r="I380" s="248">
        <f>ROUND(E380*H380,2)</f>
        <v>0</v>
      </c>
      <c r="J380" s="247"/>
      <c r="K380" s="248">
        <f>ROUND(E380*J380,2)</f>
        <v>0</v>
      </c>
      <c r="L380" s="248">
        <v>21</v>
      </c>
      <c r="M380" s="248">
        <f>G380*(1+L380/100)</f>
        <v>0</v>
      </c>
      <c r="N380" s="246">
        <v>0</v>
      </c>
      <c r="O380" s="246">
        <f>ROUND(E380*N380,2)</f>
        <v>0</v>
      </c>
      <c r="P380" s="246">
        <v>0</v>
      </c>
      <c r="Q380" s="246">
        <f>ROUND(E380*P380,2)</f>
        <v>0</v>
      </c>
      <c r="R380" s="248" t="s">
        <v>299</v>
      </c>
      <c r="S380" s="248" t="s">
        <v>159</v>
      </c>
      <c r="T380" s="249" t="s">
        <v>159</v>
      </c>
      <c r="U380" s="223">
        <v>0.105</v>
      </c>
      <c r="V380" s="223">
        <f>ROUND(E380*U380,2)</f>
        <v>2.93</v>
      </c>
      <c r="W380" s="223"/>
      <c r="X380" s="223" t="s">
        <v>160</v>
      </c>
      <c r="Y380" s="223" t="s">
        <v>161</v>
      </c>
      <c r="Z380" s="213"/>
      <c r="AA380" s="213"/>
      <c r="AB380" s="213"/>
      <c r="AC380" s="213"/>
      <c r="AD380" s="213"/>
      <c r="AE380" s="213"/>
      <c r="AF380" s="213"/>
      <c r="AG380" s="213" t="s">
        <v>162</v>
      </c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ht="22.5" outlineLevel="1" x14ac:dyDescent="0.2">
      <c r="A381" s="243">
        <v>62</v>
      </c>
      <c r="B381" s="244" t="s">
        <v>486</v>
      </c>
      <c r="C381" s="254" t="s">
        <v>487</v>
      </c>
      <c r="D381" s="245" t="s">
        <v>357</v>
      </c>
      <c r="E381" s="246">
        <v>27.939219999999999</v>
      </c>
      <c r="F381" s="247"/>
      <c r="G381" s="248">
        <f>ROUND(E381*F381,2)</f>
        <v>0</v>
      </c>
      <c r="H381" s="247"/>
      <c r="I381" s="248">
        <f>ROUND(E381*H381,2)</f>
        <v>0</v>
      </c>
      <c r="J381" s="247"/>
      <c r="K381" s="248">
        <f>ROUND(E381*J381,2)</f>
        <v>0</v>
      </c>
      <c r="L381" s="248">
        <v>21</v>
      </c>
      <c r="M381" s="248">
        <f>G381*(1+L381/100)</f>
        <v>0</v>
      </c>
      <c r="N381" s="246">
        <v>0</v>
      </c>
      <c r="O381" s="246">
        <f>ROUND(E381*N381,2)</f>
        <v>0</v>
      </c>
      <c r="P381" s="246">
        <v>0</v>
      </c>
      <c r="Q381" s="246">
        <f>ROUND(E381*P381,2)</f>
        <v>0</v>
      </c>
      <c r="R381" s="248" t="s">
        <v>299</v>
      </c>
      <c r="S381" s="248" t="s">
        <v>159</v>
      </c>
      <c r="T381" s="249" t="s">
        <v>159</v>
      </c>
      <c r="U381" s="223">
        <v>0</v>
      </c>
      <c r="V381" s="223">
        <f>ROUND(E381*U381,2)</f>
        <v>0</v>
      </c>
      <c r="W381" s="223"/>
      <c r="X381" s="223" t="s">
        <v>160</v>
      </c>
      <c r="Y381" s="223" t="s">
        <v>161</v>
      </c>
      <c r="Z381" s="213"/>
      <c r="AA381" s="213"/>
      <c r="AB381" s="213"/>
      <c r="AC381" s="213"/>
      <c r="AD381" s="213"/>
      <c r="AE381" s="213"/>
      <c r="AF381" s="213"/>
      <c r="AG381" s="213" t="s">
        <v>162</v>
      </c>
      <c r="AH381" s="213"/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x14ac:dyDescent="0.2">
      <c r="A382" s="227" t="s">
        <v>153</v>
      </c>
      <c r="B382" s="228" t="s">
        <v>124</v>
      </c>
      <c r="C382" s="250" t="s">
        <v>27</v>
      </c>
      <c r="D382" s="229"/>
      <c r="E382" s="230"/>
      <c r="F382" s="231"/>
      <c r="G382" s="231">
        <f>SUMIF(AG383:AG384,"&lt;&gt;NOR",G383:G384)</f>
        <v>0</v>
      </c>
      <c r="H382" s="231"/>
      <c r="I382" s="231">
        <f>SUM(I383:I384)</f>
        <v>0</v>
      </c>
      <c r="J382" s="231"/>
      <c r="K382" s="231">
        <f>SUM(K383:K384)</f>
        <v>0</v>
      </c>
      <c r="L382" s="231"/>
      <c r="M382" s="231">
        <f>SUM(M383:M384)</f>
        <v>0</v>
      </c>
      <c r="N382" s="230"/>
      <c r="O382" s="230">
        <f>SUM(O383:O384)</f>
        <v>0</v>
      </c>
      <c r="P382" s="230"/>
      <c r="Q382" s="230">
        <f>SUM(Q383:Q384)</f>
        <v>0</v>
      </c>
      <c r="R382" s="231"/>
      <c r="S382" s="231"/>
      <c r="T382" s="232"/>
      <c r="U382" s="226"/>
      <c r="V382" s="226">
        <f>SUM(V383:V384)</f>
        <v>0</v>
      </c>
      <c r="W382" s="226"/>
      <c r="X382" s="226"/>
      <c r="Y382" s="226"/>
      <c r="AG382" t="s">
        <v>154</v>
      </c>
    </row>
    <row r="383" spans="1:60" outlineLevel="1" x14ac:dyDescent="0.2">
      <c r="A383" s="243">
        <v>63</v>
      </c>
      <c r="B383" s="244" t="s">
        <v>488</v>
      </c>
      <c r="C383" s="254" t="s">
        <v>489</v>
      </c>
      <c r="D383" s="245" t="s">
        <v>490</v>
      </c>
      <c r="E383" s="246">
        <v>1</v>
      </c>
      <c r="F383" s="247"/>
      <c r="G383" s="248">
        <f>ROUND(E383*F383,2)</f>
        <v>0</v>
      </c>
      <c r="H383" s="247"/>
      <c r="I383" s="248">
        <f>ROUND(E383*H383,2)</f>
        <v>0</v>
      </c>
      <c r="J383" s="247"/>
      <c r="K383" s="248">
        <f>ROUND(E383*J383,2)</f>
        <v>0</v>
      </c>
      <c r="L383" s="248">
        <v>21</v>
      </c>
      <c r="M383" s="248">
        <f>G383*(1+L383/100)</f>
        <v>0</v>
      </c>
      <c r="N383" s="246">
        <v>0</v>
      </c>
      <c r="O383" s="246">
        <f>ROUND(E383*N383,2)</f>
        <v>0</v>
      </c>
      <c r="P383" s="246">
        <v>0</v>
      </c>
      <c r="Q383" s="246">
        <f>ROUND(E383*P383,2)</f>
        <v>0</v>
      </c>
      <c r="R383" s="248"/>
      <c r="S383" s="248" t="s">
        <v>159</v>
      </c>
      <c r="T383" s="249" t="s">
        <v>181</v>
      </c>
      <c r="U383" s="223">
        <v>0</v>
      </c>
      <c r="V383" s="223">
        <f>ROUND(E383*U383,2)</f>
        <v>0</v>
      </c>
      <c r="W383" s="223"/>
      <c r="X383" s="223" t="s">
        <v>491</v>
      </c>
      <c r="Y383" s="223" t="s">
        <v>161</v>
      </c>
      <c r="Z383" s="213"/>
      <c r="AA383" s="213"/>
      <c r="AB383" s="213"/>
      <c r="AC383" s="213"/>
      <c r="AD383" s="213"/>
      <c r="AE383" s="213"/>
      <c r="AF383" s="213"/>
      <c r="AG383" s="213" t="s">
        <v>492</v>
      </c>
      <c r="AH383" s="213"/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43">
        <v>64</v>
      </c>
      <c r="B384" s="244" t="s">
        <v>493</v>
      </c>
      <c r="C384" s="254" t="s">
        <v>494</v>
      </c>
      <c r="D384" s="245" t="s">
        <v>490</v>
      </c>
      <c r="E384" s="246">
        <v>1</v>
      </c>
      <c r="F384" s="247"/>
      <c r="G384" s="248">
        <f>ROUND(E384*F384,2)</f>
        <v>0</v>
      </c>
      <c r="H384" s="247"/>
      <c r="I384" s="248">
        <f>ROUND(E384*H384,2)</f>
        <v>0</v>
      </c>
      <c r="J384" s="247"/>
      <c r="K384" s="248">
        <f>ROUND(E384*J384,2)</f>
        <v>0</v>
      </c>
      <c r="L384" s="248">
        <v>21</v>
      </c>
      <c r="M384" s="248">
        <f>G384*(1+L384/100)</f>
        <v>0</v>
      </c>
      <c r="N384" s="246">
        <v>0</v>
      </c>
      <c r="O384" s="246">
        <f>ROUND(E384*N384,2)</f>
        <v>0</v>
      </c>
      <c r="P384" s="246">
        <v>0</v>
      </c>
      <c r="Q384" s="246">
        <f>ROUND(E384*P384,2)</f>
        <v>0</v>
      </c>
      <c r="R384" s="248"/>
      <c r="S384" s="248" t="s">
        <v>159</v>
      </c>
      <c r="T384" s="249" t="s">
        <v>181</v>
      </c>
      <c r="U384" s="223">
        <v>0</v>
      </c>
      <c r="V384" s="223">
        <f>ROUND(E384*U384,2)</f>
        <v>0</v>
      </c>
      <c r="W384" s="223"/>
      <c r="X384" s="223" t="s">
        <v>491</v>
      </c>
      <c r="Y384" s="223" t="s">
        <v>161</v>
      </c>
      <c r="Z384" s="213"/>
      <c r="AA384" s="213"/>
      <c r="AB384" s="213"/>
      <c r="AC384" s="213"/>
      <c r="AD384" s="213"/>
      <c r="AE384" s="213"/>
      <c r="AF384" s="213"/>
      <c r="AG384" s="213" t="s">
        <v>492</v>
      </c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x14ac:dyDescent="0.2">
      <c r="A385" s="227" t="s">
        <v>153</v>
      </c>
      <c r="B385" s="228" t="s">
        <v>125</v>
      </c>
      <c r="C385" s="250" t="s">
        <v>28</v>
      </c>
      <c r="D385" s="229"/>
      <c r="E385" s="230"/>
      <c r="F385" s="231"/>
      <c r="G385" s="231">
        <f>SUMIF(AG386:AG387,"&lt;&gt;NOR",G386:G387)</f>
        <v>0</v>
      </c>
      <c r="H385" s="231"/>
      <c r="I385" s="231">
        <f>SUM(I386:I387)</f>
        <v>0</v>
      </c>
      <c r="J385" s="231"/>
      <c r="K385" s="231">
        <f>SUM(K386:K387)</f>
        <v>0</v>
      </c>
      <c r="L385" s="231"/>
      <c r="M385" s="231">
        <f>SUM(M386:M387)</f>
        <v>0</v>
      </c>
      <c r="N385" s="230"/>
      <c r="O385" s="230">
        <f>SUM(O386:O387)</f>
        <v>0</v>
      </c>
      <c r="P385" s="230"/>
      <c r="Q385" s="230">
        <f>SUM(Q386:Q387)</f>
        <v>0</v>
      </c>
      <c r="R385" s="231"/>
      <c r="S385" s="231"/>
      <c r="T385" s="232"/>
      <c r="U385" s="226"/>
      <c r="V385" s="226">
        <f>SUM(V386:V387)</f>
        <v>0</v>
      </c>
      <c r="W385" s="226"/>
      <c r="X385" s="226"/>
      <c r="Y385" s="226"/>
      <c r="AG385" t="s">
        <v>154</v>
      </c>
    </row>
    <row r="386" spans="1:60" outlineLevel="1" x14ac:dyDescent="0.2">
      <c r="A386" s="243">
        <v>65</v>
      </c>
      <c r="B386" s="244" t="s">
        <v>495</v>
      </c>
      <c r="C386" s="254" t="s">
        <v>496</v>
      </c>
      <c r="D386" s="245" t="s">
        <v>490</v>
      </c>
      <c r="E386" s="246">
        <v>1</v>
      </c>
      <c r="F386" s="247"/>
      <c r="G386" s="248">
        <f>ROUND(E386*F386,2)</f>
        <v>0</v>
      </c>
      <c r="H386" s="247"/>
      <c r="I386" s="248">
        <f>ROUND(E386*H386,2)</f>
        <v>0</v>
      </c>
      <c r="J386" s="247"/>
      <c r="K386" s="248">
        <f>ROUND(E386*J386,2)</f>
        <v>0</v>
      </c>
      <c r="L386" s="248">
        <v>21</v>
      </c>
      <c r="M386" s="248">
        <f>G386*(1+L386/100)</f>
        <v>0</v>
      </c>
      <c r="N386" s="246">
        <v>0</v>
      </c>
      <c r="O386" s="246">
        <f>ROUND(E386*N386,2)</f>
        <v>0</v>
      </c>
      <c r="P386" s="246">
        <v>0</v>
      </c>
      <c r="Q386" s="246">
        <f>ROUND(E386*P386,2)</f>
        <v>0</v>
      </c>
      <c r="R386" s="248"/>
      <c r="S386" s="248" t="s">
        <v>159</v>
      </c>
      <c r="T386" s="249" t="s">
        <v>181</v>
      </c>
      <c r="U386" s="223">
        <v>0</v>
      </c>
      <c r="V386" s="223">
        <f>ROUND(E386*U386,2)</f>
        <v>0</v>
      </c>
      <c r="W386" s="223"/>
      <c r="X386" s="223" t="s">
        <v>491</v>
      </c>
      <c r="Y386" s="223" t="s">
        <v>161</v>
      </c>
      <c r="Z386" s="213"/>
      <c r="AA386" s="213"/>
      <c r="AB386" s="213"/>
      <c r="AC386" s="213"/>
      <c r="AD386" s="213"/>
      <c r="AE386" s="213"/>
      <c r="AF386" s="213"/>
      <c r="AG386" s="213" t="s">
        <v>492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34">
        <v>66</v>
      </c>
      <c r="B387" s="235" t="s">
        <v>497</v>
      </c>
      <c r="C387" s="251" t="s">
        <v>498</v>
      </c>
      <c r="D387" s="236" t="s">
        <v>490</v>
      </c>
      <c r="E387" s="237">
        <v>1</v>
      </c>
      <c r="F387" s="238"/>
      <c r="G387" s="239">
        <f>ROUND(E387*F387,2)</f>
        <v>0</v>
      </c>
      <c r="H387" s="238"/>
      <c r="I387" s="239">
        <f>ROUND(E387*H387,2)</f>
        <v>0</v>
      </c>
      <c r="J387" s="238"/>
      <c r="K387" s="239">
        <f>ROUND(E387*J387,2)</f>
        <v>0</v>
      </c>
      <c r="L387" s="239">
        <v>21</v>
      </c>
      <c r="M387" s="239">
        <f>G387*(1+L387/100)</f>
        <v>0</v>
      </c>
      <c r="N387" s="237">
        <v>0</v>
      </c>
      <c r="O387" s="237">
        <f>ROUND(E387*N387,2)</f>
        <v>0</v>
      </c>
      <c r="P387" s="237">
        <v>0</v>
      </c>
      <c r="Q387" s="237">
        <f>ROUND(E387*P387,2)</f>
        <v>0</v>
      </c>
      <c r="R387" s="239"/>
      <c r="S387" s="239" t="s">
        <v>159</v>
      </c>
      <c r="T387" s="240" t="s">
        <v>181</v>
      </c>
      <c r="U387" s="223">
        <v>0</v>
      </c>
      <c r="V387" s="223">
        <f>ROUND(E387*U387,2)</f>
        <v>0</v>
      </c>
      <c r="W387" s="223"/>
      <c r="X387" s="223" t="s">
        <v>491</v>
      </c>
      <c r="Y387" s="223" t="s">
        <v>161</v>
      </c>
      <c r="Z387" s="213"/>
      <c r="AA387" s="213"/>
      <c r="AB387" s="213"/>
      <c r="AC387" s="213"/>
      <c r="AD387" s="213"/>
      <c r="AE387" s="213"/>
      <c r="AF387" s="213"/>
      <c r="AG387" s="213" t="s">
        <v>492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x14ac:dyDescent="0.2">
      <c r="A388" s="3"/>
      <c r="B388" s="4"/>
      <c r="C388" s="255"/>
      <c r="D388" s="6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AE388">
        <v>15</v>
      </c>
      <c r="AF388">
        <v>21</v>
      </c>
      <c r="AG388" t="s">
        <v>139</v>
      </c>
    </row>
    <row r="389" spans="1:60" x14ac:dyDescent="0.2">
      <c r="A389" s="216"/>
      <c r="B389" s="217" t="s">
        <v>29</v>
      </c>
      <c r="C389" s="256"/>
      <c r="D389" s="218"/>
      <c r="E389" s="219"/>
      <c r="F389" s="219"/>
      <c r="G389" s="233">
        <f>G8+G43+G50+G130+G142+G145+G147+G242+G245+G264+G271+G290+G340+G361+G375+G382+G385</f>
        <v>0</v>
      </c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AE389">
        <f>SUMIF(L7:L387,AE388,G7:G387)</f>
        <v>0</v>
      </c>
      <c r="AF389">
        <f>SUMIF(L7:L387,AF388,G7:G387)</f>
        <v>0</v>
      </c>
      <c r="AG389" t="s">
        <v>499</v>
      </c>
    </row>
    <row r="390" spans="1:60" x14ac:dyDescent="0.2">
      <c r="C390" s="257"/>
      <c r="D390" s="10"/>
      <c r="AG390" t="s">
        <v>500</v>
      </c>
    </row>
    <row r="391" spans="1:60" x14ac:dyDescent="0.2">
      <c r="D391" s="10"/>
    </row>
    <row r="392" spans="1:60" x14ac:dyDescent="0.2">
      <c r="D392" s="10"/>
    </row>
    <row r="393" spans="1:60" x14ac:dyDescent="0.2">
      <c r="D393" s="10"/>
    </row>
    <row r="394" spans="1:60" x14ac:dyDescent="0.2">
      <c r="D394" s="10"/>
    </row>
    <row r="395" spans="1:60" x14ac:dyDescent="0.2">
      <c r="D395" s="10"/>
    </row>
    <row r="396" spans="1:60" x14ac:dyDescent="0.2">
      <c r="D396" s="10"/>
    </row>
    <row r="397" spans="1:60" x14ac:dyDescent="0.2">
      <c r="D397" s="10"/>
    </row>
    <row r="398" spans="1:60" x14ac:dyDescent="0.2">
      <c r="D398" s="10"/>
    </row>
    <row r="399" spans="1:60" x14ac:dyDescent="0.2">
      <c r="D399" s="10"/>
    </row>
    <row r="400" spans="1:60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IYoQclX9xqFRJg3ebsAg0Wof5CuPVI+RmEo5Gqa7k+TC609AYSktepDPVjjK7KaHXUylxOj3EpMV58uF9Ea+w==" saltValue="cSIdoZooS7J046NbfYOLeg==" spinCount="100000" sheet="1" formatRows="0"/>
  <mergeCells count="20">
    <mergeCell ref="C339:G339"/>
    <mergeCell ref="C342:G342"/>
    <mergeCell ref="C244:G244"/>
    <mergeCell ref="C263:G263"/>
    <mergeCell ref="C270:G270"/>
    <mergeCell ref="C289:G289"/>
    <mergeCell ref="C292:G292"/>
    <mergeCell ref="C328:G328"/>
    <mergeCell ref="C52:G52"/>
    <mergeCell ref="C132:G132"/>
    <mergeCell ref="C149:G149"/>
    <mergeCell ref="C160:G160"/>
    <mergeCell ref="C170:G170"/>
    <mergeCell ref="C226:G226"/>
    <mergeCell ref="A1:G1"/>
    <mergeCell ref="C2:G2"/>
    <mergeCell ref="C3:G3"/>
    <mergeCell ref="C4:G4"/>
    <mergeCell ref="C45:G45"/>
    <mergeCell ref="C48:G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126</v>
      </c>
      <c r="B1" s="198"/>
      <c r="C1" s="198"/>
      <c r="D1" s="198"/>
      <c r="E1" s="198"/>
      <c r="F1" s="198"/>
      <c r="G1" s="198"/>
      <c r="AG1" t="s">
        <v>127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128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128</v>
      </c>
      <c r="AG3" t="s">
        <v>129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130</v>
      </c>
    </row>
    <row r="5" spans="1:60" x14ac:dyDescent="0.2">
      <c r="D5" s="10"/>
    </row>
    <row r="6" spans="1:60" ht="38.25" x14ac:dyDescent="0.2">
      <c r="A6" s="209" t="s">
        <v>131</v>
      </c>
      <c r="B6" s="211" t="s">
        <v>132</v>
      </c>
      <c r="C6" s="211" t="s">
        <v>133</v>
      </c>
      <c r="D6" s="210" t="s">
        <v>134</v>
      </c>
      <c r="E6" s="209" t="s">
        <v>135</v>
      </c>
      <c r="F6" s="208" t="s">
        <v>136</v>
      </c>
      <c r="G6" s="209" t="s">
        <v>29</v>
      </c>
      <c r="H6" s="212" t="s">
        <v>30</v>
      </c>
      <c r="I6" s="212" t="s">
        <v>137</v>
      </c>
      <c r="J6" s="212" t="s">
        <v>31</v>
      </c>
      <c r="K6" s="212" t="s">
        <v>138</v>
      </c>
      <c r="L6" s="212" t="s">
        <v>139</v>
      </c>
      <c r="M6" s="212" t="s">
        <v>140</v>
      </c>
      <c r="N6" s="212" t="s">
        <v>141</v>
      </c>
      <c r="O6" s="212" t="s">
        <v>142</v>
      </c>
      <c r="P6" s="212" t="s">
        <v>143</v>
      </c>
      <c r="Q6" s="212" t="s">
        <v>144</v>
      </c>
      <c r="R6" s="212" t="s">
        <v>145</v>
      </c>
      <c r="S6" s="212" t="s">
        <v>146</v>
      </c>
      <c r="T6" s="212" t="s">
        <v>147</v>
      </c>
      <c r="U6" s="212" t="s">
        <v>148</v>
      </c>
      <c r="V6" s="212" t="s">
        <v>149</v>
      </c>
      <c r="W6" s="212" t="s">
        <v>150</v>
      </c>
      <c r="X6" s="212" t="s">
        <v>151</v>
      </c>
      <c r="Y6" s="212" t="s">
        <v>152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153</v>
      </c>
      <c r="B8" s="228" t="s">
        <v>119</v>
      </c>
      <c r="C8" s="250" t="s">
        <v>120</v>
      </c>
      <c r="D8" s="229"/>
      <c r="E8" s="230"/>
      <c r="F8" s="231"/>
      <c r="G8" s="231">
        <f>SUMIF(AG9:AG10,"&lt;&gt;NOR",G9:G10)</f>
        <v>0</v>
      </c>
      <c r="H8" s="231"/>
      <c r="I8" s="231">
        <f>SUM(I9:I10)</f>
        <v>0</v>
      </c>
      <c r="J8" s="231"/>
      <c r="K8" s="231">
        <f>SUM(K9:K10)</f>
        <v>0</v>
      </c>
      <c r="L8" s="231"/>
      <c r="M8" s="231">
        <f>SUM(M9:M10)</f>
        <v>0</v>
      </c>
      <c r="N8" s="230"/>
      <c r="O8" s="230">
        <f>SUM(O9:O10)</f>
        <v>0</v>
      </c>
      <c r="P8" s="230"/>
      <c r="Q8" s="230">
        <f>SUM(Q9:Q10)</f>
        <v>0</v>
      </c>
      <c r="R8" s="231"/>
      <c r="S8" s="231"/>
      <c r="T8" s="232"/>
      <c r="U8" s="226"/>
      <c r="V8" s="226">
        <f>SUM(V9:V10)</f>
        <v>0</v>
      </c>
      <c r="W8" s="226"/>
      <c r="X8" s="226"/>
      <c r="Y8" s="226"/>
      <c r="AG8" t="s">
        <v>154</v>
      </c>
    </row>
    <row r="9" spans="1:60" outlineLevel="1" x14ac:dyDescent="0.2">
      <c r="A9" s="243">
        <v>1</v>
      </c>
      <c r="B9" s="244" t="s">
        <v>501</v>
      </c>
      <c r="C9" s="254" t="s">
        <v>502</v>
      </c>
      <c r="D9" s="245" t="s">
        <v>346</v>
      </c>
      <c r="E9" s="246">
        <v>1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8"/>
      <c r="S9" s="248" t="s">
        <v>180</v>
      </c>
      <c r="T9" s="249" t="s">
        <v>181</v>
      </c>
      <c r="U9" s="223">
        <v>0</v>
      </c>
      <c r="V9" s="223">
        <f>ROUND(E9*U9,2)</f>
        <v>0</v>
      </c>
      <c r="W9" s="223"/>
      <c r="X9" s="223" t="s">
        <v>160</v>
      </c>
      <c r="Y9" s="223" t="s">
        <v>161</v>
      </c>
      <c r="Z9" s="213"/>
      <c r="AA9" s="213"/>
      <c r="AB9" s="213"/>
      <c r="AC9" s="213"/>
      <c r="AD9" s="213"/>
      <c r="AE9" s="213"/>
      <c r="AF9" s="213"/>
      <c r="AG9" s="213" t="s">
        <v>162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4">
        <v>2</v>
      </c>
      <c r="B10" s="235" t="s">
        <v>503</v>
      </c>
      <c r="C10" s="251" t="s">
        <v>504</v>
      </c>
      <c r="D10" s="236" t="s">
        <v>346</v>
      </c>
      <c r="E10" s="237">
        <v>1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9"/>
      <c r="S10" s="239" t="s">
        <v>180</v>
      </c>
      <c r="T10" s="240" t="s">
        <v>181</v>
      </c>
      <c r="U10" s="223">
        <v>0</v>
      </c>
      <c r="V10" s="223">
        <f>ROUND(E10*U10,2)</f>
        <v>0</v>
      </c>
      <c r="W10" s="223"/>
      <c r="X10" s="223" t="s">
        <v>160</v>
      </c>
      <c r="Y10" s="223" t="s">
        <v>161</v>
      </c>
      <c r="Z10" s="213"/>
      <c r="AA10" s="213"/>
      <c r="AB10" s="213"/>
      <c r="AC10" s="213"/>
      <c r="AD10" s="213"/>
      <c r="AE10" s="213"/>
      <c r="AF10" s="213"/>
      <c r="AG10" s="213" t="s">
        <v>162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3"/>
      <c r="B11" s="4"/>
      <c r="C11" s="255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139</v>
      </c>
    </row>
    <row r="12" spans="1:60" x14ac:dyDescent="0.2">
      <c r="A12" s="216"/>
      <c r="B12" s="217" t="s">
        <v>29</v>
      </c>
      <c r="C12" s="256"/>
      <c r="D12" s="218"/>
      <c r="E12" s="219"/>
      <c r="F12" s="219"/>
      <c r="G12" s="233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499</v>
      </c>
    </row>
    <row r="13" spans="1:60" x14ac:dyDescent="0.2">
      <c r="C13" s="257"/>
      <c r="D13" s="10"/>
      <c r="AG13" t="s">
        <v>500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PT9IP+wo5vymNZ5EtzRv6Jj9paayJTPlLDWj0JCajHbPWX3FhyygCKb6A/jC9Qs4Gj34TFgb52Jik9fbtF5sw==" saltValue="yZFukWXBdN6gROapiasUi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126</v>
      </c>
      <c r="B1" s="198"/>
      <c r="C1" s="198"/>
      <c r="D1" s="198"/>
      <c r="E1" s="198"/>
      <c r="F1" s="198"/>
      <c r="G1" s="198"/>
      <c r="AG1" t="s">
        <v>127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128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128</v>
      </c>
      <c r="AG3" t="s">
        <v>129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130</v>
      </c>
    </row>
    <row r="5" spans="1:60" x14ac:dyDescent="0.2">
      <c r="D5" s="10"/>
    </row>
    <row r="6" spans="1:60" ht="38.25" x14ac:dyDescent="0.2">
      <c r="A6" s="209" t="s">
        <v>131</v>
      </c>
      <c r="B6" s="211" t="s">
        <v>132</v>
      </c>
      <c r="C6" s="211" t="s">
        <v>133</v>
      </c>
      <c r="D6" s="210" t="s">
        <v>134</v>
      </c>
      <c r="E6" s="209" t="s">
        <v>135</v>
      </c>
      <c r="F6" s="208" t="s">
        <v>136</v>
      </c>
      <c r="G6" s="209" t="s">
        <v>29</v>
      </c>
      <c r="H6" s="212" t="s">
        <v>30</v>
      </c>
      <c r="I6" s="212" t="s">
        <v>137</v>
      </c>
      <c r="J6" s="212" t="s">
        <v>31</v>
      </c>
      <c r="K6" s="212" t="s">
        <v>138</v>
      </c>
      <c r="L6" s="212" t="s">
        <v>139</v>
      </c>
      <c r="M6" s="212" t="s">
        <v>140</v>
      </c>
      <c r="N6" s="212" t="s">
        <v>141</v>
      </c>
      <c r="O6" s="212" t="s">
        <v>142</v>
      </c>
      <c r="P6" s="212" t="s">
        <v>143</v>
      </c>
      <c r="Q6" s="212" t="s">
        <v>144</v>
      </c>
      <c r="R6" s="212" t="s">
        <v>145</v>
      </c>
      <c r="S6" s="212" t="s">
        <v>146</v>
      </c>
      <c r="T6" s="212" t="s">
        <v>147</v>
      </c>
      <c r="U6" s="212" t="s">
        <v>148</v>
      </c>
      <c r="V6" s="212" t="s">
        <v>149</v>
      </c>
      <c r="W6" s="212" t="s">
        <v>150</v>
      </c>
      <c r="X6" s="212" t="s">
        <v>151</v>
      </c>
      <c r="Y6" s="212" t="s">
        <v>152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7" t="s">
        <v>153</v>
      </c>
      <c r="B8" s="228" t="s">
        <v>65</v>
      </c>
      <c r="C8" s="250" t="s">
        <v>66</v>
      </c>
      <c r="D8" s="229"/>
      <c r="E8" s="230"/>
      <c r="F8" s="231"/>
      <c r="G8" s="231">
        <f>SUMIF(AG9:AG19,"&lt;&gt;NOR",G9:G19)</f>
        <v>0</v>
      </c>
      <c r="H8" s="231"/>
      <c r="I8" s="231">
        <f>SUM(I9:I19)</f>
        <v>0</v>
      </c>
      <c r="J8" s="231"/>
      <c r="K8" s="231">
        <f>SUM(K9:K19)</f>
        <v>0</v>
      </c>
      <c r="L8" s="231"/>
      <c r="M8" s="231">
        <f>SUM(M9:M19)</f>
        <v>0</v>
      </c>
      <c r="N8" s="230"/>
      <c r="O8" s="230">
        <f>SUM(O9:O19)</f>
        <v>0.9</v>
      </c>
      <c r="P8" s="230"/>
      <c r="Q8" s="230">
        <f>SUM(Q9:Q19)</f>
        <v>1.65</v>
      </c>
      <c r="R8" s="231"/>
      <c r="S8" s="231"/>
      <c r="T8" s="232"/>
      <c r="U8" s="226"/>
      <c r="V8" s="226">
        <f>SUM(V9:V19)</f>
        <v>5.39</v>
      </c>
      <c r="W8" s="226"/>
      <c r="X8" s="226"/>
      <c r="Y8" s="226"/>
      <c r="AG8" t="s">
        <v>154</v>
      </c>
    </row>
    <row r="9" spans="1:60" ht="22.5" outlineLevel="1" x14ac:dyDescent="0.2">
      <c r="A9" s="243">
        <v>1</v>
      </c>
      <c r="B9" s="244" t="s">
        <v>505</v>
      </c>
      <c r="C9" s="254" t="s">
        <v>506</v>
      </c>
      <c r="D9" s="245" t="s">
        <v>157</v>
      </c>
      <c r="E9" s="246">
        <v>5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0.19878999999999999</v>
      </c>
      <c r="Q9" s="246">
        <f>ROUND(E9*P9,2)</f>
        <v>0.99</v>
      </c>
      <c r="R9" s="248" t="s">
        <v>507</v>
      </c>
      <c r="S9" s="248" t="s">
        <v>508</v>
      </c>
      <c r="T9" s="249" t="s">
        <v>181</v>
      </c>
      <c r="U9" s="223">
        <v>0.61</v>
      </c>
      <c r="V9" s="223">
        <f>ROUND(E9*U9,2)</f>
        <v>3.05</v>
      </c>
      <c r="W9" s="223"/>
      <c r="X9" s="223" t="s">
        <v>160</v>
      </c>
      <c r="Y9" s="223" t="s">
        <v>161</v>
      </c>
      <c r="Z9" s="213"/>
      <c r="AA9" s="213"/>
      <c r="AB9" s="213"/>
      <c r="AC9" s="213"/>
      <c r="AD9" s="213"/>
      <c r="AE9" s="213"/>
      <c r="AF9" s="213"/>
      <c r="AG9" s="213" t="s">
        <v>509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4">
        <v>2</v>
      </c>
      <c r="B10" s="235" t="s">
        <v>510</v>
      </c>
      <c r="C10" s="251" t="s">
        <v>511</v>
      </c>
      <c r="D10" s="236" t="s">
        <v>512</v>
      </c>
      <c r="E10" s="237">
        <v>1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9" t="s">
        <v>513</v>
      </c>
      <c r="S10" s="239" t="s">
        <v>159</v>
      </c>
      <c r="T10" s="240" t="s">
        <v>181</v>
      </c>
      <c r="U10" s="223">
        <v>0.105</v>
      </c>
      <c r="V10" s="223">
        <f>ROUND(E10*U10,2)</f>
        <v>0.11</v>
      </c>
      <c r="W10" s="223"/>
      <c r="X10" s="223" t="s">
        <v>160</v>
      </c>
      <c r="Y10" s="223" t="s">
        <v>161</v>
      </c>
      <c r="Z10" s="213"/>
      <c r="AA10" s="213"/>
      <c r="AB10" s="213"/>
      <c r="AC10" s="213"/>
      <c r="AD10" s="213"/>
      <c r="AE10" s="213"/>
      <c r="AF10" s="213"/>
      <c r="AG10" s="213" t="s">
        <v>509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2" x14ac:dyDescent="0.2">
      <c r="A11" s="220"/>
      <c r="B11" s="221"/>
      <c r="C11" s="253" t="s">
        <v>514</v>
      </c>
      <c r="D11" s="241"/>
      <c r="E11" s="241"/>
      <c r="F11" s="241"/>
      <c r="G11" s="241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200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42" t="str">
        <f>C11</f>
        <v>s přehozením výkopku do 3 m nebo s naložením na dopravní prostředek v horninách rozpojitelných bez předchozího rozrušení, příplatek za lepivost hornin</v>
      </c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4">
        <v>3</v>
      </c>
      <c r="B12" s="235" t="s">
        <v>515</v>
      </c>
      <c r="C12" s="251" t="s">
        <v>516</v>
      </c>
      <c r="D12" s="236" t="s">
        <v>512</v>
      </c>
      <c r="E12" s="237">
        <v>2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9" t="s">
        <v>513</v>
      </c>
      <c r="S12" s="239" t="s">
        <v>159</v>
      </c>
      <c r="T12" s="240" t="s">
        <v>181</v>
      </c>
      <c r="U12" s="223">
        <v>1.014</v>
      </c>
      <c r="V12" s="223">
        <f>ROUND(E12*U12,2)</f>
        <v>2.0299999999999998</v>
      </c>
      <c r="W12" s="223"/>
      <c r="X12" s="223" t="s">
        <v>160</v>
      </c>
      <c r="Y12" s="223" t="s">
        <v>161</v>
      </c>
      <c r="Z12" s="213"/>
      <c r="AA12" s="213"/>
      <c r="AB12" s="213"/>
      <c r="AC12" s="213"/>
      <c r="AD12" s="213"/>
      <c r="AE12" s="213"/>
      <c r="AF12" s="213"/>
      <c r="AG12" s="213" t="s">
        <v>509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53" t="s">
        <v>517</v>
      </c>
      <c r="D13" s="241"/>
      <c r="E13" s="241"/>
      <c r="F13" s="241"/>
      <c r="G13" s="241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200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4">
        <v>4</v>
      </c>
      <c r="B14" s="235" t="s">
        <v>518</v>
      </c>
      <c r="C14" s="251" t="s">
        <v>519</v>
      </c>
      <c r="D14" s="236" t="s">
        <v>512</v>
      </c>
      <c r="E14" s="237">
        <v>1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9" t="s">
        <v>520</v>
      </c>
      <c r="S14" s="239" t="s">
        <v>159</v>
      </c>
      <c r="T14" s="240" t="s">
        <v>181</v>
      </c>
      <c r="U14" s="223">
        <v>0.20200000000000001</v>
      </c>
      <c r="V14" s="223">
        <f>ROUND(E14*U14,2)</f>
        <v>0.2</v>
      </c>
      <c r="W14" s="223"/>
      <c r="X14" s="223" t="s">
        <v>160</v>
      </c>
      <c r="Y14" s="223" t="s">
        <v>161</v>
      </c>
      <c r="Z14" s="213"/>
      <c r="AA14" s="213"/>
      <c r="AB14" s="213"/>
      <c r="AC14" s="213"/>
      <c r="AD14" s="213"/>
      <c r="AE14" s="213"/>
      <c r="AF14" s="213"/>
      <c r="AG14" s="213" t="s">
        <v>509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53" t="s">
        <v>521</v>
      </c>
      <c r="D15" s="241"/>
      <c r="E15" s="241"/>
      <c r="F15" s="241"/>
      <c r="G15" s="241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200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5</v>
      </c>
      <c r="B16" s="244" t="s">
        <v>522</v>
      </c>
      <c r="C16" s="254" t="s">
        <v>523</v>
      </c>
      <c r="D16" s="245" t="s">
        <v>157</v>
      </c>
      <c r="E16" s="246">
        <v>2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0</v>
      </c>
      <c r="O16" s="246">
        <f>ROUND(E16*N16,2)</f>
        <v>0</v>
      </c>
      <c r="P16" s="246">
        <v>0.33</v>
      </c>
      <c r="Q16" s="246">
        <f>ROUND(E16*P16,2)</f>
        <v>0.66</v>
      </c>
      <c r="R16" s="248"/>
      <c r="S16" s="248" t="s">
        <v>180</v>
      </c>
      <c r="T16" s="249" t="s">
        <v>181</v>
      </c>
      <c r="U16" s="223">
        <v>0</v>
      </c>
      <c r="V16" s="223">
        <f>ROUND(E16*U16,2)</f>
        <v>0</v>
      </c>
      <c r="W16" s="223"/>
      <c r="X16" s="223" t="s">
        <v>160</v>
      </c>
      <c r="Y16" s="223" t="s">
        <v>161</v>
      </c>
      <c r="Z16" s="213"/>
      <c r="AA16" s="213"/>
      <c r="AB16" s="213"/>
      <c r="AC16" s="213"/>
      <c r="AD16" s="213"/>
      <c r="AE16" s="213"/>
      <c r="AF16" s="213"/>
      <c r="AG16" s="213" t="s">
        <v>509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43">
        <v>6</v>
      </c>
      <c r="B17" s="244" t="s">
        <v>524</v>
      </c>
      <c r="C17" s="254" t="s">
        <v>525</v>
      </c>
      <c r="D17" s="245" t="s">
        <v>512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8"/>
      <c r="S17" s="248" t="s">
        <v>180</v>
      </c>
      <c r="T17" s="249" t="s">
        <v>181</v>
      </c>
      <c r="U17" s="223">
        <v>0</v>
      </c>
      <c r="V17" s="223">
        <f>ROUND(E17*U17,2)</f>
        <v>0</v>
      </c>
      <c r="W17" s="223"/>
      <c r="X17" s="223" t="s">
        <v>160</v>
      </c>
      <c r="Y17" s="223" t="s">
        <v>161</v>
      </c>
      <c r="Z17" s="213"/>
      <c r="AA17" s="213"/>
      <c r="AB17" s="213"/>
      <c r="AC17" s="213"/>
      <c r="AD17" s="213"/>
      <c r="AE17" s="213"/>
      <c r="AF17" s="213"/>
      <c r="AG17" s="213" t="s">
        <v>509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7</v>
      </c>
      <c r="B18" s="244" t="s">
        <v>526</v>
      </c>
      <c r="C18" s="254" t="s">
        <v>527</v>
      </c>
      <c r="D18" s="245" t="s">
        <v>512</v>
      </c>
      <c r="E18" s="246">
        <v>0.45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6">
        <v>0</v>
      </c>
      <c r="O18" s="246">
        <f>ROUND(E18*N18,2)</f>
        <v>0</v>
      </c>
      <c r="P18" s="246">
        <v>0</v>
      </c>
      <c r="Q18" s="246">
        <f>ROUND(E18*P18,2)</f>
        <v>0</v>
      </c>
      <c r="R18" s="248"/>
      <c r="S18" s="248" t="s">
        <v>180</v>
      </c>
      <c r="T18" s="249" t="s">
        <v>181</v>
      </c>
      <c r="U18" s="223">
        <v>0</v>
      </c>
      <c r="V18" s="223">
        <f>ROUND(E18*U18,2)</f>
        <v>0</v>
      </c>
      <c r="W18" s="223"/>
      <c r="X18" s="223" t="s">
        <v>160</v>
      </c>
      <c r="Y18" s="223" t="s">
        <v>161</v>
      </c>
      <c r="Z18" s="213"/>
      <c r="AA18" s="213"/>
      <c r="AB18" s="213"/>
      <c r="AC18" s="213"/>
      <c r="AD18" s="213"/>
      <c r="AE18" s="213"/>
      <c r="AF18" s="213"/>
      <c r="AG18" s="213" t="s">
        <v>509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8</v>
      </c>
      <c r="B19" s="244" t="s">
        <v>528</v>
      </c>
      <c r="C19" s="254" t="s">
        <v>529</v>
      </c>
      <c r="D19" s="245" t="s">
        <v>357</v>
      </c>
      <c r="E19" s="246">
        <v>0.9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6">
        <v>1</v>
      </c>
      <c r="O19" s="246">
        <f>ROUND(E19*N19,2)</f>
        <v>0.9</v>
      </c>
      <c r="P19" s="246">
        <v>0</v>
      </c>
      <c r="Q19" s="246">
        <f>ROUND(E19*P19,2)</f>
        <v>0</v>
      </c>
      <c r="R19" s="248"/>
      <c r="S19" s="248" t="s">
        <v>180</v>
      </c>
      <c r="T19" s="249" t="s">
        <v>181</v>
      </c>
      <c r="U19" s="223">
        <v>0</v>
      </c>
      <c r="V19" s="223">
        <f>ROUND(E19*U19,2)</f>
        <v>0</v>
      </c>
      <c r="W19" s="223"/>
      <c r="X19" s="223" t="s">
        <v>399</v>
      </c>
      <c r="Y19" s="223" t="s">
        <v>161</v>
      </c>
      <c r="Z19" s="213"/>
      <c r="AA19" s="213"/>
      <c r="AB19" s="213"/>
      <c r="AC19" s="213"/>
      <c r="AD19" s="213"/>
      <c r="AE19" s="213"/>
      <c r="AF19" s="213"/>
      <c r="AG19" s="213" t="s">
        <v>530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27" t="s">
        <v>153</v>
      </c>
      <c r="B20" s="228" t="s">
        <v>67</v>
      </c>
      <c r="C20" s="250" t="s">
        <v>68</v>
      </c>
      <c r="D20" s="229"/>
      <c r="E20" s="230"/>
      <c r="F20" s="231"/>
      <c r="G20" s="231">
        <f>SUMIF(AG21:AG22,"&lt;&gt;NOR",G21:G22)</f>
        <v>0</v>
      </c>
      <c r="H20" s="231"/>
      <c r="I20" s="231">
        <f>SUM(I21:I22)</f>
        <v>0</v>
      </c>
      <c r="J20" s="231"/>
      <c r="K20" s="231">
        <f>SUM(K21:K22)</f>
        <v>0</v>
      </c>
      <c r="L20" s="231"/>
      <c r="M20" s="231">
        <f>SUM(M21:M22)</f>
        <v>0</v>
      </c>
      <c r="N20" s="230"/>
      <c r="O20" s="230">
        <f>SUM(O21:O22)</f>
        <v>0.02</v>
      </c>
      <c r="P20" s="230"/>
      <c r="Q20" s="230">
        <f>SUM(Q21:Q22)</f>
        <v>0</v>
      </c>
      <c r="R20" s="231"/>
      <c r="S20" s="231"/>
      <c r="T20" s="232"/>
      <c r="U20" s="226"/>
      <c r="V20" s="226">
        <f>SUM(V21:V22)</f>
        <v>0</v>
      </c>
      <c r="W20" s="226"/>
      <c r="X20" s="226"/>
      <c r="Y20" s="226"/>
      <c r="AG20" t="s">
        <v>154</v>
      </c>
    </row>
    <row r="21" spans="1:60" outlineLevel="1" x14ac:dyDescent="0.2">
      <c r="A21" s="243">
        <v>9</v>
      </c>
      <c r="B21" s="244" t="s">
        <v>531</v>
      </c>
      <c r="C21" s="254" t="s">
        <v>532</v>
      </c>
      <c r="D21" s="245" t="s">
        <v>357</v>
      </c>
      <c r="E21" s="246">
        <v>8.0000000000000002E-3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6">
        <v>1.0597399999999999</v>
      </c>
      <c r="O21" s="246">
        <f>ROUND(E21*N21,2)</f>
        <v>0.01</v>
      </c>
      <c r="P21" s="246">
        <v>0</v>
      </c>
      <c r="Q21" s="246">
        <f>ROUND(E21*P21,2)</f>
        <v>0</v>
      </c>
      <c r="R21" s="248"/>
      <c r="S21" s="248" t="s">
        <v>180</v>
      </c>
      <c r="T21" s="249" t="s">
        <v>181</v>
      </c>
      <c r="U21" s="223">
        <v>0</v>
      </c>
      <c r="V21" s="223">
        <f>ROUND(E21*U21,2)</f>
        <v>0</v>
      </c>
      <c r="W21" s="223"/>
      <c r="X21" s="223" t="s">
        <v>160</v>
      </c>
      <c r="Y21" s="223" t="s">
        <v>161</v>
      </c>
      <c r="Z21" s="213"/>
      <c r="AA21" s="213"/>
      <c r="AB21" s="213"/>
      <c r="AC21" s="213"/>
      <c r="AD21" s="213"/>
      <c r="AE21" s="213"/>
      <c r="AF21" s="213"/>
      <c r="AG21" s="213" t="s">
        <v>509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10</v>
      </c>
      <c r="B22" s="244" t="s">
        <v>533</v>
      </c>
      <c r="C22" s="254" t="s">
        <v>534</v>
      </c>
      <c r="D22" s="245" t="s">
        <v>157</v>
      </c>
      <c r="E22" s="246">
        <v>1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21</v>
      </c>
      <c r="M22" s="248">
        <f>G22*(1+L22/100)</f>
        <v>0</v>
      </c>
      <c r="N22" s="246">
        <v>7.92E-3</v>
      </c>
      <c r="O22" s="246">
        <f>ROUND(E22*N22,2)</f>
        <v>0.01</v>
      </c>
      <c r="P22" s="246">
        <v>0</v>
      </c>
      <c r="Q22" s="246">
        <f>ROUND(E22*P22,2)</f>
        <v>0</v>
      </c>
      <c r="R22" s="248"/>
      <c r="S22" s="248" t="s">
        <v>180</v>
      </c>
      <c r="T22" s="249" t="s">
        <v>181</v>
      </c>
      <c r="U22" s="223">
        <v>0</v>
      </c>
      <c r="V22" s="223">
        <f>ROUND(E22*U22,2)</f>
        <v>0</v>
      </c>
      <c r="W22" s="223"/>
      <c r="X22" s="223" t="s">
        <v>399</v>
      </c>
      <c r="Y22" s="223" t="s">
        <v>161</v>
      </c>
      <c r="Z22" s="213"/>
      <c r="AA22" s="213"/>
      <c r="AB22" s="213"/>
      <c r="AC22" s="213"/>
      <c r="AD22" s="213"/>
      <c r="AE22" s="213"/>
      <c r="AF22" s="213"/>
      <c r="AG22" s="213" t="s">
        <v>530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27" t="s">
        <v>153</v>
      </c>
      <c r="B23" s="228" t="s">
        <v>69</v>
      </c>
      <c r="C23" s="250" t="s">
        <v>70</v>
      </c>
      <c r="D23" s="229"/>
      <c r="E23" s="230"/>
      <c r="F23" s="231"/>
      <c r="G23" s="231">
        <f>SUMIF(AG24:AG25,"&lt;&gt;NOR",G24:G25)</f>
        <v>0</v>
      </c>
      <c r="H23" s="231"/>
      <c r="I23" s="231">
        <f>SUM(I24:I25)</f>
        <v>0</v>
      </c>
      <c r="J23" s="231"/>
      <c r="K23" s="231">
        <f>SUM(K24:K25)</f>
        <v>0</v>
      </c>
      <c r="L23" s="231"/>
      <c r="M23" s="231">
        <f>SUM(M24:M25)</f>
        <v>0</v>
      </c>
      <c r="N23" s="230"/>
      <c r="O23" s="230">
        <f>SUM(O24:O25)</f>
        <v>0</v>
      </c>
      <c r="P23" s="230"/>
      <c r="Q23" s="230">
        <f>SUM(Q24:Q25)</f>
        <v>0</v>
      </c>
      <c r="R23" s="231"/>
      <c r="S23" s="231"/>
      <c r="T23" s="232"/>
      <c r="U23" s="226"/>
      <c r="V23" s="226">
        <f>SUM(V24:V25)</f>
        <v>0</v>
      </c>
      <c r="W23" s="226"/>
      <c r="X23" s="226"/>
      <c r="Y23" s="226"/>
      <c r="AG23" t="s">
        <v>154</v>
      </c>
    </row>
    <row r="24" spans="1:60" outlineLevel="1" x14ac:dyDescent="0.2">
      <c r="A24" s="243">
        <v>11</v>
      </c>
      <c r="B24" s="244" t="s">
        <v>535</v>
      </c>
      <c r="C24" s="254" t="s">
        <v>536</v>
      </c>
      <c r="D24" s="245" t="s">
        <v>157</v>
      </c>
      <c r="E24" s="246">
        <v>5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8"/>
      <c r="S24" s="248" t="s">
        <v>180</v>
      </c>
      <c r="T24" s="249" t="s">
        <v>181</v>
      </c>
      <c r="U24" s="223">
        <v>0</v>
      </c>
      <c r="V24" s="223">
        <f>ROUND(E24*U24,2)</f>
        <v>0</v>
      </c>
      <c r="W24" s="223"/>
      <c r="X24" s="223" t="s">
        <v>160</v>
      </c>
      <c r="Y24" s="223" t="s">
        <v>161</v>
      </c>
      <c r="Z24" s="213"/>
      <c r="AA24" s="213"/>
      <c r="AB24" s="213"/>
      <c r="AC24" s="213"/>
      <c r="AD24" s="213"/>
      <c r="AE24" s="213"/>
      <c r="AF24" s="213"/>
      <c r="AG24" s="213" t="s">
        <v>509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12</v>
      </c>
      <c r="B25" s="244" t="s">
        <v>537</v>
      </c>
      <c r="C25" s="254" t="s">
        <v>538</v>
      </c>
      <c r="D25" s="245" t="s">
        <v>157</v>
      </c>
      <c r="E25" s="246">
        <v>2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21</v>
      </c>
      <c r="M25" s="248">
        <f>G25*(1+L25/100)</f>
        <v>0</v>
      </c>
      <c r="N25" s="246">
        <v>0</v>
      </c>
      <c r="O25" s="246">
        <f>ROUND(E25*N25,2)</f>
        <v>0</v>
      </c>
      <c r="P25" s="246">
        <v>0</v>
      </c>
      <c r="Q25" s="246">
        <f>ROUND(E25*P25,2)</f>
        <v>0</v>
      </c>
      <c r="R25" s="248"/>
      <c r="S25" s="248" t="s">
        <v>180</v>
      </c>
      <c r="T25" s="249" t="s">
        <v>181</v>
      </c>
      <c r="U25" s="223">
        <v>0</v>
      </c>
      <c r="V25" s="223">
        <f>ROUND(E25*U25,2)</f>
        <v>0</v>
      </c>
      <c r="W25" s="223"/>
      <c r="X25" s="223" t="s">
        <v>160</v>
      </c>
      <c r="Y25" s="223" t="s">
        <v>161</v>
      </c>
      <c r="Z25" s="213"/>
      <c r="AA25" s="213"/>
      <c r="AB25" s="213"/>
      <c r="AC25" s="213"/>
      <c r="AD25" s="213"/>
      <c r="AE25" s="213"/>
      <c r="AF25" s="213"/>
      <c r="AG25" s="213" t="s">
        <v>509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x14ac:dyDescent="0.2">
      <c r="A26" s="227" t="s">
        <v>153</v>
      </c>
      <c r="B26" s="228" t="s">
        <v>73</v>
      </c>
      <c r="C26" s="250" t="s">
        <v>74</v>
      </c>
      <c r="D26" s="229"/>
      <c r="E26" s="230"/>
      <c r="F26" s="231"/>
      <c r="G26" s="231">
        <f>SUMIF(AG27:AG28,"&lt;&gt;NOR",G27:G28)</f>
        <v>0</v>
      </c>
      <c r="H26" s="231"/>
      <c r="I26" s="231">
        <f>SUM(I27:I28)</f>
        <v>0</v>
      </c>
      <c r="J26" s="231"/>
      <c r="K26" s="231">
        <f>SUM(K27:K28)</f>
        <v>0</v>
      </c>
      <c r="L26" s="231"/>
      <c r="M26" s="231">
        <f>SUM(M27:M28)</f>
        <v>0</v>
      </c>
      <c r="N26" s="230"/>
      <c r="O26" s="230">
        <f>SUM(O27:O28)</f>
        <v>0.2</v>
      </c>
      <c r="P26" s="230"/>
      <c r="Q26" s="230">
        <f>SUM(Q27:Q28)</f>
        <v>0</v>
      </c>
      <c r="R26" s="231"/>
      <c r="S26" s="231"/>
      <c r="T26" s="232"/>
      <c r="U26" s="226"/>
      <c r="V26" s="226">
        <f>SUM(V27:V28)</f>
        <v>0.03</v>
      </c>
      <c r="W26" s="226"/>
      <c r="X26" s="226"/>
      <c r="Y26" s="226"/>
      <c r="AG26" t="s">
        <v>154</v>
      </c>
    </row>
    <row r="27" spans="1:60" outlineLevel="1" x14ac:dyDescent="0.2">
      <c r="A27" s="234">
        <v>13</v>
      </c>
      <c r="B27" s="235" t="s">
        <v>539</v>
      </c>
      <c r="C27" s="251" t="s">
        <v>540</v>
      </c>
      <c r="D27" s="236" t="s">
        <v>157</v>
      </c>
      <c r="E27" s="237">
        <v>1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0.2024</v>
      </c>
      <c r="O27" s="237">
        <f>ROUND(E27*N27,2)</f>
        <v>0.2</v>
      </c>
      <c r="P27" s="237">
        <v>0</v>
      </c>
      <c r="Q27" s="237">
        <f>ROUND(E27*P27,2)</f>
        <v>0</v>
      </c>
      <c r="R27" s="239" t="s">
        <v>507</v>
      </c>
      <c r="S27" s="239" t="s">
        <v>159</v>
      </c>
      <c r="T27" s="240" t="s">
        <v>181</v>
      </c>
      <c r="U27" s="223">
        <v>2.5999999999999999E-2</v>
      </c>
      <c r="V27" s="223">
        <f>ROUND(E27*U27,2)</f>
        <v>0.03</v>
      </c>
      <c r="W27" s="223"/>
      <c r="X27" s="223" t="s">
        <v>160</v>
      </c>
      <c r="Y27" s="223" t="s">
        <v>161</v>
      </c>
      <c r="Z27" s="213"/>
      <c r="AA27" s="213"/>
      <c r="AB27" s="213"/>
      <c r="AC27" s="213"/>
      <c r="AD27" s="213"/>
      <c r="AE27" s="213"/>
      <c r="AF27" s="213"/>
      <c r="AG27" s="213" t="s">
        <v>509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3" t="s">
        <v>541</v>
      </c>
      <c r="D28" s="241"/>
      <c r="E28" s="241"/>
      <c r="F28" s="241"/>
      <c r="G28" s="241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200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27" t="s">
        <v>153</v>
      </c>
      <c r="B29" s="228" t="s">
        <v>81</v>
      </c>
      <c r="C29" s="250" t="s">
        <v>82</v>
      </c>
      <c r="D29" s="229"/>
      <c r="E29" s="230"/>
      <c r="F29" s="231"/>
      <c r="G29" s="231">
        <f>SUMIF(AG30:AG35,"&lt;&gt;NOR",G30:G35)</f>
        <v>0</v>
      </c>
      <c r="H29" s="231"/>
      <c r="I29" s="231">
        <f>SUM(I30:I35)</f>
        <v>0</v>
      </c>
      <c r="J29" s="231"/>
      <c r="K29" s="231">
        <f>SUM(K30:K35)</f>
        <v>0</v>
      </c>
      <c r="L29" s="231"/>
      <c r="M29" s="231">
        <f>SUM(M30:M35)</f>
        <v>0</v>
      </c>
      <c r="N29" s="230"/>
      <c r="O29" s="230">
        <f>SUM(O30:O35)</f>
        <v>0.04</v>
      </c>
      <c r="P29" s="230"/>
      <c r="Q29" s="230">
        <f>SUM(Q30:Q35)</f>
        <v>0</v>
      </c>
      <c r="R29" s="231"/>
      <c r="S29" s="231"/>
      <c r="T29" s="232"/>
      <c r="U29" s="226"/>
      <c r="V29" s="226">
        <f>SUM(V30:V35)</f>
        <v>10.220000000000001</v>
      </c>
      <c r="W29" s="226"/>
      <c r="X29" s="226"/>
      <c r="Y29" s="226"/>
      <c r="AG29" t="s">
        <v>154</v>
      </c>
    </row>
    <row r="30" spans="1:60" outlineLevel="1" x14ac:dyDescent="0.2">
      <c r="A30" s="234">
        <v>14</v>
      </c>
      <c r="B30" s="235" t="s">
        <v>542</v>
      </c>
      <c r="C30" s="251" t="s">
        <v>543</v>
      </c>
      <c r="D30" s="236" t="s">
        <v>224</v>
      </c>
      <c r="E30" s="237">
        <v>2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9" t="s">
        <v>544</v>
      </c>
      <c r="S30" s="239" t="s">
        <v>159</v>
      </c>
      <c r="T30" s="240" t="s">
        <v>181</v>
      </c>
      <c r="U30" s="223">
        <v>4.3999999999999997E-2</v>
      </c>
      <c r="V30" s="223">
        <f>ROUND(E30*U30,2)</f>
        <v>0.09</v>
      </c>
      <c r="W30" s="223"/>
      <c r="X30" s="223" t="s">
        <v>160</v>
      </c>
      <c r="Y30" s="223" t="s">
        <v>161</v>
      </c>
      <c r="Z30" s="213"/>
      <c r="AA30" s="213"/>
      <c r="AB30" s="213"/>
      <c r="AC30" s="213"/>
      <c r="AD30" s="213"/>
      <c r="AE30" s="213"/>
      <c r="AF30" s="213"/>
      <c r="AG30" s="213" t="s">
        <v>509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53" t="s">
        <v>545</v>
      </c>
      <c r="D31" s="241"/>
      <c r="E31" s="241"/>
      <c r="F31" s="241"/>
      <c r="G31" s="241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200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42" t="str">
        <f>C31</f>
        <v>přísun, montáže, demontáže a odsunu zkoušecího čerpadla, napuštění tlakovou vodou a dodání vody pro tlakovou zkoušku,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4">
        <v>15</v>
      </c>
      <c r="B32" s="235" t="s">
        <v>546</v>
      </c>
      <c r="C32" s="251" t="s">
        <v>547</v>
      </c>
      <c r="D32" s="236" t="s">
        <v>548</v>
      </c>
      <c r="E32" s="237">
        <v>1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7">
        <v>3.5029999999999999E-2</v>
      </c>
      <c r="O32" s="237">
        <f>ROUND(E32*N32,2)</f>
        <v>0.04</v>
      </c>
      <c r="P32" s="237">
        <v>0</v>
      </c>
      <c r="Q32" s="237">
        <f>ROUND(E32*P32,2)</f>
        <v>0</v>
      </c>
      <c r="R32" s="239" t="s">
        <v>544</v>
      </c>
      <c r="S32" s="239" t="s">
        <v>159</v>
      </c>
      <c r="T32" s="240" t="s">
        <v>181</v>
      </c>
      <c r="U32" s="223">
        <v>10.130000000000001</v>
      </c>
      <c r="V32" s="223">
        <f>ROUND(E32*U32,2)</f>
        <v>10.130000000000001</v>
      </c>
      <c r="W32" s="223"/>
      <c r="X32" s="223" t="s">
        <v>160</v>
      </c>
      <c r="Y32" s="223" t="s">
        <v>161</v>
      </c>
      <c r="Z32" s="213"/>
      <c r="AA32" s="213"/>
      <c r="AB32" s="213"/>
      <c r="AC32" s="213"/>
      <c r="AD32" s="213"/>
      <c r="AE32" s="213"/>
      <c r="AF32" s="213"/>
      <c r="AG32" s="213" t="s">
        <v>509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33.75" outlineLevel="2" x14ac:dyDescent="0.2">
      <c r="A33" s="220"/>
      <c r="B33" s="221"/>
      <c r="C33" s="253" t="s">
        <v>549</v>
      </c>
      <c r="D33" s="241"/>
      <c r="E33" s="241"/>
      <c r="F33" s="241"/>
      <c r="G33" s="241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200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42" t="str">
        <f>C33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43">
        <v>16</v>
      </c>
      <c r="B34" s="244" t="s">
        <v>550</v>
      </c>
      <c r="C34" s="254" t="s">
        <v>551</v>
      </c>
      <c r="D34" s="245" t="s">
        <v>224</v>
      </c>
      <c r="E34" s="246">
        <v>2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6">
        <v>1.0000000000000001E-5</v>
      </c>
      <c r="O34" s="246">
        <f>ROUND(E34*N34,2)</f>
        <v>0</v>
      </c>
      <c r="P34" s="246">
        <v>0</v>
      </c>
      <c r="Q34" s="246">
        <f>ROUND(E34*P34,2)</f>
        <v>0</v>
      </c>
      <c r="R34" s="248"/>
      <c r="S34" s="248" t="s">
        <v>180</v>
      </c>
      <c r="T34" s="249" t="s">
        <v>181</v>
      </c>
      <c r="U34" s="223">
        <v>0</v>
      </c>
      <c r="V34" s="223">
        <f>ROUND(E34*U34,2)</f>
        <v>0</v>
      </c>
      <c r="W34" s="223"/>
      <c r="X34" s="223" t="s">
        <v>160</v>
      </c>
      <c r="Y34" s="223" t="s">
        <v>161</v>
      </c>
      <c r="Z34" s="213"/>
      <c r="AA34" s="213"/>
      <c r="AB34" s="213"/>
      <c r="AC34" s="213"/>
      <c r="AD34" s="213"/>
      <c r="AE34" s="213"/>
      <c r="AF34" s="213"/>
      <c r="AG34" s="213" t="s">
        <v>509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17</v>
      </c>
      <c r="B35" s="244" t="s">
        <v>552</v>
      </c>
      <c r="C35" s="254" t="s">
        <v>553</v>
      </c>
      <c r="D35" s="245" t="s">
        <v>224</v>
      </c>
      <c r="E35" s="246">
        <v>2.06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1.6000000000000001E-3</v>
      </c>
      <c r="O35" s="246">
        <f>ROUND(E35*N35,2)</f>
        <v>0</v>
      </c>
      <c r="P35" s="246">
        <v>0</v>
      </c>
      <c r="Q35" s="246">
        <f>ROUND(E35*P35,2)</f>
        <v>0</v>
      </c>
      <c r="R35" s="248"/>
      <c r="S35" s="248" t="s">
        <v>180</v>
      </c>
      <c r="T35" s="249" t="s">
        <v>181</v>
      </c>
      <c r="U35" s="223">
        <v>0</v>
      </c>
      <c r="V35" s="223">
        <f>ROUND(E35*U35,2)</f>
        <v>0</v>
      </c>
      <c r="W35" s="223"/>
      <c r="X35" s="223" t="s">
        <v>399</v>
      </c>
      <c r="Y35" s="223" t="s">
        <v>161</v>
      </c>
      <c r="Z35" s="213"/>
      <c r="AA35" s="213"/>
      <c r="AB35" s="213"/>
      <c r="AC35" s="213"/>
      <c r="AD35" s="213"/>
      <c r="AE35" s="213"/>
      <c r="AF35" s="213"/>
      <c r="AG35" s="213" t="s">
        <v>530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7" t="s">
        <v>153</v>
      </c>
      <c r="B36" s="228" t="s">
        <v>83</v>
      </c>
      <c r="C36" s="250" t="s">
        <v>84</v>
      </c>
      <c r="D36" s="229"/>
      <c r="E36" s="230"/>
      <c r="F36" s="231"/>
      <c r="G36" s="231">
        <f>SUMIF(AG37:AG43,"&lt;&gt;NOR",G37:G43)</f>
        <v>0</v>
      </c>
      <c r="H36" s="231"/>
      <c r="I36" s="231">
        <f>SUM(I37:I43)</f>
        <v>0</v>
      </c>
      <c r="J36" s="231"/>
      <c r="K36" s="231">
        <f>SUM(K37:K43)</f>
        <v>0</v>
      </c>
      <c r="L36" s="231"/>
      <c r="M36" s="231">
        <f>SUM(M37:M43)</f>
        <v>0</v>
      </c>
      <c r="N36" s="230"/>
      <c r="O36" s="230">
        <f>SUM(O37:O43)</f>
        <v>0.02</v>
      </c>
      <c r="P36" s="230"/>
      <c r="Q36" s="230">
        <f>SUM(Q37:Q43)</f>
        <v>1.2</v>
      </c>
      <c r="R36" s="231"/>
      <c r="S36" s="231"/>
      <c r="T36" s="232"/>
      <c r="U36" s="226"/>
      <c r="V36" s="226">
        <f>SUM(V37:V43)</f>
        <v>35.86</v>
      </c>
      <c r="W36" s="226"/>
      <c r="X36" s="226"/>
      <c r="Y36" s="226"/>
      <c r="AG36" t="s">
        <v>154</v>
      </c>
    </row>
    <row r="37" spans="1:60" outlineLevel="1" x14ac:dyDescent="0.2">
      <c r="A37" s="234">
        <v>18</v>
      </c>
      <c r="B37" s="235" t="s">
        <v>554</v>
      </c>
      <c r="C37" s="251" t="s">
        <v>555</v>
      </c>
      <c r="D37" s="236" t="s">
        <v>224</v>
      </c>
      <c r="E37" s="237">
        <v>20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9" t="s">
        <v>507</v>
      </c>
      <c r="S37" s="239" t="s">
        <v>159</v>
      </c>
      <c r="T37" s="240" t="s">
        <v>181</v>
      </c>
      <c r="U37" s="223">
        <v>0.11</v>
      </c>
      <c r="V37" s="223">
        <f>ROUND(E37*U37,2)</f>
        <v>2.2000000000000002</v>
      </c>
      <c r="W37" s="223"/>
      <c r="X37" s="223" t="s">
        <v>160</v>
      </c>
      <c r="Y37" s="223" t="s">
        <v>161</v>
      </c>
      <c r="Z37" s="213"/>
      <c r="AA37" s="213"/>
      <c r="AB37" s="213"/>
      <c r="AC37" s="213"/>
      <c r="AD37" s="213"/>
      <c r="AE37" s="213"/>
      <c r="AF37" s="213"/>
      <c r="AG37" s="213" t="s">
        <v>509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53" t="s">
        <v>556</v>
      </c>
      <c r="D38" s="241"/>
      <c r="E38" s="241"/>
      <c r="F38" s="241"/>
      <c r="G38" s="241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200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4">
        <v>19</v>
      </c>
      <c r="B39" s="235" t="s">
        <v>557</v>
      </c>
      <c r="C39" s="251" t="s">
        <v>558</v>
      </c>
      <c r="D39" s="236" t="s">
        <v>318</v>
      </c>
      <c r="E39" s="237">
        <v>5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1.33E-3</v>
      </c>
      <c r="O39" s="237">
        <f>ROUND(E39*N39,2)</f>
        <v>0.01</v>
      </c>
      <c r="P39" s="237">
        <v>0.104</v>
      </c>
      <c r="Q39" s="237">
        <f>ROUND(E39*P39,2)</f>
        <v>0.52</v>
      </c>
      <c r="R39" s="239" t="s">
        <v>299</v>
      </c>
      <c r="S39" s="239" t="s">
        <v>159</v>
      </c>
      <c r="T39" s="240" t="s">
        <v>181</v>
      </c>
      <c r="U39" s="223">
        <v>3.9689999999999999</v>
      </c>
      <c r="V39" s="223">
        <f>ROUND(E39*U39,2)</f>
        <v>19.850000000000001</v>
      </c>
      <c r="W39" s="223"/>
      <c r="X39" s="223" t="s">
        <v>160</v>
      </c>
      <c r="Y39" s="223" t="s">
        <v>161</v>
      </c>
      <c r="Z39" s="213"/>
      <c r="AA39" s="213"/>
      <c r="AB39" s="213"/>
      <c r="AC39" s="213"/>
      <c r="AD39" s="213"/>
      <c r="AE39" s="213"/>
      <c r="AF39" s="213"/>
      <c r="AG39" s="213" t="s">
        <v>509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53" t="s">
        <v>559</v>
      </c>
      <c r="D40" s="241"/>
      <c r="E40" s="241"/>
      <c r="F40" s="241"/>
      <c r="G40" s="241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200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34">
        <v>20</v>
      </c>
      <c r="B41" s="235" t="s">
        <v>560</v>
      </c>
      <c r="C41" s="251" t="s">
        <v>561</v>
      </c>
      <c r="D41" s="236" t="s">
        <v>318</v>
      </c>
      <c r="E41" s="237">
        <v>5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</v>
      </c>
      <c r="O41" s="237">
        <f>ROUND(E41*N41,2)</f>
        <v>0</v>
      </c>
      <c r="P41" s="237">
        <v>0.09</v>
      </c>
      <c r="Q41" s="237">
        <f>ROUND(E41*P41,2)</f>
        <v>0.45</v>
      </c>
      <c r="R41" s="239" t="s">
        <v>299</v>
      </c>
      <c r="S41" s="239" t="s">
        <v>159</v>
      </c>
      <c r="T41" s="240" t="s">
        <v>181</v>
      </c>
      <c r="U41" s="223">
        <v>1.2549999999999999</v>
      </c>
      <c r="V41" s="223">
        <f>ROUND(E41*U41,2)</f>
        <v>6.28</v>
      </c>
      <c r="W41" s="223"/>
      <c r="X41" s="223" t="s">
        <v>160</v>
      </c>
      <c r="Y41" s="223" t="s">
        <v>161</v>
      </c>
      <c r="Z41" s="213"/>
      <c r="AA41" s="213"/>
      <c r="AB41" s="213"/>
      <c r="AC41" s="213"/>
      <c r="AD41" s="213"/>
      <c r="AE41" s="213"/>
      <c r="AF41" s="213"/>
      <c r="AG41" s="213" t="s">
        <v>509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53" t="s">
        <v>562</v>
      </c>
      <c r="D42" s="241"/>
      <c r="E42" s="241"/>
      <c r="F42" s="241"/>
      <c r="G42" s="241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200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3">
        <v>21</v>
      </c>
      <c r="B43" s="244" t="s">
        <v>563</v>
      </c>
      <c r="C43" s="254" t="s">
        <v>564</v>
      </c>
      <c r="D43" s="245" t="s">
        <v>224</v>
      </c>
      <c r="E43" s="246">
        <v>25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6">
        <v>4.8999999999999998E-4</v>
      </c>
      <c r="O43" s="246">
        <f>ROUND(E43*N43,2)</f>
        <v>0.01</v>
      </c>
      <c r="P43" s="246">
        <v>8.9999999999999993E-3</v>
      </c>
      <c r="Q43" s="246">
        <f>ROUND(E43*P43,2)</f>
        <v>0.23</v>
      </c>
      <c r="R43" s="248" t="s">
        <v>299</v>
      </c>
      <c r="S43" s="248" t="s">
        <v>159</v>
      </c>
      <c r="T43" s="249" t="s">
        <v>181</v>
      </c>
      <c r="U43" s="223">
        <v>0.30099999999999999</v>
      </c>
      <c r="V43" s="223">
        <f>ROUND(E43*U43,2)</f>
        <v>7.53</v>
      </c>
      <c r="W43" s="223"/>
      <c r="X43" s="223" t="s">
        <v>160</v>
      </c>
      <c r="Y43" s="223" t="s">
        <v>161</v>
      </c>
      <c r="Z43" s="213"/>
      <c r="AA43" s="213"/>
      <c r="AB43" s="213"/>
      <c r="AC43" s="213"/>
      <c r="AD43" s="213"/>
      <c r="AE43" s="213"/>
      <c r="AF43" s="213"/>
      <c r="AG43" s="213" t="s">
        <v>509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227" t="s">
        <v>153</v>
      </c>
      <c r="B44" s="228" t="s">
        <v>92</v>
      </c>
      <c r="C44" s="250" t="s">
        <v>93</v>
      </c>
      <c r="D44" s="229"/>
      <c r="E44" s="230"/>
      <c r="F44" s="231"/>
      <c r="G44" s="231">
        <f>SUMIF(AG45:AG47,"&lt;&gt;NOR",G45:G47)</f>
        <v>0</v>
      </c>
      <c r="H44" s="231"/>
      <c r="I44" s="231">
        <f>SUM(I45:I47)</f>
        <v>0</v>
      </c>
      <c r="J44" s="231"/>
      <c r="K44" s="231">
        <f>SUM(K45:K47)</f>
        <v>0</v>
      </c>
      <c r="L44" s="231"/>
      <c r="M44" s="231">
        <f>SUM(M45:M47)</f>
        <v>0</v>
      </c>
      <c r="N44" s="230"/>
      <c r="O44" s="230">
        <f>SUM(O45:O47)</f>
        <v>0</v>
      </c>
      <c r="P44" s="230"/>
      <c r="Q44" s="230">
        <f>SUM(Q45:Q47)</f>
        <v>0</v>
      </c>
      <c r="R44" s="231"/>
      <c r="S44" s="231"/>
      <c r="T44" s="232"/>
      <c r="U44" s="226"/>
      <c r="V44" s="226">
        <f>SUM(V45:V47)</f>
        <v>0</v>
      </c>
      <c r="W44" s="226"/>
      <c r="X44" s="226"/>
      <c r="Y44" s="226"/>
      <c r="AG44" t="s">
        <v>154</v>
      </c>
    </row>
    <row r="45" spans="1:60" outlineLevel="1" x14ac:dyDescent="0.2">
      <c r="A45" s="243">
        <v>22</v>
      </c>
      <c r="B45" s="244" t="s">
        <v>565</v>
      </c>
      <c r="C45" s="254" t="s">
        <v>566</v>
      </c>
      <c r="D45" s="245" t="s">
        <v>357</v>
      </c>
      <c r="E45" s="246">
        <v>2.5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8"/>
      <c r="S45" s="248" t="s">
        <v>180</v>
      </c>
      <c r="T45" s="249" t="s">
        <v>181</v>
      </c>
      <c r="U45" s="223">
        <v>0</v>
      </c>
      <c r="V45" s="223">
        <f>ROUND(E45*U45,2)</f>
        <v>0</v>
      </c>
      <c r="W45" s="223"/>
      <c r="X45" s="223" t="s">
        <v>160</v>
      </c>
      <c r="Y45" s="223" t="s">
        <v>161</v>
      </c>
      <c r="Z45" s="213"/>
      <c r="AA45" s="213"/>
      <c r="AB45" s="213"/>
      <c r="AC45" s="213"/>
      <c r="AD45" s="213"/>
      <c r="AE45" s="213"/>
      <c r="AF45" s="213"/>
      <c r="AG45" s="213" t="s">
        <v>509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23</v>
      </c>
      <c r="B46" s="244" t="s">
        <v>567</v>
      </c>
      <c r="C46" s="254" t="s">
        <v>568</v>
      </c>
      <c r="D46" s="245" t="s">
        <v>357</v>
      </c>
      <c r="E46" s="246">
        <v>25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21</v>
      </c>
      <c r="M46" s="248">
        <f>G46*(1+L46/100)</f>
        <v>0</v>
      </c>
      <c r="N46" s="246">
        <v>0</v>
      </c>
      <c r="O46" s="246">
        <f>ROUND(E46*N46,2)</f>
        <v>0</v>
      </c>
      <c r="P46" s="246">
        <v>0</v>
      </c>
      <c r="Q46" s="246">
        <f>ROUND(E46*P46,2)</f>
        <v>0</v>
      </c>
      <c r="R46" s="248"/>
      <c r="S46" s="248" t="s">
        <v>180</v>
      </c>
      <c r="T46" s="249" t="s">
        <v>181</v>
      </c>
      <c r="U46" s="223">
        <v>0</v>
      </c>
      <c r="V46" s="223">
        <f>ROUND(E46*U46,2)</f>
        <v>0</v>
      </c>
      <c r="W46" s="223"/>
      <c r="X46" s="223" t="s">
        <v>160</v>
      </c>
      <c r="Y46" s="223" t="s">
        <v>161</v>
      </c>
      <c r="Z46" s="213"/>
      <c r="AA46" s="213"/>
      <c r="AB46" s="213"/>
      <c r="AC46" s="213"/>
      <c r="AD46" s="213"/>
      <c r="AE46" s="213"/>
      <c r="AF46" s="213"/>
      <c r="AG46" s="213" t="s">
        <v>509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3">
        <v>24</v>
      </c>
      <c r="B47" s="244" t="s">
        <v>569</v>
      </c>
      <c r="C47" s="254" t="s">
        <v>570</v>
      </c>
      <c r="D47" s="245" t="s">
        <v>357</v>
      </c>
      <c r="E47" s="246">
        <v>2.5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21</v>
      </c>
      <c r="M47" s="248">
        <f>G47*(1+L47/100)</f>
        <v>0</v>
      </c>
      <c r="N47" s="246">
        <v>0</v>
      </c>
      <c r="O47" s="246">
        <f>ROUND(E47*N47,2)</f>
        <v>0</v>
      </c>
      <c r="P47" s="246">
        <v>0</v>
      </c>
      <c r="Q47" s="246">
        <f>ROUND(E47*P47,2)</f>
        <v>0</v>
      </c>
      <c r="R47" s="248"/>
      <c r="S47" s="248" t="s">
        <v>180</v>
      </c>
      <c r="T47" s="249" t="s">
        <v>181</v>
      </c>
      <c r="U47" s="223">
        <v>0</v>
      </c>
      <c r="V47" s="223">
        <f>ROUND(E47*U47,2)</f>
        <v>0</v>
      </c>
      <c r="W47" s="223"/>
      <c r="X47" s="223" t="s">
        <v>160</v>
      </c>
      <c r="Y47" s="223" t="s">
        <v>161</v>
      </c>
      <c r="Z47" s="213"/>
      <c r="AA47" s="213"/>
      <c r="AB47" s="213"/>
      <c r="AC47" s="213"/>
      <c r="AD47" s="213"/>
      <c r="AE47" s="213"/>
      <c r="AF47" s="213"/>
      <c r="AG47" s="213" t="s">
        <v>509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27" t="s">
        <v>153</v>
      </c>
      <c r="B48" s="228" t="s">
        <v>94</v>
      </c>
      <c r="C48" s="250" t="s">
        <v>96</v>
      </c>
      <c r="D48" s="229"/>
      <c r="E48" s="230"/>
      <c r="F48" s="231"/>
      <c r="G48" s="231">
        <f>SUMIF(AG49:AG50,"&lt;&gt;NOR",G49:G50)</f>
        <v>0</v>
      </c>
      <c r="H48" s="231"/>
      <c r="I48" s="231">
        <f>SUM(I49:I50)</f>
        <v>0</v>
      </c>
      <c r="J48" s="231"/>
      <c r="K48" s="231">
        <f>SUM(K49:K50)</f>
        <v>0</v>
      </c>
      <c r="L48" s="231"/>
      <c r="M48" s="231">
        <f>SUM(M49:M50)</f>
        <v>0</v>
      </c>
      <c r="N48" s="230"/>
      <c r="O48" s="230">
        <f>SUM(O49:O50)</f>
        <v>0.01</v>
      </c>
      <c r="P48" s="230"/>
      <c r="Q48" s="230">
        <f>SUM(Q49:Q50)</f>
        <v>0</v>
      </c>
      <c r="R48" s="231"/>
      <c r="S48" s="231"/>
      <c r="T48" s="232"/>
      <c r="U48" s="226"/>
      <c r="V48" s="226">
        <f>SUM(V49:V50)</f>
        <v>0.46</v>
      </c>
      <c r="W48" s="226"/>
      <c r="X48" s="226"/>
      <c r="Y48" s="226"/>
      <c r="AG48" t="s">
        <v>154</v>
      </c>
    </row>
    <row r="49" spans="1:60" ht="22.5" outlineLevel="1" x14ac:dyDescent="0.2">
      <c r="A49" s="243">
        <v>25</v>
      </c>
      <c r="B49" s="244" t="s">
        <v>571</v>
      </c>
      <c r="C49" s="254" t="s">
        <v>572</v>
      </c>
      <c r="D49" s="245" t="s">
        <v>157</v>
      </c>
      <c r="E49" s="246">
        <v>2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6">
        <v>4.0999999999999999E-4</v>
      </c>
      <c r="O49" s="246">
        <f>ROUND(E49*N49,2)</f>
        <v>0</v>
      </c>
      <c r="P49" s="246">
        <v>0</v>
      </c>
      <c r="Q49" s="246">
        <f>ROUND(E49*P49,2)</f>
        <v>0</v>
      </c>
      <c r="R49" s="248" t="s">
        <v>363</v>
      </c>
      <c r="S49" s="248" t="s">
        <v>159</v>
      </c>
      <c r="T49" s="249" t="s">
        <v>181</v>
      </c>
      <c r="U49" s="223">
        <v>0.22991</v>
      </c>
      <c r="V49" s="223">
        <f>ROUND(E49*U49,2)</f>
        <v>0.46</v>
      </c>
      <c r="W49" s="223"/>
      <c r="X49" s="223" t="s">
        <v>160</v>
      </c>
      <c r="Y49" s="223" t="s">
        <v>161</v>
      </c>
      <c r="Z49" s="213"/>
      <c r="AA49" s="213"/>
      <c r="AB49" s="213"/>
      <c r="AC49" s="213"/>
      <c r="AD49" s="213"/>
      <c r="AE49" s="213"/>
      <c r="AF49" s="213"/>
      <c r="AG49" s="213" t="s">
        <v>573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43">
        <v>26</v>
      </c>
      <c r="B50" s="244" t="s">
        <v>574</v>
      </c>
      <c r="C50" s="254" t="s">
        <v>575</v>
      </c>
      <c r="D50" s="245" t="s">
        <v>157</v>
      </c>
      <c r="E50" s="246">
        <v>2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21</v>
      </c>
      <c r="M50" s="248">
        <f>G50*(1+L50/100)</f>
        <v>0</v>
      </c>
      <c r="N50" s="246">
        <v>4.7000000000000002E-3</v>
      </c>
      <c r="O50" s="246">
        <f>ROUND(E50*N50,2)</f>
        <v>0.01</v>
      </c>
      <c r="P50" s="246">
        <v>0</v>
      </c>
      <c r="Q50" s="246">
        <f>ROUND(E50*P50,2)</f>
        <v>0</v>
      </c>
      <c r="R50" s="248"/>
      <c r="S50" s="248" t="s">
        <v>180</v>
      </c>
      <c r="T50" s="249" t="s">
        <v>181</v>
      </c>
      <c r="U50" s="223">
        <v>0</v>
      </c>
      <c r="V50" s="223">
        <f>ROUND(E50*U50,2)</f>
        <v>0</v>
      </c>
      <c r="W50" s="223"/>
      <c r="X50" s="223" t="s">
        <v>399</v>
      </c>
      <c r="Y50" s="223" t="s">
        <v>161</v>
      </c>
      <c r="Z50" s="213"/>
      <c r="AA50" s="213"/>
      <c r="AB50" s="213"/>
      <c r="AC50" s="213"/>
      <c r="AD50" s="213"/>
      <c r="AE50" s="213"/>
      <c r="AF50" s="213"/>
      <c r="AG50" s="213" t="s">
        <v>530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227" t="s">
        <v>153</v>
      </c>
      <c r="B51" s="228" t="s">
        <v>99</v>
      </c>
      <c r="C51" s="250" t="s">
        <v>100</v>
      </c>
      <c r="D51" s="229"/>
      <c r="E51" s="230"/>
      <c r="F51" s="231"/>
      <c r="G51" s="231">
        <f>SUMIF(AG52:AG64,"&lt;&gt;NOR",G52:G64)</f>
        <v>0</v>
      </c>
      <c r="H51" s="231"/>
      <c r="I51" s="231">
        <f>SUM(I52:I64)</f>
        <v>0</v>
      </c>
      <c r="J51" s="231"/>
      <c r="K51" s="231">
        <f>SUM(K52:K64)</f>
        <v>0</v>
      </c>
      <c r="L51" s="231"/>
      <c r="M51" s="231">
        <f>SUM(M52:M64)</f>
        <v>0</v>
      </c>
      <c r="N51" s="230"/>
      <c r="O51" s="230">
        <f>SUM(O52:O64)</f>
        <v>0</v>
      </c>
      <c r="P51" s="230"/>
      <c r="Q51" s="230">
        <f>SUM(Q52:Q64)</f>
        <v>0.02</v>
      </c>
      <c r="R51" s="231"/>
      <c r="S51" s="231"/>
      <c r="T51" s="232"/>
      <c r="U51" s="226"/>
      <c r="V51" s="226">
        <f>SUM(V52:V64)</f>
        <v>12.76</v>
      </c>
      <c r="W51" s="226"/>
      <c r="X51" s="226"/>
      <c r="Y51" s="226"/>
      <c r="AG51" t="s">
        <v>154</v>
      </c>
    </row>
    <row r="52" spans="1:60" outlineLevel="1" x14ac:dyDescent="0.2">
      <c r="A52" s="234">
        <v>27</v>
      </c>
      <c r="B52" s="235" t="s">
        <v>576</v>
      </c>
      <c r="C52" s="251" t="s">
        <v>577</v>
      </c>
      <c r="D52" s="236" t="s">
        <v>224</v>
      </c>
      <c r="E52" s="237">
        <v>10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7">
        <v>0</v>
      </c>
      <c r="O52" s="237">
        <f>ROUND(E52*N52,2)</f>
        <v>0</v>
      </c>
      <c r="P52" s="237">
        <v>1.98E-3</v>
      </c>
      <c r="Q52" s="237">
        <f>ROUND(E52*P52,2)</f>
        <v>0.02</v>
      </c>
      <c r="R52" s="239" t="s">
        <v>578</v>
      </c>
      <c r="S52" s="239" t="s">
        <v>159</v>
      </c>
      <c r="T52" s="240" t="s">
        <v>181</v>
      </c>
      <c r="U52" s="223">
        <v>8.3000000000000004E-2</v>
      </c>
      <c r="V52" s="223">
        <f>ROUND(E52*U52,2)</f>
        <v>0.83</v>
      </c>
      <c r="W52" s="223"/>
      <c r="X52" s="223" t="s">
        <v>160</v>
      </c>
      <c r="Y52" s="223" t="s">
        <v>161</v>
      </c>
      <c r="Z52" s="213"/>
      <c r="AA52" s="213"/>
      <c r="AB52" s="213"/>
      <c r="AC52" s="213"/>
      <c r="AD52" s="213"/>
      <c r="AE52" s="213"/>
      <c r="AF52" s="213"/>
      <c r="AG52" s="213" t="s">
        <v>573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53" t="s">
        <v>579</v>
      </c>
      <c r="D53" s="241"/>
      <c r="E53" s="241"/>
      <c r="F53" s="241"/>
      <c r="G53" s="241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200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4">
        <v>28</v>
      </c>
      <c r="B54" s="235" t="s">
        <v>580</v>
      </c>
      <c r="C54" s="251" t="s">
        <v>581</v>
      </c>
      <c r="D54" s="236" t="s">
        <v>318</v>
      </c>
      <c r="E54" s="237">
        <v>6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7">
        <v>0</v>
      </c>
      <c r="O54" s="237">
        <f>ROUND(E54*N54,2)</f>
        <v>0</v>
      </c>
      <c r="P54" s="237">
        <v>0</v>
      </c>
      <c r="Q54" s="237">
        <f>ROUND(E54*P54,2)</f>
        <v>0</v>
      </c>
      <c r="R54" s="239" t="s">
        <v>578</v>
      </c>
      <c r="S54" s="239" t="s">
        <v>159</v>
      </c>
      <c r="T54" s="240" t="s">
        <v>181</v>
      </c>
      <c r="U54" s="223">
        <v>0.17399999999999999</v>
      </c>
      <c r="V54" s="223">
        <f>ROUND(E54*U54,2)</f>
        <v>1.04</v>
      </c>
      <c r="W54" s="223"/>
      <c r="X54" s="223" t="s">
        <v>160</v>
      </c>
      <c r="Y54" s="223" t="s">
        <v>161</v>
      </c>
      <c r="Z54" s="213"/>
      <c r="AA54" s="213"/>
      <c r="AB54" s="213"/>
      <c r="AC54" s="213"/>
      <c r="AD54" s="213"/>
      <c r="AE54" s="213"/>
      <c r="AF54" s="213"/>
      <c r="AG54" s="213" t="s">
        <v>573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53" t="s">
        <v>582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200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4">
        <v>29</v>
      </c>
      <c r="B56" s="235" t="s">
        <v>583</v>
      </c>
      <c r="C56" s="251" t="s">
        <v>584</v>
      </c>
      <c r="D56" s="236" t="s">
        <v>318</v>
      </c>
      <c r="E56" s="237">
        <v>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9" t="s">
        <v>578</v>
      </c>
      <c r="S56" s="239" t="s">
        <v>159</v>
      </c>
      <c r="T56" s="240" t="s">
        <v>181</v>
      </c>
      <c r="U56" s="223">
        <v>0.25900000000000001</v>
      </c>
      <c r="V56" s="223">
        <f>ROUND(E56*U56,2)</f>
        <v>0.26</v>
      </c>
      <c r="W56" s="223"/>
      <c r="X56" s="223" t="s">
        <v>160</v>
      </c>
      <c r="Y56" s="223" t="s">
        <v>161</v>
      </c>
      <c r="Z56" s="213"/>
      <c r="AA56" s="213"/>
      <c r="AB56" s="213"/>
      <c r="AC56" s="213"/>
      <c r="AD56" s="213"/>
      <c r="AE56" s="213"/>
      <c r="AF56" s="213"/>
      <c r="AG56" s="213" t="s">
        <v>573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3" t="s">
        <v>582</v>
      </c>
      <c r="D57" s="241"/>
      <c r="E57" s="241"/>
      <c r="F57" s="241"/>
      <c r="G57" s="241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200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30</v>
      </c>
      <c r="B58" s="244" t="s">
        <v>585</v>
      </c>
      <c r="C58" s="254" t="s">
        <v>586</v>
      </c>
      <c r="D58" s="245" t="s">
        <v>224</v>
      </c>
      <c r="E58" s="246">
        <v>10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21</v>
      </c>
      <c r="M58" s="248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8" t="s">
        <v>578</v>
      </c>
      <c r="S58" s="248" t="s">
        <v>159</v>
      </c>
      <c r="T58" s="249" t="s">
        <v>181</v>
      </c>
      <c r="U58" s="223">
        <v>4.8000000000000001E-2</v>
      </c>
      <c r="V58" s="223">
        <f>ROUND(E58*U58,2)</f>
        <v>0.48</v>
      </c>
      <c r="W58" s="223"/>
      <c r="X58" s="223" t="s">
        <v>160</v>
      </c>
      <c r="Y58" s="223" t="s">
        <v>161</v>
      </c>
      <c r="Z58" s="213"/>
      <c r="AA58" s="213"/>
      <c r="AB58" s="213"/>
      <c r="AC58" s="213"/>
      <c r="AD58" s="213"/>
      <c r="AE58" s="213"/>
      <c r="AF58" s="213"/>
      <c r="AG58" s="213" t="s">
        <v>573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4">
        <v>31</v>
      </c>
      <c r="B59" s="235" t="s">
        <v>587</v>
      </c>
      <c r="C59" s="251" t="s">
        <v>588</v>
      </c>
      <c r="D59" s="236" t="s">
        <v>357</v>
      </c>
      <c r="E59" s="237">
        <v>3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9" t="s">
        <v>578</v>
      </c>
      <c r="S59" s="239" t="s">
        <v>159</v>
      </c>
      <c r="T59" s="240" t="s">
        <v>181</v>
      </c>
      <c r="U59" s="223">
        <v>3.379</v>
      </c>
      <c r="V59" s="223">
        <f>ROUND(E59*U59,2)</f>
        <v>10.14</v>
      </c>
      <c r="W59" s="223"/>
      <c r="X59" s="223" t="s">
        <v>160</v>
      </c>
      <c r="Y59" s="223" t="s">
        <v>161</v>
      </c>
      <c r="Z59" s="213"/>
      <c r="AA59" s="213"/>
      <c r="AB59" s="213"/>
      <c r="AC59" s="213"/>
      <c r="AD59" s="213"/>
      <c r="AE59" s="213"/>
      <c r="AF59" s="213"/>
      <c r="AG59" s="213" t="s">
        <v>573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3" t="s">
        <v>589</v>
      </c>
      <c r="D60" s="241"/>
      <c r="E60" s="241"/>
      <c r="F60" s="241"/>
      <c r="G60" s="241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200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32</v>
      </c>
      <c r="B61" s="235" t="s">
        <v>590</v>
      </c>
      <c r="C61" s="251" t="s">
        <v>591</v>
      </c>
      <c r="D61" s="236" t="s">
        <v>357</v>
      </c>
      <c r="E61" s="237">
        <v>8.9999999999999993E-3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9" t="s">
        <v>578</v>
      </c>
      <c r="S61" s="239" t="s">
        <v>159</v>
      </c>
      <c r="T61" s="240" t="s">
        <v>181</v>
      </c>
      <c r="U61" s="223">
        <v>1.47</v>
      </c>
      <c r="V61" s="223">
        <f>ROUND(E61*U61,2)</f>
        <v>0.01</v>
      </c>
      <c r="W61" s="223"/>
      <c r="X61" s="223" t="s">
        <v>160</v>
      </c>
      <c r="Y61" s="223" t="s">
        <v>161</v>
      </c>
      <c r="Z61" s="213"/>
      <c r="AA61" s="213"/>
      <c r="AB61" s="213"/>
      <c r="AC61" s="213"/>
      <c r="AD61" s="213"/>
      <c r="AE61" s="213"/>
      <c r="AF61" s="213"/>
      <c r="AG61" s="213" t="s">
        <v>573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53" t="s">
        <v>592</v>
      </c>
      <c r="D62" s="241"/>
      <c r="E62" s="241"/>
      <c r="F62" s="241"/>
      <c r="G62" s="241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200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3">
        <v>33</v>
      </c>
      <c r="B63" s="244" t="s">
        <v>593</v>
      </c>
      <c r="C63" s="254" t="s">
        <v>594</v>
      </c>
      <c r="D63" s="245" t="s">
        <v>224</v>
      </c>
      <c r="E63" s="246">
        <v>2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21</v>
      </c>
      <c r="M63" s="248">
        <f>G63*(1+L63/100)</f>
        <v>0</v>
      </c>
      <c r="N63" s="246">
        <v>2.0100000000000001E-3</v>
      </c>
      <c r="O63" s="246">
        <f>ROUND(E63*N63,2)</f>
        <v>0</v>
      </c>
      <c r="P63" s="246">
        <v>0</v>
      </c>
      <c r="Q63" s="246">
        <f>ROUND(E63*P63,2)</f>
        <v>0</v>
      </c>
      <c r="R63" s="248"/>
      <c r="S63" s="248" t="s">
        <v>180</v>
      </c>
      <c r="T63" s="249" t="s">
        <v>181</v>
      </c>
      <c r="U63" s="223">
        <v>0</v>
      </c>
      <c r="V63" s="223">
        <f>ROUND(E63*U63,2)</f>
        <v>0</v>
      </c>
      <c r="W63" s="223"/>
      <c r="X63" s="223" t="s">
        <v>160</v>
      </c>
      <c r="Y63" s="223" t="s">
        <v>161</v>
      </c>
      <c r="Z63" s="213"/>
      <c r="AA63" s="213"/>
      <c r="AB63" s="213"/>
      <c r="AC63" s="213"/>
      <c r="AD63" s="213"/>
      <c r="AE63" s="213"/>
      <c r="AF63" s="213"/>
      <c r="AG63" s="213" t="s">
        <v>573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34</v>
      </c>
      <c r="B64" s="244" t="s">
        <v>595</v>
      </c>
      <c r="C64" s="254" t="s">
        <v>596</v>
      </c>
      <c r="D64" s="245" t="s">
        <v>224</v>
      </c>
      <c r="E64" s="246">
        <v>10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21</v>
      </c>
      <c r="M64" s="248">
        <f>G64*(1+L64/100)</f>
        <v>0</v>
      </c>
      <c r="N64" s="246">
        <v>4.8000000000000001E-4</v>
      </c>
      <c r="O64" s="246">
        <f>ROUND(E64*N64,2)</f>
        <v>0</v>
      </c>
      <c r="P64" s="246">
        <v>0</v>
      </c>
      <c r="Q64" s="246">
        <f>ROUND(E64*P64,2)</f>
        <v>0</v>
      </c>
      <c r="R64" s="248"/>
      <c r="S64" s="248" t="s">
        <v>180</v>
      </c>
      <c r="T64" s="249" t="s">
        <v>181</v>
      </c>
      <c r="U64" s="223">
        <v>0</v>
      </c>
      <c r="V64" s="223">
        <f>ROUND(E64*U64,2)</f>
        <v>0</v>
      </c>
      <c r="W64" s="223"/>
      <c r="X64" s="223" t="s">
        <v>160</v>
      </c>
      <c r="Y64" s="223" t="s">
        <v>161</v>
      </c>
      <c r="Z64" s="213"/>
      <c r="AA64" s="213"/>
      <c r="AB64" s="213"/>
      <c r="AC64" s="213"/>
      <c r="AD64" s="213"/>
      <c r="AE64" s="213"/>
      <c r="AF64" s="213"/>
      <c r="AG64" s="213" t="s">
        <v>573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27" t="s">
        <v>153</v>
      </c>
      <c r="B65" s="228" t="s">
        <v>101</v>
      </c>
      <c r="C65" s="250" t="s">
        <v>102</v>
      </c>
      <c r="D65" s="229"/>
      <c r="E65" s="230"/>
      <c r="F65" s="231"/>
      <c r="G65" s="231">
        <f>SUMIF(AG66:AG95,"&lt;&gt;NOR",G66:G95)</f>
        <v>0</v>
      </c>
      <c r="H65" s="231"/>
      <c r="I65" s="231">
        <f>SUM(I66:I95)</f>
        <v>0</v>
      </c>
      <c r="J65" s="231"/>
      <c r="K65" s="231">
        <f>SUM(K66:K95)</f>
        <v>0</v>
      </c>
      <c r="L65" s="231"/>
      <c r="M65" s="231">
        <f>SUM(M66:M95)</f>
        <v>0</v>
      </c>
      <c r="N65" s="230"/>
      <c r="O65" s="230">
        <f>SUM(O66:O95)</f>
        <v>0.22000000000000003</v>
      </c>
      <c r="P65" s="230"/>
      <c r="Q65" s="230">
        <f>SUM(Q66:Q95)</f>
        <v>0.53</v>
      </c>
      <c r="R65" s="231"/>
      <c r="S65" s="231"/>
      <c r="T65" s="232"/>
      <c r="U65" s="226"/>
      <c r="V65" s="226">
        <f>SUM(V66:V95)</f>
        <v>77.69</v>
      </c>
      <c r="W65" s="226"/>
      <c r="X65" s="226"/>
      <c r="Y65" s="226"/>
      <c r="AG65" t="s">
        <v>154</v>
      </c>
    </row>
    <row r="66" spans="1:60" outlineLevel="1" x14ac:dyDescent="0.2">
      <c r="A66" s="243">
        <v>35</v>
      </c>
      <c r="B66" s="244" t="s">
        <v>597</v>
      </c>
      <c r="C66" s="254" t="s">
        <v>598</v>
      </c>
      <c r="D66" s="245" t="s">
        <v>224</v>
      </c>
      <c r="E66" s="246">
        <v>250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21</v>
      </c>
      <c r="M66" s="248">
        <f>G66*(1+L66/100)</f>
        <v>0</v>
      </c>
      <c r="N66" s="246">
        <v>0</v>
      </c>
      <c r="O66" s="246">
        <f>ROUND(E66*N66,2)</f>
        <v>0</v>
      </c>
      <c r="P66" s="246">
        <v>2.1299999999999999E-3</v>
      </c>
      <c r="Q66" s="246">
        <f>ROUND(E66*P66,2)</f>
        <v>0.53</v>
      </c>
      <c r="R66" s="248" t="s">
        <v>578</v>
      </c>
      <c r="S66" s="248" t="s">
        <v>159</v>
      </c>
      <c r="T66" s="249" t="s">
        <v>181</v>
      </c>
      <c r="U66" s="223">
        <v>0.17299999999999999</v>
      </c>
      <c r="V66" s="223">
        <f>ROUND(E66*U66,2)</f>
        <v>43.25</v>
      </c>
      <c r="W66" s="223"/>
      <c r="X66" s="223" t="s">
        <v>160</v>
      </c>
      <c r="Y66" s="223" t="s">
        <v>161</v>
      </c>
      <c r="Z66" s="213"/>
      <c r="AA66" s="213"/>
      <c r="AB66" s="213"/>
      <c r="AC66" s="213"/>
      <c r="AD66" s="213"/>
      <c r="AE66" s="213"/>
      <c r="AF66" s="213"/>
      <c r="AG66" s="213" t="s">
        <v>573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43">
        <v>36</v>
      </c>
      <c r="B67" s="244" t="s">
        <v>599</v>
      </c>
      <c r="C67" s="254" t="s">
        <v>600</v>
      </c>
      <c r="D67" s="245" t="s">
        <v>224</v>
      </c>
      <c r="E67" s="246">
        <v>50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21</v>
      </c>
      <c r="M67" s="248">
        <f>G67*(1+L67/100)</f>
        <v>0</v>
      </c>
      <c r="N67" s="246">
        <v>1.0000000000000001E-5</v>
      </c>
      <c r="O67" s="246">
        <f>ROUND(E67*N67,2)</f>
        <v>0</v>
      </c>
      <c r="P67" s="246">
        <v>0</v>
      </c>
      <c r="Q67" s="246">
        <f>ROUND(E67*P67,2)</f>
        <v>0</v>
      </c>
      <c r="R67" s="248" t="s">
        <v>578</v>
      </c>
      <c r="S67" s="248" t="s">
        <v>159</v>
      </c>
      <c r="T67" s="249" t="s">
        <v>181</v>
      </c>
      <c r="U67" s="223">
        <v>0.13500000000000001</v>
      </c>
      <c r="V67" s="223">
        <f>ROUND(E67*U67,2)</f>
        <v>6.75</v>
      </c>
      <c r="W67" s="223"/>
      <c r="X67" s="223" t="s">
        <v>160</v>
      </c>
      <c r="Y67" s="223" t="s">
        <v>161</v>
      </c>
      <c r="Z67" s="213"/>
      <c r="AA67" s="213"/>
      <c r="AB67" s="213"/>
      <c r="AC67" s="213"/>
      <c r="AD67" s="213"/>
      <c r="AE67" s="213"/>
      <c r="AF67" s="213"/>
      <c r="AG67" s="213" t="s">
        <v>573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43">
        <v>37</v>
      </c>
      <c r="B68" s="244" t="s">
        <v>601</v>
      </c>
      <c r="C68" s="254" t="s">
        <v>602</v>
      </c>
      <c r="D68" s="245" t="s">
        <v>224</v>
      </c>
      <c r="E68" s="246">
        <v>30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21</v>
      </c>
      <c r="M68" s="248">
        <f>G68*(1+L68/100)</f>
        <v>0</v>
      </c>
      <c r="N68" s="246">
        <v>1.0000000000000001E-5</v>
      </c>
      <c r="O68" s="246">
        <f>ROUND(E68*N68,2)</f>
        <v>0</v>
      </c>
      <c r="P68" s="246">
        <v>0</v>
      </c>
      <c r="Q68" s="246">
        <f>ROUND(E68*P68,2)</f>
        <v>0</v>
      </c>
      <c r="R68" s="248" t="s">
        <v>578</v>
      </c>
      <c r="S68" s="248" t="s">
        <v>159</v>
      </c>
      <c r="T68" s="249" t="s">
        <v>181</v>
      </c>
      <c r="U68" s="223">
        <v>0.13500000000000001</v>
      </c>
      <c r="V68" s="223">
        <f>ROUND(E68*U68,2)</f>
        <v>4.05</v>
      </c>
      <c r="W68" s="223"/>
      <c r="X68" s="223" t="s">
        <v>160</v>
      </c>
      <c r="Y68" s="223" t="s">
        <v>161</v>
      </c>
      <c r="Z68" s="213"/>
      <c r="AA68" s="213"/>
      <c r="AB68" s="213"/>
      <c r="AC68" s="213"/>
      <c r="AD68" s="213"/>
      <c r="AE68" s="213"/>
      <c r="AF68" s="213"/>
      <c r="AG68" s="213" t="s">
        <v>573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43">
        <v>38</v>
      </c>
      <c r="B69" s="244" t="s">
        <v>603</v>
      </c>
      <c r="C69" s="254" t="s">
        <v>604</v>
      </c>
      <c r="D69" s="245" t="s">
        <v>224</v>
      </c>
      <c r="E69" s="246">
        <v>15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21</v>
      </c>
      <c r="M69" s="248">
        <f>G69*(1+L69/100)</f>
        <v>0</v>
      </c>
      <c r="N69" s="246">
        <v>1.0000000000000001E-5</v>
      </c>
      <c r="O69" s="246">
        <f>ROUND(E69*N69,2)</f>
        <v>0</v>
      </c>
      <c r="P69" s="246">
        <v>0</v>
      </c>
      <c r="Q69" s="246">
        <f>ROUND(E69*P69,2)</f>
        <v>0</v>
      </c>
      <c r="R69" s="248" t="s">
        <v>578</v>
      </c>
      <c r="S69" s="248" t="s">
        <v>159</v>
      </c>
      <c r="T69" s="249" t="s">
        <v>181</v>
      </c>
      <c r="U69" s="223">
        <v>0.13500000000000001</v>
      </c>
      <c r="V69" s="223">
        <f>ROUND(E69*U69,2)</f>
        <v>2.0299999999999998</v>
      </c>
      <c r="W69" s="223"/>
      <c r="X69" s="223" t="s">
        <v>160</v>
      </c>
      <c r="Y69" s="223" t="s">
        <v>161</v>
      </c>
      <c r="Z69" s="213"/>
      <c r="AA69" s="213"/>
      <c r="AB69" s="213"/>
      <c r="AC69" s="213"/>
      <c r="AD69" s="213"/>
      <c r="AE69" s="213"/>
      <c r="AF69" s="213"/>
      <c r="AG69" s="213" t="s">
        <v>573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43">
        <v>39</v>
      </c>
      <c r="B70" s="244" t="s">
        <v>605</v>
      </c>
      <c r="C70" s="254" t="s">
        <v>606</v>
      </c>
      <c r="D70" s="245" t="s">
        <v>318</v>
      </c>
      <c r="E70" s="246">
        <v>6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21</v>
      </c>
      <c r="M70" s="248">
        <f>G70*(1+L70/100)</f>
        <v>0</v>
      </c>
      <c r="N70" s="246">
        <v>6.3000000000000003E-4</v>
      </c>
      <c r="O70" s="246">
        <f>ROUND(E70*N70,2)</f>
        <v>0</v>
      </c>
      <c r="P70" s="246">
        <v>0</v>
      </c>
      <c r="Q70" s="246">
        <f>ROUND(E70*P70,2)</f>
        <v>0</v>
      </c>
      <c r="R70" s="248" t="s">
        <v>578</v>
      </c>
      <c r="S70" s="248" t="s">
        <v>159</v>
      </c>
      <c r="T70" s="249" t="s">
        <v>181</v>
      </c>
      <c r="U70" s="223">
        <v>0.27200000000000002</v>
      </c>
      <c r="V70" s="223">
        <f>ROUND(E70*U70,2)</f>
        <v>1.63</v>
      </c>
      <c r="W70" s="223"/>
      <c r="X70" s="223" t="s">
        <v>160</v>
      </c>
      <c r="Y70" s="223" t="s">
        <v>161</v>
      </c>
      <c r="Z70" s="213"/>
      <c r="AA70" s="213"/>
      <c r="AB70" s="213"/>
      <c r="AC70" s="213"/>
      <c r="AD70" s="213"/>
      <c r="AE70" s="213"/>
      <c r="AF70" s="213"/>
      <c r="AG70" s="213" t="s">
        <v>573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43">
        <v>40</v>
      </c>
      <c r="B71" s="244" t="s">
        <v>607</v>
      </c>
      <c r="C71" s="254" t="s">
        <v>608</v>
      </c>
      <c r="D71" s="245" t="s">
        <v>609</v>
      </c>
      <c r="E71" s="246">
        <v>2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21</v>
      </c>
      <c r="M71" s="248">
        <f>G71*(1+L71/100)</f>
        <v>0</v>
      </c>
      <c r="N71" s="246">
        <v>1.48E-3</v>
      </c>
      <c r="O71" s="246">
        <f>ROUND(E71*N71,2)</f>
        <v>0</v>
      </c>
      <c r="P71" s="246">
        <v>0</v>
      </c>
      <c r="Q71" s="246">
        <f>ROUND(E71*P71,2)</f>
        <v>0</v>
      </c>
      <c r="R71" s="248" t="s">
        <v>578</v>
      </c>
      <c r="S71" s="248" t="s">
        <v>159</v>
      </c>
      <c r="T71" s="249" t="s">
        <v>181</v>
      </c>
      <c r="U71" s="223">
        <v>0.54</v>
      </c>
      <c r="V71" s="223">
        <f>ROUND(E71*U71,2)</f>
        <v>1.08</v>
      </c>
      <c r="W71" s="223"/>
      <c r="X71" s="223" t="s">
        <v>160</v>
      </c>
      <c r="Y71" s="223" t="s">
        <v>161</v>
      </c>
      <c r="Z71" s="213"/>
      <c r="AA71" s="213"/>
      <c r="AB71" s="213"/>
      <c r="AC71" s="213"/>
      <c r="AD71" s="213"/>
      <c r="AE71" s="213"/>
      <c r="AF71" s="213"/>
      <c r="AG71" s="213" t="s">
        <v>573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41</v>
      </c>
      <c r="B72" s="244" t="s">
        <v>610</v>
      </c>
      <c r="C72" s="254" t="s">
        <v>611</v>
      </c>
      <c r="D72" s="245" t="s">
        <v>318</v>
      </c>
      <c r="E72" s="246">
        <v>1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21</v>
      </c>
      <c r="M72" s="248">
        <f>G72*(1+L72/100)</f>
        <v>0</v>
      </c>
      <c r="N72" s="246">
        <v>4.0000000000000003E-5</v>
      </c>
      <c r="O72" s="246">
        <f>ROUND(E72*N72,2)</f>
        <v>0</v>
      </c>
      <c r="P72" s="246">
        <v>0</v>
      </c>
      <c r="Q72" s="246">
        <f>ROUND(E72*P72,2)</f>
        <v>0</v>
      </c>
      <c r="R72" s="248" t="s">
        <v>578</v>
      </c>
      <c r="S72" s="248" t="s">
        <v>159</v>
      </c>
      <c r="T72" s="249" t="s">
        <v>181</v>
      </c>
      <c r="U72" s="223">
        <v>0.14499999999999999</v>
      </c>
      <c r="V72" s="223">
        <f>ROUND(E72*U72,2)</f>
        <v>0.15</v>
      </c>
      <c r="W72" s="223"/>
      <c r="X72" s="223" t="s">
        <v>160</v>
      </c>
      <c r="Y72" s="223" t="s">
        <v>161</v>
      </c>
      <c r="Z72" s="213"/>
      <c r="AA72" s="213"/>
      <c r="AB72" s="213"/>
      <c r="AC72" s="213"/>
      <c r="AD72" s="213"/>
      <c r="AE72" s="213"/>
      <c r="AF72" s="213"/>
      <c r="AG72" s="213" t="s">
        <v>573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42</v>
      </c>
      <c r="B73" s="244" t="s">
        <v>612</v>
      </c>
      <c r="C73" s="254" t="s">
        <v>613</v>
      </c>
      <c r="D73" s="245" t="s">
        <v>224</v>
      </c>
      <c r="E73" s="246">
        <v>135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21</v>
      </c>
      <c r="M73" s="248">
        <f>G73*(1+L73/100)</f>
        <v>0</v>
      </c>
      <c r="N73" s="246">
        <v>1.8000000000000001E-4</v>
      </c>
      <c r="O73" s="246">
        <f>ROUND(E73*N73,2)</f>
        <v>0.02</v>
      </c>
      <c r="P73" s="246">
        <v>0</v>
      </c>
      <c r="Q73" s="246">
        <f>ROUND(E73*P73,2)</f>
        <v>0</v>
      </c>
      <c r="R73" s="248" t="s">
        <v>578</v>
      </c>
      <c r="S73" s="248" t="s">
        <v>159</v>
      </c>
      <c r="T73" s="249" t="s">
        <v>181</v>
      </c>
      <c r="U73" s="223">
        <v>6.7000000000000004E-2</v>
      </c>
      <c r="V73" s="223">
        <f>ROUND(E73*U73,2)</f>
        <v>9.0500000000000007</v>
      </c>
      <c r="W73" s="223"/>
      <c r="X73" s="223" t="s">
        <v>160</v>
      </c>
      <c r="Y73" s="223" t="s">
        <v>161</v>
      </c>
      <c r="Z73" s="213"/>
      <c r="AA73" s="213"/>
      <c r="AB73" s="213"/>
      <c r="AC73" s="213"/>
      <c r="AD73" s="213"/>
      <c r="AE73" s="213"/>
      <c r="AF73" s="213"/>
      <c r="AG73" s="213" t="s">
        <v>573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3">
        <v>43</v>
      </c>
      <c r="B74" s="244" t="s">
        <v>614</v>
      </c>
      <c r="C74" s="254" t="s">
        <v>615</v>
      </c>
      <c r="D74" s="245" t="s">
        <v>224</v>
      </c>
      <c r="E74" s="246">
        <v>135</v>
      </c>
      <c r="F74" s="247"/>
      <c r="G74" s="248">
        <f>ROUND(E74*F74,2)</f>
        <v>0</v>
      </c>
      <c r="H74" s="247"/>
      <c r="I74" s="248">
        <f>ROUND(E74*H74,2)</f>
        <v>0</v>
      </c>
      <c r="J74" s="247"/>
      <c r="K74" s="248">
        <f>ROUND(E74*J74,2)</f>
        <v>0</v>
      </c>
      <c r="L74" s="248">
        <v>21</v>
      </c>
      <c r="M74" s="248">
        <f>G74*(1+L74/100)</f>
        <v>0</v>
      </c>
      <c r="N74" s="246">
        <v>1.0000000000000001E-5</v>
      </c>
      <c r="O74" s="246">
        <f>ROUND(E74*N74,2)</f>
        <v>0</v>
      </c>
      <c r="P74" s="246">
        <v>0</v>
      </c>
      <c r="Q74" s="246">
        <f>ROUND(E74*P74,2)</f>
        <v>0</v>
      </c>
      <c r="R74" s="248" t="s">
        <v>578</v>
      </c>
      <c r="S74" s="248" t="s">
        <v>159</v>
      </c>
      <c r="T74" s="249" t="s">
        <v>181</v>
      </c>
      <c r="U74" s="223">
        <v>6.2E-2</v>
      </c>
      <c r="V74" s="223">
        <f>ROUND(E74*U74,2)</f>
        <v>8.3699999999999992</v>
      </c>
      <c r="W74" s="223"/>
      <c r="X74" s="223" t="s">
        <v>160</v>
      </c>
      <c r="Y74" s="223" t="s">
        <v>161</v>
      </c>
      <c r="Z74" s="213"/>
      <c r="AA74" s="213"/>
      <c r="AB74" s="213"/>
      <c r="AC74" s="213"/>
      <c r="AD74" s="213"/>
      <c r="AE74" s="213"/>
      <c r="AF74" s="213"/>
      <c r="AG74" s="213" t="s">
        <v>573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4">
        <v>44</v>
      </c>
      <c r="B75" s="235" t="s">
        <v>616</v>
      </c>
      <c r="C75" s="251" t="s">
        <v>617</v>
      </c>
      <c r="D75" s="236" t="s">
        <v>357</v>
      </c>
      <c r="E75" s="237">
        <v>0.3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9" t="s">
        <v>578</v>
      </c>
      <c r="S75" s="239" t="s">
        <v>159</v>
      </c>
      <c r="T75" s="240" t="s">
        <v>181</v>
      </c>
      <c r="U75" s="223">
        <v>3.379</v>
      </c>
      <c r="V75" s="223">
        <f>ROUND(E75*U75,2)</f>
        <v>1.01</v>
      </c>
      <c r="W75" s="223"/>
      <c r="X75" s="223" t="s">
        <v>160</v>
      </c>
      <c r="Y75" s="223" t="s">
        <v>161</v>
      </c>
      <c r="Z75" s="213"/>
      <c r="AA75" s="213"/>
      <c r="AB75" s="213"/>
      <c r="AC75" s="213"/>
      <c r="AD75" s="213"/>
      <c r="AE75" s="213"/>
      <c r="AF75" s="213"/>
      <c r="AG75" s="213" t="s">
        <v>573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 x14ac:dyDescent="0.2">
      <c r="A76" s="220"/>
      <c r="B76" s="221"/>
      <c r="C76" s="253" t="s">
        <v>618</v>
      </c>
      <c r="D76" s="241"/>
      <c r="E76" s="241"/>
      <c r="F76" s="241"/>
      <c r="G76" s="241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200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4">
        <v>45</v>
      </c>
      <c r="B77" s="235" t="s">
        <v>619</v>
      </c>
      <c r="C77" s="251" t="s">
        <v>620</v>
      </c>
      <c r="D77" s="236" t="s">
        <v>357</v>
      </c>
      <c r="E77" s="237">
        <v>0.24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21</v>
      </c>
      <c r="M77" s="239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9" t="s">
        <v>578</v>
      </c>
      <c r="S77" s="239" t="s">
        <v>159</v>
      </c>
      <c r="T77" s="240" t="s">
        <v>181</v>
      </c>
      <c r="U77" s="223">
        <v>1.327</v>
      </c>
      <c r="V77" s="223">
        <f>ROUND(E77*U77,2)</f>
        <v>0.32</v>
      </c>
      <c r="W77" s="223"/>
      <c r="X77" s="223" t="s">
        <v>160</v>
      </c>
      <c r="Y77" s="223" t="s">
        <v>161</v>
      </c>
      <c r="Z77" s="213"/>
      <c r="AA77" s="213"/>
      <c r="AB77" s="213"/>
      <c r="AC77" s="213"/>
      <c r="AD77" s="213"/>
      <c r="AE77" s="213"/>
      <c r="AF77" s="213"/>
      <c r="AG77" s="213" t="s">
        <v>573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2" x14ac:dyDescent="0.2">
      <c r="A78" s="220"/>
      <c r="B78" s="221"/>
      <c r="C78" s="253" t="s">
        <v>441</v>
      </c>
      <c r="D78" s="241"/>
      <c r="E78" s="241"/>
      <c r="F78" s="241"/>
      <c r="G78" s="241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200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3">
        <v>46</v>
      </c>
      <c r="B79" s="244" t="s">
        <v>621</v>
      </c>
      <c r="C79" s="254" t="s">
        <v>622</v>
      </c>
      <c r="D79" s="245" t="s">
        <v>224</v>
      </c>
      <c r="E79" s="246">
        <v>80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21</v>
      </c>
      <c r="M79" s="248">
        <f>G79*(1+L79/100)</f>
        <v>0</v>
      </c>
      <c r="N79" s="246">
        <v>8.4000000000000003E-4</v>
      </c>
      <c r="O79" s="246">
        <f>ROUND(E79*N79,2)</f>
        <v>7.0000000000000007E-2</v>
      </c>
      <c r="P79" s="246">
        <v>0</v>
      </c>
      <c r="Q79" s="246">
        <f>ROUND(E79*P79,2)</f>
        <v>0</v>
      </c>
      <c r="R79" s="248"/>
      <c r="S79" s="248" t="s">
        <v>180</v>
      </c>
      <c r="T79" s="249" t="s">
        <v>181</v>
      </c>
      <c r="U79" s="223">
        <v>0</v>
      </c>
      <c r="V79" s="223">
        <f>ROUND(E79*U79,2)</f>
        <v>0</v>
      </c>
      <c r="W79" s="223"/>
      <c r="X79" s="223" t="s">
        <v>160</v>
      </c>
      <c r="Y79" s="223" t="s">
        <v>161</v>
      </c>
      <c r="Z79" s="213"/>
      <c r="AA79" s="213"/>
      <c r="AB79" s="213"/>
      <c r="AC79" s="213"/>
      <c r="AD79" s="213"/>
      <c r="AE79" s="213"/>
      <c r="AF79" s="213"/>
      <c r="AG79" s="213" t="s">
        <v>573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3">
        <v>47</v>
      </c>
      <c r="B80" s="244" t="s">
        <v>623</v>
      </c>
      <c r="C80" s="254" t="s">
        <v>624</v>
      </c>
      <c r="D80" s="245" t="s">
        <v>224</v>
      </c>
      <c r="E80" s="246">
        <v>20</v>
      </c>
      <c r="F80" s="247"/>
      <c r="G80" s="248">
        <f>ROUND(E80*F80,2)</f>
        <v>0</v>
      </c>
      <c r="H80" s="247"/>
      <c r="I80" s="248">
        <f>ROUND(E80*H80,2)</f>
        <v>0</v>
      </c>
      <c r="J80" s="247"/>
      <c r="K80" s="248">
        <f>ROUND(E80*J80,2)</f>
        <v>0</v>
      </c>
      <c r="L80" s="248">
        <v>21</v>
      </c>
      <c r="M80" s="248">
        <f>G80*(1+L80/100)</f>
        <v>0</v>
      </c>
      <c r="N80" s="246">
        <v>1.16E-3</v>
      </c>
      <c r="O80" s="246">
        <f>ROUND(E80*N80,2)</f>
        <v>0.02</v>
      </c>
      <c r="P80" s="246">
        <v>0</v>
      </c>
      <c r="Q80" s="246">
        <f>ROUND(E80*P80,2)</f>
        <v>0</v>
      </c>
      <c r="R80" s="248"/>
      <c r="S80" s="248" t="s">
        <v>180</v>
      </c>
      <c r="T80" s="249" t="s">
        <v>181</v>
      </c>
      <c r="U80" s="223">
        <v>0</v>
      </c>
      <c r="V80" s="223">
        <f>ROUND(E80*U80,2)</f>
        <v>0</v>
      </c>
      <c r="W80" s="223"/>
      <c r="X80" s="223" t="s">
        <v>160</v>
      </c>
      <c r="Y80" s="223" t="s">
        <v>161</v>
      </c>
      <c r="Z80" s="213"/>
      <c r="AA80" s="213"/>
      <c r="AB80" s="213"/>
      <c r="AC80" s="213"/>
      <c r="AD80" s="213"/>
      <c r="AE80" s="213"/>
      <c r="AF80" s="213"/>
      <c r="AG80" s="213" t="s">
        <v>573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3">
        <v>48</v>
      </c>
      <c r="B81" s="244" t="s">
        <v>625</v>
      </c>
      <c r="C81" s="254" t="s">
        <v>626</v>
      </c>
      <c r="D81" s="245" t="s">
        <v>224</v>
      </c>
      <c r="E81" s="246">
        <v>20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21</v>
      </c>
      <c r="M81" s="248">
        <f>G81*(1+L81/100)</f>
        <v>0</v>
      </c>
      <c r="N81" s="246">
        <v>1.4400000000000001E-3</v>
      </c>
      <c r="O81" s="246">
        <f>ROUND(E81*N81,2)</f>
        <v>0.03</v>
      </c>
      <c r="P81" s="246">
        <v>0</v>
      </c>
      <c r="Q81" s="246">
        <f>ROUND(E81*P81,2)</f>
        <v>0</v>
      </c>
      <c r="R81" s="248"/>
      <c r="S81" s="248" t="s">
        <v>180</v>
      </c>
      <c r="T81" s="249" t="s">
        <v>181</v>
      </c>
      <c r="U81" s="223">
        <v>0</v>
      </c>
      <c r="V81" s="223">
        <f>ROUND(E81*U81,2)</f>
        <v>0</v>
      </c>
      <c r="W81" s="223"/>
      <c r="X81" s="223" t="s">
        <v>160</v>
      </c>
      <c r="Y81" s="223" t="s">
        <v>161</v>
      </c>
      <c r="Z81" s="213"/>
      <c r="AA81" s="213"/>
      <c r="AB81" s="213"/>
      <c r="AC81" s="213"/>
      <c r="AD81" s="213"/>
      <c r="AE81" s="213"/>
      <c r="AF81" s="213"/>
      <c r="AG81" s="213" t="s">
        <v>573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3">
        <v>49</v>
      </c>
      <c r="B82" s="244" t="s">
        <v>627</v>
      </c>
      <c r="C82" s="254" t="s">
        <v>628</v>
      </c>
      <c r="D82" s="245" t="s">
        <v>224</v>
      </c>
      <c r="E82" s="246">
        <v>10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21</v>
      </c>
      <c r="M82" s="248">
        <f>G82*(1+L82/100)</f>
        <v>0</v>
      </c>
      <c r="N82" s="246">
        <v>3.62E-3</v>
      </c>
      <c r="O82" s="246">
        <f>ROUND(E82*N82,2)</f>
        <v>0.04</v>
      </c>
      <c r="P82" s="246">
        <v>0</v>
      </c>
      <c r="Q82" s="246">
        <f>ROUND(E82*P82,2)</f>
        <v>0</v>
      </c>
      <c r="R82" s="248"/>
      <c r="S82" s="248" t="s">
        <v>180</v>
      </c>
      <c r="T82" s="249" t="s">
        <v>181</v>
      </c>
      <c r="U82" s="223">
        <v>0</v>
      </c>
      <c r="V82" s="223">
        <f>ROUND(E82*U82,2)</f>
        <v>0</v>
      </c>
      <c r="W82" s="223"/>
      <c r="X82" s="223" t="s">
        <v>160</v>
      </c>
      <c r="Y82" s="223" t="s">
        <v>161</v>
      </c>
      <c r="Z82" s="213"/>
      <c r="AA82" s="213"/>
      <c r="AB82" s="213"/>
      <c r="AC82" s="213"/>
      <c r="AD82" s="213"/>
      <c r="AE82" s="213"/>
      <c r="AF82" s="213"/>
      <c r="AG82" s="213" t="s">
        <v>573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3">
        <v>50</v>
      </c>
      <c r="B83" s="244" t="s">
        <v>629</v>
      </c>
      <c r="C83" s="254" t="s">
        <v>630</v>
      </c>
      <c r="D83" s="245" t="s">
        <v>224</v>
      </c>
      <c r="E83" s="246">
        <v>5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21</v>
      </c>
      <c r="M83" s="248">
        <f>G83*(1+L83/100)</f>
        <v>0</v>
      </c>
      <c r="N83" s="246">
        <v>6.1000000000000004E-3</v>
      </c>
      <c r="O83" s="246">
        <f>ROUND(E83*N83,2)</f>
        <v>0.03</v>
      </c>
      <c r="P83" s="246">
        <v>0</v>
      </c>
      <c r="Q83" s="246">
        <f>ROUND(E83*P83,2)</f>
        <v>0</v>
      </c>
      <c r="R83" s="248"/>
      <c r="S83" s="248" t="s">
        <v>180</v>
      </c>
      <c r="T83" s="249" t="s">
        <v>181</v>
      </c>
      <c r="U83" s="223">
        <v>0</v>
      </c>
      <c r="V83" s="223">
        <f>ROUND(E83*U83,2)</f>
        <v>0</v>
      </c>
      <c r="W83" s="223"/>
      <c r="X83" s="223" t="s">
        <v>160</v>
      </c>
      <c r="Y83" s="223" t="s">
        <v>161</v>
      </c>
      <c r="Z83" s="213"/>
      <c r="AA83" s="213"/>
      <c r="AB83" s="213"/>
      <c r="AC83" s="213"/>
      <c r="AD83" s="213"/>
      <c r="AE83" s="213"/>
      <c r="AF83" s="213"/>
      <c r="AG83" s="213" t="s">
        <v>573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43">
        <v>51</v>
      </c>
      <c r="B84" s="244" t="s">
        <v>631</v>
      </c>
      <c r="C84" s="254" t="s">
        <v>632</v>
      </c>
      <c r="D84" s="245" t="s">
        <v>224</v>
      </c>
      <c r="E84" s="246">
        <v>25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21</v>
      </c>
      <c r="M84" s="248">
        <f>G84*(1+L84/100)</f>
        <v>0</v>
      </c>
      <c r="N84" s="246">
        <v>2.0000000000000001E-4</v>
      </c>
      <c r="O84" s="246">
        <f>ROUND(E84*N84,2)</f>
        <v>0.01</v>
      </c>
      <c r="P84" s="246">
        <v>0</v>
      </c>
      <c r="Q84" s="246">
        <f>ROUND(E84*P84,2)</f>
        <v>0</v>
      </c>
      <c r="R84" s="248"/>
      <c r="S84" s="248" t="s">
        <v>180</v>
      </c>
      <c r="T84" s="249" t="s">
        <v>181</v>
      </c>
      <c r="U84" s="223">
        <v>0</v>
      </c>
      <c r="V84" s="223">
        <f>ROUND(E84*U84,2)</f>
        <v>0</v>
      </c>
      <c r="W84" s="223"/>
      <c r="X84" s="223" t="s">
        <v>160</v>
      </c>
      <c r="Y84" s="223" t="s">
        <v>161</v>
      </c>
      <c r="Z84" s="213"/>
      <c r="AA84" s="213"/>
      <c r="AB84" s="213"/>
      <c r="AC84" s="213"/>
      <c r="AD84" s="213"/>
      <c r="AE84" s="213"/>
      <c r="AF84" s="213"/>
      <c r="AG84" s="213" t="s">
        <v>573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43">
        <v>52</v>
      </c>
      <c r="B85" s="244" t="s">
        <v>633</v>
      </c>
      <c r="C85" s="254" t="s">
        <v>634</v>
      </c>
      <c r="D85" s="245" t="s">
        <v>224</v>
      </c>
      <c r="E85" s="246">
        <v>10</v>
      </c>
      <c r="F85" s="247"/>
      <c r="G85" s="248">
        <f>ROUND(E85*F85,2)</f>
        <v>0</v>
      </c>
      <c r="H85" s="247"/>
      <c r="I85" s="248">
        <f>ROUND(E85*H85,2)</f>
        <v>0</v>
      </c>
      <c r="J85" s="247"/>
      <c r="K85" s="248">
        <f>ROUND(E85*J85,2)</f>
        <v>0</v>
      </c>
      <c r="L85" s="248">
        <v>21</v>
      </c>
      <c r="M85" s="248">
        <f>G85*(1+L85/100)</f>
        <v>0</v>
      </c>
      <c r="N85" s="246">
        <v>2.4000000000000001E-4</v>
      </c>
      <c r="O85" s="246">
        <f>ROUND(E85*N85,2)</f>
        <v>0</v>
      </c>
      <c r="P85" s="246">
        <v>0</v>
      </c>
      <c r="Q85" s="246">
        <f>ROUND(E85*P85,2)</f>
        <v>0</v>
      </c>
      <c r="R85" s="248"/>
      <c r="S85" s="248" t="s">
        <v>180</v>
      </c>
      <c r="T85" s="249" t="s">
        <v>181</v>
      </c>
      <c r="U85" s="223">
        <v>0</v>
      </c>
      <c r="V85" s="223">
        <f>ROUND(E85*U85,2)</f>
        <v>0</v>
      </c>
      <c r="W85" s="223"/>
      <c r="X85" s="223" t="s">
        <v>160</v>
      </c>
      <c r="Y85" s="223" t="s">
        <v>161</v>
      </c>
      <c r="Z85" s="213"/>
      <c r="AA85" s="213"/>
      <c r="AB85" s="213"/>
      <c r="AC85" s="213"/>
      <c r="AD85" s="213"/>
      <c r="AE85" s="213"/>
      <c r="AF85" s="213"/>
      <c r="AG85" s="213" t="s">
        <v>573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3">
        <v>53</v>
      </c>
      <c r="B86" s="244" t="s">
        <v>635</v>
      </c>
      <c r="C86" s="254" t="s">
        <v>636</v>
      </c>
      <c r="D86" s="245" t="s">
        <v>318</v>
      </c>
      <c r="E86" s="246">
        <v>6</v>
      </c>
      <c r="F86" s="247"/>
      <c r="G86" s="248">
        <f>ROUND(E86*F86,2)</f>
        <v>0</v>
      </c>
      <c r="H86" s="247"/>
      <c r="I86" s="248">
        <f>ROUND(E86*H86,2)</f>
        <v>0</v>
      </c>
      <c r="J86" s="247"/>
      <c r="K86" s="248">
        <f>ROUND(E86*J86,2)</f>
        <v>0</v>
      </c>
      <c r="L86" s="248">
        <v>21</v>
      </c>
      <c r="M86" s="248">
        <f>G86*(1+L86/100)</f>
        <v>0</v>
      </c>
      <c r="N86" s="246">
        <v>2.2000000000000001E-4</v>
      </c>
      <c r="O86" s="246">
        <f>ROUND(E86*N86,2)</f>
        <v>0</v>
      </c>
      <c r="P86" s="246">
        <v>0</v>
      </c>
      <c r="Q86" s="246">
        <f>ROUND(E86*P86,2)</f>
        <v>0</v>
      </c>
      <c r="R86" s="248"/>
      <c r="S86" s="248" t="s">
        <v>180</v>
      </c>
      <c r="T86" s="249" t="s">
        <v>181</v>
      </c>
      <c r="U86" s="223">
        <v>0</v>
      </c>
      <c r="V86" s="223">
        <f>ROUND(E86*U86,2)</f>
        <v>0</v>
      </c>
      <c r="W86" s="223"/>
      <c r="X86" s="223" t="s">
        <v>160</v>
      </c>
      <c r="Y86" s="223" t="s">
        <v>161</v>
      </c>
      <c r="Z86" s="213"/>
      <c r="AA86" s="213"/>
      <c r="AB86" s="213"/>
      <c r="AC86" s="213"/>
      <c r="AD86" s="213"/>
      <c r="AE86" s="213"/>
      <c r="AF86" s="213"/>
      <c r="AG86" s="213" t="s">
        <v>573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3">
        <v>54</v>
      </c>
      <c r="B87" s="244" t="s">
        <v>637</v>
      </c>
      <c r="C87" s="254" t="s">
        <v>638</v>
      </c>
      <c r="D87" s="245" t="s">
        <v>318</v>
      </c>
      <c r="E87" s="246">
        <v>1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21</v>
      </c>
      <c r="M87" s="248">
        <f>G87*(1+L87/100)</f>
        <v>0</v>
      </c>
      <c r="N87" s="246">
        <v>7.6000000000000004E-4</v>
      </c>
      <c r="O87" s="246">
        <f>ROUND(E87*N87,2)</f>
        <v>0</v>
      </c>
      <c r="P87" s="246">
        <v>0</v>
      </c>
      <c r="Q87" s="246">
        <f>ROUND(E87*P87,2)</f>
        <v>0</v>
      </c>
      <c r="R87" s="248"/>
      <c r="S87" s="248" t="s">
        <v>180</v>
      </c>
      <c r="T87" s="249" t="s">
        <v>181</v>
      </c>
      <c r="U87" s="223">
        <v>0</v>
      </c>
      <c r="V87" s="223">
        <f>ROUND(E87*U87,2)</f>
        <v>0</v>
      </c>
      <c r="W87" s="223"/>
      <c r="X87" s="223" t="s">
        <v>160</v>
      </c>
      <c r="Y87" s="223" t="s">
        <v>161</v>
      </c>
      <c r="Z87" s="213"/>
      <c r="AA87" s="213"/>
      <c r="AB87" s="213"/>
      <c r="AC87" s="213"/>
      <c r="AD87" s="213"/>
      <c r="AE87" s="213"/>
      <c r="AF87" s="213"/>
      <c r="AG87" s="213" t="s">
        <v>573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3">
        <v>55</v>
      </c>
      <c r="B88" s="244" t="s">
        <v>639</v>
      </c>
      <c r="C88" s="254" t="s">
        <v>640</v>
      </c>
      <c r="D88" s="245" t="s">
        <v>318</v>
      </c>
      <c r="E88" s="246">
        <v>1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21</v>
      </c>
      <c r="M88" s="248">
        <f>G88*(1+L88/100)</f>
        <v>0</v>
      </c>
      <c r="N88" s="246">
        <v>4.0999999999999999E-4</v>
      </c>
      <c r="O88" s="246">
        <f>ROUND(E88*N88,2)</f>
        <v>0</v>
      </c>
      <c r="P88" s="246">
        <v>0</v>
      </c>
      <c r="Q88" s="246">
        <f>ROUND(E88*P88,2)</f>
        <v>0</v>
      </c>
      <c r="R88" s="248"/>
      <c r="S88" s="248" t="s">
        <v>180</v>
      </c>
      <c r="T88" s="249" t="s">
        <v>181</v>
      </c>
      <c r="U88" s="223">
        <v>0</v>
      </c>
      <c r="V88" s="223">
        <f>ROUND(E88*U88,2)</f>
        <v>0</v>
      </c>
      <c r="W88" s="223"/>
      <c r="X88" s="223" t="s">
        <v>160</v>
      </c>
      <c r="Y88" s="223" t="s">
        <v>161</v>
      </c>
      <c r="Z88" s="213"/>
      <c r="AA88" s="213"/>
      <c r="AB88" s="213"/>
      <c r="AC88" s="213"/>
      <c r="AD88" s="213"/>
      <c r="AE88" s="213"/>
      <c r="AF88" s="213"/>
      <c r="AG88" s="213" t="s">
        <v>573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3">
        <v>56</v>
      </c>
      <c r="B89" s="244" t="s">
        <v>641</v>
      </c>
      <c r="C89" s="254" t="s">
        <v>642</v>
      </c>
      <c r="D89" s="245" t="s">
        <v>318</v>
      </c>
      <c r="E89" s="246">
        <v>4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21</v>
      </c>
      <c r="M89" s="248">
        <f>G89*(1+L89/100)</f>
        <v>0</v>
      </c>
      <c r="N89" s="246">
        <v>2.1000000000000001E-4</v>
      </c>
      <c r="O89" s="246">
        <f>ROUND(E89*N89,2)</f>
        <v>0</v>
      </c>
      <c r="P89" s="246">
        <v>0</v>
      </c>
      <c r="Q89" s="246">
        <f>ROUND(E89*P89,2)</f>
        <v>0</v>
      </c>
      <c r="R89" s="248"/>
      <c r="S89" s="248" t="s">
        <v>180</v>
      </c>
      <c r="T89" s="249" t="s">
        <v>181</v>
      </c>
      <c r="U89" s="223">
        <v>0</v>
      </c>
      <c r="V89" s="223">
        <f>ROUND(E89*U89,2)</f>
        <v>0</v>
      </c>
      <c r="W89" s="223"/>
      <c r="X89" s="223" t="s">
        <v>160</v>
      </c>
      <c r="Y89" s="223" t="s">
        <v>161</v>
      </c>
      <c r="Z89" s="213"/>
      <c r="AA89" s="213"/>
      <c r="AB89" s="213"/>
      <c r="AC89" s="213"/>
      <c r="AD89" s="213"/>
      <c r="AE89" s="213"/>
      <c r="AF89" s="213"/>
      <c r="AG89" s="213" t="s">
        <v>573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3">
        <v>57</v>
      </c>
      <c r="B90" s="244" t="s">
        <v>643</v>
      </c>
      <c r="C90" s="254" t="s">
        <v>644</v>
      </c>
      <c r="D90" s="245" t="s">
        <v>318</v>
      </c>
      <c r="E90" s="246">
        <v>4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21</v>
      </c>
      <c r="M90" s="248">
        <f>G90*(1+L90/100)</f>
        <v>0</v>
      </c>
      <c r="N90" s="246">
        <v>3.4000000000000002E-4</v>
      </c>
      <c r="O90" s="246">
        <f>ROUND(E90*N90,2)</f>
        <v>0</v>
      </c>
      <c r="P90" s="246">
        <v>0</v>
      </c>
      <c r="Q90" s="246">
        <f>ROUND(E90*P90,2)</f>
        <v>0</v>
      </c>
      <c r="R90" s="248"/>
      <c r="S90" s="248" t="s">
        <v>180</v>
      </c>
      <c r="T90" s="249" t="s">
        <v>181</v>
      </c>
      <c r="U90" s="223">
        <v>0</v>
      </c>
      <c r="V90" s="223">
        <f>ROUND(E90*U90,2)</f>
        <v>0</v>
      </c>
      <c r="W90" s="223"/>
      <c r="X90" s="223" t="s">
        <v>160</v>
      </c>
      <c r="Y90" s="223" t="s">
        <v>161</v>
      </c>
      <c r="Z90" s="213"/>
      <c r="AA90" s="213"/>
      <c r="AB90" s="213"/>
      <c r="AC90" s="213"/>
      <c r="AD90" s="213"/>
      <c r="AE90" s="213"/>
      <c r="AF90" s="213"/>
      <c r="AG90" s="213" t="s">
        <v>573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3">
        <v>58</v>
      </c>
      <c r="B91" s="244" t="s">
        <v>645</v>
      </c>
      <c r="C91" s="254" t="s">
        <v>646</v>
      </c>
      <c r="D91" s="245" t="s">
        <v>318</v>
      </c>
      <c r="E91" s="246">
        <v>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21</v>
      </c>
      <c r="M91" s="248">
        <f>G91*(1+L91/100)</f>
        <v>0</v>
      </c>
      <c r="N91" s="246">
        <v>5.0000000000000001E-4</v>
      </c>
      <c r="O91" s="246">
        <f>ROUND(E91*N91,2)</f>
        <v>0</v>
      </c>
      <c r="P91" s="246">
        <v>0</v>
      </c>
      <c r="Q91" s="246">
        <f>ROUND(E91*P91,2)</f>
        <v>0</v>
      </c>
      <c r="R91" s="248"/>
      <c r="S91" s="248" t="s">
        <v>180</v>
      </c>
      <c r="T91" s="249" t="s">
        <v>181</v>
      </c>
      <c r="U91" s="223">
        <v>0</v>
      </c>
      <c r="V91" s="223">
        <f>ROUND(E91*U91,2)</f>
        <v>0</v>
      </c>
      <c r="W91" s="223"/>
      <c r="X91" s="223" t="s">
        <v>160</v>
      </c>
      <c r="Y91" s="223" t="s">
        <v>161</v>
      </c>
      <c r="Z91" s="213"/>
      <c r="AA91" s="213"/>
      <c r="AB91" s="213"/>
      <c r="AC91" s="213"/>
      <c r="AD91" s="213"/>
      <c r="AE91" s="213"/>
      <c r="AF91" s="213"/>
      <c r="AG91" s="213" t="s">
        <v>573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59</v>
      </c>
      <c r="B92" s="244" t="s">
        <v>647</v>
      </c>
      <c r="C92" s="254" t="s">
        <v>648</v>
      </c>
      <c r="D92" s="245" t="s">
        <v>318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21</v>
      </c>
      <c r="M92" s="248">
        <f>G92*(1+L92/100)</f>
        <v>0</v>
      </c>
      <c r="N92" s="246">
        <v>1.6800000000000001E-3</v>
      </c>
      <c r="O92" s="246">
        <f>ROUND(E92*N92,2)</f>
        <v>0</v>
      </c>
      <c r="P92" s="246">
        <v>0</v>
      </c>
      <c r="Q92" s="246">
        <f>ROUND(E92*P92,2)</f>
        <v>0</v>
      </c>
      <c r="R92" s="248"/>
      <c r="S92" s="248" t="s">
        <v>180</v>
      </c>
      <c r="T92" s="249" t="s">
        <v>181</v>
      </c>
      <c r="U92" s="223">
        <v>0</v>
      </c>
      <c r="V92" s="223">
        <f>ROUND(E92*U92,2)</f>
        <v>0</v>
      </c>
      <c r="W92" s="223"/>
      <c r="X92" s="223" t="s">
        <v>160</v>
      </c>
      <c r="Y92" s="223" t="s">
        <v>161</v>
      </c>
      <c r="Z92" s="213"/>
      <c r="AA92" s="213"/>
      <c r="AB92" s="213"/>
      <c r="AC92" s="213"/>
      <c r="AD92" s="213"/>
      <c r="AE92" s="213"/>
      <c r="AF92" s="213"/>
      <c r="AG92" s="213" t="s">
        <v>573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43">
        <v>60</v>
      </c>
      <c r="B93" s="244" t="s">
        <v>649</v>
      </c>
      <c r="C93" s="254" t="s">
        <v>650</v>
      </c>
      <c r="D93" s="245" t="s">
        <v>318</v>
      </c>
      <c r="E93" s="246">
        <v>6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21</v>
      </c>
      <c r="M93" s="248">
        <f>G93*(1+L93/100)</f>
        <v>0</v>
      </c>
      <c r="N93" s="246">
        <v>2.7999999999999998E-4</v>
      </c>
      <c r="O93" s="246">
        <f>ROUND(E93*N93,2)</f>
        <v>0</v>
      </c>
      <c r="P93" s="246">
        <v>0</v>
      </c>
      <c r="Q93" s="246">
        <f>ROUND(E93*P93,2)</f>
        <v>0</v>
      </c>
      <c r="R93" s="248"/>
      <c r="S93" s="248" t="s">
        <v>180</v>
      </c>
      <c r="T93" s="249" t="s">
        <v>181</v>
      </c>
      <c r="U93" s="223">
        <v>0</v>
      </c>
      <c r="V93" s="223">
        <f>ROUND(E93*U93,2)</f>
        <v>0</v>
      </c>
      <c r="W93" s="223"/>
      <c r="X93" s="223" t="s">
        <v>160</v>
      </c>
      <c r="Y93" s="223" t="s">
        <v>161</v>
      </c>
      <c r="Z93" s="213"/>
      <c r="AA93" s="213"/>
      <c r="AB93" s="213"/>
      <c r="AC93" s="213"/>
      <c r="AD93" s="213"/>
      <c r="AE93" s="213"/>
      <c r="AF93" s="213"/>
      <c r="AG93" s="213" t="s">
        <v>573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3">
        <v>61</v>
      </c>
      <c r="B94" s="244" t="s">
        <v>651</v>
      </c>
      <c r="C94" s="254" t="s">
        <v>652</v>
      </c>
      <c r="D94" s="245" t="s">
        <v>318</v>
      </c>
      <c r="E94" s="246">
        <v>1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21</v>
      </c>
      <c r="M94" s="248">
        <f>G94*(1+L94/100)</f>
        <v>0</v>
      </c>
      <c r="N94" s="246">
        <v>6.7000000000000002E-4</v>
      </c>
      <c r="O94" s="246">
        <f>ROUND(E94*N94,2)</f>
        <v>0</v>
      </c>
      <c r="P94" s="246">
        <v>0</v>
      </c>
      <c r="Q94" s="246">
        <f>ROUND(E94*P94,2)</f>
        <v>0</v>
      </c>
      <c r="R94" s="248"/>
      <c r="S94" s="248" t="s">
        <v>180</v>
      </c>
      <c r="T94" s="249" t="s">
        <v>181</v>
      </c>
      <c r="U94" s="223">
        <v>0</v>
      </c>
      <c r="V94" s="223">
        <f>ROUND(E94*U94,2)</f>
        <v>0</v>
      </c>
      <c r="W94" s="223"/>
      <c r="X94" s="223" t="s">
        <v>399</v>
      </c>
      <c r="Y94" s="223" t="s">
        <v>161</v>
      </c>
      <c r="Z94" s="213"/>
      <c r="AA94" s="213"/>
      <c r="AB94" s="213"/>
      <c r="AC94" s="213"/>
      <c r="AD94" s="213"/>
      <c r="AE94" s="213"/>
      <c r="AF94" s="213"/>
      <c r="AG94" s="213" t="s">
        <v>530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3">
        <v>62</v>
      </c>
      <c r="B95" s="244" t="s">
        <v>653</v>
      </c>
      <c r="C95" s="254" t="s">
        <v>654</v>
      </c>
      <c r="D95" s="245" t="s">
        <v>318</v>
      </c>
      <c r="E95" s="246">
        <v>5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21</v>
      </c>
      <c r="M95" s="248">
        <f>G95*(1+L95/100)</f>
        <v>0</v>
      </c>
      <c r="N95" s="246">
        <v>5.0000000000000001E-4</v>
      </c>
      <c r="O95" s="246">
        <f>ROUND(E95*N95,2)</f>
        <v>0</v>
      </c>
      <c r="P95" s="246">
        <v>0</v>
      </c>
      <c r="Q95" s="246">
        <f>ROUND(E95*P95,2)</f>
        <v>0</v>
      </c>
      <c r="R95" s="248"/>
      <c r="S95" s="248" t="s">
        <v>180</v>
      </c>
      <c r="T95" s="249" t="s">
        <v>181</v>
      </c>
      <c r="U95" s="223">
        <v>0</v>
      </c>
      <c r="V95" s="223">
        <f>ROUND(E95*U95,2)</f>
        <v>0</v>
      </c>
      <c r="W95" s="223"/>
      <c r="X95" s="223" t="s">
        <v>399</v>
      </c>
      <c r="Y95" s="223" t="s">
        <v>161</v>
      </c>
      <c r="Z95" s="213"/>
      <c r="AA95" s="213"/>
      <c r="AB95" s="213"/>
      <c r="AC95" s="213"/>
      <c r="AD95" s="213"/>
      <c r="AE95" s="213"/>
      <c r="AF95" s="213"/>
      <c r="AG95" s="213" t="s">
        <v>530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27" t="s">
        <v>153</v>
      </c>
      <c r="B96" s="228" t="s">
        <v>103</v>
      </c>
      <c r="C96" s="250" t="s">
        <v>104</v>
      </c>
      <c r="D96" s="229"/>
      <c r="E96" s="230"/>
      <c r="F96" s="231"/>
      <c r="G96" s="231">
        <f>SUMIF(AG97:AG97,"&lt;&gt;NOR",G97:G97)</f>
        <v>0</v>
      </c>
      <c r="H96" s="231"/>
      <c r="I96" s="231">
        <f>SUM(I97:I97)</f>
        <v>0</v>
      </c>
      <c r="J96" s="231"/>
      <c r="K96" s="231">
        <f>SUM(K97:K97)</f>
        <v>0</v>
      </c>
      <c r="L96" s="231"/>
      <c r="M96" s="231">
        <f>SUM(M97:M97)</f>
        <v>0</v>
      </c>
      <c r="N96" s="230"/>
      <c r="O96" s="230">
        <f>SUM(O97:O97)</f>
        <v>0</v>
      </c>
      <c r="P96" s="230"/>
      <c r="Q96" s="230">
        <f>SUM(Q97:Q97)</f>
        <v>0.02</v>
      </c>
      <c r="R96" s="231"/>
      <c r="S96" s="231"/>
      <c r="T96" s="232"/>
      <c r="U96" s="226"/>
      <c r="V96" s="226">
        <f>SUM(V97:V97)</f>
        <v>0.3</v>
      </c>
      <c r="W96" s="226"/>
      <c r="X96" s="226"/>
      <c r="Y96" s="226"/>
      <c r="AG96" t="s">
        <v>154</v>
      </c>
    </row>
    <row r="97" spans="1:60" outlineLevel="1" x14ac:dyDescent="0.2">
      <c r="A97" s="243">
        <v>63</v>
      </c>
      <c r="B97" s="244" t="s">
        <v>655</v>
      </c>
      <c r="C97" s="254" t="s">
        <v>656</v>
      </c>
      <c r="D97" s="245" t="s">
        <v>224</v>
      </c>
      <c r="E97" s="246">
        <v>10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21</v>
      </c>
      <c r="M97" s="248">
        <f>G97*(1+L97/100)</f>
        <v>0</v>
      </c>
      <c r="N97" s="246">
        <v>1.1E-4</v>
      </c>
      <c r="O97" s="246">
        <f>ROUND(E97*N97,2)</f>
        <v>0</v>
      </c>
      <c r="P97" s="246">
        <v>2.15E-3</v>
      </c>
      <c r="Q97" s="246">
        <f>ROUND(E97*P97,2)</f>
        <v>0.02</v>
      </c>
      <c r="R97" s="248" t="s">
        <v>578</v>
      </c>
      <c r="S97" s="248" t="s">
        <v>159</v>
      </c>
      <c r="T97" s="249" t="s">
        <v>181</v>
      </c>
      <c r="U97" s="223">
        <v>0.03</v>
      </c>
      <c r="V97" s="223">
        <f>ROUND(E97*U97,2)</f>
        <v>0.3</v>
      </c>
      <c r="W97" s="223"/>
      <c r="X97" s="223" t="s">
        <v>160</v>
      </c>
      <c r="Y97" s="223" t="s">
        <v>161</v>
      </c>
      <c r="Z97" s="213"/>
      <c r="AA97" s="213"/>
      <c r="AB97" s="213"/>
      <c r="AC97" s="213"/>
      <c r="AD97" s="213"/>
      <c r="AE97" s="213"/>
      <c r="AF97" s="213"/>
      <c r="AG97" s="213" t="s">
        <v>573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27" t="s">
        <v>153</v>
      </c>
      <c r="B98" s="228" t="s">
        <v>105</v>
      </c>
      <c r="C98" s="250" t="s">
        <v>106</v>
      </c>
      <c r="D98" s="229"/>
      <c r="E98" s="230"/>
      <c r="F98" s="231"/>
      <c r="G98" s="231">
        <f>SUMIF(AG99:AG119,"&lt;&gt;NOR",G99:G119)</f>
        <v>0</v>
      </c>
      <c r="H98" s="231"/>
      <c r="I98" s="231">
        <f>SUM(I99:I119)</f>
        <v>0</v>
      </c>
      <c r="J98" s="231"/>
      <c r="K98" s="231">
        <f>SUM(K99:K119)</f>
        <v>0</v>
      </c>
      <c r="L98" s="231"/>
      <c r="M98" s="231">
        <f>SUM(M99:M119)</f>
        <v>0</v>
      </c>
      <c r="N98" s="230"/>
      <c r="O98" s="230">
        <f>SUM(O99:O119)</f>
        <v>0.08</v>
      </c>
      <c r="P98" s="230"/>
      <c r="Q98" s="230">
        <f>SUM(Q99:Q119)</f>
        <v>0.51</v>
      </c>
      <c r="R98" s="231"/>
      <c r="S98" s="231"/>
      <c r="T98" s="232"/>
      <c r="U98" s="226"/>
      <c r="V98" s="226">
        <f>SUM(V99:V119)</f>
        <v>4.5</v>
      </c>
      <c r="W98" s="226"/>
      <c r="X98" s="226"/>
      <c r="Y98" s="226"/>
      <c r="AG98" t="s">
        <v>154</v>
      </c>
    </row>
    <row r="99" spans="1:60" outlineLevel="1" x14ac:dyDescent="0.2">
      <c r="A99" s="243">
        <v>64</v>
      </c>
      <c r="B99" s="244" t="s">
        <v>657</v>
      </c>
      <c r="C99" s="254" t="s">
        <v>658</v>
      </c>
      <c r="D99" s="245" t="s">
        <v>346</v>
      </c>
      <c r="E99" s="246">
        <v>2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21</v>
      </c>
      <c r="M99" s="248">
        <f>G99*(1+L99/100)</f>
        <v>0</v>
      </c>
      <c r="N99" s="246">
        <v>0</v>
      </c>
      <c r="O99" s="246">
        <f>ROUND(E99*N99,2)</f>
        <v>0</v>
      </c>
      <c r="P99" s="246">
        <v>1.933E-2</v>
      </c>
      <c r="Q99" s="246">
        <f>ROUND(E99*P99,2)</f>
        <v>0.04</v>
      </c>
      <c r="R99" s="248" t="s">
        <v>578</v>
      </c>
      <c r="S99" s="248" t="s">
        <v>159</v>
      </c>
      <c r="T99" s="249" t="s">
        <v>181</v>
      </c>
      <c r="U99" s="223">
        <v>0.59</v>
      </c>
      <c r="V99" s="223">
        <f>ROUND(E99*U99,2)</f>
        <v>1.18</v>
      </c>
      <c r="W99" s="223"/>
      <c r="X99" s="223" t="s">
        <v>160</v>
      </c>
      <c r="Y99" s="223" t="s">
        <v>161</v>
      </c>
      <c r="Z99" s="213"/>
      <c r="AA99" s="213"/>
      <c r="AB99" s="213"/>
      <c r="AC99" s="213"/>
      <c r="AD99" s="213"/>
      <c r="AE99" s="213"/>
      <c r="AF99" s="213"/>
      <c r="AG99" s="213" t="s">
        <v>573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3">
        <v>65</v>
      </c>
      <c r="B100" s="244" t="s">
        <v>659</v>
      </c>
      <c r="C100" s="254" t="s">
        <v>660</v>
      </c>
      <c r="D100" s="245" t="s">
        <v>346</v>
      </c>
      <c r="E100" s="246">
        <v>3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21</v>
      </c>
      <c r="M100" s="248">
        <f>G100*(1+L100/100)</f>
        <v>0</v>
      </c>
      <c r="N100" s="246">
        <v>0</v>
      </c>
      <c r="O100" s="246">
        <f>ROUND(E100*N100,2)</f>
        <v>0</v>
      </c>
      <c r="P100" s="246">
        <v>1.9460000000000002E-2</v>
      </c>
      <c r="Q100" s="246">
        <f>ROUND(E100*P100,2)</f>
        <v>0.06</v>
      </c>
      <c r="R100" s="248" t="s">
        <v>578</v>
      </c>
      <c r="S100" s="248" t="s">
        <v>159</v>
      </c>
      <c r="T100" s="249" t="s">
        <v>181</v>
      </c>
      <c r="U100" s="223">
        <v>0.38200000000000001</v>
      </c>
      <c r="V100" s="223">
        <f>ROUND(E100*U100,2)</f>
        <v>1.1499999999999999</v>
      </c>
      <c r="W100" s="223"/>
      <c r="X100" s="223" t="s">
        <v>160</v>
      </c>
      <c r="Y100" s="223" t="s">
        <v>161</v>
      </c>
      <c r="Z100" s="213"/>
      <c r="AA100" s="213"/>
      <c r="AB100" s="213"/>
      <c r="AC100" s="213"/>
      <c r="AD100" s="213"/>
      <c r="AE100" s="213"/>
      <c r="AF100" s="213"/>
      <c r="AG100" s="213" t="s">
        <v>573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3">
        <v>66</v>
      </c>
      <c r="B101" s="244" t="s">
        <v>661</v>
      </c>
      <c r="C101" s="254" t="s">
        <v>662</v>
      </c>
      <c r="D101" s="245" t="s">
        <v>346</v>
      </c>
      <c r="E101" s="246">
        <v>1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21</v>
      </c>
      <c r="M101" s="248">
        <f>G101*(1+L101/100)</f>
        <v>0</v>
      </c>
      <c r="N101" s="246">
        <v>0</v>
      </c>
      <c r="O101" s="246">
        <f>ROUND(E101*N101,2)</f>
        <v>0</v>
      </c>
      <c r="P101" s="246">
        <v>8.7999999999999995E-2</v>
      </c>
      <c r="Q101" s="246">
        <f>ROUND(E101*P101,2)</f>
        <v>0.09</v>
      </c>
      <c r="R101" s="248" t="s">
        <v>578</v>
      </c>
      <c r="S101" s="248" t="s">
        <v>159</v>
      </c>
      <c r="T101" s="249" t="s">
        <v>181</v>
      </c>
      <c r="U101" s="223">
        <v>0.69299999999999995</v>
      </c>
      <c r="V101" s="223">
        <f>ROUND(E101*U101,2)</f>
        <v>0.69</v>
      </c>
      <c r="W101" s="223"/>
      <c r="X101" s="223" t="s">
        <v>160</v>
      </c>
      <c r="Y101" s="223" t="s">
        <v>161</v>
      </c>
      <c r="Z101" s="213"/>
      <c r="AA101" s="213"/>
      <c r="AB101" s="213"/>
      <c r="AC101" s="213"/>
      <c r="AD101" s="213"/>
      <c r="AE101" s="213"/>
      <c r="AF101" s="213"/>
      <c r="AG101" s="213" t="s">
        <v>573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3">
        <v>67</v>
      </c>
      <c r="B102" s="244" t="s">
        <v>663</v>
      </c>
      <c r="C102" s="254" t="s">
        <v>664</v>
      </c>
      <c r="D102" s="245" t="s">
        <v>318</v>
      </c>
      <c r="E102" s="246">
        <v>4</v>
      </c>
      <c r="F102" s="247"/>
      <c r="G102" s="248">
        <f>ROUND(E102*F102,2)</f>
        <v>0</v>
      </c>
      <c r="H102" s="247"/>
      <c r="I102" s="248">
        <f>ROUND(E102*H102,2)</f>
        <v>0</v>
      </c>
      <c r="J102" s="247"/>
      <c r="K102" s="248">
        <f>ROUND(E102*J102,2)</f>
        <v>0</v>
      </c>
      <c r="L102" s="248">
        <v>21</v>
      </c>
      <c r="M102" s="248">
        <f>G102*(1+L102/100)</f>
        <v>0</v>
      </c>
      <c r="N102" s="246">
        <v>0</v>
      </c>
      <c r="O102" s="246">
        <f>ROUND(E102*N102,2)</f>
        <v>0</v>
      </c>
      <c r="P102" s="246">
        <v>4.8999999999999998E-4</v>
      </c>
      <c r="Q102" s="246">
        <f>ROUND(E102*P102,2)</f>
        <v>0</v>
      </c>
      <c r="R102" s="248" t="s">
        <v>578</v>
      </c>
      <c r="S102" s="248" t="s">
        <v>159</v>
      </c>
      <c r="T102" s="249" t="s">
        <v>181</v>
      </c>
      <c r="U102" s="223">
        <v>0.114</v>
      </c>
      <c r="V102" s="223">
        <f>ROUND(E102*U102,2)</f>
        <v>0.46</v>
      </c>
      <c r="W102" s="223"/>
      <c r="X102" s="223" t="s">
        <v>160</v>
      </c>
      <c r="Y102" s="223" t="s">
        <v>161</v>
      </c>
      <c r="Z102" s="213"/>
      <c r="AA102" s="213"/>
      <c r="AB102" s="213"/>
      <c r="AC102" s="213"/>
      <c r="AD102" s="213"/>
      <c r="AE102" s="213"/>
      <c r="AF102" s="213"/>
      <c r="AG102" s="213" t="s">
        <v>573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3">
        <v>68</v>
      </c>
      <c r="B103" s="244" t="s">
        <v>665</v>
      </c>
      <c r="C103" s="254" t="s">
        <v>666</v>
      </c>
      <c r="D103" s="245" t="s">
        <v>346</v>
      </c>
      <c r="E103" s="246">
        <v>4</v>
      </c>
      <c r="F103" s="247"/>
      <c r="G103" s="248">
        <f>ROUND(E103*F103,2)</f>
        <v>0</v>
      </c>
      <c r="H103" s="247"/>
      <c r="I103" s="248">
        <f>ROUND(E103*H103,2)</f>
        <v>0</v>
      </c>
      <c r="J103" s="247"/>
      <c r="K103" s="248">
        <f>ROUND(E103*J103,2)</f>
        <v>0</v>
      </c>
      <c r="L103" s="248">
        <v>21</v>
      </c>
      <c r="M103" s="248">
        <f>G103*(1+L103/100)</f>
        <v>0</v>
      </c>
      <c r="N103" s="246">
        <v>0</v>
      </c>
      <c r="O103" s="246">
        <f>ROUND(E103*N103,2)</f>
        <v>0</v>
      </c>
      <c r="P103" s="246">
        <v>1.56E-3</v>
      </c>
      <c r="Q103" s="246">
        <f>ROUND(E103*P103,2)</f>
        <v>0.01</v>
      </c>
      <c r="R103" s="248" t="s">
        <v>578</v>
      </c>
      <c r="S103" s="248" t="s">
        <v>159</v>
      </c>
      <c r="T103" s="249" t="s">
        <v>181</v>
      </c>
      <c r="U103" s="223">
        <v>0.217</v>
      </c>
      <c r="V103" s="223">
        <f>ROUND(E103*U103,2)</f>
        <v>0.87</v>
      </c>
      <c r="W103" s="223"/>
      <c r="X103" s="223" t="s">
        <v>160</v>
      </c>
      <c r="Y103" s="223" t="s">
        <v>161</v>
      </c>
      <c r="Z103" s="213"/>
      <c r="AA103" s="213"/>
      <c r="AB103" s="213"/>
      <c r="AC103" s="213"/>
      <c r="AD103" s="213"/>
      <c r="AE103" s="213"/>
      <c r="AF103" s="213"/>
      <c r="AG103" s="213" t="s">
        <v>573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4">
        <v>69</v>
      </c>
      <c r="B104" s="235" t="s">
        <v>667</v>
      </c>
      <c r="C104" s="251" t="s">
        <v>668</v>
      </c>
      <c r="D104" s="236" t="s">
        <v>357</v>
      </c>
      <c r="E104" s="237">
        <v>9.6000000000000002E-2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9" t="s">
        <v>578</v>
      </c>
      <c r="S104" s="239" t="s">
        <v>159</v>
      </c>
      <c r="T104" s="240" t="s">
        <v>181</v>
      </c>
      <c r="U104" s="223">
        <v>1.5169999999999999</v>
      </c>
      <c r="V104" s="223">
        <f>ROUND(E104*U104,2)</f>
        <v>0.15</v>
      </c>
      <c r="W104" s="223"/>
      <c r="X104" s="223" t="s">
        <v>160</v>
      </c>
      <c r="Y104" s="223" t="s">
        <v>161</v>
      </c>
      <c r="Z104" s="213"/>
      <c r="AA104" s="213"/>
      <c r="AB104" s="213"/>
      <c r="AC104" s="213"/>
      <c r="AD104" s="213"/>
      <c r="AE104" s="213"/>
      <c r="AF104" s="213"/>
      <c r="AG104" s="213" t="s">
        <v>573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">
      <c r="A105" s="220"/>
      <c r="B105" s="221"/>
      <c r="C105" s="253" t="s">
        <v>441</v>
      </c>
      <c r="D105" s="241"/>
      <c r="E105" s="241"/>
      <c r="F105" s="241"/>
      <c r="G105" s="241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200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3">
        <v>70</v>
      </c>
      <c r="B106" s="244" t="s">
        <v>669</v>
      </c>
      <c r="C106" s="254" t="s">
        <v>670</v>
      </c>
      <c r="D106" s="245" t="s">
        <v>318</v>
      </c>
      <c r="E106" s="246">
        <v>1</v>
      </c>
      <c r="F106" s="247"/>
      <c r="G106" s="248">
        <f>ROUND(E106*F106,2)</f>
        <v>0</v>
      </c>
      <c r="H106" s="247"/>
      <c r="I106" s="248">
        <f>ROUND(E106*H106,2)</f>
        <v>0</v>
      </c>
      <c r="J106" s="247"/>
      <c r="K106" s="248">
        <f>ROUND(E106*J106,2)</f>
        <v>0</v>
      </c>
      <c r="L106" s="248">
        <v>21</v>
      </c>
      <c r="M106" s="248">
        <f>G106*(1+L106/100)</f>
        <v>0</v>
      </c>
      <c r="N106" s="246">
        <v>2.47E-3</v>
      </c>
      <c r="O106" s="246">
        <f>ROUND(E106*N106,2)</f>
        <v>0</v>
      </c>
      <c r="P106" s="246">
        <v>0</v>
      </c>
      <c r="Q106" s="246">
        <f>ROUND(E106*P106,2)</f>
        <v>0</v>
      </c>
      <c r="R106" s="248"/>
      <c r="S106" s="248" t="s">
        <v>180</v>
      </c>
      <c r="T106" s="249" t="s">
        <v>181</v>
      </c>
      <c r="U106" s="223">
        <v>0</v>
      </c>
      <c r="V106" s="223">
        <f>ROUND(E106*U106,2)</f>
        <v>0</v>
      </c>
      <c r="W106" s="223"/>
      <c r="X106" s="223" t="s">
        <v>160</v>
      </c>
      <c r="Y106" s="223" t="s">
        <v>161</v>
      </c>
      <c r="Z106" s="213"/>
      <c r="AA106" s="213"/>
      <c r="AB106" s="213"/>
      <c r="AC106" s="213"/>
      <c r="AD106" s="213"/>
      <c r="AE106" s="213"/>
      <c r="AF106" s="213"/>
      <c r="AG106" s="213" t="s">
        <v>573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3">
        <v>71</v>
      </c>
      <c r="B107" s="244" t="s">
        <v>671</v>
      </c>
      <c r="C107" s="254" t="s">
        <v>672</v>
      </c>
      <c r="D107" s="245" t="s">
        <v>346</v>
      </c>
      <c r="E107" s="246">
        <v>2</v>
      </c>
      <c r="F107" s="247"/>
      <c r="G107" s="248">
        <f>ROUND(E107*F107,2)</f>
        <v>0</v>
      </c>
      <c r="H107" s="247"/>
      <c r="I107" s="248">
        <f>ROUND(E107*H107,2)</f>
        <v>0</v>
      </c>
      <c r="J107" s="247"/>
      <c r="K107" s="248">
        <f>ROUND(E107*J107,2)</f>
        <v>0</v>
      </c>
      <c r="L107" s="248">
        <v>21</v>
      </c>
      <c r="M107" s="248">
        <f>G107*(1+L107/100)</f>
        <v>0</v>
      </c>
      <c r="N107" s="246">
        <v>1.73E-3</v>
      </c>
      <c r="O107" s="246">
        <f>ROUND(E107*N107,2)</f>
        <v>0</v>
      </c>
      <c r="P107" s="246">
        <v>0</v>
      </c>
      <c r="Q107" s="246">
        <f>ROUND(E107*P107,2)</f>
        <v>0</v>
      </c>
      <c r="R107" s="248"/>
      <c r="S107" s="248" t="s">
        <v>180</v>
      </c>
      <c r="T107" s="249" t="s">
        <v>181</v>
      </c>
      <c r="U107" s="223">
        <v>0</v>
      </c>
      <c r="V107" s="223">
        <f>ROUND(E107*U107,2)</f>
        <v>0</v>
      </c>
      <c r="W107" s="223"/>
      <c r="X107" s="223" t="s">
        <v>160</v>
      </c>
      <c r="Y107" s="223" t="s">
        <v>161</v>
      </c>
      <c r="Z107" s="213"/>
      <c r="AA107" s="213"/>
      <c r="AB107" s="213"/>
      <c r="AC107" s="213"/>
      <c r="AD107" s="213"/>
      <c r="AE107" s="213"/>
      <c r="AF107" s="213"/>
      <c r="AG107" s="213" t="s">
        <v>573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3">
        <v>72</v>
      </c>
      <c r="B108" s="244" t="s">
        <v>673</v>
      </c>
      <c r="C108" s="254" t="s">
        <v>674</v>
      </c>
      <c r="D108" s="245" t="s">
        <v>346</v>
      </c>
      <c r="E108" s="246">
        <v>1</v>
      </c>
      <c r="F108" s="247"/>
      <c r="G108" s="248">
        <f>ROUND(E108*F108,2)</f>
        <v>0</v>
      </c>
      <c r="H108" s="247"/>
      <c r="I108" s="248">
        <f>ROUND(E108*H108,2)</f>
        <v>0</v>
      </c>
      <c r="J108" s="247"/>
      <c r="K108" s="248">
        <f>ROUND(E108*J108,2)</f>
        <v>0</v>
      </c>
      <c r="L108" s="248">
        <v>21</v>
      </c>
      <c r="M108" s="248">
        <f>G108*(1+L108/100)</f>
        <v>0</v>
      </c>
      <c r="N108" s="246">
        <v>0</v>
      </c>
      <c r="O108" s="246">
        <f>ROUND(E108*N108,2)</f>
        <v>0</v>
      </c>
      <c r="P108" s="246">
        <v>0.312</v>
      </c>
      <c r="Q108" s="246">
        <f>ROUND(E108*P108,2)</f>
        <v>0.31</v>
      </c>
      <c r="R108" s="248"/>
      <c r="S108" s="248" t="s">
        <v>180</v>
      </c>
      <c r="T108" s="249" t="s">
        <v>181</v>
      </c>
      <c r="U108" s="223">
        <v>0</v>
      </c>
      <c r="V108" s="223">
        <f>ROUND(E108*U108,2)</f>
        <v>0</v>
      </c>
      <c r="W108" s="223"/>
      <c r="X108" s="223" t="s">
        <v>160</v>
      </c>
      <c r="Y108" s="223" t="s">
        <v>161</v>
      </c>
      <c r="Z108" s="213"/>
      <c r="AA108" s="213"/>
      <c r="AB108" s="213"/>
      <c r="AC108" s="213"/>
      <c r="AD108" s="213"/>
      <c r="AE108" s="213"/>
      <c r="AF108" s="213"/>
      <c r="AG108" s="213" t="s">
        <v>573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43">
        <v>73</v>
      </c>
      <c r="B109" s="244" t="s">
        <v>675</v>
      </c>
      <c r="C109" s="254" t="s">
        <v>676</v>
      </c>
      <c r="D109" s="245" t="s">
        <v>346</v>
      </c>
      <c r="E109" s="246">
        <v>1</v>
      </c>
      <c r="F109" s="247"/>
      <c r="G109" s="248">
        <f>ROUND(E109*F109,2)</f>
        <v>0</v>
      </c>
      <c r="H109" s="247"/>
      <c r="I109" s="248">
        <f>ROUND(E109*H109,2)</f>
        <v>0</v>
      </c>
      <c r="J109" s="247"/>
      <c r="K109" s="248">
        <f>ROUND(E109*J109,2)</f>
        <v>0</v>
      </c>
      <c r="L109" s="248">
        <v>21</v>
      </c>
      <c r="M109" s="248">
        <f>G109*(1+L109/100)</f>
        <v>0</v>
      </c>
      <c r="N109" s="246">
        <v>5.4599999999999996E-3</v>
      </c>
      <c r="O109" s="246">
        <f>ROUND(E109*N109,2)</f>
        <v>0.01</v>
      </c>
      <c r="P109" s="246">
        <v>0</v>
      </c>
      <c r="Q109" s="246">
        <f>ROUND(E109*P109,2)</f>
        <v>0</v>
      </c>
      <c r="R109" s="248"/>
      <c r="S109" s="248" t="s">
        <v>180</v>
      </c>
      <c r="T109" s="249" t="s">
        <v>181</v>
      </c>
      <c r="U109" s="223">
        <v>0</v>
      </c>
      <c r="V109" s="223">
        <f>ROUND(E109*U109,2)</f>
        <v>0</v>
      </c>
      <c r="W109" s="223"/>
      <c r="X109" s="223" t="s">
        <v>160</v>
      </c>
      <c r="Y109" s="223" t="s">
        <v>161</v>
      </c>
      <c r="Z109" s="213"/>
      <c r="AA109" s="213"/>
      <c r="AB109" s="213"/>
      <c r="AC109" s="213"/>
      <c r="AD109" s="213"/>
      <c r="AE109" s="213"/>
      <c r="AF109" s="213"/>
      <c r="AG109" s="213" t="s">
        <v>573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43">
        <v>74</v>
      </c>
      <c r="B110" s="244" t="s">
        <v>677</v>
      </c>
      <c r="C110" s="254" t="s">
        <v>678</v>
      </c>
      <c r="D110" s="245" t="s">
        <v>318</v>
      </c>
      <c r="E110" s="246">
        <v>2</v>
      </c>
      <c r="F110" s="247"/>
      <c r="G110" s="248">
        <f>ROUND(E110*F110,2)</f>
        <v>0</v>
      </c>
      <c r="H110" s="247"/>
      <c r="I110" s="248">
        <f>ROUND(E110*H110,2)</f>
        <v>0</v>
      </c>
      <c r="J110" s="247"/>
      <c r="K110" s="248">
        <f>ROUND(E110*J110,2)</f>
        <v>0</v>
      </c>
      <c r="L110" s="248">
        <v>21</v>
      </c>
      <c r="M110" s="248">
        <f>G110*(1+L110/100)</f>
        <v>0</v>
      </c>
      <c r="N110" s="246">
        <v>1.6000000000000001E-4</v>
      </c>
      <c r="O110" s="246">
        <f>ROUND(E110*N110,2)</f>
        <v>0</v>
      </c>
      <c r="P110" s="246">
        <v>0</v>
      </c>
      <c r="Q110" s="246">
        <f>ROUND(E110*P110,2)</f>
        <v>0</v>
      </c>
      <c r="R110" s="248"/>
      <c r="S110" s="248" t="s">
        <v>180</v>
      </c>
      <c r="T110" s="249" t="s">
        <v>181</v>
      </c>
      <c r="U110" s="223">
        <v>0</v>
      </c>
      <c r="V110" s="223">
        <f>ROUND(E110*U110,2)</f>
        <v>0</v>
      </c>
      <c r="W110" s="223"/>
      <c r="X110" s="223" t="s">
        <v>160</v>
      </c>
      <c r="Y110" s="223" t="s">
        <v>161</v>
      </c>
      <c r="Z110" s="213"/>
      <c r="AA110" s="213"/>
      <c r="AB110" s="213"/>
      <c r="AC110" s="213"/>
      <c r="AD110" s="213"/>
      <c r="AE110" s="213"/>
      <c r="AF110" s="213"/>
      <c r="AG110" s="213" t="s">
        <v>573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43">
        <v>75</v>
      </c>
      <c r="B111" s="244" t="s">
        <v>679</v>
      </c>
      <c r="C111" s="254" t="s">
        <v>680</v>
      </c>
      <c r="D111" s="245" t="s">
        <v>318</v>
      </c>
      <c r="E111" s="246">
        <v>3</v>
      </c>
      <c r="F111" s="247"/>
      <c r="G111" s="248">
        <f>ROUND(E111*F111,2)</f>
        <v>0</v>
      </c>
      <c r="H111" s="247"/>
      <c r="I111" s="248">
        <f>ROUND(E111*H111,2)</f>
        <v>0</v>
      </c>
      <c r="J111" s="247"/>
      <c r="K111" s="248">
        <f>ROUND(E111*J111,2)</f>
        <v>0</v>
      </c>
      <c r="L111" s="248">
        <v>21</v>
      </c>
      <c r="M111" s="248">
        <f>G111*(1+L111/100)</f>
        <v>0</v>
      </c>
      <c r="N111" s="246">
        <v>4.0000000000000003E-5</v>
      </c>
      <c r="O111" s="246">
        <f>ROUND(E111*N111,2)</f>
        <v>0</v>
      </c>
      <c r="P111" s="246">
        <v>0</v>
      </c>
      <c r="Q111" s="246">
        <f>ROUND(E111*P111,2)</f>
        <v>0</v>
      </c>
      <c r="R111" s="248"/>
      <c r="S111" s="248" t="s">
        <v>180</v>
      </c>
      <c r="T111" s="249" t="s">
        <v>181</v>
      </c>
      <c r="U111" s="223">
        <v>0</v>
      </c>
      <c r="V111" s="223">
        <f>ROUND(E111*U111,2)</f>
        <v>0</v>
      </c>
      <c r="W111" s="223"/>
      <c r="X111" s="223" t="s">
        <v>160</v>
      </c>
      <c r="Y111" s="223" t="s">
        <v>161</v>
      </c>
      <c r="Z111" s="213"/>
      <c r="AA111" s="213"/>
      <c r="AB111" s="213"/>
      <c r="AC111" s="213"/>
      <c r="AD111" s="213"/>
      <c r="AE111" s="213"/>
      <c r="AF111" s="213"/>
      <c r="AG111" s="213" t="s">
        <v>573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43">
        <v>76</v>
      </c>
      <c r="B112" s="244" t="s">
        <v>681</v>
      </c>
      <c r="C112" s="254" t="s">
        <v>682</v>
      </c>
      <c r="D112" s="245" t="s">
        <v>318</v>
      </c>
      <c r="E112" s="246">
        <v>5</v>
      </c>
      <c r="F112" s="247"/>
      <c r="G112" s="248">
        <f>ROUND(E112*F112,2)</f>
        <v>0</v>
      </c>
      <c r="H112" s="247"/>
      <c r="I112" s="248">
        <f>ROUND(E112*H112,2)</f>
        <v>0</v>
      </c>
      <c r="J112" s="247"/>
      <c r="K112" s="248">
        <f>ROUND(E112*J112,2)</f>
        <v>0</v>
      </c>
      <c r="L112" s="248">
        <v>21</v>
      </c>
      <c r="M112" s="248">
        <f>G112*(1+L112/100)</f>
        <v>0</v>
      </c>
      <c r="N112" s="246">
        <v>2.4000000000000001E-4</v>
      </c>
      <c r="O112" s="246">
        <f>ROUND(E112*N112,2)</f>
        <v>0</v>
      </c>
      <c r="P112" s="246">
        <v>0</v>
      </c>
      <c r="Q112" s="246">
        <f>ROUND(E112*P112,2)</f>
        <v>0</v>
      </c>
      <c r="R112" s="248"/>
      <c r="S112" s="248" t="s">
        <v>180</v>
      </c>
      <c r="T112" s="249" t="s">
        <v>181</v>
      </c>
      <c r="U112" s="223">
        <v>0</v>
      </c>
      <c r="V112" s="223">
        <f>ROUND(E112*U112,2)</f>
        <v>0</v>
      </c>
      <c r="W112" s="223"/>
      <c r="X112" s="223" t="s">
        <v>160</v>
      </c>
      <c r="Y112" s="223" t="s">
        <v>161</v>
      </c>
      <c r="Z112" s="213"/>
      <c r="AA112" s="213"/>
      <c r="AB112" s="213"/>
      <c r="AC112" s="213"/>
      <c r="AD112" s="213"/>
      <c r="AE112" s="213"/>
      <c r="AF112" s="213"/>
      <c r="AG112" s="213" t="s">
        <v>573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3">
        <v>77</v>
      </c>
      <c r="B113" s="244" t="s">
        <v>683</v>
      </c>
      <c r="C113" s="254" t="s">
        <v>684</v>
      </c>
      <c r="D113" s="245" t="s">
        <v>318</v>
      </c>
      <c r="E113" s="246">
        <v>2</v>
      </c>
      <c r="F113" s="247"/>
      <c r="G113" s="248">
        <f>ROUND(E113*F113,2)</f>
        <v>0</v>
      </c>
      <c r="H113" s="247"/>
      <c r="I113" s="248">
        <f>ROUND(E113*H113,2)</f>
        <v>0</v>
      </c>
      <c r="J113" s="247"/>
      <c r="K113" s="248">
        <f>ROUND(E113*J113,2)</f>
        <v>0</v>
      </c>
      <c r="L113" s="248">
        <v>21</v>
      </c>
      <c r="M113" s="248">
        <f>G113*(1+L113/100)</f>
        <v>0</v>
      </c>
      <c r="N113" s="246">
        <v>1.2800000000000001E-3</v>
      </c>
      <c r="O113" s="246">
        <f>ROUND(E113*N113,2)</f>
        <v>0</v>
      </c>
      <c r="P113" s="246">
        <v>0</v>
      </c>
      <c r="Q113" s="246">
        <f>ROUND(E113*P113,2)</f>
        <v>0</v>
      </c>
      <c r="R113" s="248"/>
      <c r="S113" s="248" t="s">
        <v>180</v>
      </c>
      <c r="T113" s="249" t="s">
        <v>181</v>
      </c>
      <c r="U113" s="223">
        <v>0</v>
      </c>
      <c r="V113" s="223">
        <f>ROUND(E113*U113,2)</f>
        <v>0</v>
      </c>
      <c r="W113" s="223"/>
      <c r="X113" s="223" t="s">
        <v>160</v>
      </c>
      <c r="Y113" s="223" t="s">
        <v>161</v>
      </c>
      <c r="Z113" s="213"/>
      <c r="AA113" s="213"/>
      <c r="AB113" s="213"/>
      <c r="AC113" s="213"/>
      <c r="AD113" s="213"/>
      <c r="AE113" s="213"/>
      <c r="AF113" s="213"/>
      <c r="AG113" s="213" t="s">
        <v>573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43">
        <v>78</v>
      </c>
      <c r="B114" s="244" t="s">
        <v>685</v>
      </c>
      <c r="C114" s="254" t="s">
        <v>686</v>
      </c>
      <c r="D114" s="245" t="s">
        <v>318</v>
      </c>
      <c r="E114" s="246">
        <v>1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21</v>
      </c>
      <c r="M114" s="248">
        <f>G114*(1+L114/100)</f>
        <v>0</v>
      </c>
      <c r="N114" s="246">
        <v>3.1E-2</v>
      </c>
      <c r="O114" s="246">
        <f>ROUND(E114*N114,2)</f>
        <v>0.03</v>
      </c>
      <c r="P114" s="246">
        <v>0</v>
      </c>
      <c r="Q114" s="246">
        <f>ROUND(E114*P114,2)</f>
        <v>0</v>
      </c>
      <c r="R114" s="248"/>
      <c r="S114" s="248" t="s">
        <v>180</v>
      </c>
      <c r="T114" s="249" t="s">
        <v>181</v>
      </c>
      <c r="U114" s="223">
        <v>0</v>
      </c>
      <c r="V114" s="223">
        <f>ROUND(E114*U114,2)</f>
        <v>0</v>
      </c>
      <c r="W114" s="223"/>
      <c r="X114" s="223" t="s">
        <v>399</v>
      </c>
      <c r="Y114" s="223" t="s">
        <v>161</v>
      </c>
      <c r="Z114" s="213"/>
      <c r="AA114" s="213"/>
      <c r="AB114" s="213"/>
      <c r="AC114" s="213"/>
      <c r="AD114" s="213"/>
      <c r="AE114" s="213"/>
      <c r="AF114" s="213"/>
      <c r="AG114" s="213" t="s">
        <v>530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43">
        <v>79</v>
      </c>
      <c r="B115" s="244" t="s">
        <v>687</v>
      </c>
      <c r="C115" s="254" t="s">
        <v>688</v>
      </c>
      <c r="D115" s="245" t="s">
        <v>318</v>
      </c>
      <c r="E115" s="246">
        <v>2</v>
      </c>
      <c r="F115" s="247"/>
      <c r="G115" s="248">
        <f>ROUND(E115*F115,2)</f>
        <v>0</v>
      </c>
      <c r="H115" s="247"/>
      <c r="I115" s="248">
        <f>ROUND(E115*H115,2)</f>
        <v>0</v>
      </c>
      <c r="J115" s="247"/>
      <c r="K115" s="248">
        <f>ROUND(E115*J115,2)</f>
        <v>0</v>
      </c>
      <c r="L115" s="248">
        <v>21</v>
      </c>
      <c r="M115" s="248">
        <f>G115*(1+L115/100)</f>
        <v>0</v>
      </c>
      <c r="N115" s="246">
        <v>1.8E-3</v>
      </c>
      <c r="O115" s="246">
        <f>ROUND(E115*N115,2)</f>
        <v>0</v>
      </c>
      <c r="P115" s="246">
        <v>0</v>
      </c>
      <c r="Q115" s="246">
        <f>ROUND(E115*P115,2)</f>
        <v>0</v>
      </c>
      <c r="R115" s="248"/>
      <c r="S115" s="248" t="s">
        <v>180</v>
      </c>
      <c r="T115" s="249" t="s">
        <v>181</v>
      </c>
      <c r="U115" s="223">
        <v>0</v>
      </c>
      <c r="V115" s="223">
        <f>ROUND(E115*U115,2)</f>
        <v>0</v>
      </c>
      <c r="W115" s="223"/>
      <c r="X115" s="223" t="s">
        <v>399</v>
      </c>
      <c r="Y115" s="223" t="s">
        <v>161</v>
      </c>
      <c r="Z115" s="213"/>
      <c r="AA115" s="213"/>
      <c r="AB115" s="213"/>
      <c r="AC115" s="213"/>
      <c r="AD115" s="213"/>
      <c r="AE115" s="213"/>
      <c r="AF115" s="213"/>
      <c r="AG115" s="213" t="s">
        <v>530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3">
        <v>80</v>
      </c>
      <c r="B116" s="244" t="s">
        <v>689</v>
      </c>
      <c r="C116" s="254" t="s">
        <v>690</v>
      </c>
      <c r="D116" s="245" t="s">
        <v>318</v>
      </c>
      <c r="E116" s="246">
        <v>3</v>
      </c>
      <c r="F116" s="247"/>
      <c r="G116" s="248">
        <f>ROUND(E116*F116,2)</f>
        <v>0</v>
      </c>
      <c r="H116" s="247"/>
      <c r="I116" s="248">
        <f>ROUND(E116*H116,2)</f>
        <v>0</v>
      </c>
      <c r="J116" s="247"/>
      <c r="K116" s="248">
        <f>ROUND(E116*J116,2)</f>
        <v>0</v>
      </c>
      <c r="L116" s="248">
        <v>21</v>
      </c>
      <c r="M116" s="248">
        <f>G116*(1+L116/100)</f>
        <v>0</v>
      </c>
      <c r="N116" s="246">
        <v>1.8E-3</v>
      </c>
      <c r="O116" s="246">
        <f>ROUND(E116*N116,2)</f>
        <v>0.01</v>
      </c>
      <c r="P116" s="246">
        <v>0</v>
      </c>
      <c r="Q116" s="246">
        <f>ROUND(E116*P116,2)</f>
        <v>0</v>
      </c>
      <c r="R116" s="248"/>
      <c r="S116" s="248" t="s">
        <v>180</v>
      </c>
      <c r="T116" s="249" t="s">
        <v>181</v>
      </c>
      <c r="U116" s="223">
        <v>0</v>
      </c>
      <c r="V116" s="223">
        <f>ROUND(E116*U116,2)</f>
        <v>0</v>
      </c>
      <c r="W116" s="223"/>
      <c r="X116" s="223" t="s">
        <v>399</v>
      </c>
      <c r="Y116" s="223" t="s">
        <v>161</v>
      </c>
      <c r="Z116" s="213"/>
      <c r="AA116" s="213"/>
      <c r="AB116" s="213"/>
      <c r="AC116" s="213"/>
      <c r="AD116" s="213"/>
      <c r="AE116" s="213"/>
      <c r="AF116" s="213"/>
      <c r="AG116" s="213" t="s">
        <v>530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43">
        <v>81</v>
      </c>
      <c r="B117" s="244" t="s">
        <v>691</v>
      </c>
      <c r="C117" s="254" t="s">
        <v>692</v>
      </c>
      <c r="D117" s="245" t="s">
        <v>318</v>
      </c>
      <c r="E117" s="246">
        <v>1</v>
      </c>
      <c r="F117" s="247"/>
      <c r="G117" s="248">
        <f>ROUND(E117*F117,2)</f>
        <v>0</v>
      </c>
      <c r="H117" s="247"/>
      <c r="I117" s="248">
        <f>ROUND(E117*H117,2)</f>
        <v>0</v>
      </c>
      <c r="J117" s="247"/>
      <c r="K117" s="248">
        <f>ROUND(E117*J117,2)</f>
        <v>0</v>
      </c>
      <c r="L117" s="248">
        <v>21</v>
      </c>
      <c r="M117" s="248">
        <f>G117*(1+L117/100)</f>
        <v>0</v>
      </c>
      <c r="N117" s="246">
        <v>2.2000000000000001E-3</v>
      </c>
      <c r="O117" s="246">
        <f>ROUND(E117*N117,2)</f>
        <v>0</v>
      </c>
      <c r="P117" s="246">
        <v>0</v>
      </c>
      <c r="Q117" s="246">
        <f>ROUND(E117*P117,2)</f>
        <v>0</v>
      </c>
      <c r="R117" s="248"/>
      <c r="S117" s="248" t="s">
        <v>180</v>
      </c>
      <c r="T117" s="249" t="s">
        <v>181</v>
      </c>
      <c r="U117" s="223">
        <v>0</v>
      </c>
      <c r="V117" s="223">
        <f>ROUND(E117*U117,2)</f>
        <v>0</v>
      </c>
      <c r="W117" s="223"/>
      <c r="X117" s="223" t="s">
        <v>399</v>
      </c>
      <c r="Y117" s="223" t="s">
        <v>161</v>
      </c>
      <c r="Z117" s="213"/>
      <c r="AA117" s="213"/>
      <c r="AB117" s="213"/>
      <c r="AC117" s="213"/>
      <c r="AD117" s="213"/>
      <c r="AE117" s="213"/>
      <c r="AF117" s="213"/>
      <c r="AG117" s="213" t="s">
        <v>530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3">
        <v>82</v>
      </c>
      <c r="B118" s="244" t="s">
        <v>693</v>
      </c>
      <c r="C118" s="254" t="s">
        <v>694</v>
      </c>
      <c r="D118" s="245" t="s">
        <v>318</v>
      </c>
      <c r="E118" s="246">
        <v>2</v>
      </c>
      <c r="F118" s="247"/>
      <c r="G118" s="248">
        <f>ROUND(E118*F118,2)</f>
        <v>0</v>
      </c>
      <c r="H118" s="247"/>
      <c r="I118" s="248">
        <f>ROUND(E118*H118,2)</f>
        <v>0</v>
      </c>
      <c r="J118" s="247"/>
      <c r="K118" s="248">
        <f>ROUND(E118*J118,2)</f>
        <v>0</v>
      </c>
      <c r="L118" s="248">
        <v>21</v>
      </c>
      <c r="M118" s="248">
        <f>G118*(1+L118/100)</f>
        <v>0</v>
      </c>
      <c r="N118" s="246">
        <v>1.2E-2</v>
      </c>
      <c r="O118" s="246">
        <f>ROUND(E118*N118,2)</f>
        <v>0.02</v>
      </c>
      <c r="P118" s="246">
        <v>0</v>
      </c>
      <c r="Q118" s="246">
        <f>ROUND(E118*P118,2)</f>
        <v>0</v>
      </c>
      <c r="R118" s="248"/>
      <c r="S118" s="248" t="s">
        <v>180</v>
      </c>
      <c r="T118" s="249" t="s">
        <v>181</v>
      </c>
      <c r="U118" s="223">
        <v>0</v>
      </c>
      <c r="V118" s="223">
        <f>ROUND(E118*U118,2)</f>
        <v>0</v>
      </c>
      <c r="W118" s="223"/>
      <c r="X118" s="223" t="s">
        <v>399</v>
      </c>
      <c r="Y118" s="223" t="s">
        <v>161</v>
      </c>
      <c r="Z118" s="213"/>
      <c r="AA118" s="213"/>
      <c r="AB118" s="213"/>
      <c r="AC118" s="213"/>
      <c r="AD118" s="213"/>
      <c r="AE118" s="213"/>
      <c r="AF118" s="213"/>
      <c r="AG118" s="213" t="s">
        <v>530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3">
        <v>83</v>
      </c>
      <c r="B119" s="244" t="s">
        <v>695</v>
      </c>
      <c r="C119" s="254" t="s">
        <v>696</v>
      </c>
      <c r="D119" s="245" t="s">
        <v>318</v>
      </c>
      <c r="E119" s="246">
        <v>1</v>
      </c>
      <c r="F119" s="247"/>
      <c r="G119" s="248">
        <f>ROUND(E119*F119,2)</f>
        <v>0</v>
      </c>
      <c r="H119" s="247"/>
      <c r="I119" s="248">
        <f>ROUND(E119*H119,2)</f>
        <v>0</v>
      </c>
      <c r="J119" s="247"/>
      <c r="K119" s="248">
        <f>ROUND(E119*J119,2)</f>
        <v>0</v>
      </c>
      <c r="L119" s="248">
        <v>21</v>
      </c>
      <c r="M119" s="248">
        <f>G119*(1+L119/100)</f>
        <v>0</v>
      </c>
      <c r="N119" s="246">
        <v>1.4500000000000001E-2</v>
      </c>
      <c r="O119" s="246">
        <f>ROUND(E119*N119,2)</f>
        <v>0.01</v>
      </c>
      <c r="P119" s="246">
        <v>0</v>
      </c>
      <c r="Q119" s="246">
        <f>ROUND(E119*P119,2)</f>
        <v>0</v>
      </c>
      <c r="R119" s="248"/>
      <c r="S119" s="248" t="s">
        <v>180</v>
      </c>
      <c r="T119" s="249" t="s">
        <v>181</v>
      </c>
      <c r="U119" s="223">
        <v>0</v>
      </c>
      <c r="V119" s="223">
        <f>ROUND(E119*U119,2)</f>
        <v>0</v>
      </c>
      <c r="W119" s="223"/>
      <c r="X119" s="223" t="s">
        <v>399</v>
      </c>
      <c r="Y119" s="223" t="s">
        <v>161</v>
      </c>
      <c r="Z119" s="213"/>
      <c r="AA119" s="213"/>
      <c r="AB119" s="213"/>
      <c r="AC119" s="213"/>
      <c r="AD119" s="213"/>
      <c r="AE119" s="213"/>
      <c r="AF119" s="213"/>
      <c r="AG119" s="213" t="s">
        <v>530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x14ac:dyDescent="0.2">
      <c r="A120" s="227" t="s">
        <v>153</v>
      </c>
      <c r="B120" s="228" t="s">
        <v>107</v>
      </c>
      <c r="C120" s="250" t="s">
        <v>108</v>
      </c>
      <c r="D120" s="229"/>
      <c r="E120" s="230"/>
      <c r="F120" s="231"/>
      <c r="G120" s="231">
        <f>SUMIF(AG121:AG123,"&lt;&gt;NOR",G121:G123)</f>
        <v>0</v>
      </c>
      <c r="H120" s="231"/>
      <c r="I120" s="231">
        <f>SUM(I121:I123)</f>
        <v>0</v>
      </c>
      <c r="J120" s="231"/>
      <c r="K120" s="231">
        <f>SUM(K121:K123)</f>
        <v>0</v>
      </c>
      <c r="L120" s="231"/>
      <c r="M120" s="231">
        <f>SUM(M121:M123)</f>
        <v>0</v>
      </c>
      <c r="N120" s="230"/>
      <c r="O120" s="230">
        <f>SUM(O121:O123)</f>
        <v>0.02</v>
      </c>
      <c r="P120" s="230"/>
      <c r="Q120" s="230">
        <f>SUM(Q121:Q123)</f>
        <v>0</v>
      </c>
      <c r="R120" s="231"/>
      <c r="S120" s="231"/>
      <c r="T120" s="232"/>
      <c r="U120" s="226"/>
      <c r="V120" s="226">
        <f>SUM(V121:V123)</f>
        <v>0</v>
      </c>
      <c r="W120" s="226"/>
      <c r="X120" s="226"/>
      <c r="Y120" s="226"/>
      <c r="AG120" t="s">
        <v>154</v>
      </c>
    </row>
    <row r="121" spans="1:60" ht="22.5" outlineLevel="1" x14ac:dyDescent="0.2">
      <c r="A121" s="243">
        <v>84</v>
      </c>
      <c r="B121" s="244" t="s">
        <v>697</v>
      </c>
      <c r="C121" s="254" t="s">
        <v>698</v>
      </c>
      <c r="D121" s="245" t="s">
        <v>346</v>
      </c>
      <c r="E121" s="246">
        <v>1</v>
      </c>
      <c r="F121" s="247"/>
      <c r="G121" s="248">
        <f>ROUND(E121*F121,2)</f>
        <v>0</v>
      </c>
      <c r="H121" s="247"/>
      <c r="I121" s="248">
        <f>ROUND(E121*H121,2)</f>
        <v>0</v>
      </c>
      <c r="J121" s="247"/>
      <c r="K121" s="248">
        <f>ROUND(E121*J121,2)</f>
        <v>0</v>
      </c>
      <c r="L121" s="248">
        <v>21</v>
      </c>
      <c r="M121" s="248">
        <f>G121*(1+L121/100)</f>
        <v>0</v>
      </c>
      <c r="N121" s="246">
        <v>9.1999999999999998E-3</v>
      </c>
      <c r="O121" s="246">
        <f>ROUND(E121*N121,2)</f>
        <v>0.01</v>
      </c>
      <c r="P121" s="246">
        <v>0</v>
      </c>
      <c r="Q121" s="246">
        <f>ROUND(E121*P121,2)</f>
        <v>0</v>
      </c>
      <c r="R121" s="248"/>
      <c r="S121" s="248" t="s">
        <v>180</v>
      </c>
      <c r="T121" s="249" t="s">
        <v>181</v>
      </c>
      <c r="U121" s="223">
        <v>0</v>
      </c>
      <c r="V121" s="223">
        <f>ROUND(E121*U121,2)</f>
        <v>0</v>
      </c>
      <c r="W121" s="223"/>
      <c r="X121" s="223" t="s">
        <v>160</v>
      </c>
      <c r="Y121" s="223" t="s">
        <v>161</v>
      </c>
      <c r="Z121" s="213"/>
      <c r="AA121" s="213"/>
      <c r="AB121" s="213"/>
      <c r="AC121" s="213"/>
      <c r="AD121" s="213"/>
      <c r="AE121" s="213"/>
      <c r="AF121" s="213"/>
      <c r="AG121" s="213" t="s">
        <v>573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43">
        <v>85</v>
      </c>
      <c r="B122" s="244" t="s">
        <v>699</v>
      </c>
      <c r="C122" s="254" t="s">
        <v>700</v>
      </c>
      <c r="D122" s="245" t="s">
        <v>357</v>
      </c>
      <c r="E122" s="246">
        <v>1.7000000000000001E-2</v>
      </c>
      <c r="F122" s="247"/>
      <c r="G122" s="248">
        <f>ROUND(E122*F122,2)</f>
        <v>0</v>
      </c>
      <c r="H122" s="247"/>
      <c r="I122" s="248">
        <f>ROUND(E122*H122,2)</f>
        <v>0</v>
      </c>
      <c r="J122" s="247"/>
      <c r="K122" s="248">
        <f>ROUND(E122*J122,2)</f>
        <v>0</v>
      </c>
      <c r="L122" s="248">
        <v>21</v>
      </c>
      <c r="M122" s="248">
        <f>G122*(1+L122/100)</f>
        <v>0</v>
      </c>
      <c r="N122" s="246">
        <v>0</v>
      </c>
      <c r="O122" s="246">
        <f>ROUND(E122*N122,2)</f>
        <v>0</v>
      </c>
      <c r="P122" s="246">
        <v>0</v>
      </c>
      <c r="Q122" s="246">
        <f>ROUND(E122*P122,2)</f>
        <v>0</v>
      </c>
      <c r="R122" s="248"/>
      <c r="S122" s="248" t="s">
        <v>180</v>
      </c>
      <c r="T122" s="249" t="s">
        <v>181</v>
      </c>
      <c r="U122" s="223">
        <v>0</v>
      </c>
      <c r="V122" s="223">
        <f>ROUND(E122*U122,2)</f>
        <v>0</v>
      </c>
      <c r="W122" s="223"/>
      <c r="X122" s="223" t="s">
        <v>160</v>
      </c>
      <c r="Y122" s="223" t="s">
        <v>161</v>
      </c>
      <c r="Z122" s="213"/>
      <c r="AA122" s="213"/>
      <c r="AB122" s="213"/>
      <c r="AC122" s="213"/>
      <c r="AD122" s="213"/>
      <c r="AE122" s="213"/>
      <c r="AF122" s="213"/>
      <c r="AG122" s="213" t="s">
        <v>573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43">
        <v>86</v>
      </c>
      <c r="B123" s="244" t="s">
        <v>701</v>
      </c>
      <c r="C123" s="254" t="s">
        <v>702</v>
      </c>
      <c r="D123" s="245" t="s">
        <v>318</v>
      </c>
      <c r="E123" s="246">
        <v>1</v>
      </c>
      <c r="F123" s="247"/>
      <c r="G123" s="248">
        <f>ROUND(E123*F123,2)</f>
        <v>0</v>
      </c>
      <c r="H123" s="247"/>
      <c r="I123" s="248">
        <f>ROUND(E123*H123,2)</f>
        <v>0</v>
      </c>
      <c r="J123" s="247"/>
      <c r="K123" s="248">
        <f>ROUND(E123*J123,2)</f>
        <v>0</v>
      </c>
      <c r="L123" s="248">
        <v>21</v>
      </c>
      <c r="M123" s="248">
        <f>G123*(1+L123/100)</f>
        <v>0</v>
      </c>
      <c r="N123" s="246">
        <v>8.0000000000000002E-3</v>
      </c>
      <c r="O123" s="246">
        <f>ROUND(E123*N123,2)</f>
        <v>0.01</v>
      </c>
      <c r="P123" s="246">
        <v>0</v>
      </c>
      <c r="Q123" s="246">
        <f>ROUND(E123*P123,2)</f>
        <v>0</v>
      </c>
      <c r="R123" s="248"/>
      <c r="S123" s="248" t="s">
        <v>180</v>
      </c>
      <c r="T123" s="249" t="s">
        <v>181</v>
      </c>
      <c r="U123" s="223">
        <v>0</v>
      </c>
      <c r="V123" s="223">
        <f>ROUND(E123*U123,2)</f>
        <v>0</v>
      </c>
      <c r="W123" s="223"/>
      <c r="X123" s="223" t="s">
        <v>399</v>
      </c>
      <c r="Y123" s="223" t="s">
        <v>161</v>
      </c>
      <c r="Z123" s="213"/>
      <c r="AA123" s="213"/>
      <c r="AB123" s="213"/>
      <c r="AC123" s="213"/>
      <c r="AD123" s="213"/>
      <c r="AE123" s="213"/>
      <c r="AF123" s="213"/>
      <c r="AG123" s="213" t="s">
        <v>530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x14ac:dyDescent="0.2">
      <c r="A124" s="227" t="s">
        <v>153</v>
      </c>
      <c r="B124" s="228" t="s">
        <v>109</v>
      </c>
      <c r="C124" s="250" t="s">
        <v>110</v>
      </c>
      <c r="D124" s="229"/>
      <c r="E124" s="230"/>
      <c r="F124" s="231"/>
      <c r="G124" s="231">
        <f>SUMIF(AG125:AG126,"&lt;&gt;NOR",G125:G126)</f>
        <v>0</v>
      </c>
      <c r="H124" s="231"/>
      <c r="I124" s="231">
        <f>SUM(I125:I126)</f>
        <v>0</v>
      </c>
      <c r="J124" s="231"/>
      <c r="K124" s="231">
        <f>SUM(K125:K126)</f>
        <v>0</v>
      </c>
      <c r="L124" s="231"/>
      <c r="M124" s="231">
        <f>SUM(M125:M126)</f>
        <v>0</v>
      </c>
      <c r="N124" s="230"/>
      <c r="O124" s="230">
        <f>SUM(O125:O126)</f>
        <v>0</v>
      </c>
      <c r="P124" s="230"/>
      <c r="Q124" s="230">
        <f>SUM(Q125:Q126)</f>
        <v>0</v>
      </c>
      <c r="R124" s="231"/>
      <c r="S124" s="231"/>
      <c r="T124" s="232"/>
      <c r="U124" s="226"/>
      <c r="V124" s="226">
        <f>SUM(V125:V126)</f>
        <v>0</v>
      </c>
      <c r="W124" s="226"/>
      <c r="X124" s="226"/>
      <c r="Y124" s="226"/>
      <c r="AG124" t="s">
        <v>154</v>
      </c>
    </row>
    <row r="125" spans="1:60" ht="22.5" outlineLevel="1" x14ac:dyDescent="0.2">
      <c r="A125" s="243">
        <v>87</v>
      </c>
      <c r="B125" s="244" t="s">
        <v>703</v>
      </c>
      <c r="C125" s="254" t="s">
        <v>704</v>
      </c>
      <c r="D125" s="245" t="s">
        <v>318</v>
      </c>
      <c r="E125" s="246">
        <v>1</v>
      </c>
      <c r="F125" s="247"/>
      <c r="G125" s="248">
        <f>ROUND(E125*F125,2)</f>
        <v>0</v>
      </c>
      <c r="H125" s="247"/>
      <c r="I125" s="248">
        <f>ROUND(E125*H125,2)</f>
        <v>0</v>
      </c>
      <c r="J125" s="247"/>
      <c r="K125" s="248">
        <f>ROUND(E125*J125,2)</f>
        <v>0</v>
      </c>
      <c r="L125" s="248">
        <v>21</v>
      </c>
      <c r="M125" s="248">
        <f>G125*(1+L125/100)</f>
        <v>0</v>
      </c>
      <c r="N125" s="246">
        <v>5.2999999999999998E-4</v>
      </c>
      <c r="O125" s="246">
        <f>ROUND(E125*N125,2)</f>
        <v>0</v>
      </c>
      <c r="P125" s="246">
        <v>0</v>
      </c>
      <c r="Q125" s="246">
        <f>ROUND(E125*P125,2)</f>
        <v>0</v>
      </c>
      <c r="R125" s="248"/>
      <c r="S125" s="248" t="s">
        <v>180</v>
      </c>
      <c r="T125" s="249" t="s">
        <v>181</v>
      </c>
      <c r="U125" s="223">
        <v>0</v>
      </c>
      <c r="V125" s="223">
        <f>ROUND(E125*U125,2)</f>
        <v>0</v>
      </c>
      <c r="W125" s="223"/>
      <c r="X125" s="223" t="s">
        <v>160</v>
      </c>
      <c r="Y125" s="223" t="s">
        <v>161</v>
      </c>
      <c r="Z125" s="213"/>
      <c r="AA125" s="213"/>
      <c r="AB125" s="213"/>
      <c r="AC125" s="213"/>
      <c r="AD125" s="213"/>
      <c r="AE125" s="213"/>
      <c r="AF125" s="213"/>
      <c r="AG125" s="213" t="s">
        <v>573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2.5" outlineLevel="1" x14ac:dyDescent="0.2">
      <c r="A126" s="234">
        <v>88</v>
      </c>
      <c r="B126" s="235" t="s">
        <v>705</v>
      </c>
      <c r="C126" s="251" t="s">
        <v>706</v>
      </c>
      <c r="D126" s="236" t="s">
        <v>318</v>
      </c>
      <c r="E126" s="237">
        <v>1</v>
      </c>
      <c r="F126" s="238"/>
      <c r="G126" s="239">
        <f>ROUND(E126*F126,2)</f>
        <v>0</v>
      </c>
      <c r="H126" s="238"/>
      <c r="I126" s="239">
        <f>ROUND(E126*H126,2)</f>
        <v>0</v>
      </c>
      <c r="J126" s="238"/>
      <c r="K126" s="239">
        <f>ROUND(E126*J126,2)</f>
        <v>0</v>
      </c>
      <c r="L126" s="239">
        <v>21</v>
      </c>
      <c r="M126" s="239">
        <f>G126*(1+L126/100)</f>
        <v>0</v>
      </c>
      <c r="N126" s="237">
        <v>1.47E-3</v>
      </c>
      <c r="O126" s="237">
        <f>ROUND(E126*N126,2)</f>
        <v>0</v>
      </c>
      <c r="P126" s="237">
        <v>0</v>
      </c>
      <c r="Q126" s="237">
        <f>ROUND(E126*P126,2)</f>
        <v>0</v>
      </c>
      <c r="R126" s="239"/>
      <c r="S126" s="239" t="s">
        <v>180</v>
      </c>
      <c r="T126" s="240" t="s">
        <v>181</v>
      </c>
      <c r="U126" s="223">
        <v>0</v>
      </c>
      <c r="V126" s="223">
        <f>ROUND(E126*U126,2)</f>
        <v>0</v>
      </c>
      <c r="W126" s="223"/>
      <c r="X126" s="223" t="s">
        <v>160</v>
      </c>
      <c r="Y126" s="223" t="s">
        <v>161</v>
      </c>
      <c r="Z126" s="213"/>
      <c r="AA126" s="213"/>
      <c r="AB126" s="213"/>
      <c r="AC126" s="213"/>
      <c r="AD126" s="213"/>
      <c r="AE126" s="213"/>
      <c r="AF126" s="213"/>
      <c r="AG126" s="213" t="s">
        <v>573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x14ac:dyDescent="0.2">
      <c r="A127" s="3"/>
      <c r="B127" s="4"/>
      <c r="C127" s="255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AE127">
        <v>15</v>
      </c>
      <c r="AF127">
        <v>21</v>
      </c>
      <c r="AG127" t="s">
        <v>139</v>
      </c>
    </row>
    <row r="128" spans="1:60" x14ac:dyDescent="0.2">
      <c r="A128" s="216"/>
      <c r="B128" s="217" t="s">
        <v>29</v>
      </c>
      <c r="C128" s="256"/>
      <c r="D128" s="218"/>
      <c r="E128" s="219"/>
      <c r="F128" s="219"/>
      <c r="G128" s="233">
        <f>G8+G20+G23+G26+G29+G36+G44+G48+G51+G65+G96+G98+G120+G124</f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AE128">
        <f>SUMIF(L7:L126,AE127,G7:G126)</f>
        <v>0</v>
      </c>
      <c r="AF128">
        <f>SUMIF(L7:L126,AF127,G7:G126)</f>
        <v>0</v>
      </c>
      <c r="AG128" t="s">
        <v>499</v>
      </c>
    </row>
    <row r="129" spans="3:33" x14ac:dyDescent="0.2">
      <c r="C129" s="257"/>
      <c r="D129" s="10"/>
      <c r="AG129" t="s">
        <v>500</v>
      </c>
    </row>
    <row r="130" spans="3:33" x14ac:dyDescent="0.2">
      <c r="D130" s="10"/>
    </row>
    <row r="131" spans="3:33" x14ac:dyDescent="0.2">
      <c r="D131" s="10"/>
    </row>
    <row r="132" spans="3:33" x14ac:dyDescent="0.2">
      <c r="D132" s="10"/>
    </row>
    <row r="133" spans="3:33" x14ac:dyDescent="0.2">
      <c r="D133" s="10"/>
    </row>
    <row r="134" spans="3:33" x14ac:dyDescent="0.2">
      <c r="D134" s="10"/>
    </row>
    <row r="135" spans="3:33" x14ac:dyDescent="0.2">
      <c r="D135" s="10"/>
    </row>
    <row r="136" spans="3:33" x14ac:dyDescent="0.2">
      <c r="D136" s="10"/>
    </row>
    <row r="137" spans="3:33" x14ac:dyDescent="0.2">
      <c r="D137" s="10"/>
    </row>
    <row r="138" spans="3:33" x14ac:dyDescent="0.2">
      <c r="D138" s="10"/>
    </row>
    <row r="139" spans="3:33" x14ac:dyDescent="0.2">
      <c r="D139" s="10"/>
    </row>
    <row r="140" spans="3:33" x14ac:dyDescent="0.2">
      <c r="D140" s="10"/>
    </row>
    <row r="141" spans="3:33" x14ac:dyDescent="0.2">
      <c r="D141" s="10"/>
    </row>
    <row r="142" spans="3:33" x14ac:dyDescent="0.2">
      <c r="D142" s="10"/>
    </row>
    <row r="143" spans="3:33" x14ac:dyDescent="0.2">
      <c r="D143" s="10"/>
    </row>
    <row r="144" spans="3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fkQ1KtgNlt1XPznTZfwYhcOZyNChgdWdlg7AFbyp3xwYeBLP5lzjwzEV9evmKWacYLAhJqOSWXh0t/7mm+Cfg==" saltValue="fQTi/UOerQkZep/Yc391vw==" spinCount="100000" sheet="1" formatRows="0"/>
  <mergeCells count="21">
    <mergeCell ref="C76:G76"/>
    <mergeCell ref="C78:G78"/>
    <mergeCell ref="C105:G105"/>
    <mergeCell ref="C42:G42"/>
    <mergeCell ref="C53:G53"/>
    <mergeCell ref="C55:G55"/>
    <mergeCell ref="C57:G57"/>
    <mergeCell ref="C60:G60"/>
    <mergeCell ref="C62:G62"/>
    <mergeCell ref="C15:G15"/>
    <mergeCell ref="C28:G28"/>
    <mergeCell ref="C31:G31"/>
    <mergeCell ref="C33:G33"/>
    <mergeCell ref="C38:G38"/>
    <mergeCell ref="C40:G40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001 001 Pol</vt:lpstr>
      <vt:lpstr>001 002 Pol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'001 002 Pol'!Názvy_tisku</vt:lpstr>
      <vt:lpstr>'001 003 Pol'!Názvy_tisku</vt:lpstr>
      <vt:lpstr>oadresa</vt:lpstr>
      <vt:lpstr>Stavba!Objednatel</vt:lpstr>
      <vt:lpstr>Stavba!Objekt</vt:lpstr>
      <vt:lpstr>'001 001 Pol'!Oblast_tisku</vt:lpstr>
      <vt:lpstr>'001 002 Pol'!Oblast_tisku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2023-05-04T09:45:33Z</dcterms:modified>
</cp:coreProperties>
</file>