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PRÁCE\Kyjov\Kyjov - Zahradni\DÚR + DSP 2020 rozšíření parkoviště\"/>
    </mc:Choice>
  </mc:AlternateContent>
  <bookViews>
    <workbookView xWindow="0" yWindow="0" windowWidth="0" windowHeight="0"/>
  </bookViews>
  <sheets>
    <sheet name="Rekapitulace stavby" sheetId="1" r:id="rId1"/>
    <sheet name="1 - komunikace - uznateln..." sheetId="2" r:id="rId2"/>
    <sheet name="2 - parkoviště - uznateln..." sheetId="3" r:id="rId3"/>
    <sheet name="3 - chodník - neuznateln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'1 - komunikace - uznateln...'!$C$120:$K$164</definedName>
    <definedName name="_xlnm.Print_Area" localSheetId="1">'1 - komunikace - uznateln...'!$C$4:$J$76,'1 - komunikace - uznateln...'!$C$82:$J$102,'1 - komunikace - uznateln...'!$C$108:$J$164</definedName>
    <definedName name="_xlnm.Print_Titles" localSheetId="1">'1 - komunikace - uznateln...'!$120:$120</definedName>
    <definedName name="_xlnm._FilterDatabase" localSheetId="2" hidden="1">'2 - parkoviště - uznateln...'!$C$120:$K$168</definedName>
    <definedName name="_xlnm.Print_Area" localSheetId="2">'2 - parkoviště - uznateln...'!$C$4:$J$76,'2 - parkoviště - uznateln...'!$C$82:$J$102,'2 - parkoviště - uznateln...'!$C$108:$J$168</definedName>
    <definedName name="_xlnm.Print_Titles" localSheetId="2">'2 - parkoviště - uznateln...'!$120:$120</definedName>
    <definedName name="_xlnm._FilterDatabase" localSheetId="3" hidden="1">'3 - chodník - neuznatelné...'!$C$120:$K$166</definedName>
    <definedName name="_xlnm.Print_Area" localSheetId="3">'3 - chodník - neuznatelné...'!$C$4:$J$76,'3 - chodník - neuznatelné...'!$C$82:$J$102,'3 - chodník - neuznatelné...'!$C$108:$J$166</definedName>
    <definedName name="_xlnm.Print_Titles" localSheetId="3">'3 - chodník - neuznatelné...'!$120:$120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66"/>
  <c r="BH166"/>
  <c r="BG166"/>
  <c r="BF166"/>
  <c r="T166"/>
  <c r="T165"/>
  <c r="R166"/>
  <c r="R165"/>
  <c r="P166"/>
  <c r="P165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BI124"/>
  <c r="BH124"/>
  <c r="BG124"/>
  <c r="BF124"/>
  <c r="T124"/>
  <c r="R124"/>
  <c r="P124"/>
  <c r="J118"/>
  <c r="F117"/>
  <c r="F115"/>
  <c r="E113"/>
  <c r="J92"/>
  <c r="F91"/>
  <c r="F89"/>
  <c r="E87"/>
  <c r="J21"/>
  <c r="E21"/>
  <c r="J117"/>
  <c r="J20"/>
  <c r="J18"/>
  <c r="E18"/>
  <c r="F92"/>
  <c r="J17"/>
  <c r="J12"/>
  <c r="J89"/>
  <c r="E7"/>
  <c r="E111"/>
  <c i="3" r="J37"/>
  <c r="J36"/>
  <c i="1" r="AY96"/>
  <c i="3" r="J35"/>
  <c i="1" r="AX96"/>
  <c i="3" r="BI168"/>
  <c r="BH168"/>
  <c r="BG168"/>
  <c r="BF168"/>
  <c r="T168"/>
  <c r="T167"/>
  <c r="R168"/>
  <c r="R167"/>
  <c r="P168"/>
  <c r="P167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4"/>
  <c r="BH124"/>
  <c r="BG124"/>
  <c r="BF124"/>
  <c r="T124"/>
  <c r="R124"/>
  <c r="P124"/>
  <c r="J118"/>
  <c r="F117"/>
  <c r="F115"/>
  <c r="E113"/>
  <c r="J92"/>
  <c r="F91"/>
  <c r="F89"/>
  <c r="E87"/>
  <c r="J21"/>
  <c r="E21"/>
  <c r="J117"/>
  <c r="J20"/>
  <c r="J18"/>
  <c r="E18"/>
  <c r="F118"/>
  <c r="J17"/>
  <c r="J12"/>
  <c r="J89"/>
  <c r="E7"/>
  <c r="E85"/>
  <c i="2" r="J37"/>
  <c r="J36"/>
  <c i="1" r="AY95"/>
  <c i="2" r="J35"/>
  <c i="1" r="AX95"/>
  <c i="2" r="BI164"/>
  <c r="BH164"/>
  <c r="BG164"/>
  <c r="BF164"/>
  <c r="T164"/>
  <c r="T163"/>
  <c r="R164"/>
  <c r="R163"/>
  <c r="P164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BI124"/>
  <c r="BH124"/>
  <c r="BG124"/>
  <c r="BF124"/>
  <c r="T124"/>
  <c r="R124"/>
  <c r="P124"/>
  <c r="J118"/>
  <c r="F117"/>
  <c r="F115"/>
  <c r="E113"/>
  <c r="J92"/>
  <c r="F91"/>
  <c r="F89"/>
  <c r="E87"/>
  <c r="J21"/>
  <c r="E21"/>
  <c r="J91"/>
  <c r="J20"/>
  <c r="J18"/>
  <c r="E18"/>
  <c r="F118"/>
  <c r="J17"/>
  <c r="J12"/>
  <c r="J115"/>
  <c r="E7"/>
  <c r="E111"/>
  <c i="1" r="L90"/>
  <c r="AM90"/>
  <c r="AM89"/>
  <c r="L89"/>
  <c r="AM87"/>
  <c r="L87"/>
  <c r="L85"/>
  <c r="L84"/>
  <c i="2" r="J156"/>
  <c r="J143"/>
  <c r="J129"/>
  <c r="BK159"/>
  <c r="J162"/>
  <c r="BK153"/>
  <c r="BK143"/>
  <c r="BK125"/>
  <c r="BK140"/>
  <c r="J125"/>
  <c i="3" r="J164"/>
  <c r="J144"/>
  <c r="J125"/>
  <c r="J157"/>
  <c r="J133"/>
  <c r="BK164"/>
  <c r="J150"/>
  <c r="BK137"/>
  <c r="BK125"/>
  <c i="4" r="J157"/>
  <c r="J164"/>
  <c r="J133"/>
  <c r="BK140"/>
  <c r="BK133"/>
  <c r="BK164"/>
  <c r="J148"/>
  <c r="J138"/>
  <c i="2" r="BK162"/>
  <c r="J145"/>
  <c r="BK135"/>
  <c r="BK124"/>
  <c r="BK151"/>
  <c r="J124"/>
  <c r="BK156"/>
  <c r="BK145"/>
  <c r="J136"/>
  <c i="1" r="AS94"/>
  <c i="3" r="J161"/>
  <c r="J140"/>
  <c r="BK168"/>
  <c r="BK144"/>
  <c r="BK139"/>
  <c r="J124"/>
  <c r="BK153"/>
  <c r="J153"/>
  <c r="BK133"/>
  <c i="4" r="J162"/>
  <c r="BK148"/>
  <c r="BK166"/>
  <c r="J135"/>
  <c r="J153"/>
  <c r="BK135"/>
  <c r="J124"/>
  <c r="BK159"/>
  <c r="J140"/>
  <c r="J129"/>
  <c i="2" r="J153"/>
  <c r="J138"/>
  <c r="J133"/>
  <c r="BK164"/>
  <c r="J158"/>
  <c r="BK158"/>
  <c r="J148"/>
  <c r="J140"/>
  <c r="J135"/>
  <c r="J161"/>
  <c r="BK129"/>
  <c i="3" r="BK166"/>
  <c r="J146"/>
  <c r="BK129"/>
  <c r="BK158"/>
  <c r="J137"/>
  <c r="BK161"/>
  <c r="BK146"/>
  <c r="BK135"/>
  <c i="4" r="J166"/>
  <c r="BK153"/>
  <c r="BK129"/>
  <c r="J144"/>
  <c r="BK131"/>
  <c r="BK138"/>
  <c i="2" r="BK148"/>
  <c r="BK136"/>
  <c r="J131"/>
  <c r="BK161"/>
  <c r="BK131"/>
  <c r="J159"/>
  <c r="J151"/>
  <c r="BK138"/>
  <c r="J164"/>
  <c r="BK133"/>
  <c i="3" r="J168"/>
  <c r="BK150"/>
  <c r="J135"/>
  <c r="J166"/>
  <c r="BK140"/>
  <c r="J129"/>
  <c r="J158"/>
  <c r="BK157"/>
  <c r="J139"/>
  <c r="BK124"/>
  <c i="4" r="J159"/>
  <c r="J136"/>
  <c r="BK125"/>
  <c r="BK136"/>
  <c r="J125"/>
  <c r="BK144"/>
  <c r="J131"/>
  <c r="BK162"/>
  <c r="BK157"/>
  <c r="BK124"/>
  <c i="2" l="1" r="T123"/>
  <c r="T142"/>
  <c r="BK155"/>
  <c r="J155"/>
  <c r="J100"/>
  <c i="3" r="BK123"/>
  <c r="J123"/>
  <c r="J98"/>
  <c r="P149"/>
  <c r="R163"/>
  <c i="2" r="BK123"/>
  <c r="J123"/>
  <c r="J98"/>
  <c r="P142"/>
  <c r="R155"/>
  <c i="3" r="P123"/>
  <c r="BK149"/>
  <c r="J149"/>
  <c r="J99"/>
  <c r="T163"/>
  <c i="2" r="R123"/>
  <c r="BK142"/>
  <c r="J142"/>
  <c r="J99"/>
  <c r="T155"/>
  <c i="3" r="R123"/>
  <c r="R122"/>
  <c r="R121"/>
  <c r="R149"/>
  <c r="BK163"/>
  <c r="J163"/>
  <c r="J100"/>
  <c i="4" r="BK123"/>
  <c r="J123"/>
  <c r="J98"/>
  <c r="R123"/>
  <c r="BK143"/>
  <c r="J143"/>
  <c r="J99"/>
  <c r="T143"/>
  <c r="P161"/>
  <c r="R161"/>
  <c i="2" r="P123"/>
  <c r="P122"/>
  <c r="P121"/>
  <c i="1" r="AU95"/>
  <c i="2" r="R142"/>
  <c r="P155"/>
  <c i="3" r="T123"/>
  <c r="T122"/>
  <c r="T121"/>
  <c r="T149"/>
  <c r="P163"/>
  <c i="4" r="P123"/>
  <c r="T123"/>
  <c r="P143"/>
  <c r="R143"/>
  <c r="BK161"/>
  <c r="J161"/>
  <c r="J100"/>
  <c r="T161"/>
  <c i="2" r="BK163"/>
  <c r="J163"/>
  <c r="J101"/>
  <c i="3" r="BK167"/>
  <c r="J167"/>
  <c r="J101"/>
  <c i="4" r="BK165"/>
  <c r="J165"/>
  <c r="J101"/>
  <c r="E85"/>
  <c r="F118"/>
  <c r="BE124"/>
  <c r="BE133"/>
  <c r="BE135"/>
  <c r="BE136"/>
  <c r="BE144"/>
  <c r="BE164"/>
  <c r="BE166"/>
  <c r="J91"/>
  <c r="J115"/>
  <c r="BE125"/>
  <c r="BE159"/>
  <c r="BE129"/>
  <c r="BE138"/>
  <c r="BE148"/>
  <c r="BE153"/>
  <c r="BE157"/>
  <c r="BE131"/>
  <c r="BE140"/>
  <c r="BE162"/>
  <c i="3" r="E111"/>
  <c r="J115"/>
  <c r="BE129"/>
  <c r="BE133"/>
  <c r="BE140"/>
  <c r="BE144"/>
  <c r="BE157"/>
  <c r="BE158"/>
  <c r="BE164"/>
  <c r="BE166"/>
  <c i="2" r="BK122"/>
  <c r="J122"/>
  <c r="J97"/>
  <c i="3" r="F92"/>
  <c r="BE135"/>
  <c r="BE146"/>
  <c r="BE150"/>
  <c r="BE153"/>
  <c r="J91"/>
  <c r="BE124"/>
  <c r="BE125"/>
  <c r="BE137"/>
  <c r="BE139"/>
  <c r="BE161"/>
  <c r="BE168"/>
  <c i="2" r="J117"/>
  <c r="BE138"/>
  <c r="BE148"/>
  <c r="BE151"/>
  <c r="BE162"/>
  <c r="E85"/>
  <c r="J89"/>
  <c r="F92"/>
  <c r="BE125"/>
  <c r="BE131"/>
  <c r="BE136"/>
  <c r="BE140"/>
  <c r="BE143"/>
  <c r="BE133"/>
  <c r="BE153"/>
  <c r="BE161"/>
  <c r="BE124"/>
  <c r="BE129"/>
  <c r="BE135"/>
  <c r="BE145"/>
  <c r="BE156"/>
  <c r="BE158"/>
  <c r="BE159"/>
  <c r="BE164"/>
  <c r="F36"/>
  <c i="1" r="BC95"/>
  <c i="2" r="F37"/>
  <c i="1" r="BD95"/>
  <c i="3" r="F37"/>
  <c i="1" r="BD96"/>
  <c i="4" r="J34"/>
  <c i="1" r="AW97"/>
  <c i="2" r="F34"/>
  <c i="1" r="BA95"/>
  <c i="3" r="F36"/>
  <c i="1" r="BC96"/>
  <c i="3" r="J34"/>
  <c i="1" r="AW96"/>
  <c i="4" r="F35"/>
  <c i="1" r="BB97"/>
  <c i="2" r="J34"/>
  <c i="1" r="AW95"/>
  <c i="3" r="F35"/>
  <c i="1" r="BB96"/>
  <c i="4" r="F36"/>
  <c i="1" r="BC97"/>
  <c i="4" r="F37"/>
  <c i="1" r="BD97"/>
  <c i="2" r="F35"/>
  <c i="1" r="BB95"/>
  <c i="3" r="F34"/>
  <c i="1" r="BA96"/>
  <c i="4" r="F34"/>
  <c i="1" r="BA97"/>
  <c i="4" l="1" r="P122"/>
  <c r="P121"/>
  <c i="1" r="AU97"/>
  <c i="4" r="R122"/>
  <c r="R121"/>
  <c r="T122"/>
  <c r="T121"/>
  <c i="3" r="P122"/>
  <c r="P121"/>
  <c i="1" r="AU96"/>
  <c i="2" r="R122"/>
  <c r="R121"/>
  <c r="T122"/>
  <c r="T121"/>
  <c i="3" r="BK122"/>
  <c r="J122"/>
  <c r="J97"/>
  <c i="4" r="BK122"/>
  <c r="J122"/>
  <c r="J97"/>
  <c i="2" r="BK121"/>
  <c r="J121"/>
  <c r="J96"/>
  <c i="3" r="F33"/>
  <c i="1" r="AZ96"/>
  <c i="3" r="J33"/>
  <c i="1" r="AV96"/>
  <c r="AT96"/>
  <c i="2" r="F33"/>
  <c i="1" r="AZ95"/>
  <c r="BC94"/>
  <c r="AY94"/>
  <c i="4" r="F33"/>
  <c i="1" r="AZ97"/>
  <c r="BB94"/>
  <c r="W31"/>
  <c i="2" r="J33"/>
  <c i="1" r="AV95"/>
  <c r="AT95"/>
  <c i="4" r="J33"/>
  <c i="1" r="AV97"/>
  <c r="AT97"/>
  <c r="BD94"/>
  <c r="W33"/>
  <c r="BA94"/>
  <c r="AW94"/>
  <c r="AK30"/>
  <c i="3" l="1" r="BK121"/>
  <c r="J121"/>
  <c i="4" r="BK121"/>
  <c r="J121"/>
  <c i="1" r="AU94"/>
  <c i="4" r="J30"/>
  <c i="1" r="AG97"/>
  <c i="2" r="J30"/>
  <c i="1" r="AG95"/>
  <c r="AZ94"/>
  <c r="W29"/>
  <c r="W32"/>
  <c r="W30"/>
  <c i="3" r="J30"/>
  <c i="1" r="AG96"/>
  <c r="AX94"/>
  <c i="4" l="1" r="J39"/>
  <c i="3" r="J39"/>
  <c r="J96"/>
  <c i="4" r="J96"/>
  <c i="2" r="J39"/>
  <c i="1" r="AN95"/>
  <c r="AN96"/>
  <c r="AN97"/>
  <c r="AG94"/>
  <c r="AK2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<sst xmlns="http://schemas.openxmlformats.org/spreadsheetml/2006/main">
  <si>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</si>
  <si>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</si>
  <si>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</si>
  <si>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</si>
  <si>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</si>
  <si>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{b0f59e48-f4d7-4a8a-9832-af6ae25d73e3}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</si>
  <si>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</si>
  <si>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</si>
  <si>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</si>
  <si>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</si>
  <si>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</si>
  <si>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</si>
  <si>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</si>
  <si>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</si>
  <si>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2020/11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</si>
  <si>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</si>
  <si>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</si>
  <si>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KYJOV - rozšíření parkoviště ulice Zahradní</t>
  </si>
  <si>
    <t>KSO:</t>
  </si>
  <si>
    <t>CC-CZ:</t>
  </si>
  <si>
    <t>Místo:</t>
  </si>
  <si>
    <t>Kyjov</t>
  </si>
  <si>
    <t>Datum:</t>
  </si>
  <si>
    <t>2. 11. 2020</t>
  </si>
  <si>
    <t>Zadavatel:</t>
  </si>
  <si>
    <t>IČ:</t>
  </si>
  <si>
    <t>Město Kyjov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</si>
  <si>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</si>
  <si>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</si>
  <si>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</si>
  <si>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</si>
  <si>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</si>
  <si>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</si>
  <si>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</si>
  <si>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Projekce DS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</si>
  <si>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</si>
  <si>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</si>
  <si>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</si>
  <si>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</si>
  <si>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</si>
  <si>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</si>
  <si>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</si>
  <si>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</si>
  <si>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</si>
  <si>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</si>
  <si>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</si>
  <si>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</si>
  <si>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</si>
  <si>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</si>
  <si>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</si>
  <si>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</si>
  <si>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</si>
  <si>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</si>
  <si>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</si>
  <si>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</si>
  <si>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</si>
  <si>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</si>
  <si>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</si>
  <si>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</si>
  <si>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</si>
  <si>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</si>
  <si>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</si>
  <si>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</si>
  <si>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</si>
  <si>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</si>
  <si>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</si>
  <si>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</si>
  <si>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</si>
  <si>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</si>
  <si>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</si>
  <si>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</si>
  <si>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</si>
  <si>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</si>
  <si>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</si>
  <si>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</si>
  <si>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</si>
  <si>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</si>
  <si>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</si>
  <si>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</si>
  <si>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</si>
  <si>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</si>
  <si>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</si>
  <si>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komunikace - uznatelné náklady</t>
  </si>
  <si>
    <t>STA</t>
  </si>
  <si>
    <t>{401ef1ca-810b-4c4e-9ec8-c3b5b4021a21}</t>
  </si>
  <si>
    <t>2</t>
  </si>
  <si>
    <t>parkoviště - uznatelné náklady</t>
  </si>
  <si>
    <t>{f432ceff-683d-4d64-97bc-adf0fda23685}</t>
  </si>
  <si>
    <t>3</t>
  </si>
  <si>
    <t>chodník - neuznatelné náklady</t>
  </si>
  <si>
    <t>{8db9ee1d-9475-445f-a5bb-ea84668c4251}</t>
  </si>
  <si>
    <t>KRYCÍ LIST SOUPISU PRACÍ</t>
  </si>
  <si>
    <t>Objekt:</t>
  </si>
  <si>
    <t>1 - komunikace - uznatelné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</si>
  <si>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</si>
  <si>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</si>
  <si>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</si>
  <si>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</si>
  <si>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</si>
  <si>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</si>
  <si>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</si>
  <si>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</si>
  <si>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</si>
  <si>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</si>
  <si>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</si>
  <si>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</si>
  <si>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</si>
  <si>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</si>
  <si>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</si>
  <si>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</si>
  <si>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</si>
  <si>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</si>
  <si>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</si>
  <si>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</si>
  <si>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</si>
  <si>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</si>
  <si>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</si>
  <si>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</si>
  <si>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</si>
  <si>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</si>
  <si>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</si>
  <si>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</si>
  <si>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122151104</t>
  </si>
  <si>
    <t>Odkopávky a prokopávky nezapažené v hornině třídy těžitelnosti I, skupiny 1 a 2 objem do 500 m3 strojně</t>
  </si>
  <si>
    <t>m3</t>
  </si>
  <si>
    <t>4</t>
  </si>
  <si>
    <t>789776779</t>
  </si>
  <si>
    <t>162751117</t>
  </si>
  <si>
    <t>Vodorovné přemístění do 10000 m výkopku/sypaniny z horniny třídy těžitelnosti I, skupiny 1 až 3</t>
  </si>
  <si>
    <t>-418368167</t>
  </si>
  <si>
    <t>VV</t>
  </si>
  <si>
    <t>151,90</t>
  </si>
  <si>
    <t>"zpětné zasypání podél obruby"-3,80</t>
  </si>
  <si>
    <t>Součet</t>
  </si>
  <si>
    <t>162751119</t>
  </si>
  <si>
    <t>Příplatek k vodorovnému přemístění výkopku/sypaniny z horniny třídy těžitelnosti I, skupiny 1 až 3 ZKD 1000 m přes 10000 m,dalších 8km</t>
  </si>
  <si>
    <t>1879271027</t>
  </si>
  <si>
    <t>148,1*8 'Přepočtené koeficientem množství</t>
  </si>
  <si>
    <t>171201231</t>
  </si>
  <si>
    <t>Poplatek za uložení zeminy a kamení na recyklační skládce (skládkovné) kód odpadu 17 05 04</t>
  </si>
  <si>
    <t>t</t>
  </si>
  <si>
    <t>-207080173</t>
  </si>
  <si>
    <t>148,1*1,8 'Přepočtené koeficientem množství</t>
  </si>
  <si>
    <t>5</t>
  </si>
  <si>
    <t>171251101</t>
  </si>
  <si>
    <t>Uložení sypaniny do násypů nezhutněných</t>
  </si>
  <si>
    <t>-640184406</t>
  </si>
  <si>
    <t>"zpětné zasypání podél obruby"3,80</t>
  </si>
  <si>
    <t>6</t>
  </si>
  <si>
    <t>181111111</t>
  </si>
  <si>
    <t>Plošná úprava terénu do 500 m2 zemina tř 1 až 4 nerovnosti do 100 mm v rovinně a svahu do 1:5</t>
  </si>
  <si>
    <t>m2</t>
  </si>
  <si>
    <t>-960420382</t>
  </si>
  <si>
    <t>7</t>
  </si>
  <si>
    <t>181411131</t>
  </si>
  <si>
    <t>Založení parkového trávníku výsevem plochy do 1000 m2 v rovině a ve svahu do 1:5</t>
  </si>
  <si>
    <t>1205245537</t>
  </si>
  <si>
    <t>"podél obruby"19,80</t>
  </si>
  <si>
    <t>8</t>
  </si>
  <si>
    <t>M</t>
  </si>
  <si>
    <t>00572410</t>
  </si>
  <si>
    <t>osivo směs travní parková</t>
  </si>
  <si>
    <t>kg</t>
  </si>
  <si>
    <t>1301272512</t>
  </si>
  <si>
    <t>19,8*0,015 'Přepočtené koeficientem množství</t>
  </si>
  <si>
    <t>9</t>
  </si>
  <si>
    <t>181951112</t>
  </si>
  <si>
    <t>Úprava pláně v hornině třídy těžitelnosti I, skupiny 1 až 3 se zhutněním</t>
  </si>
  <si>
    <t>-216558038</t>
  </si>
  <si>
    <t>328,7*1,1 'Přepočtené koeficientem množství</t>
  </si>
  <si>
    <t>Komunikace pozemní</t>
  </si>
  <si>
    <t>10</t>
  </si>
  <si>
    <t>564801112</t>
  </si>
  <si>
    <t>Podklad ze štěrkodrtě ŠD tl 40 mm</t>
  </si>
  <si>
    <t>-1099742076</t>
  </si>
  <si>
    <t>"komunikace drenážní"97,10+231,60</t>
  </si>
  <si>
    <t>11</t>
  </si>
  <si>
    <t>564831111</t>
  </si>
  <si>
    <t>Podklad ze štěrkodrtě ŠD tl 100 mm</t>
  </si>
  <si>
    <t>1150730389</t>
  </si>
  <si>
    <t>328,7*1,05 'Přepočtené koeficientem množství</t>
  </si>
  <si>
    <t>12</t>
  </si>
  <si>
    <t>564851111</t>
  </si>
  <si>
    <t>Podklad ze štěrkodrtě ŠD tl 150 mm</t>
  </si>
  <si>
    <t>674198516</t>
  </si>
  <si>
    <t>13</t>
  </si>
  <si>
    <t>596212223</t>
  </si>
  <si>
    <t>Kladení zámkové dlažby pozemních komunikací tl 80 mm skupiny B pl přes 300 m2</t>
  </si>
  <si>
    <t>225615156</t>
  </si>
  <si>
    <t>14</t>
  </si>
  <si>
    <t>59245020</t>
  </si>
  <si>
    <t>dlažba tvar obdélník betonová 200x100x80mm přírodní</t>
  </si>
  <si>
    <t>939345759</t>
  </si>
  <si>
    <t>Ostatní konstrukce a práce, bourání</t>
  </si>
  <si>
    <t>916131213</t>
  </si>
  <si>
    <t>Osazení silničního obrubníku betonového stojatého s boční opěrou do lože z betonu prostého</t>
  </si>
  <si>
    <t>m</t>
  </si>
  <si>
    <t>1257425010</t>
  </si>
  <si>
    <t>20,40+103,50+2+2</t>
  </si>
  <si>
    <t>17</t>
  </si>
  <si>
    <t>59217030</t>
  </si>
  <si>
    <t>obrubník betonový silniční přechodový 1000x150x150-250mm</t>
  </si>
  <si>
    <t>611256728</t>
  </si>
  <si>
    <t>18</t>
  </si>
  <si>
    <t>59217029</t>
  </si>
  <si>
    <t>obrubník betonový silniční nájezdový 1000x150x150mm</t>
  </si>
  <si>
    <t>677281850</t>
  </si>
  <si>
    <t>13,30+28,90+28,90+28,90+2+1,50</t>
  </si>
  <si>
    <t>19</t>
  </si>
  <si>
    <t>59217031</t>
  </si>
  <si>
    <t>obrubník betonový silniční 1000x150x250mm</t>
  </si>
  <si>
    <t>-576786972</t>
  </si>
  <si>
    <t>20</t>
  </si>
  <si>
    <t>59217035</t>
  </si>
  <si>
    <t>obrubník betonový obloukový vnější 780x150x250mm</t>
  </si>
  <si>
    <t>1834632419</t>
  </si>
  <si>
    <t>998</t>
  </si>
  <si>
    <t>Přesun hmot</t>
  </si>
  <si>
    <t>998223011</t>
  </si>
  <si>
    <t>Přesun hmot pro pozemní komunikace s krytem dlážděným</t>
  </si>
  <si>
    <t>-29585238</t>
  </si>
  <si>
    <t>2 - parkoviště - uznatelné náklady</t>
  </si>
  <si>
    <t>-2092904364</t>
  </si>
  <si>
    <t>155132711</t>
  </si>
  <si>
    <t>Provedení zásypu parkovacích roštů tl do 100 mm (písčitá hlída) vč. materiálu</t>
  </si>
  <si>
    <t>262395278</t>
  </si>
  <si>
    <t>"parkovací místa"58,50+55,70+127,20+127,20</t>
  </si>
  <si>
    <t>"oddělení parkovacích stání"-(4,4*24+2*3)*0,10</t>
  </si>
  <si>
    <t>424115218</t>
  </si>
  <si>
    <t>137,20</t>
  </si>
  <si>
    <t>"zpětné zasypání podél obruby"-15,90</t>
  </si>
  <si>
    <t>-230531346</t>
  </si>
  <si>
    <t>121,3*8 'Přepočtené koeficientem množství</t>
  </si>
  <si>
    <t>217216948</t>
  </si>
  <si>
    <t>121,3*1,8 'Přepočtené koeficientem množství</t>
  </si>
  <si>
    <t>-1522671055</t>
  </si>
  <si>
    <t>"zpětné zasypání podél obruby"15,90</t>
  </si>
  <si>
    <t>292216094</t>
  </si>
  <si>
    <t>-1467241662</t>
  </si>
  <si>
    <t>"podél obruby"131,10</t>
  </si>
  <si>
    <t>"parkovací stání"357,44</t>
  </si>
  <si>
    <t>-1272355779</t>
  </si>
  <si>
    <t>508,533333333333*0,015 'Přepočtené koeficientem množství</t>
  </si>
  <si>
    <t>577380284</t>
  </si>
  <si>
    <t>368,60</t>
  </si>
  <si>
    <t>368,6*1,1 'Přepočtené koeficientem množství</t>
  </si>
  <si>
    <t>-486657733</t>
  </si>
  <si>
    <t>564861111</t>
  </si>
  <si>
    <t>Podklad ze štěrkodrtě ŠD tl 200 mm</t>
  </si>
  <si>
    <t>2097196631</t>
  </si>
  <si>
    <t>368,6*1,05 'Přepočtené koeficientem množství</t>
  </si>
  <si>
    <t>591211111</t>
  </si>
  <si>
    <t>Kladení dlažby z kostek drobných z kamene do lože z kameniva těženého tl 50 mm</t>
  </si>
  <si>
    <t>-944070259</t>
  </si>
  <si>
    <t>58381007</t>
  </si>
  <si>
    <t>kostka dlažební žula drobná 7/7</t>
  </si>
  <si>
    <t>-1677720102</t>
  </si>
  <si>
    <t>"oddělení parkovacích stání"(4,4*24+2*3)*0,10</t>
  </si>
  <si>
    <t>11,16*1,02 'Přepočtené koeficientem množství</t>
  </si>
  <si>
    <t>x01</t>
  </si>
  <si>
    <t xml:space="preserve">parkovací stání - plastový rošt </t>
  </si>
  <si>
    <t>-1465147311</t>
  </si>
  <si>
    <t>58,50+55,70+127,20+127,20</t>
  </si>
  <si>
    <t>16</t>
  </si>
  <si>
    <t>-578057480</t>
  </si>
  <si>
    <t>131,10</t>
  </si>
  <si>
    <t>-885972662</t>
  </si>
  <si>
    <t>22</t>
  </si>
  <si>
    <t>-653237585</t>
  </si>
  <si>
    <t>3 - chodník - neuznatelné náklady</t>
  </si>
  <si>
    <t>597949642</t>
  </si>
  <si>
    <t>2077652865</t>
  </si>
  <si>
    <t>19,80</t>
  </si>
  <si>
    <t>"zpětné zasypání podél obruby"-3,60</t>
  </si>
  <si>
    <t>978532874</t>
  </si>
  <si>
    <t>16,2*8 'Přepočtené koeficientem množství</t>
  </si>
  <si>
    <t>1896245453</t>
  </si>
  <si>
    <t>16,2*1,8 'Přepočtené koeficientem množství</t>
  </si>
  <si>
    <t>1504171143</t>
  </si>
  <si>
    <t>"zpětné zasypání podél obruby"3,60</t>
  </si>
  <si>
    <t>-31785716</t>
  </si>
  <si>
    <t>-928477613</t>
  </si>
  <si>
    <t>"podél obruby"42,70</t>
  </si>
  <si>
    <t>-2033199448</t>
  </si>
  <si>
    <t>42,7*0,015 'Přepočtené koeficientem množství</t>
  </si>
  <si>
    <t>311342007</t>
  </si>
  <si>
    <t>48,30+1,40</t>
  </si>
  <si>
    <t>49,7*1,1 'Přepočtené koeficientem množství</t>
  </si>
  <si>
    <t>1755657115</t>
  </si>
  <si>
    <t>"chodník"30,00+17,80</t>
  </si>
  <si>
    <t>"chodník slepecká"0,80+0,60</t>
  </si>
  <si>
    <t>-2132803802</t>
  </si>
  <si>
    <t>49,2*1,05 'Přepočtené koeficientem množství</t>
  </si>
  <si>
    <t>596211120</t>
  </si>
  <si>
    <t>Kladení zámkové dlažby komunikací pro pěší tl 60 mm skupiny B pl do 50 m2</t>
  </si>
  <si>
    <t>1938070237</t>
  </si>
  <si>
    <t>59245018</t>
  </si>
  <si>
    <t>dlažba tvar obdélník betonová 200x100x60mm přírodní</t>
  </si>
  <si>
    <t>226129027</t>
  </si>
  <si>
    <t>59245006</t>
  </si>
  <si>
    <t>dlažba tvar obdélník betonová pro nevidomé 200x100x60mm barevná</t>
  </si>
  <si>
    <t>-279750123</t>
  </si>
  <si>
    <t>2017133603</t>
  </si>
  <si>
    <t>42,70</t>
  </si>
  <si>
    <t>59217017</t>
  </si>
  <si>
    <t>obrubník betonový chodníkový 1000x100x250mm</t>
  </si>
  <si>
    <t>847482528</t>
  </si>
  <si>
    <t>547647796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</si>
</sst>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2020/11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KYJOV - rozšíření parkoviště ulice Zahradní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Kyjov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2. 11. 2020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Kyjov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Projekce DS s.r.o.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'1 - komunikace - uznateln...'!J30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'1 - komunikace - uznateln...'!P121</f>
        <v>0</v>
      </c>
      <c r="AV95" s="127">
        <f>'1 - komunikace - uznateln...'!J33</f>
        <v>0</v>
      </c>
      <c r="AW95" s="127">
        <f>'1 - komunikace - uznateln...'!J34</f>
        <v>0</v>
      </c>
      <c r="AX95" s="127">
        <f>'1 - komunikace - uznateln...'!J35</f>
        <v>0</v>
      </c>
      <c r="AY95" s="127">
        <f>'1 - komunikace - uznateln...'!J36</f>
        <v>0</v>
      </c>
      <c r="AZ95" s="127">
        <f>'1 - komunikace - uznateln...'!F33</f>
        <v>0</v>
      </c>
      <c r="BA95" s="127">
        <f>'1 - komunikace - uznateln...'!F34</f>
        <v>0</v>
      </c>
      <c r="BB95" s="127">
        <f>'1 - komunikace - uznateln...'!F35</f>
        <v>0</v>
      </c>
      <c r="BC95" s="127">
        <f>'1 - komunikace - uznateln...'!F36</f>
        <v>0</v>
      </c>
      <c r="BD95" s="129">
        <f>'1 - komunikace - uznateln...'!F37</f>
        <v>0</v>
      </c>
      <c r="BE95" s="7"/>
      <c r="BT95" s="130" t="s">
        <v>81</v>
      </c>
      <c r="BV95" s="130" t="s">
        <v>78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80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86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'2 - parkoviště - uznateln...'!J30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'2 - parkoviště - uznateln...'!P121</f>
        <v>0</v>
      </c>
      <c r="AV96" s="127">
        <f>'2 - parkoviště - uznateln...'!J33</f>
        <v>0</v>
      </c>
      <c r="AW96" s="127">
        <f>'2 - parkoviště - uznateln...'!J34</f>
        <v>0</v>
      </c>
      <c r="AX96" s="127">
        <f>'2 - parkoviště - uznateln...'!J35</f>
        <v>0</v>
      </c>
      <c r="AY96" s="127">
        <f>'2 - parkoviště - uznateln...'!J36</f>
        <v>0</v>
      </c>
      <c r="AZ96" s="127">
        <f>'2 - parkoviště - uznateln...'!F33</f>
        <v>0</v>
      </c>
      <c r="BA96" s="127">
        <f>'2 - parkoviště - uznateln...'!F34</f>
        <v>0</v>
      </c>
      <c r="BB96" s="127">
        <f>'2 - parkoviště - uznateln...'!F35</f>
        <v>0</v>
      </c>
      <c r="BC96" s="127">
        <f>'2 - parkoviště - uznateln...'!F36</f>
        <v>0</v>
      </c>
      <c r="BD96" s="129">
        <f>'2 - parkoviště - uznateln...'!F37</f>
        <v>0</v>
      </c>
      <c r="BE96" s="7"/>
      <c r="BT96" s="130" t="s">
        <v>81</v>
      </c>
      <c r="BV96" s="130" t="s">
        <v>78</v>
      </c>
      <c r="BW96" s="130" t="s">
        <v>87</v>
      </c>
      <c r="BX96" s="130" t="s">
        <v>5</v>
      </c>
      <c r="CL96" s="130" t="s">
        <v>1</v>
      </c>
      <c r="CM96" s="130" t="s">
        <v>85</v>
      </c>
    </row>
    <row r="97" s="7" customFormat="1" ht="16.5" customHeight="1">
      <c r="A97" s="118" t="s">
        <v>80</v>
      </c>
      <c r="B97" s="119"/>
      <c r="C97" s="120"/>
      <c r="D97" s="121" t="s">
        <v>88</v>
      </c>
      <c r="E97" s="121"/>
      <c r="F97" s="121"/>
      <c r="G97" s="121"/>
      <c r="H97" s="121"/>
      <c r="I97" s="122"/>
      <c r="J97" s="121" t="s">
        <v>89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'3 - chodník - neuznatelné...'!J30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31">
        <v>0</v>
      </c>
      <c r="AT97" s="132">
        <f>ROUND(SUM(AV97:AW97),2)</f>
        <v>0</v>
      </c>
      <c r="AU97" s="133">
        <f>'3 - chodník - neuznatelné...'!P121</f>
        <v>0</v>
      </c>
      <c r="AV97" s="132">
        <f>'3 - chodník - neuznatelné...'!J33</f>
        <v>0</v>
      </c>
      <c r="AW97" s="132">
        <f>'3 - chodník - neuznatelné...'!J34</f>
        <v>0</v>
      </c>
      <c r="AX97" s="132">
        <f>'3 - chodník - neuznatelné...'!J35</f>
        <v>0</v>
      </c>
      <c r="AY97" s="132">
        <f>'3 - chodník - neuznatelné...'!J36</f>
        <v>0</v>
      </c>
      <c r="AZ97" s="132">
        <f>'3 - chodník - neuznatelné...'!F33</f>
        <v>0</v>
      </c>
      <c r="BA97" s="132">
        <f>'3 - chodník - neuznatelné...'!F34</f>
        <v>0</v>
      </c>
      <c r="BB97" s="132">
        <f>'3 - chodník - neuznatelné...'!F35</f>
        <v>0</v>
      </c>
      <c r="BC97" s="132">
        <f>'3 - chodník - neuznatelné...'!F36</f>
        <v>0</v>
      </c>
      <c r="BD97" s="134">
        <f>'3 - chodník - neuznatelné...'!F37</f>
        <v>0</v>
      </c>
      <c r="BE97" s="7"/>
      <c r="BT97" s="130" t="s">
        <v>81</v>
      </c>
      <c r="BV97" s="130" t="s">
        <v>78</v>
      </c>
      <c r="BW97" s="130" t="s">
        <v>90</v>
      </c>
      <c r="BX97" s="130" t="s">
        <v>5</v>
      </c>
      <c r="CL97" s="130" t="s">
        <v>1</v>
      </c>
      <c r="CM97" s="130" t="s">
        <v>85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ORBFhCzTzl33+IhmOs35ZVIzajU2vvcXj61+JC4ZZxpZcNHO8p5dYja9ihSRrJl/aK497lrfOEilhoyV9Jm0XA==" hashValue="GwfgQuHHol21vZVpXe7F1sTmLeewxY/hPvpsNHNzXVirr2VvEltdwzpg1TwrsrgwR7l7AMrSl2QG5vrlmoNfAA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 - komunikace - uznateln...'!C2" display="/"/>
    <hyperlink ref="A96" location="'2 - parkoviště - uznateln...'!C2" display="/"/>
    <hyperlink ref="A97" location="'3 - chodník - neuznateln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KYJOV - rozšíření parkoviště ulice Zahradní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2. 11. 2020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ROUND((SUM(BE121:BE164)),  2)</f>
        <v>0</v>
      </c>
      <c r="G33" s="37"/>
      <c r="H33" s="37"/>
      <c r="I33" s="154">
        <v>0.20999999999999999</v>
      </c>
      <c r="J33" s="153">
        <f>ROUND(((SUM(BE121:BE164))*I33),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ROUND((SUM(BF121:BF164)),  2)</f>
        <v>0</v>
      </c>
      <c r="G34" s="37"/>
      <c r="H34" s="37"/>
      <c r="I34" s="154">
        <v>0.14999999999999999</v>
      </c>
      <c r="J34" s="153">
        <f>ROUND(((SUM(BF121:BF164))*I34),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ROUND((SUM(BG121:BG164)),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ROUND((SUM(BH121:BH164)),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ROUND((SUM(BI121:BI164)),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KYJOV - rozšíření parkoviště ulice Zahradní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1 - komunikace - uznatelné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Kyjov</v>
      </c>
      <c r="G89" s="39"/>
      <c r="H89" s="39"/>
      <c r="I89" s="31" t="s">
        <v>22</v>
      </c>
      <c r="J89" s="78" t="str">
        <f>IF(J12="","",J12)</f>
        <v>2. 11. 2020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Kyjov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Projekce DS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100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101</v>
      </c>
      <c r="E99" s="187"/>
      <c r="F99" s="187"/>
      <c r="G99" s="187"/>
      <c r="H99" s="187"/>
      <c r="I99" s="187"/>
      <c r="J99" s="188">
        <f>J142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102</v>
      </c>
      <c r="E100" s="187"/>
      <c r="F100" s="187"/>
      <c r="G100" s="187"/>
      <c r="H100" s="187"/>
      <c r="I100" s="187"/>
      <c r="J100" s="188">
        <f>J155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103</v>
      </c>
      <c r="E101" s="187"/>
      <c r="F101" s="187"/>
      <c r="G101" s="187"/>
      <c r="H101" s="187"/>
      <c r="I101" s="187"/>
      <c r="J101" s="188">
        <f>J163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104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KYJOV - rozšíření parkoviště ulice Zahradní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92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1 - komunikace - uznatelné náklady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Kyjov</v>
      </c>
      <c r="G115" s="39"/>
      <c r="H115" s="39"/>
      <c r="I115" s="31" t="s">
        <v>22</v>
      </c>
      <c r="J115" s="78" t="str">
        <f>IF(J12="","",J12)</f>
        <v>2. 11. 2020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Město Kyjov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>Projekce DS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105</v>
      </c>
      <c r="D120" s="193" t="s">
        <v>61</v>
      </c>
      <c r="E120" s="193" t="s">
        <v>57</v>
      </c>
      <c r="F120" s="193" t="s">
        <v>58</v>
      </c>
      <c r="G120" s="193" t="s">
        <v>106</v>
      </c>
      <c r="H120" s="193" t="s">
        <v>107</v>
      </c>
      <c r="I120" s="193" t="s">
        <v>108</v>
      </c>
      <c r="J120" s="194" t="s">
        <v>96</v>
      </c>
      <c r="K120" s="195" t="s">
        <v>109</v>
      </c>
      <c r="L120" s="196"/>
      <c r="M120" s="99" t="s">
        <v>1</v>
      </c>
      <c r="N120" s="100" t="s">
        <v>40</v>
      </c>
      <c r="O120" s="100" t="s">
        <v>110</v>
      </c>
      <c r="P120" s="100" t="s">
        <v>111</v>
      </c>
      <c r="Q120" s="100" t="s">
        <v>112</v>
      </c>
      <c r="R120" s="100" t="s">
        <v>113</v>
      </c>
      <c r="S120" s="100" t="s">
        <v>114</v>
      </c>
      <c r="T120" s="101" t="s">
        <v>115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116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353.03454099999999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75</v>
      </c>
      <c r="AU121" s="16" t="s">
        <v>98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117</v>
      </c>
      <c r="F122" s="205" t="s">
        <v>118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P123+P142+P155+P163</f>
        <v>0</v>
      </c>
      <c r="Q122" s="210"/>
      <c r="R122" s="211">
        <f>R123+R142+R155+R163</f>
        <v>353.03454099999999</v>
      </c>
      <c r="S122" s="210"/>
      <c r="T122" s="212">
        <f>T123+T142+T155+T163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81</v>
      </c>
      <c r="AT122" s="214" t="s">
        <v>75</v>
      </c>
      <c r="AU122" s="214" t="s">
        <v>76</v>
      </c>
      <c r="AY122" s="213" t="s">
        <v>119</v>
      </c>
      <c r="BK122" s="215">
        <f>BK123+BK142+BK155+BK163</f>
        <v>0</v>
      </c>
    </row>
    <row r="123" s="12" customFormat="1" ht="22.8" customHeight="1">
      <c r="A123" s="12"/>
      <c r="B123" s="202"/>
      <c r="C123" s="203"/>
      <c r="D123" s="204" t="s">
        <v>75</v>
      </c>
      <c r="E123" s="216" t="s">
        <v>81</v>
      </c>
      <c r="F123" s="216" t="s">
        <v>120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SUM(P124:P141)</f>
        <v>0</v>
      </c>
      <c r="Q123" s="210"/>
      <c r="R123" s="211">
        <f>SUM(R124:R141)</f>
        <v>0.00029700000000000001</v>
      </c>
      <c r="S123" s="210"/>
      <c r="T123" s="212">
        <f>SUM(T124:T141)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75</v>
      </c>
      <c r="AU123" s="214" t="s">
        <v>81</v>
      </c>
      <c r="AY123" s="213" t="s">
        <v>119</v>
      </c>
      <c r="BK123" s="215">
        <f>SUM(BK124:BK141)</f>
        <v>0</v>
      </c>
    </row>
    <row r="124" s="2" customFormat="1" ht="33" customHeight="1">
      <c r="A124" s="37"/>
      <c r="B124" s="38"/>
      <c r="C124" s="218" t="s">
        <v>81</v>
      </c>
      <c r="D124" s="218" t="s">
        <v>121</v>
      </c>
      <c r="E124" s="219" t="s">
        <v>122</v>
      </c>
      <c r="F124" s="220" t="s">
        <v>123</v>
      </c>
      <c r="G124" s="221" t="s">
        <v>124</v>
      </c>
      <c r="H124" s="222">
        <v>151.90000000000001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41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125</v>
      </c>
      <c r="AT124" s="230" t="s">
        <v>121</v>
      </c>
      <c r="AU124" s="230" t="s">
        <v>85</v>
      </c>
      <c r="AY124" s="16" t="s">
        <v>119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81</v>
      </c>
      <c r="BK124" s="231">
        <f>ROUND(I124*H124,2)</f>
        <v>0</v>
      </c>
      <c r="BL124" s="16" t="s">
        <v>125</v>
      </c>
      <c r="BM124" s="230" t="s">
        <v>126</v>
      </c>
    </row>
    <row r="125" s="2" customFormat="1" ht="33" customHeight="1">
      <c r="A125" s="37"/>
      <c r="B125" s="38"/>
      <c r="C125" s="218" t="s">
        <v>85</v>
      </c>
      <c r="D125" s="218" t="s">
        <v>121</v>
      </c>
      <c r="E125" s="219" t="s">
        <v>127</v>
      </c>
      <c r="F125" s="220" t="s">
        <v>128</v>
      </c>
      <c r="G125" s="221" t="s">
        <v>124</v>
      </c>
      <c r="H125" s="222">
        <v>148.09999999999999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41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125</v>
      </c>
      <c r="AT125" s="230" t="s">
        <v>121</v>
      </c>
      <c r="AU125" s="230" t="s">
        <v>85</v>
      </c>
      <c r="AY125" s="16" t="s">
        <v>119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81</v>
      </c>
      <c r="BK125" s="231">
        <f>ROUND(I125*H125,2)</f>
        <v>0</v>
      </c>
      <c r="BL125" s="16" t="s">
        <v>125</v>
      </c>
      <c r="BM125" s="230" t="s">
        <v>129</v>
      </c>
    </row>
    <row r="126" s="13" customFormat="1">
      <c r="A126" s="13"/>
      <c r="B126" s="232"/>
      <c r="C126" s="233"/>
      <c r="D126" s="234" t="s">
        <v>130</v>
      </c>
      <c r="E126" s="235" t="s">
        <v>1</v>
      </c>
      <c r="F126" s="236" t="s">
        <v>131</v>
      </c>
      <c r="G126" s="233"/>
      <c r="H126" s="237">
        <v>151.90000000000001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130</v>
      </c>
      <c r="AU126" s="243" t="s">
        <v>85</v>
      </c>
      <c r="AV126" s="13" t="s">
        <v>85</v>
      </c>
      <c r="AW126" s="13" t="s">
        <v>32</v>
      </c>
      <c r="AX126" s="13" t="s">
        <v>76</v>
      </c>
      <c r="AY126" s="243" t="s">
        <v>119</v>
      </c>
    </row>
    <row r="127" s="13" customFormat="1">
      <c r="A127" s="13"/>
      <c r="B127" s="232"/>
      <c r="C127" s="233"/>
      <c r="D127" s="234" t="s">
        <v>130</v>
      </c>
      <c r="E127" s="235" t="s">
        <v>1</v>
      </c>
      <c r="F127" s="236" t="s">
        <v>132</v>
      </c>
      <c r="G127" s="233"/>
      <c r="H127" s="237">
        <v>-3.7999999999999998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130</v>
      </c>
      <c r="AU127" s="243" t="s">
        <v>85</v>
      </c>
      <c r="AV127" s="13" t="s">
        <v>85</v>
      </c>
      <c r="AW127" s="13" t="s">
        <v>32</v>
      </c>
      <c r="AX127" s="13" t="s">
        <v>76</v>
      </c>
      <c r="AY127" s="243" t="s">
        <v>119</v>
      </c>
    </row>
    <row r="128" s="14" customFormat="1">
      <c r="A128" s="14"/>
      <c r="B128" s="244"/>
      <c r="C128" s="245"/>
      <c r="D128" s="234" t="s">
        <v>130</v>
      </c>
      <c r="E128" s="246" t="s">
        <v>1</v>
      </c>
      <c r="F128" s="247" t="s">
        <v>133</v>
      </c>
      <c r="G128" s="245"/>
      <c r="H128" s="248">
        <v>148.09999999999999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130</v>
      </c>
      <c r="AU128" s="254" t="s">
        <v>85</v>
      </c>
      <c r="AV128" s="14" t="s">
        <v>125</v>
      </c>
      <c r="AW128" s="14" t="s">
        <v>32</v>
      </c>
      <c r="AX128" s="14" t="s">
        <v>81</v>
      </c>
      <c r="AY128" s="254" t="s">
        <v>119</v>
      </c>
    </row>
    <row r="129" s="2" customFormat="1" ht="44.25" customHeight="1">
      <c r="A129" s="37"/>
      <c r="B129" s="38"/>
      <c r="C129" s="218" t="s">
        <v>88</v>
      </c>
      <c r="D129" s="218" t="s">
        <v>121</v>
      </c>
      <c r="E129" s="219" t="s">
        <v>134</v>
      </c>
      <c r="F129" s="220" t="s">
        <v>135</v>
      </c>
      <c r="G129" s="221" t="s">
        <v>124</v>
      </c>
      <c r="H129" s="222">
        <v>1184.8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41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125</v>
      </c>
      <c r="AT129" s="230" t="s">
        <v>121</v>
      </c>
      <c r="AU129" s="230" t="s">
        <v>85</v>
      </c>
      <c r="AY129" s="16" t="s">
        <v>119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81</v>
      </c>
      <c r="BK129" s="231">
        <f>ROUND(I129*H129,2)</f>
        <v>0</v>
      </c>
      <c r="BL129" s="16" t="s">
        <v>125</v>
      </c>
      <c r="BM129" s="230" t="s">
        <v>136</v>
      </c>
    </row>
    <row r="130" s="13" customFormat="1">
      <c r="A130" s="13"/>
      <c r="B130" s="232"/>
      <c r="C130" s="233"/>
      <c r="D130" s="234" t="s">
        <v>130</v>
      </c>
      <c r="E130" s="233"/>
      <c r="F130" s="236" t="s">
        <v>137</v>
      </c>
      <c r="G130" s="233"/>
      <c r="H130" s="237">
        <v>1184.8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130</v>
      </c>
      <c r="AU130" s="243" t="s">
        <v>85</v>
      </c>
      <c r="AV130" s="13" t="s">
        <v>85</v>
      </c>
      <c r="AW130" s="13" t="s">
        <v>4</v>
      </c>
      <c r="AX130" s="13" t="s">
        <v>81</v>
      </c>
      <c r="AY130" s="243" t="s">
        <v>119</v>
      </c>
    </row>
    <row r="131" s="2" customFormat="1" ht="33" customHeight="1">
      <c r="A131" s="37"/>
      <c r="B131" s="38"/>
      <c r="C131" s="218" t="s">
        <v>125</v>
      </c>
      <c r="D131" s="218" t="s">
        <v>121</v>
      </c>
      <c r="E131" s="219" t="s">
        <v>138</v>
      </c>
      <c r="F131" s="220" t="s">
        <v>139</v>
      </c>
      <c r="G131" s="221" t="s">
        <v>140</v>
      </c>
      <c r="H131" s="222">
        <v>266.57999999999998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41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125</v>
      </c>
      <c r="AT131" s="230" t="s">
        <v>121</v>
      </c>
      <c r="AU131" s="230" t="s">
        <v>85</v>
      </c>
      <c r="AY131" s="16" t="s">
        <v>119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81</v>
      </c>
      <c r="BK131" s="231">
        <f>ROUND(I131*H131,2)</f>
        <v>0</v>
      </c>
      <c r="BL131" s="16" t="s">
        <v>125</v>
      </c>
      <c r="BM131" s="230" t="s">
        <v>141</v>
      </c>
    </row>
    <row r="132" s="13" customFormat="1">
      <c r="A132" s="13"/>
      <c r="B132" s="232"/>
      <c r="C132" s="233"/>
      <c r="D132" s="234" t="s">
        <v>130</v>
      </c>
      <c r="E132" s="233"/>
      <c r="F132" s="236" t="s">
        <v>142</v>
      </c>
      <c r="G132" s="233"/>
      <c r="H132" s="237">
        <v>266.57999999999998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130</v>
      </c>
      <c r="AU132" s="243" t="s">
        <v>85</v>
      </c>
      <c r="AV132" s="13" t="s">
        <v>85</v>
      </c>
      <c r="AW132" s="13" t="s">
        <v>4</v>
      </c>
      <c r="AX132" s="13" t="s">
        <v>81</v>
      </c>
      <c r="AY132" s="243" t="s">
        <v>119</v>
      </c>
    </row>
    <row r="133" s="2" customFormat="1" ht="16.5" customHeight="1">
      <c r="A133" s="37"/>
      <c r="B133" s="38"/>
      <c r="C133" s="218" t="s">
        <v>143</v>
      </c>
      <c r="D133" s="218" t="s">
        <v>121</v>
      </c>
      <c r="E133" s="219" t="s">
        <v>144</v>
      </c>
      <c r="F133" s="220" t="s">
        <v>145</v>
      </c>
      <c r="G133" s="221" t="s">
        <v>124</v>
      </c>
      <c r="H133" s="222">
        <v>3.7999999999999998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41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125</v>
      </c>
      <c r="AT133" s="230" t="s">
        <v>121</v>
      </c>
      <c r="AU133" s="230" t="s">
        <v>85</v>
      </c>
      <c r="AY133" s="16" t="s">
        <v>119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81</v>
      </c>
      <c r="BK133" s="231">
        <f>ROUND(I133*H133,2)</f>
        <v>0</v>
      </c>
      <c r="BL133" s="16" t="s">
        <v>125</v>
      </c>
      <c r="BM133" s="230" t="s">
        <v>146</v>
      </c>
    </row>
    <row r="134" s="13" customFormat="1">
      <c r="A134" s="13"/>
      <c r="B134" s="232"/>
      <c r="C134" s="233"/>
      <c r="D134" s="234" t="s">
        <v>130</v>
      </c>
      <c r="E134" s="235" t="s">
        <v>1</v>
      </c>
      <c r="F134" s="236" t="s">
        <v>147</v>
      </c>
      <c r="G134" s="233"/>
      <c r="H134" s="237">
        <v>3.7999999999999998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130</v>
      </c>
      <c r="AU134" s="243" t="s">
        <v>85</v>
      </c>
      <c r="AV134" s="13" t="s">
        <v>85</v>
      </c>
      <c r="AW134" s="13" t="s">
        <v>32</v>
      </c>
      <c r="AX134" s="13" t="s">
        <v>81</v>
      </c>
      <c r="AY134" s="243" t="s">
        <v>119</v>
      </c>
    </row>
    <row r="135" s="2" customFormat="1" ht="33" customHeight="1">
      <c r="A135" s="37"/>
      <c r="B135" s="38"/>
      <c r="C135" s="218" t="s">
        <v>148</v>
      </c>
      <c r="D135" s="218" t="s">
        <v>121</v>
      </c>
      <c r="E135" s="219" t="s">
        <v>149</v>
      </c>
      <c r="F135" s="220" t="s">
        <v>150</v>
      </c>
      <c r="G135" s="221" t="s">
        <v>151</v>
      </c>
      <c r="H135" s="222">
        <v>19.800000000000001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41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125</v>
      </c>
      <c r="AT135" s="230" t="s">
        <v>121</v>
      </c>
      <c r="AU135" s="230" t="s">
        <v>85</v>
      </c>
      <c r="AY135" s="16" t="s">
        <v>119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81</v>
      </c>
      <c r="BK135" s="231">
        <f>ROUND(I135*H135,2)</f>
        <v>0</v>
      </c>
      <c r="BL135" s="16" t="s">
        <v>125</v>
      </c>
      <c r="BM135" s="230" t="s">
        <v>152</v>
      </c>
    </row>
    <row r="136" s="2" customFormat="1" ht="24.15" customHeight="1">
      <c r="A136" s="37"/>
      <c r="B136" s="38"/>
      <c r="C136" s="218" t="s">
        <v>153</v>
      </c>
      <c r="D136" s="218" t="s">
        <v>121</v>
      </c>
      <c r="E136" s="219" t="s">
        <v>154</v>
      </c>
      <c r="F136" s="220" t="s">
        <v>155</v>
      </c>
      <c r="G136" s="221" t="s">
        <v>151</v>
      </c>
      <c r="H136" s="222">
        <v>19.800000000000001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41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125</v>
      </c>
      <c r="AT136" s="230" t="s">
        <v>121</v>
      </c>
      <c r="AU136" s="230" t="s">
        <v>85</v>
      </c>
      <c r="AY136" s="16" t="s">
        <v>119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81</v>
      </c>
      <c r="BK136" s="231">
        <f>ROUND(I136*H136,2)</f>
        <v>0</v>
      </c>
      <c r="BL136" s="16" t="s">
        <v>125</v>
      </c>
      <c r="BM136" s="230" t="s">
        <v>156</v>
      </c>
    </row>
    <row r="137" s="13" customFormat="1">
      <c r="A137" s="13"/>
      <c r="B137" s="232"/>
      <c r="C137" s="233"/>
      <c r="D137" s="234" t="s">
        <v>130</v>
      </c>
      <c r="E137" s="235" t="s">
        <v>1</v>
      </c>
      <c r="F137" s="236" t="s">
        <v>157</v>
      </c>
      <c r="G137" s="233"/>
      <c r="H137" s="237">
        <v>19.800000000000001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130</v>
      </c>
      <c r="AU137" s="243" t="s">
        <v>85</v>
      </c>
      <c r="AV137" s="13" t="s">
        <v>85</v>
      </c>
      <c r="AW137" s="13" t="s">
        <v>32</v>
      </c>
      <c r="AX137" s="13" t="s">
        <v>81</v>
      </c>
      <c r="AY137" s="243" t="s">
        <v>119</v>
      </c>
    </row>
    <row r="138" s="2" customFormat="1" ht="16.5" customHeight="1">
      <c r="A138" s="37"/>
      <c r="B138" s="38"/>
      <c r="C138" s="255" t="s">
        <v>158</v>
      </c>
      <c r="D138" s="255" t="s">
        <v>159</v>
      </c>
      <c r="E138" s="256" t="s">
        <v>160</v>
      </c>
      <c r="F138" s="257" t="s">
        <v>161</v>
      </c>
      <c r="G138" s="258" t="s">
        <v>162</v>
      </c>
      <c r="H138" s="259">
        <v>0.29699999999999999</v>
      </c>
      <c r="I138" s="260"/>
      <c r="J138" s="261">
        <f>ROUND(I138*H138,2)</f>
        <v>0</v>
      </c>
      <c r="K138" s="262"/>
      <c r="L138" s="263"/>
      <c r="M138" s="264" t="s">
        <v>1</v>
      </c>
      <c r="N138" s="265" t="s">
        <v>41</v>
      </c>
      <c r="O138" s="90"/>
      <c r="P138" s="228">
        <f>O138*H138</f>
        <v>0</v>
      </c>
      <c r="Q138" s="228">
        <v>0.001</v>
      </c>
      <c r="R138" s="228">
        <f>Q138*H138</f>
        <v>0.00029700000000000001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158</v>
      </c>
      <c r="AT138" s="230" t="s">
        <v>159</v>
      </c>
      <c r="AU138" s="230" t="s">
        <v>85</v>
      </c>
      <c r="AY138" s="16" t="s">
        <v>119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81</v>
      </c>
      <c r="BK138" s="231">
        <f>ROUND(I138*H138,2)</f>
        <v>0</v>
      </c>
      <c r="BL138" s="16" t="s">
        <v>125</v>
      </c>
      <c r="BM138" s="230" t="s">
        <v>163</v>
      </c>
    </row>
    <row r="139" s="13" customFormat="1">
      <c r="A139" s="13"/>
      <c r="B139" s="232"/>
      <c r="C139" s="233"/>
      <c r="D139" s="234" t="s">
        <v>130</v>
      </c>
      <c r="E139" s="233"/>
      <c r="F139" s="236" t="s">
        <v>164</v>
      </c>
      <c r="G139" s="233"/>
      <c r="H139" s="237">
        <v>0.29699999999999999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130</v>
      </c>
      <c r="AU139" s="243" t="s">
        <v>85</v>
      </c>
      <c r="AV139" s="13" t="s">
        <v>85</v>
      </c>
      <c r="AW139" s="13" t="s">
        <v>4</v>
      </c>
      <c r="AX139" s="13" t="s">
        <v>81</v>
      </c>
      <c r="AY139" s="243" t="s">
        <v>119</v>
      </c>
    </row>
    <row r="140" s="2" customFormat="1" ht="24.15" customHeight="1">
      <c r="A140" s="37"/>
      <c r="B140" s="38"/>
      <c r="C140" s="218" t="s">
        <v>165</v>
      </c>
      <c r="D140" s="218" t="s">
        <v>121</v>
      </c>
      <c r="E140" s="219" t="s">
        <v>166</v>
      </c>
      <c r="F140" s="220" t="s">
        <v>167</v>
      </c>
      <c r="G140" s="221" t="s">
        <v>151</v>
      </c>
      <c r="H140" s="222">
        <v>361.56999999999999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41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125</v>
      </c>
      <c r="AT140" s="230" t="s">
        <v>121</v>
      </c>
      <c r="AU140" s="230" t="s">
        <v>85</v>
      </c>
      <c r="AY140" s="16" t="s">
        <v>119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81</v>
      </c>
      <c r="BK140" s="231">
        <f>ROUND(I140*H140,2)</f>
        <v>0</v>
      </c>
      <c r="BL140" s="16" t="s">
        <v>125</v>
      </c>
      <c r="BM140" s="230" t="s">
        <v>168</v>
      </c>
    </row>
    <row r="141" s="13" customFormat="1">
      <c r="A141" s="13"/>
      <c r="B141" s="232"/>
      <c r="C141" s="233"/>
      <c r="D141" s="234" t="s">
        <v>130</v>
      </c>
      <c r="E141" s="233"/>
      <c r="F141" s="236" t="s">
        <v>169</v>
      </c>
      <c r="G141" s="233"/>
      <c r="H141" s="237">
        <v>361.56999999999999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130</v>
      </c>
      <c r="AU141" s="243" t="s">
        <v>85</v>
      </c>
      <c r="AV141" s="13" t="s">
        <v>85</v>
      </c>
      <c r="AW141" s="13" t="s">
        <v>4</v>
      </c>
      <c r="AX141" s="13" t="s">
        <v>81</v>
      </c>
      <c r="AY141" s="243" t="s">
        <v>119</v>
      </c>
    </row>
    <row r="142" s="12" customFormat="1" ht="22.8" customHeight="1">
      <c r="A142" s="12"/>
      <c r="B142" s="202"/>
      <c r="C142" s="203"/>
      <c r="D142" s="204" t="s">
        <v>75</v>
      </c>
      <c r="E142" s="216" t="s">
        <v>143</v>
      </c>
      <c r="F142" s="216" t="s">
        <v>170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SUM(P143:P154)</f>
        <v>0</v>
      </c>
      <c r="Q142" s="210"/>
      <c r="R142" s="211">
        <f>SUM(R143:R154)</f>
        <v>326.27419400000002</v>
      </c>
      <c r="S142" s="210"/>
      <c r="T142" s="212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81</v>
      </c>
      <c r="AT142" s="214" t="s">
        <v>75</v>
      </c>
      <c r="AU142" s="214" t="s">
        <v>81</v>
      </c>
      <c r="AY142" s="213" t="s">
        <v>119</v>
      </c>
      <c r="BK142" s="215">
        <f>SUM(BK143:BK154)</f>
        <v>0</v>
      </c>
    </row>
    <row r="143" s="2" customFormat="1" ht="16.5" customHeight="1">
      <c r="A143" s="37"/>
      <c r="B143" s="38"/>
      <c r="C143" s="218" t="s">
        <v>171</v>
      </c>
      <c r="D143" s="218" t="s">
        <v>121</v>
      </c>
      <c r="E143" s="219" t="s">
        <v>172</v>
      </c>
      <c r="F143" s="220" t="s">
        <v>173</v>
      </c>
      <c r="G143" s="221" t="s">
        <v>151</v>
      </c>
      <c r="H143" s="222">
        <v>328.69999999999999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41</v>
      </c>
      <c r="O143" s="90"/>
      <c r="P143" s="228">
        <f>O143*H143</f>
        <v>0</v>
      </c>
      <c r="Q143" s="228">
        <v>0.091999999999999998</v>
      </c>
      <c r="R143" s="228">
        <f>Q143*H143</f>
        <v>30.240399999999998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125</v>
      </c>
      <c r="AT143" s="230" t="s">
        <v>121</v>
      </c>
      <c r="AU143" s="230" t="s">
        <v>85</v>
      </c>
      <c r="AY143" s="16" t="s">
        <v>119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81</v>
      </c>
      <c r="BK143" s="231">
        <f>ROUND(I143*H143,2)</f>
        <v>0</v>
      </c>
      <c r="BL143" s="16" t="s">
        <v>125</v>
      </c>
      <c r="BM143" s="230" t="s">
        <v>174</v>
      </c>
    </row>
    <row r="144" s="13" customFormat="1">
      <c r="A144" s="13"/>
      <c r="B144" s="232"/>
      <c r="C144" s="233"/>
      <c r="D144" s="234" t="s">
        <v>130</v>
      </c>
      <c r="E144" s="235" t="s">
        <v>1</v>
      </c>
      <c r="F144" s="236" t="s">
        <v>175</v>
      </c>
      <c r="G144" s="233"/>
      <c r="H144" s="237">
        <v>328.69999999999999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130</v>
      </c>
      <c r="AU144" s="243" t="s">
        <v>85</v>
      </c>
      <c r="AV144" s="13" t="s">
        <v>85</v>
      </c>
      <c r="AW144" s="13" t="s">
        <v>32</v>
      </c>
      <c r="AX144" s="13" t="s">
        <v>81</v>
      </c>
      <c r="AY144" s="243" t="s">
        <v>119</v>
      </c>
    </row>
    <row r="145" s="2" customFormat="1" ht="16.5" customHeight="1">
      <c r="A145" s="37"/>
      <c r="B145" s="38"/>
      <c r="C145" s="218" t="s">
        <v>176</v>
      </c>
      <c r="D145" s="218" t="s">
        <v>121</v>
      </c>
      <c r="E145" s="219" t="s">
        <v>177</v>
      </c>
      <c r="F145" s="220" t="s">
        <v>178</v>
      </c>
      <c r="G145" s="221" t="s">
        <v>151</v>
      </c>
      <c r="H145" s="222">
        <v>345.13499999999999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41</v>
      </c>
      <c r="O145" s="90"/>
      <c r="P145" s="228">
        <f>O145*H145</f>
        <v>0</v>
      </c>
      <c r="Q145" s="228">
        <v>0.23000000000000001</v>
      </c>
      <c r="R145" s="228">
        <f>Q145*H145</f>
        <v>79.381050000000002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125</v>
      </c>
      <c r="AT145" s="230" t="s">
        <v>121</v>
      </c>
      <c r="AU145" s="230" t="s">
        <v>85</v>
      </c>
      <c r="AY145" s="16" t="s">
        <v>119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81</v>
      </c>
      <c r="BK145" s="231">
        <f>ROUND(I145*H145,2)</f>
        <v>0</v>
      </c>
      <c r="BL145" s="16" t="s">
        <v>125</v>
      </c>
      <c r="BM145" s="230" t="s">
        <v>179</v>
      </c>
    </row>
    <row r="146" s="13" customFormat="1">
      <c r="A146" s="13"/>
      <c r="B146" s="232"/>
      <c r="C146" s="233"/>
      <c r="D146" s="234" t="s">
        <v>130</v>
      </c>
      <c r="E146" s="235" t="s">
        <v>1</v>
      </c>
      <c r="F146" s="236" t="s">
        <v>175</v>
      </c>
      <c r="G146" s="233"/>
      <c r="H146" s="237">
        <v>328.69999999999999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130</v>
      </c>
      <c r="AU146" s="243" t="s">
        <v>85</v>
      </c>
      <c r="AV146" s="13" t="s">
        <v>85</v>
      </c>
      <c r="AW146" s="13" t="s">
        <v>32</v>
      </c>
      <c r="AX146" s="13" t="s">
        <v>81</v>
      </c>
      <c r="AY146" s="243" t="s">
        <v>119</v>
      </c>
    </row>
    <row r="147" s="13" customFormat="1">
      <c r="A147" s="13"/>
      <c r="B147" s="232"/>
      <c r="C147" s="233"/>
      <c r="D147" s="234" t="s">
        <v>130</v>
      </c>
      <c r="E147" s="233"/>
      <c r="F147" s="236" t="s">
        <v>180</v>
      </c>
      <c r="G147" s="233"/>
      <c r="H147" s="237">
        <v>345.13499999999999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130</v>
      </c>
      <c r="AU147" s="243" t="s">
        <v>85</v>
      </c>
      <c r="AV147" s="13" t="s">
        <v>85</v>
      </c>
      <c r="AW147" s="13" t="s">
        <v>4</v>
      </c>
      <c r="AX147" s="13" t="s">
        <v>81</v>
      </c>
      <c r="AY147" s="243" t="s">
        <v>119</v>
      </c>
    </row>
    <row r="148" s="2" customFormat="1" ht="16.5" customHeight="1">
      <c r="A148" s="37"/>
      <c r="B148" s="38"/>
      <c r="C148" s="218" t="s">
        <v>181</v>
      </c>
      <c r="D148" s="218" t="s">
        <v>121</v>
      </c>
      <c r="E148" s="219" t="s">
        <v>182</v>
      </c>
      <c r="F148" s="220" t="s">
        <v>183</v>
      </c>
      <c r="G148" s="221" t="s">
        <v>151</v>
      </c>
      <c r="H148" s="222">
        <v>361.56999999999999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41</v>
      </c>
      <c r="O148" s="90"/>
      <c r="P148" s="228">
        <f>O148*H148</f>
        <v>0</v>
      </c>
      <c r="Q148" s="228">
        <v>0.34499999999999997</v>
      </c>
      <c r="R148" s="228">
        <f>Q148*H148</f>
        <v>124.74164999999999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125</v>
      </c>
      <c r="AT148" s="230" t="s">
        <v>121</v>
      </c>
      <c r="AU148" s="230" t="s">
        <v>85</v>
      </c>
      <c r="AY148" s="16" t="s">
        <v>119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81</v>
      </c>
      <c r="BK148" s="231">
        <f>ROUND(I148*H148,2)</f>
        <v>0</v>
      </c>
      <c r="BL148" s="16" t="s">
        <v>125</v>
      </c>
      <c r="BM148" s="230" t="s">
        <v>184</v>
      </c>
    </row>
    <row r="149" s="13" customFormat="1">
      <c r="A149" s="13"/>
      <c r="B149" s="232"/>
      <c r="C149" s="233"/>
      <c r="D149" s="234" t="s">
        <v>130</v>
      </c>
      <c r="E149" s="235" t="s">
        <v>1</v>
      </c>
      <c r="F149" s="236" t="s">
        <v>175</v>
      </c>
      <c r="G149" s="233"/>
      <c r="H149" s="237">
        <v>328.69999999999999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130</v>
      </c>
      <c r="AU149" s="243" t="s">
        <v>85</v>
      </c>
      <c r="AV149" s="13" t="s">
        <v>85</v>
      </c>
      <c r="AW149" s="13" t="s">
        <v>32</v>
      </c>
      <c r="AX149" s="13" t="s">
        <v>81</v>
      </c>
      <c r="AY149" s="243" t="s">
        <v>119</v>
      </c>
    </row>
    <row r="150" s="13" customFormat="1">
      <c r="A150" s="13"/>
      <c r="B150" s="232"/>
      <c r="C150" s="233"/>
      <c r="D150" s="234" t="s">
        <v>130</v>
      </c>
      <c r="E150" s="233"/>
      <c r="F150" s="236" t="s">
        <v>169</v>
      </c>
      <c r="G150" s="233"/>
      <c r="H150" s="237">
        <v>361.56999999999999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130</v>
      </c>
      <c r="AU150" s="243" t="s">
        <v>85</v>
      </c>
      <c r="AV150" s="13" t="s">
        <v>85</v>
      </c>
      <c r="AW150" s="13" t="s">
        <v>4</v>
      </c>
      <c r="AX150" s="13" t="s">
        <v>81</v>
      </c>
      <c r="AY150" s="243" t="s">
        <v>119</v>
      </c>
    </row>
    <row r="151" s="2" customFormat="1" ht="24.15" customHeight="1">
      <c r="A151" s="37"/>
      <c r="B151" s="38"/>
      <c r="C151" s="218" t="s">
        <v>185</v>
      </c>
      <c r="D151" s="218" t="s">
        <v>121</v>
      </c>
      <c r="E151" s="219" t="s">
        <v>186</v>
      </c>
      <c r="F151" s="220" t="s">
        <v>187</v>
      </c>
      <c r="G151" s="221" t="s">
        <v>151</v>
      </c>
      <c r="H151" s="222">
        <v>328.69999999999999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41</v>
      </c>
      <c r="O151" s="90"/>
      <c r="P151" s="228">
        <f>O151*H151</f>
        <v>0</v>
      </c>
      <c r="Q151" s="228">
        <v>0.10362</v>
      </c>
      <c r="R151" s="228">
        <f>Q151*H151</f>
        <v>34.059894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125</v>
      </c>
      <c r="AT151" s="230" t="s">
        <v>121</v>
      </c>
      <c r="AU151" s="230" t="s">
        <v>85</v>
      </c>
      <c r="AY151" s="16" t="s">
        <v>119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81</v>
      </c>
      <c r="BK151" s="231">
        <f>ROUND(I151*H151,2)</f>
        <v>0</v>
      </c>
      <c r="BL151" s="16" t="s">
        <v>125</v>
      </c>
      <c r="BM151" s="230" t="s">
        <v>188</v>
      </c>
    </row>
    <row r="152" s="13" customFormat="1">
      <c r="A152" s="13"/>
      <c r="B152" s="232"/>
      <c r="C152" s="233"/>
      <c r="D152" s="234" t="s">
        <v>130</v>
      </c>
      <c r="E152" s="235" t="s">
        <v>1</v>
      </c>
      <c r="F152" s="236" t="s">
        <v>175</v>
      </c>
      <c r="G152" s="233"/>
      <c r="H152" s="237">
        <v>328.69999999999999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130</v>
      </c>
      <c r="AU152" s="243" t="s">
        <v>85</v>
      </c>
      <c r="AV152" s="13" t="s">
        <v>85</v>
      </c>
      <c r="AW152" s="13" t="s">
        <v>32</v>
      </c>
      <c r="AX152" s="13" t="s">
        <v>81</v>
      </c>
      <c r="AY152" s="243" t="s">
        <v>119</v>
      </c>
    </row>
    <row r="153" s="2" customFormat="1" ht="21.75" customHeight="1">
      <c r="A153" s="37"/>
      <c r="B153" s="38"/>
      <c r="C153" s="255" t="s">
        <v>189</v>
      </c>
      <c r="D153" s="255" t="s">
        <v>159</v>
      </c>
      <c r="E153" s="256" t="s">
        <v>190</v>
      </c>
      <c r="F153" s="257" t="s">
        <v>191</v>
      </c>
      <c r="G153" s="258" t="s">
        <v>151</v>
      </c>
      <c r="H153" s="259">
        <v>328.69999999999999</v>
      </c>
      <c r="I153" s="260"/>
      <c r="J153" s="261">
        <f>ROUND(I153*H153,2)</f>
        <v>0</v>
      </c>
      <c r="K153" s="262"/>
      <c r="L153" s="263"/>
      <c r="M153" s="264" t="s">
        <v>1</v>
      </c>
      <c r="N153" s="265" t="s">
        <v>41</v>
      </c>
      <c r="O153" s="90"/>
      <c r="P153" s="228">
        <f>O153*H153</f>
        <v>0</v>
      </c>
      <c r="Q153" s="228">
        <v>0.17599999999999999</v>
      </c>
      <c r="R153" s="228">
        <f>Q153*H153</f>
        <v>57.851199999999992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158</v>
      </c>
      <c r="AT153" s="230" t="s">
        <v>159</v>
      </c>
      <c r="AU153" s="230" t="s">
        <v>85</v>
      </c>
      <c r="AY153" s="16" t="s">
        <v>119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81</v>
      </c>
      <c r="BK153" s="231">
        <f>ROUND(I153*H153,2)</f>
        <v>0</v>
      </c>
      <c r="BL153" s="16" t="s">
        <v>125</v>
      </c>
      <c r="BM153" s="230" t="s">
        <v>192</v>
      </c>
    </row>
    <row r="154" s="13" customFormat="1">
      <c r="A154" s="13"/>
      <c r="B154" s="232"/>
      <c r="C154" s="233"/>
      <c r="D154" s="234" t="s">
        <v>130</v>
      </c>
      <c r="E154" s="235" t="s">
        <v>1</v>
      </c>
      <c r="F154" s="236" t="s">
        <v>175</v>
      </c>
      <c r="G154" s="233"/>
      <c r="H154" s="237">
        <v>328.69999999999999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130</v>
      </c>
      <c r="AU154" s="243" t="s">
        <v>85</v>
      </c>
      <c r="AV154" s="13" t="s">
        <v>85</v>
      </c>
      <c r="AW154" s="13" t="s">
        <v>32</v>
      </c>
      <c r="AX154" s="13" t="s">
        <v>81</v>
      </c>
      <c r="AY154" s="243" t="s">
        <v>119</v>
      </c>
    </row>
    <row r="155" s="12" customFormat="1" ht="22.8" customHeight="1">
      <c r="A155" s="12"/>
      <c r="B155" s="202"/>
      <c r="C155" s="203"/>
      <c r="D155" s="204" t="s">
        <v>75</v>
      </c>
      <c r="E155" s="216" t="s">
        <v>165</v>
      </c>
      <c r="F155" s="216" t="s">
        <v>193</v>
      </c>
      <c r="G155" s="203"/>
      <c r="H155" s="203"/>
      <c r="I155" s="206"/>
      <c r="J155" s="217">
        <f>BK155</f>
        <v>0</v>
      </c>
      <c r="K155" s="203"/>
      <c r="L155" s="208"/>
      <c r="M155" s="209"/>
      <c r="N155" s="210"/>
      <c r="O155" s="210"/>
      <c r="P155" s="211">
        <f>SUM(P156:P162)</f>
        <v>0</v>
      </c>
      <c r="Q155" s="210"/>
      <c r="R155" s="211">
        <f>SUM(R156:R162)</f>
        <v>26.760050000000007</v>
      </c>
      <c r="S155" s="210"/>
      <c r="T155" s="212">
        <f>SUM(T156:T162)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81</v>
      </c>
      <c r="AT155" s="214" t="s">
        <v>75</v>
      </c>
      <c r="AU155" s="214" t="s">
        <v>81</v>
      </c>
      <c r="AY155" s="213" t="s">
        <v>119</v>
      </c>
      <c r="BK155" s="215">
        <f>SUM(BK156:BK162)</f>
        <v>0</v>
      </c>
    </row>
    <row r="156" s="2" customFormat="1" ht="33" customHeight="1">
      <c r="A156" s="37"/>
      <c r="B156" s="38"/>
      <c r="C156" s="218" t="s">
        <v>8</v>
      </c>
      <c r="D156" s="218" t="s">
        <v>121</v>
      </c>
      <c r="E156" s="219" t="s">
        <v>194</v>
      </c>
      <c r="F156" s="220" t="s">
        <v>195</v>
      </c>
      <c r="G156" s="221" t="s">
        <v>196</v>
      </c>
      <c r="H156" s="222">
        <v>127.90000000000001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41</v>
      </c>
      <c r="O156" s="90"/>
      <c r="P156" s="228">
        <f>O156*H156</f>
        <v>0</v>
      </c>
      <c r="Q156" s="228">
        <v>0.15540000000000001</v>
      </c>
      <c r="R156" s="228">
        <f>Q156*H156</f>
        <v>19.875660000000003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125</v>
      </c>
      <c r="AT156" s="230" t="s">
        <v>121</v>
      </c>
      <c r="AU156" s="230" t="s">
        <v>85</v>
      </c>
      <c r="AY156" s="16" t="s">
        <v>119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81</v>
      </c>
      <c r="BK156" s="231">
        <f>ROUND(I156*H156,2)</f>
        <v>0</v>
      </c>
      <c r="BL156" s="16" t="s">
        <v>125</v>
      </c>
      <c r="BM156" s="230" t="s">
        <v>197</v>
      </c>
    </row>
    <row r="157" s="13" customFormat="1">
      <c r="A157" s="13"/>
      <c r="B157" s="232"/>
      <c r="C157" s="233"/>
      <c r="D157" s="234" t="s">
        <v>130</v>
      </c>
      <c r="E157" s="235" t="s">
        <v>1</v>
      </c>
      <c r="F157" s="236" t="s">
        <v>198</v>
      </c>
      <c r="G157" s="233"/>
      <c r="H157" s="237">
        <v>127.90000000000001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130</v>
      </c>
      <c r="AU157" s="243" t="s">
        <v>85</v>
      </c>
      <c r="AV157" s="13" t="s">
        <v>85</v>
      </c>
      <c r="AW157" s="13" t="s">
        <v>32</v>
      </c>
      <c r="AX157" s="13" t="s">
        <v>81</v>
      </c>
      <c r="AY157" s="243" t="s">
        <v>119</v>
      </c>
    </row>
    <row r="158" s="2" customFormat="1" ht="24.15" customHeight="1">
      <c r="A158" s="37"/>
      <c r="B158" s="38"/>
      <c r="C158" s="255" t="s">
        <v>199</v>
      </c>
      <c r="D158" s="255" t="s">
        <v>159</v>
      </c>
      <c r="E158" s="256" t="s">
        <v>200</v>
      </c>
      <c r="F158" s="257" t="s">
        <v>201</v>
      </c>
      <c r="G158" s="258" t="s">
        <v>196</v>
      </c>
      <c r="H158" s="259">
        <v>2</v>
      </c>
      <c r="I158" s="260"/>
      <c r="J158" s="261">
        <f>ROUND(I158*H158,2)</f>
        <v>0</v>
      </c>
      <c r="K158" s="262"/>
      <c r="L158" s="263"/>
      <c r="M158" s="264" t="s">
        <v>1</v>
      </c>
      <c r="N158" s="265" t="s">
        <v>41</v>
      </c>
      <c r="O158" s="90"/>
      <c r="P158" s="228">
        <f>O158*H158</f>
        <v>0</v>
      </c>
      <c r="Q158" s="228">
        <v>0.065670000000000006</v>
      </c>
      <c r="R158" s="228">
        <f>Q158*H158</f>
        <v>0.13134000000000001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158</v>
      </c>
      <c r="AT158" s="230" t="s">
        <v>159</v>
      </c>
      <c r="AU158" s="230" t="s">
        <v>85</v>
      </c>
      <c r="AY158" s="16" t="s">
        <v>119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81</v>
      </c>
      <c r="BK158" s="231">
        <f>ROUND(I158*H158,2)</f>
        <v>0</v>
      </c>
      <c r="BL158" s="16" t="s">
        <v>125</v>
      </c>
      <c r="BM158" s="230" t="s">
        <v>202</v>
      </c>
    </row>
    <row r="159" s="2" customFormat="1" ht="24.15" customHeight="1">
      <c r="A159" s="37"/>
      <c r="B159" s="38"/>
      <c r="C159" s="255" t="s">
        <v>203</v>
      </c>
      <c r="D159" s="255" t="s">
        <v>159</v>
      </c>
      <c r="E159" s="256" t="s">
        <v>204</v>
      </c>
      <c r="F159" s="257" t="s">
        <v>205</v>
      </c>
      <c r="G159" s="258" t="s">
        <v>196</v>
      </c>
      <c r="H159" s="259">
        <v>103.5</v>
      </c>
      <c r="I159" s="260"/>
      <c r="J159" s="261">
        <f>ROUND(I159*H159,2)</f>
        <v>0</v>
      </c>
      <c r="K159" s="262"/>
      <c r="L159" s="263"/>
      <c r="M159" s="264" t="s">
        <v>1</v>
      </c>
      <c r="N159" s="265" t="s">
        <v>41</v>
      </c>
      <c r="O159" s="90"/>
      <c r="P159" s="228">
        <f>O159*H159</f>
        <v>0</v>
      </c>
      <c r="Q159" s="228">
        <v>0.048300000000000003</v>
      </c>
      <c r="R159" s="228">
        <f>Q159*H159</f>
        <v>4.9990500000000004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158</v>
      </c>
      <c r="AT159" s="230" t="s">
        <v>159</v>
      </c>
      <c r="AU159" s="230" t="s">
        <v>85</v>
      </c>
      <c r="AY159" s="16" t="s">
        <v>119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81</v>
      </c>
      <c r="BK159" s="231">
        <f>ROUND(I159*H159,2)</f>
        <v>0</v>
      </c>
      <c r="BL159" s="16" t="s">
        <v>125</v>
      </c>
      <c r="BM159" s="230" t="s">
        <v>206</v>
      </c>
    </row>
    <row r="160" s="13" customFormat="1">
      <c r="A160" s="13"/>
      <c r="B160" s="232"/>
      <c r="C160" s="233"/>
      <c r="D160" s="234" t="s">
        <v>130</v>
      </c>
      <c r="E160" s="235" t="s">
        <v>1</v>
      </c>
      <c r="F160" s="236" t="s">
        <v>207</v>
      </c>
      <c r="G160" s="233"/>
      <c r="H160" s="237">
        <v>103.5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130</v>
      </c>
      <c r="AU160" s="243" t="s">
        <v>85</v>
      </c>
      <c r="AV160" s="13" t="s">
        <v>85</v>
      </c>
      <c r="AW160" s="13" t="s">
        <v>32</v>
      </c>
      <c r="AX160" s="13" t="s">
        <v>81</v>
      </c>
      <c r="AY160" s="243" t="s">
        <v>119</v>
      </c>
    </row>
    <row r="161" s="2" customFormat="1" ht="16.5" customHeight="1">
      <c r="A161" s="37"/>
      <c r="B161" s="38"/>
      <c r="C161" s="255" t="s">
        <v>208</v>
      </c>
      <c r="D161" s="255" t="s">
        <v>159</v>
      </c>
      <c r="E161" s="256" t="s">
        <v>209</v>
      </c>
      <c r="F161" s="257" t="s">
        <v>210</v>
      </c>
      <c r="G161" s="258" t="s">
        <v>196</v>
      </c>
      <c r="H161" s="259">
        <v>20.399999999999999</v>
      </c>
      <c r="I161" s="260"/>
      <c r="J161" s="261">
        <f>ROUND(I161*H161,2)</f>
        <v>0</v>
      </c>
      <c r="K161" s="262"/>
      <c r="L161" s="263"/>
      <c r="M161" s="264" t="s">
        <v>1</v>
      </c>
      <c r="N161" s="265" t="s">
        <v>41</v>
      </c>
      <c r="O161" s="90"/>
      <c r="P161" s="228">
        <f>O161*H161</f>
        <v>0</v>
      </c>
      <c r="Q161" s="228">
        <v>0.080000000000000002</v>
      </c>
      <c r="R161" s="228">
        <f>Q161*H161</f>
        <v>1.6319999999999999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158</v>
      </c>
      <c r="AT161" s="230" t="s">
        <v>159</v>
      </c>
      <c r="AU161" s="230" t="s">
        <v>85</v>
      </c>
      <c r="AY161" s="16" t="s">
        <v>119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81</v>
      </c>
      <c r="BK161" s="231">
        <f>ROUND(I161*H161,2)</f>
        <v>0</v>
      </c>
      <c r="BL161" s="16" t="s">
        <v>125</v>
      </c>
      <c r="BM161" s="230" t="s">
        <v>211</v>
      </c>
    </row>
    <row r="162" s="2" customFormat="1" ht="21.75" customHeight="1">
      <c r="A162" s="37"/>
      <c r="B162" s="38"/>
      <c r="C162" s="255" t="s">
        <v>212</v>
      </c>
      <c r="D162" s="255" t="s">
        <v>159</v>
      </c>
      <c r="E162" s="256" t="s">
        <v>213</v>
      </c>
      <c r="F162" s="257" t="s">
        <v>214</v>
      </c>
      <c r="G162" s="258" t="s">
        <v>196</v>
      </c>
      <c r="H162" s="259">
        <v>2</v>
      </c>
      <c r="I162" s="260"/>
      <c r="J162" s="261">
        <f>ROUND(I162*H162,2)</f>
        <v>0</v>
      </c>
      <c r="K162" s="262"/>
      <c r="L162" s="263"/>
      <c r="M162" s="264" t="s">
        <v>1</v>
      </c>
      <c r="N162" s="265" t="s">
        <v>41</v>
      </c>
      <c r="O162" s="90"/>
      <c r="P162" s="228">
        <f>O162*H162</f>
        <v>0</v>
      </c>
      <c r="Q162" s="228">
        <v>0.060999999999999999</v>
      </c>
      <c r="R162" s="228">
        <f>Q162*H162</f>
        <v>0.122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158</v>
      </c>
      <c r="AT162" s="230" t="s">
        <v>159</v>
      </c>
      <c r="AU162" s="230" t="s">
        <v>85</v>
      </c>
      <c r="AY162" s="16" t="s">
        <v>119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81</v>
      </c>
      <c r="BK162" s="231">
        <f>ROUND(I162*H162,2)</f>
        <v>0</v>
      </c>
      <c r="BL162" s="16" t="s">
        <v>125</v>
      </c>
      <c r="BM162" s="230" t="s">
        <v>215</v>
      </c>
    </row>
    <row r="163" s="12" customFormat="1" ht="22.8" customHeight="1">
      <c r="A163" s="12"/>
      <c r="B163" s="202"/>
      <c r="C163" s="203"/>
      <c r="D163" s="204" t="s">
        <v>75</v>
      </c>
      <c r="E163" s="216" t="s">
        <v>216</v>
      </c>
      <c r="F163" s="216" t="s">
        <v>217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P164</f>
        <v>0</v>
      </c>
      <c r="Q163" s="210"/>
      <c r="R163" s="211">
        <f>R164</f>
        <v>0</v>
      </c>
      <c r="S163" s="210"/>
      <c r="T163" s="212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81</v>
      </c>
      <c r="AT163" s="214" t="s">
        <v>75</v>
      </c>
      <c r="AU163" s="214" t="s">
        <v>81</v>
      </c>
      <c r="AY163" s="213" t="s">
        <v>119</v>
      </c>
      <c r="BK163" s="215">
        <f>BK164</f>
        <v>0</v>
      </c>
    </row>
    <row r="164" s="2" customFormat="1" ht="24.15" customHeight="1">
      <c r="A164" s="37"/>
      <c r="B164" s="38"/>
      <c r="C164" s="218" t="s">
        <v>7</v>
      </c>
      <c r="D164" s="218" t="s">
        <v>121</v>
      </c>
      <c r="E164" s="219" t="s">
        <v>218</v>
      </c>
      <c r="F164" s="220" t="s">
        <v>219</v>
      </c>
      <c r="G164" s="221" t="s">
        <v>140</v>
      </c>
      <c r="H164" s="222">
        <v>353.03500000000003</v>
      </c>
      <c r="I164" s="223"/>
      <c r="J164" s="224">
        <f>ROUND(I164*H164,2)</f>
        <v>0</v>
      </c>
      <c r="K164" s="225"/>
      <c r="L164" s="43"/>
      <c r="M164" s="266" t="s">
        <v>1</v>
      </c>
      <c r="N164" s="267" t="s">
        <v>41</v>
      </c>
      <c r="O164" s="268"/>
      <c r="P164" s="269">
        <f>O164*H164</f>
        <v>0</v>
      </c>
      <c r="Q164" s="269">
        <v>0</v>
      </c>
      <c r="R164" s="269">
        <f>Q164*H164</f>
        <v>0</v>
      </c>
      <c r="S164" s="269">
        <v>0</v>
      </c>
      <c r="T164" s="270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125</v>
      </c>
      <c r="AT164" s="230" t="s">
        <v>121</v>
      </c>
      <c r="AU164" s="230" t="s">
        <v>85</v>
      </c>
      <c r="AY164" s="16" t="s">
        <v>119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81</v>
      </c>
      <c r="BK164" s="231">
        <f>ROUND(I164*H164,2)</f>
        <v>0</v>
      </c>
      <c r="BL164" s="16" t="s">
        <v>125</v>
      </c>
      <c r="BM164" s="230" t="s">
        <v>220</v>
      </c>
    </row>
    <row r="165" s="2" customFormat="1" ht="6.96" customHeight="1">
      <c r="A165" s="37"/>
      <c r="B165" s="65"/>
      <c r="C165" s="66"/>
      <c r="D165" s="66"/>
      <c r="E165" s="66"/>
      <c r="F165" s="66"/>
      <c r="G165" s="66"/>
      <c r="H165" s="66"/>
      <c r="I165" s="66"/>
      <c r="J165" s="66"/>
      <c r="K165" s="66"/>
      <c r="L165" s="43"/>
      <c r="M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</row>
  </sheetData>
  <sheetProtection sheet="1" autoFilter="0" formatColumns="0" formatRows="0" objects="1" scenarios="1" spinCount="100000" saltValue="+l8w4xzmOwqtufkCN4tDsz/3zu624PQ4a0a6T5+mK99H4n87DOJebUShNNDgVpanJ2+pHsVByHPlqzOHbR7U4Q==" hashValue="wPx7P9J36q2T6XHmbwI6+gkH/gTcwQRxO62eXpatSTdms64F8ATZ7bQXOxn83j1Keb4PSMtDugiMcBMDdcAbeg==" algorithmName="SHA-512" password="CC35"/>
  <autoFilter ref="C120:K16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KYJOV - rozšíření parkoviště ulice Zahradní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221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2. 11. 2020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ROUND((SUM(BE121:BE168)),  2)</f>
        <v>0</v>
      </c>
      <c r="G33" s="37"/>
      <c r="H33" s="37"/>
      <c r="I33" s="154">
        <v>0.20999999999999999</v>
      </c>
      <c r="J33" s="153">
        <f>ROUND(((SUM(BE121:BE168))*I33),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ROUND((SUM(BF121:BF168)),  2)</f>
        <v>0</v>
      </c>
      <c r="G34" s="37"/>
      <c r="H34" s="37"/>
      <c r="I34" s="154">
        <v>0.14999999999999999</v>
      </c>
      <c r="J34" s="153">
        <f>ROUND(((SUM(BF121:BF168))*I34),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ROUND((SUM(BG121:BG168)),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ROUND((SUM(BH121:BH168)),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ROUND((SUM(BI121:BI168)),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KYJOV - rozšíření parkoviště ulice Zahradní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2 - parkoviště - uznatelné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Kyjov</v>
      </c>
      <c r="G89" s="39"/>
      <c r="H89" s="39"/>
      <c r="I89" s="31" t="s">
        <v>22</v>
      </c>
      <c r="J89" s="78" t="str">
        <f>IF(J12="","",J12)</f>
        <v>2. 11. 2020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Kyjov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Projekce DS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100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101</v>
      </c>
      <c r="E99" s="187"/>
      <c r="F99" s="187"/>
      <c r="G99" s="187"/>
      <c r="H99" s="187"/>
      <c r="I99" s="187"/>
      <c r="J99" s="188">
        <f>J149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102</v>
      </c>
      <c r="E100" s="187"/>
      <c r="F100" s="187"/>
      <c r="G100" s="187"/>
      <c r="H100" s="187"/>
      <c r="I100" s="187"/>
      <c r="J100" s="188">
        <f>J163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103</v>
      </c>
      <c r="E101" s="187"/>
      <c r="F101" s="187"/>
      <c r="G101" s="187"/>
      <c r="H101" s="187"/>
      <c r="I101" s="187"/>
      <c r="J101" s="188">
        <f>J167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104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KYJOV - rozšíření parkoviště ulice Zahradní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92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2 - parkoviště - uznatelné náklady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Kyjov</v>
      </c>
      <c r="G115" s="39"/>
      <c r="H115" s="39"/>
      <c r="I115" s="31" t="s">
        <v>22</v>
      </c>
      <c r="J115" s="78" t="str">
        <f>IF(J12="","",J12)</f>
        <v>2. 11. 2020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Město Kyjov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>Projekce DS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105</v>
      </c>
      <c r="D120" s="193" t="s">
        <v>61</v>
      </c>
      <c r="E120" s="193" t="s">
        <v>57</v>
      </c>
      <c r="F120" s="193" t="s">
        <v>58</v>
      </c>
      <c r="G120" s="193" t="s">
        <v>106</v>
      </c>
      <c r="H120" s="193" t="s">
        <v>107</v>
      </c>
      <c r="I120" s="193" t="s">
        <v>108</v>
      </c>
      <c r="J120" s="194" t="s">
        <v>96</v>
      </c>
      <c r="K120" s="195" t="s">
        <v>109</v>
      </c>
      <c r="L120" s="196"/>
      <c r="M120" s="99" t="s">
        <v>1</v>
      </c>
      <c r="N120" s="100" t="s">
        <v>40</v>
      </c>
      <c r="O120" s="100" t="s">
        <v>110</v>
      </c>
      <c r="P120" s="100" t="s">
        <v>111</v>
      </c>
      <c r="Q120" s="100" t="s">
        <v>112</v>
      </c>
      <c r="R120" s="100" t="s">
        <v>113</v>
      </c>
      <c r="S120" s="100" t="s">
        <v>114</v>
      </c>
      <c r="T120" s="101" t="s">
        <v>115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116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247.39068600000002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75</v>
      </c>
      <c r="AU121" s="16" t="s">
        <v>98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117</v>
      </c>
      <c r="F122" s="205" t="s">
        <v>118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P123+P149+P163+P167</f>
        <v>0</v>
      </c>
      <c r="Q122" s="210"/>
      <c r="R122" s="211">
        <f>R123+R149+R163+R167</f>
        <v>247.39068600000002</v>
      </c>
      <c r="S122" s="210"/>
      <c r="T122" s="212">
        <f>T123+T149+T163+T167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81</v>
      </c>
      <c r="AT122" s="214" t="s">
        <v>75</v>
      </c>
      <c r="AU122" s="214" t="s">
        <v>76</v>
      </c>
      <c r="AY122" s="213" t="s">
        <v>119</v>
      </c>
      <c r="BK122" s="215">
        <f>BK123+BK149+BK163+BK167</f>
        <v>0</v>
      </c>
    </row>
    <row r="123" s="12" customFormat="1" ht="22.8" customHeight="1">
      <c r="A123" s="12"/>
      <c r="B123" s="202"/>
      <c r="C123" s="203"/>
      <c r="D123" s="204" t="s">
        <v>75</v>
      </c>
      <c r="E123" s="216" t="s">
        <v>81</v>
      </c>
      <c r="F123" s="216" t="s">
        <v>120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SUM(P124:P148)</f>
        <v>0</v>
      </c>
      <c r="Q123" s="210"/>
      <c r="R123" s="211">
        <f>SUM(R124:R148)</f>
        <v>0.0076280000000000002</v>
      </c>
      <c r="S123" s="210"/>
      <c r="T123" s="212">
        <f>SUM(T124:T148)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75</v>
      </c>
      <c r="AU123" s="214" t="s">
        <v>81</v>
      </c>
      <c r="AY123" s="213" t="s">
        <v>119</v>
      </c>
      <c r="BK123" s="215">
        <f>SUM(BK124:BK148)</f>
        <v>0</v>
      </c>
    </row>
    <row r="124" s="2" customFormat="1" ht="33" customHeight="1">
      <c r="A124" s="37"/>
      <c r="B124" s="38"/>
      <c r="C124" s="218" t="s">
        <v>81</v>
      </c>
      <c r="D124" s="218" t="s">
        <v>121</v>
      </c>
      <c r="E124" s="219" t="s">
        <v>122</v>
      </c>
      <c r="F124" s="220" t="s">
        <v>123</v>
      </c>
      <c r="G124" s="221" t="s">
        <v>124</v>
      </c>
      <c r="H124" s="222">
        <v>137.19999999999999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41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125</v>
      </c>
      <c r="AT124" s="230" t="s">
        <v>121</v>
      </c>
      <c r="AU124" s="230" t="s">
        <v>85</v>
      </c>
      <c r="AY124" s="16" t="s">
        <v>119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81</v>
      </c>
      <c r="BK124" s="231">
        <f>ROUND(I124*H124,2)</f>
        <v>0</v>
      </c>
      <c r="BL124" s="16" t="s">
        <v>125</v>
      </c>
      <c r="BM124" s="230" t="s">
        <v>222</v>
      </c>
    </row>
    <row r="125" s="2" customFormat="1" ht="24.15" customHeight="1">
      <c r="A125" s="37"/>
      <c r="B125" s="38"/>
      <c r="C125" s="218" t="s">
        <v>85</v>
      </c>
      <c r="D125" s="218" t="s">
        <v>121</v>
      </c>
      <c r="E125" s="219" t="s">
        <v>223</v>
      </c>
      <c r="F125" s="220" t="s">
        <v>224</v>
      </c>
      <c r="G125" s="221" t="s">
        <v>151</v>
      </c>
      <c r="H125" s="222">
        <v>357.44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41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125</v>
      </c>
      <c r="AT125" s="230" t="s">
        <v>121</v>
      </c>
      <c r="AU125" s="230" t="s">
        <v>85</v>
      </c>
      <c r="AY125" s="16" t="s">
        <v>119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81</v>
      </c>
      <c r="BK125" s="231">
        <f>ROUND(I125*H125,2)</f>
        <v>0</v>
      </c>
      <c r="BL125" s="16" t="s">
        <v>125</v>
      </c>
      <c r="BM125" s="230" t="s">
        <v>225</v>
      </c>
    </row>
    <row r="126" s="13" customFormat="1">
      <c r="A126" s="13"/>
      <c r="B126" s="232"/>
      <c r="C126" s="233"/>
      <c r="D126" s="234" t="s">
        <v>130</v>
      </c>
      <c r="E126" s="235" t="s">
        <v>1</v>
      </c>
      <c r="F126" s="236" t="s">
        <v>226</v>
      </c>
      <c r="G126" s="233"/>
      <c r="H126" s="237">
        <v>368.60000000000002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130</v>
      </c>
      <c r="AU126" s="243" t="s">
        <v>85</v>
      </c>
      <c r="AV126" s="13" t="s">
        <v>85</v>
      </c>
      <c r="AW126" s="13" t="s">
        <v>32</v>
      </c>
      <c r="AX126" s="13" t="s">
        <v>76</v>
      </c>
      <c r="AY126" s="243" t="s">
        <v>119</v>
      </c>
    </row>
    <row r="127" s="13" customFormat="1">
      <c r="A127" s="13"/>
      <c r="B127" s="232"/>
      <c r="C127" s="233"/>
      <c r="D127" s="234" t="s">
        <v>130</v>
      </c>
      <c r="E127" s="235" t="s">
        <v>1</v>
      </c>
      <c r="F127" s="236" t="s">
        <v>227</v>
      </c>
      <c r="G127" s="233"/>
      <c r="H127" s="237">
        <v>-11.16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130</v>
      </c>
      <c r="AU127" s="243" t="s">
        <v>85</v>
      </c>
      <c r="AV127" s="13" t="s">
        <v>85</v>
      </c>
      <c r="AW127" s="13" t="s">
        <v>32</v>
      </c>
      <c r="AX127" s="13" t="s">
        <v>76</v>
      </c>
      <c r="AY127" s="243" t="s">
        <v>119</v>
      </c>
    </row>
    <row r="128" s="14" customFormat="1">
      <c r="A128" s="14"/>
      <c r="B128" s="244"/>
      <c r="C128" s="245"/>
      <c r="D128" s="234" t="s">
        <v>130</v>
      </c>
      <c r="E128" s="246" t="s">
        <v>1</v>
      </c>
      <c r="F128" s="247" t="s">
        <v>133</v>
      </c>
      <c r="G128" s="245"/>
      <c r="H128" s="248">
        <v>357.44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130</v>
      </c>
      <c r="AU128" s="254" t="s">
        <v>85</v>
      </c>
      <c r="AV128" s="14" t="s">
        <v>125</v>
      </c>
      <c r="AW128" s="14" t="s">
        <v>32</v>
      </c>
      <c r="AX128" s="14" t="s">
        <v>81</v>
      </c>
      <c r="AY128" s="254" t="s">
        <v>119</v>
      </c>
    </row>
    <row r="129" s="2" customFormat="1" ht="33" customHeight="1">
      <c r="A129" s="37"/>
      <c r="B129" s="38"/>
      <c r="C129" s="218" t="s">
        <v>88</v>
      </c>
      <c r="D129" s="218" t="s">
        <v>121</v>
      </c>
      <c r="E129" s="219" t="s">
        <v>127</v>
      </c>
      <c r="F129" s="220" t="s">
        <v>128</v>
      </c>
      <c r="G129" s="221" t="s">
        <v>124</v>
      </c>
      <c r="H129" s="222">
        <v>121.3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41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125</v>
      </c>
      <c r="AT129" s="230" t="s">
        <v>121</v>
      </c>
      <c r="AU129" s="230" t="s">
        <v>85</v>
      </c>
      <c r="AY129" s="16" t="s">
        <v>119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81</v>
      </c>
      <c r="BK129" s="231">
        <f>ROUND(I129*H129,2)</f>
        <v>0</v>
      </c>
      <c r="BL129" s="16" t="s">
        <v>125</v>
      </c>
      <c r="BM129" s="230" t="s">
        <v>228</v>
      </c>
    </row>
    <row r="130" s="13" customFormat="1">
      <c r="A130" s="13"/>
      <c r="B130" s="232"/>
      <c r="C130" s="233"/>
      <c r="D130" s="234" t="s">
        <v>130</v>
      </c>
      <c r="E130" s="235" t="s">
        <v>1</v>
      </c>
      <c r="F130" s="236" t="s">
        <v>229</v>
      </c>
      <c r="G130" s="233"/>
      <c r="H130" s="237">
        <v>137.19999999999999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130</v>
      </c>
      <c r="AU130" s="243" t="s">
        <v>85</v>
      </c>
      <c r="AV130" s="13" t="s">
        <v>85</v>
      </c>
      <c r="AW130" s="13" t="s">
        <v>32</v>
      </c>
      <c r="AX130" s="13" t="s">
        <v>76</v>
      </c>
      <c r="AY130" s="243" t="s">
        <v>119</v>
      </c>
    </row>
    <row r="131" s="13" customFormat="1">
      <c r="A131" s="13"/>
      <c r="B131" s="232"/>
      <c r="C131" s="233"/>
      <c r="D131" s="234" t="s">
        <v>130</v>
      </c>
      <c r="E131" s="235" t="s">
        <v>1</v>
      </c>
      <c r="F131" s="236" t="s">
        <v>230</v>
      </c>
      <c r="G131" s="233"/>
      <c r="H131" s="237">
        <v>-15.9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130</v>
      </c>
      <c r="AU131" s="243" t="s">
        <v>85</v>
      </c>
      <c r="AV131" s="13" t="s">
        <v>85</v>
      </c>
      <c r="AW131" s="13" t="s">
        <v>32</v>
      </c>
      <c r="AX131" s="13" t="s">
        <v>76</v>
      </c>
      <c r="AY131" s="243" t="s">
        <v>119</v>
      </c>
    </row>
    <row r="132" s="14" customFormat="1">
      <c r="A132" s="14"/>
      <c r="B132" s="244"/>
      <c r="C132" s="245"/>
      <c r="D132" s="234" t="s">
        <v>130</v>
      </c>
      <c r="E132" s="246" t="s">
        <v>1</v>
      </c>
      <c r="F132" s="247" t="s">
        <v>133</v>
      </c>
      <c r="G132" s="245"/>
      <c r="H132" s="248">
        <v>121.3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130</v>
      </c>
      <c r="AU132" s="254" t="s">
        <v>85</v>
      </c>
      <c r="AV132" s="14" t="s">
        <v>125</v>
      </c>
      <c r="AW132" s="14" t="s">
        <v>32</v>
      </c>
      <c r="AX132" s="14" t="s">
        <v>81</v>
      </c>
      <c r="AY132" s="254" t="s">
        <v>119</v>
      </c>
    </row>
    <row r="133" s="2" customFormat="1" ht="44.25" customHeight="1">
      <c r="A133" s="37"/>
      <c r="B133" s="38"/>
      <c r="C133" s="218" t="s">
        <v>125</v>
      </c>
      <c r="D133" s="218" t="s">
        <v>121</v>
      </c>
      <c r="E133" s="219" t="s">
        <v>134</v>
      </c>
      <c r="F133" s="220" t="s">
        <v>135</v>
      </c>
      <c r="G133" s="221" t="s">
        <v>124</v>
      </c>
      <c r="H133" s="222">
        <v>970.39999999999998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41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125</v>
      </c>
      <c r="AT133" s="230" t="s">
        <v>121</v>
      </c>
      <c r="AU133" s="230" t="s">
        <v>85</v>
      </c>
      <c r="AY133" s="16" t="s">
        <v>119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81</v>
      </c>
      <c r="BK133" s="231">
        <f>ROUND(I133*H133,2)</f>
        <v>0</v>
      </c>
      <c r="BL133" s="16" t="s">
        <v>125</v>
      </c>
      <c r="BM133" s="230" t="s">
        <v>231</v>
      </c>
    </row>
    <row r="134" s="13" customFormat="1">
      <c r="A134" s="13"/>
      <c r="B134" s="232"/>
      <c r="C134" s="233"/>
      <c r="D134" s="234" t="s">
        <v>130</v>
      </c>
      <c r="E134" s="233"/>
      <c r="F134" s="236" t="s">
        <v>232</v>
      </c>
      <c r="G134" s="233"/>
      <c r="H134" s="237">
        <v>970.39999999999998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130</v>
      </c>
      <c r="AU134" s="243" t="s">
        <v>85</v>
      </c>
      <c r="AV134" s="13" t="s">
        <v>85</v>
      </c>
      <c r="AW134" s="13" t="s">
        <v>4</v>
      </c>
      <c r="AX134" s="13" t="s">
        <v>81</v>
      </c>
      <c r="AY134" s="243" t="s">
        <v>119</v>
      </c>
    </row>
    <row r="135" s="2" customFormat="1" ht="33" customHeight="1">
      <c r="A135" s="37"/>
      <c r="B135" s="38"/>
      <c r="C135" s="218" t="s">
        <v>143</v>
      </c>
      <c r="D135" s="218" t="s">
        <v>121</v>
      </c>
      <c r="E135" s="219" t="s">
        <v>138</v>
      </c>
      <c r="F135" s="220" t="s">
        <v>139</v>
      </c>
      <c r="G135" s="221" t="s">
        <v>140</v>
      </c>
      <c r="H135" s="222">
        <v>218.34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41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125</v>
      </c>
      <c r="AT135" s="230" t="s">
        <v>121</v>
      </c>
      <c r="AU135" s="230" t="s">
        <v>85</v>
      </c>
      <c r="AY135" s="16" t="s">
        <v>119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81</v>
      </c>
      <c r="BK135" s="231">
        <f>ROUND(I135*H135,2)</f>
        <v>0</v>
      </c>
      <c r="BL135" s="16" t="s">
        <v>125</v>
      </c>
      <c r="BM135" s="230" t="s">
        <v>233</v>
      </c>
    </row>
    <row r="136" s="13" customFormat="1">
      <c r="A136" s="13"/>
      <c r="B136" s="232"/>
      <c r="C136" s="233"/>
      <c r="D136" s="234" t="s">
        <v>130</v>
      </c>
      <c r="E136" s="233"/>
      <c r="F136" s="236" t="s">
        <v>234</v>
      </c>
      <c r="G136" s="233"/>
      <c r="H136" s="237">
        <v>218.34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130</v>
      </c>
      <c r="AU136" s="243" t="s">
        <v>85</v>
      </c>
      <c r="AV136" s="13" t="s">
        <v>85</v>
      </c>
      <c r="AW136" s="13" t="s">
        <v>4</v>
      </c>
      <c r="AX136" s="13" t="s">
        <v>81</v>
      </c>
      <c r="AY136" s="243" t="s">
        <v>119</v>
      </c>
    </row>
    <row r="137" s="2" customFormat="1" ht="16.5" customHeight="1">
      <c r="A137" s="37"/>
      <c r="B137" s="38"/>
      <c r="C137" s="218" t="s">
        <v>148</v>
      </c>
      <c r="D137" s="218" t="s">
        <v>121</v>
      </c>
      <c r="E137" s="219" t="s">
        <v>144</v>
      </c>
      <c r="F137" s="220" t="s">
        <v>145</v>
      </c>
      <c r="G137" s="221" t="s">
        <v>124</v>
      </c>
      <c r="H137" s="222">
        <v>15.9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41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125</v>
      </c>
      <c r="AT137" s="230" t="s">
        <v>121</v>
      </c>
      <c r="AU137" s="230" t="s">
        <v>85</v>
      </c>
      <c r="AY137" s="16" t="s">
        <v>119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81</v>
      </c>
      <c r="BK137" s="231">
        <f>ROUND(I137*H137,2)</f>
        <v>0</v>
      </c>
      <c r="BL137" s="16" t="s">
        <v>125</v>
      </c>
      <c r="BM137" s="230" t="s">
        <v>235</v>
      </c>
    </row>
    <row r="138" s="13" customFormat="1">
      <c r="A138" s="13"/>
      <c r="B138" s="232"/>
      <c r="C138" s="233"/>
      <c r="D138" s="234" t="s">
        <v>130</v>
      </c>
      <c r="E138" s="235" t="s">
        <v>1</v>
      </c>
      <c r="F138" s="236" t="s">
        <v>236</v>
      </c>
      <c r="G138" s="233"/>
      <c r="H138" s="237">
        <v>15.9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130</v>
      </c>
      <c r="AU138" s="243" t="s">
        <v>85</v>
      </c>
      <c r="AV138" s="13" t="s">
        <v>85</v>
      </c>
      <c r="AW138" s="13" t="s">
        <v>32</v>
      </c>
      <c r="AX138" s="13" t="s">
        <v>81</v>
      </c>
      <c r="AY138" s="243" t="s">
        <v>119</v>
      </c>
    </row>
    <row r="139" s="2" customFormat="1" ht="33" customHeight="1">
      <c r="A139" s="37"/>
      <c r="B139" s="38"/>
      <c r="C139" s="218" t="s">
        <v>153</v>
      </c>
      <c r="D139" s="218" t="s">
        <v>121</v>
      </c>
      <c r="E139" s="219" t="s">
        <v>149</v>
      </c>
      <c r="F139" s="220" t="s">
        <v>150</v>
      </c>
      <c r="G139" s="221" t="s">
        <v>151</v>
      </c>
      <c r="H139" s="222">
        <v>131.09999999999999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41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125</v>
      </c>
      <c r="AT139" s="230" t="s">
        <v>121</v>
      </c>
      <c r="AU139" s="230" t="s">
        <v>85</v>
      </c>
      <c r="AY139" s="16" t="s">
        <v>119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81</v>
      </c>
      <c r="BK139" s="231">
        <f>ROUND(I139*H139,2)</f>
        <v>0</v>
      </c>
      <c r="BL139" s="16" t="s">
        <v>125</v>
      </c>
      <c r="BM139" s="230" t="s">
        <v>237</v>
      </c>
    </row>
    <row r="140" s="2" customFormat="1" ht="24.15" customHeight="1">
      <c r="A140" s="37"/>
      <c r="B140" s="38"/>
      <c r="C140" s="218" t="s">
        <v>158</v>
      </c>
      <c r="D140" s="218" t="s">
        <v>121</v>
      </c>
      <c r="E140" s="219" t="s">
        <v>154</v>
      </c>
      <c r="F140" s="220" t="s">
        <v>155</v>
      </c>
      <c r="G140" s="221" t="s">
        <v>151</v>
      </c>
      <c r="H140" s="222">
        <v>488.54000000000002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41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125</v>
      </c>
      <c r="AT140" s="230" t="s">
        <v>121</v>
      </c>
      <c r="AU140" s="230" t="s">
        <v>85</v>
      </c>
      <c r="AY140" s="16" t="s">
        <v>119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81</v>
      </c>
      <c r="BK140" s="231">
        <f>ROUND(I140*H140,2)</f>
        <v>0</v>
      </c>
      <c r="BL140" s="16" t="s">
        <v>125</v>
      </c>
      <c r="BM140" s="230" t="s">
        <v>238</v>
      </c>
    </row>
    <row r="141" s="13" customFormat="1">
      <c r="A141" s="13"/>
      <c r="B141" s="232"/>
      <c r="C141" s="233"/>
      <c r="D141" s="234" t="s">
        <v>130</v>
      </c>
      <c r="E141" s="235" t="s">
        <v>1</v>
      </c>
      <c r="F141" s="236" t="s">
        <v>239</v>
      </c>
      <c r="G141" s="233"/>
      <c r="H141" s="237">
        <v>131.09999999999999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130</v>
      </c>
      <c r="AU141" s="243" t="s">
        <v>85</v>
      </c>
      <c r="AV141" s="13" t="s">
        <v>85</v>
      </c>
      <c r="AW141" s="13" t="s">
        <v>32</v>
      </c>
      <c r="AX141" s="13" t="s">
        <v>76</v>
      </c>
      <c r="AY141" s="243" t="s">
        <v>119</v>
      </c>
    </row>
    <row r="142" s="13" customFormat="1">
      <c r="A142" s="13"/>
      <c r="B142" s="232"/>
      <c r="C142" s="233"/>
      <c r="D142" s="234" t="s">
        <v>130</v>
      </c>
      <c r="E142" s="235" t="s">
        <v>1</v>
      </c>
      <c r="F142" s="236" t="s">
        <v>240</v>
      </c>
      <c r="G142" s="233"/>
      <c r="H142" s="237">
        <v>357.44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130</v>
      </c>
      <c r="AU142" s="243" t="s">
        <v>85</v>
      </c>
      <c r="AV142" s="13" t="s">
        <v>85</v>
      </c>
      <c r="AW142" s="13" t="s">
        <v>32</v>
      </c>
      <c r="AX142" s="13" t="s">
        <v>76</v>
      </c>
      <c r="AY142" s="243" t="s">
        <v>119</v>
      </c>
    </row>
    <row r="143" s="14" customFormat="1">
      <c r="A143" s="14"/>
      <c r="B143" s="244"/>
      <c r="C143" s="245"/>
      <c r="D143" s="234" t="s">
        <v>130</v>
      </c>
      <c r="E143" s="246" t="s">
        <v>1</v>
      </c>
      <c r="F143" s="247" t="s">
        <v>133</v>
      </c>
      <c r="G143" s="245"/>
      <c r="H143" s="248">
        <v>488.54000000000002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130</v>
      </c>
      <c r="AU143" s="254" t="s">
        <v>85</v>
      </c>
      <c r="AV143" s="14" t="s">
        <v>125</v>
      </c>
      <c r="AW143" s="14" t="s">
        <v>32</v>
      </c>
      <c r="AX143" s="14" t="s">
        <v>81</v>
      </c>
      <c r="AY143" s="254" t="s">
        <v>119</v>
      </c>
    </row>
    <row r="144" s="2" customFormat="1" ht="16.5" customHeight="1">
      <c r="A144" s="37"/>
      <c r="B144" s="38"/>
      <c r="C144" s="255" t="s">
        <v>165</v>
      </c>
      <c r="D144" s="255" t="s">
        <v>159</v>
      </c>
      <c r="E144" s="256" t="s">
        <v>160</v>
      </c>
      <c r="F144" s="257" t="s">
        <v>161</v>
      </c>
      <c r="G144" s="258" t="s">
        <v>162</v>
      </c>
      <c r="H144" s="259">
        <v>7.6280000000000001</v>
      </c>
      <c r="I144" s="260"/>
      <c r="J144" s="261">
        <f>ROUND(I144*H144,2)</f>
        <v>0</v>
      </c>
      <c r="K144" s="262"/>
      <c r="L144" s="263"/>
      <c r="M144" s="264" t="s">
        <v>1</v>
      </c>
      <c r="N144" s="265" t="s">
        <v>41</v>
      </c>
      <c r="O144" s="90"/>
      <c r="P144" s="228">
        <f>O144*H144</f>
        <v>0</v>
      </c>
      <c r="Q144" s="228">
        <v>0.001</v>
      </c>
      <c r="R144" s="228">
        <f>Q144*H144</f>
        <v>0.0076280000000000002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158</v>
      </c>
      <c r="AT144" s="230" t="s">
        <v>159</v>
      </c>
      <c r="AU144" s="230" t="s">
        <v>85</v>
      </c>
      <c r="AY144" s="16" t="s">
        <v>119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81</v>
      </c>
      <c r="BK144" s="231">
        <f>ROUND(I144*H144,2)</f>
        <v>0</v>
      </c>
      <c r="BL144" s="16" t="s">
        <v>125</v>
      </c>
      <c r="BM144" s="230" t="s">
        <v>241</v>
      </c>
    </row>
    <row r="145" s="13" customFormat="1">
      <c r="A145" s="13"/>
      <c r="B145" s="232"/>
      <c r="C145" s="233"/>
      <c r="D145" s="234" t="s">
        <v>130</v>
      </c>
      <c r="E145" s="233"/>
      <c r="F145" s="236" t="s">
        <v>242</v>
      </c>
      <c r="G145" s="233"/>
      <c r="H145" s="237">
        <v>7.6280000000000001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130</v>
      </c>
      <c r="AU145" s="243" t="s">
        <v>85</v>
      </c>
      <c r="AV145" s="13" t="s">
        <v>85</v>
      </c>
      <c r="AW145" s="13" t="s">
        <v>4</v>
      </c>
      <c r="AX145" s="13" t="s">
        <v>81</v>
      </c>
      <c r="AY145" s="243" t="s">
        <v>119</v>
      </c>
    </row>
    <row r="146" s="2" customFormat="1" ht="24.15" customHeight="1">
      <c r="A146" s="37"/>
      <c r="B146" s="38"/>
      <c r="C146" s="218" t="s">
        <v>171</v>
      </c>
      <c r="D146" s="218" t="s">
        <v>121</v>
      </c>
      <c r="E146" s="219" t="s">
        <v>166</v>
      </c>
      <c r="F146" s="220" t="s">
        <v>167</v>
      </c>
      <c r="G146" s="221" t="s">
        <v>151</v>
      </c>
      <c r="H146" s="222">
        <v>405.45999999999998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41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125</v>
      </c>
      <c r="AT146" s="230" t="s">
        <v>121</v>
      </c>
      <c r="AU146" s="230" t="s">
        <v>85</v>
      </c>
      <c r="AY146" s="16" t="s">
        <v>119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81</v>
      </c>
      <c r="BK146" s="231">
        <f>ROUND(I146*H146,2)</f>
        <v>0</v>
      </c>
      <c r="BL146" s="16" t="s">
        <v>125</v>
      </c>
      <c r="BM146" s="230" t="s">
        <v>243</v>
      </c>
    </row>
    <row r="147" s="13" customFormat="1">
      <c r="A147" s="13"/>
      <c r="B147" s="232"/>
      <c r="C147" s="233"/>
      <c r="D147" s="234" t="s">
        <v>130</v>
      </c>
      <c r="E147" s="235" t="s">
        <v>1</v>
      </c>
      <c r="F147" s="236" t="s">
        <v>244</v>
      </c>
      <c r="G147" s="233"/>
      <c r="H147" s="237">
        <v>368.60000000000002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130</v>
      </c>
      <c r="AU147" s="243" t="s">
        <v>85</v>
      </c>
      <c r="AV147" s="13" t="s">
        <v>85</v>
      </c>
      <c r="AW147" s="13" t="s">
        <v>32</v>
      </c>
      <c r="AX147" s="13" t="s">
        <v>81</v>
      </c>
      <c r="AY147" s="243" t="s">
        <v>119</v>
      </c>
    </row>
    <row r="148" s="13" customFormat="1">
      <c r="A148" s="13"/>
      <c r="B148" s="232"/>
      <c r="C148" s="233"/>
      <c r="D148" s="234" t="s">
        <v>130</v>
      </c>
      <c r="E148" s="233"/>
      <c r="F148" s="236" t="s">
        <v>245</v>
      </c>
      <c r="G148" s="233"/>
      <c r="H148" s="237">
        <v>405.45999999999998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130</v>
      </c>
      <c r="AU148" s="243" t="s">
        <v>85</v>
      </c>
      <c r="AV148" s="13" t="s">
        <v>85</v>
      </c>
      <c r="AW148" s="13" t="s">
        <v>4</v>
      </c>
      <c r="AX148" s="13" t="s">
        <v>81</v>
      </c>
      <c r="AY148" s="243" t="s">
        <v>119</v>
      </c>
    </row>
    <row r="149" s="12" customFormat="1" ht="22.8" customHeight="1">
      <c r="A149" s="12"/>
      <c r="B149" s="202"/>
      <c r="C149" s="203"/>
      <c r="D149" s="204" t="s">
        <v>75</v>
      </c>
      <c r="E149" s="216" t="s">
        <v>143</v>
      </c>
      <c r="F149" s="216" t="s">
        <v>170</v>
      </c>
      <c r="G149" s="203"/>
      <c r="H149" s="203"/>
      <c r="I149" s="206"/>
      <c r="J149" s="217">
        <f>BK149</f>
        <v>0</v>
      </c>
      <c r="K149" s="203"/>
      <c r="L149" s="208"/>
      <c r="M149" s="209"/>
      <c r="N149" s="210"/>
      <c r="O149" s="210"/>
      <c r="P149" s="211">
        <f>SUM(P150:P162)</f>
        <v>0</v>
      </c>
      <c r="Q149" s="210"/>
      <c r="R149" s="211">
        <f>SUM(R150:R162)</f>
        <v>216.52211800000001</v>
      </c>
      <c r="S149" s="210"/>
      <c r="T149" s="212">
        <f>SUM(T150:T162)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81</v>
      </c>
      <c r="AT149" s="214" t="s">
        <v>75</v>
      </c>
      <c r="AU149" s="214" t="s">
        <v>81</v>
      </c>
      <c r="AY149" s="213" t="s">
        <v>119</v>
      </c>
      <c r="BK149" s="215">
        <f>SUM(BK150:BK162)</f>
        <v>0</v>
      </c>
    </row>
    <row r="150" s="2" customFormat="1" ht="16.5" customHeight="1">
      <c r="A150" s="37"/>
      <c r="B150" s="38"/>
      <c r="C150" s="218" t="s">
        <v>176</v>
      </c>
      <c r="D150" s="218" t="s">
        <v>121</v>
      </c>
      <c r="E150" s="219" t="s">
        <v>172</v>
      </c>
      <c r="F150" s="220" t="s">
        <v>173</v>
      </c>
      <c r="G150" s="221" t="s">
        <v>151</v>
      </c>
      <c r="H150" s="222">
        <v>368.60000000000002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41</v>
      </c>
      <c r="O150" s="90"/>
      <c r="P150" s="228">
        <f>O150*H150</f>
        <v>0</v>
      </c>
      <c r="Q150" s="228">
        <v>0.091999999999999998</v>
      </c>
      <c r="R150" s="228">
        <f>Q150*H150</f>
        <v>33.911200000000001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125</v>
      </c>
      <c r="AT150" s="230" t="s">
        <v>121</v>
      </c>
      <c r="AU150" s="230" t="s">
        <v>85</v>
      </c>
      <c r="AY150" s="16" t="s">
        <v>119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81</v>
      </c>
      <c r="BK150" s="231">
        <f>ROUND(I150*H150,2)</f>
        <v>0</v>
      </c>
      <c r="BL150" s="16" t="s">
        <v>125</v>
      </c>
      <c r="BM150" s="230" t="s">
        <v>246</v>
      </c>
    </row>
    <row r="151" s="13" customFormat="1">
      <c r="A151" s="13"/>
      <c r="B151" s="232"/>
      <c r="C151" s="233"/>
      <c r="D151" s="234" t="s">
        <v>130</v>
      </c>
      <c r="E151" s="235" t="s">
        <v>1</v>
      </c>
      <c r="F151" s="236" t="s">
        <v>226</v>
      </c>
      <c r="G151" s="233"/>
      <c r="H151" s="237">
        <v>368.60000000000002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130</v>
      </c>
      <c r="AU151" s="243" t="s">
        <v>85</v>
      </c>
      <c r="AV151" s="13" t="s">
        <v>85</v>
      </c>
      <c r="AW151" s="13" t="s">
        <v>32</v>
      </c>
      <c r="AX151" s="13" t="s">
        <v>76</v>
      </c>
      <c r="AY151" s="243" t="s">
        <v>119</v>
      </c>
    </row>
    <row r="152" s="14" customFormat="1">
      <c r="A152" s="14"/>
      <c r="B152" s="244"/>
      <c r="C152" s="245"/>
      <c r="D152" s="234" t="s">
        <v>130</v>
      </c>
      <c r="E152" s="246" t="s">
        <v>1</v>
      </c>
      <c r="F152" s="247" t="s">
        <v>133</v>
      </c>
      <c r="G152" s="245"/>
      <c r="H152" s="248">
        <v>368.60000000000002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130</v>
      </c>
      <c r="AU152" s="254" t="s">
        <v>85</v>
      </c>
      <c r="AV152" s="14" t="s">
        <v>125</v>
      </c>
      <c r="AW152" s="14" t="s">
        <v>32</v>
      </c>
      <c r="AX152" s="14" t="s">
        <v>81</v>
      </c>
      <c r="AY152" s="254" t="s">
        <v>119</v>
      </c>
    </row>
    <row r="153" s="2" customFormat="1" ht="16.5" customHeight="1">
      <c r="A153" s="37"/>
      <c r="B153" s="38"/>
      <c r="C153" s="218" t="s">
        <v>181</v>
      </c>
      <c r="D153" s="218" t="s">
        <v>121</v>
      </c>
      <c r="E153" s="219" t="s">
        <v>247</v>
      </c>
      <c r="F153" s="220" t="s">
        <v>248</v>
      </c>
      <c r="G153" s="221" t="s">
        <v>151</v>
      </c>
      <c r="H153" s="222">
        <v>387.02999999999997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41</v>
      </c>
      <c r="O153" s="90"/>
      <c r="P153" s="228">
        <f>O153*H153</f>
        <v>0</v>
      </c>
      <c r="Q153" s="228">
        <v>0.46000000000000002</v>
      </c>
      <c r="R153" s="228">
        <f>Q153*H153</f>
        <v>178.03379999999999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125</v>
      </c>
      <c r="AT153" s="230" t="s">
        <v>121</v>
      </c>
      <c r="AU153" s="230" t="s">
        <v>85</v>
      </c>
      <c r="AY153" s="16" t="s">
        <v>119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81</v>
      </c>
      <c r="BK153" s="231">
        <f>ROUND(I153*H153,2)</f>
        <v>0</v>
      </c>
      <c r="BL153" s="16" t="s">
        <v>125</v>
      </c>
      <c r="BM153" s="230" t="s">
        <v>249</v>
      </c>
    </row>
    <row r="154" s="13" customFormat="1">
      <c r="A154" s="13"/>
      <c r="B154" s="232"/>
      <c r="C154" s="233"/>
      <c r="D154" s="234" t="s">
        <v>130</v>
      </c>
      <c r="E154" s="235" t="s">
        <v>1</v>
      </c>
      <c r="F154" s="236" t="s">
        <v>226</v>
      </c>
      <c r="G154" s="233"/>
      <c r="H154" s="237">
        <v>368.60000000000002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130</v>
      </c>
      <c r="AU154" s="243" t="s">
        <v>85</v>
      </c>
      <c r="AV154" s="13" t="s">
        <v>85</v>
      </c>
      <c r="AW154" s="13" t="s">
        <v>32</v>
      </c>
      <c r="AX154" s="13" t="s">
        <v>76</v>
      </c>
      <c r="AY154" s="243" t="s">
        <v>119</v>
      </c>
    </row>
    <row r="155" s="14" customFormat="1">
      <c r="A155" s="14"/>
      <c r="B155" s="244"/>
      <c r="C155" s="245"/>
      <c r="D155" s="234" t="s">
        <v>130</v>
      </c>
      <c r="E155" s="246" t="s">
        <v>1</v>
      </c>
      <c r="F155" s="247" t="s">
        <v>133</v>
      </c>
      <c r="G155" s="245"/>
      <c r="H155" s="248">
        <v>368.60000000000002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130</v>
      </c>
      <c r="AU155" s="254" t="s">
        <v>85</v>
      </c>
      <c r="AV155" s="14" t="s">
        <v>125</v>
      </c>
      <c r="AW155" s="14" t="s">
        <v>32</v>
      </c>
      <c r="AX155" s="14" t="s">
        <v>81</v>
      </c>
      <c r="AY155" s="254" t="s">
        <v>119</v>
      </c>
    </row>
    <row r="156" s="13" customFormat="1">
      <c r="A156" s="13"/>
      <c r="B156" s="232"/>
      <c r="C156" s="233"/>
      <c r="D156" s="234" t="s">
        <v>130</v>
      </c>
      <c r="E156" s="233"/>
      <c r="F156" s="236" t="s">
        <v>250</v>
      </c>
      <c r="G156" s="233"/>
      <c r="H156" s="237">
        <v>387.02999999999997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130</v>
      </c>
      <c r="AU156" s="243" t="s">
        <v>85</v>
      </c>
      <c r="AV156" s="13" t="s">
        <v>85</v>
      </c>
      <c r="AW156" s="13" t="s">
        <v>4</v>
      </c>
      <c r="AX156" s="13" t="s">
        <v>81</v>
      </c>
      <c r="AY156" s="243" t="s">
        <v>119</v>
      </c>
    </row>
    <row r="157" s="2" customFormat="1" ht="24.15" customHeight="1">
      <c r="A157" s="37"/>
      <c r="B157" s="38"/>
      <c r="C157" s="218" t="s">
        <v>185</v>
      </c>
      <c r="D157" s="218" t="s">
        <v>121</v>
      </c>
      <c r="E157" s="219" t="s">
        <v>251</v>
      </c>
      <c r="F157" s="220" t="s">
        <v>252</v>
      </c>
      <c r="G157" s="221" t="s">
        <v>151</v>
      </c>
      <c r="H157" s="222">
        <v>11.16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41</v>
      </c>
      <c r="O157" s="90"/>
      <c r="P157" s="228">
        <f>O157*H157</f>
        <v>0</v>
      </c>
      <c r="Q157" s="228">
        <v>0.1837</v>
      </c>
      <c r="R157" s="228">
        <f>Q157*H157</f>
        <v>2.0500920000000002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125</v>
      </c>
      <c r="AT157" s="230" t="s">
        <v>121</v>
      </c>
      <c r="AU157" s="230" t="s">
        <v>85</v>
      </c>
      <c r="AY157" s="16" t="s">
        <v>119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81</v>
      </c>
      <c r="BK157" s="231">
        <f>ROUND(I157*H157,2)</f>
        <v>0</v>
      </c>
      <c r="BL157" s="16" t="s">
        <v>125</v>
      </c>
      <c r="BM157" s="230" t="s">
        <v>253</v>
      </c>
    </row>
    <row r="158" s="2" customFormat="1" ht="16.5" customHeight="1">
      <c r="A158" s="37"/>
      <c r="B158" s="38"/>
      <c r="C158" s="255" t="s">
        <v>189</v>
      </c>
      <c r="D158" s="255" t="s">
        <v>159</v>
      </c>
      <c r="E158" s="256" t="s">
        <v>254</v>
      </c>
      <c r="F158" s="257" t="s">
        <v>255</v>
      </c>
      <c r="G158" s="258" t="s">
        <v>151</v>
      </c>
      <c r="H158" s="259">
        <v>11.382999999999999</v>
      </c>
      <c r="I158" s="260"/>
      <c r="J158" s="261">
        <f>ROUND(I158*H158,2)</f>
        <v>0</v>
      </c>
      <c r="K158" s="262"/>
      <c r="L158" s="263"/>
      <c r="M158" s="264" t="s">
        <v>1</v>
      </c>
      <c r="N158" s="265" t="s">
        <v>41</v>
      </c>
      <c r="O158" s="90"/>
      <c r="P158" s="228">
        <f>O158*H158</f>
        <v>0</v>
      </c>
      <c r="Q158" s="228">
        <v>0.222</v>
      </c>
      <c r="R158" s="228">
        <f>Q158*H158</f>
        <v>2.5270259999999998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158</v>
      </c>
      <c r="AT158" s="230" t="s">
        <v>159</v>
      </c>
      <c r="AU158" s="230" t="s">
        <v>85</v>
      </c>
      <c r="AY158" s="16" t="s">
        <v>119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81</v>
      </c>
      <c r="BK158" s="231">
        <f>ROUND(I158*H158,2)</f>
        <v>0</v>
      </c>
      <c r="BL158" s="16" t="s">
        <v>125</v>
      </c>
      <c r="BM158" s="230" t="s">
        <v>256</v>
      </c>
    </row>
    <row r="159" s="13" customFormat="1">
      <c r="A159" s="13"/>
      <c r="B159" s="232"/>
      <c r="C159" s="233"/>
      <c r="D159" s="234" t="s">
        <v>130</v>
      </c>
      <c r="E159" s="235" t="s">
        <v>1</v>
      </c>
      <c r="F159" s="236" t="s">
        <v>257</v>
      </c>
      <c r="G159" s="233"/>
      <c r="H159" s="237">
        <v>11.16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130</v>
      </c>
      <c r="AU159" s="243" t="s">
        <v>85</v>
      </c>
      <c r="AV159" s="13" t="s">
        <v>85</v>
      </c>
      <c r="AW159" s="13" t="s">
        <v>32</v>
      </c>
      <c r="AX159" s="13" t="s">
        <v>81</v>
      </c>
      <c r="AY159" s="243" t="s">
        <v>119</v>
      </c>
    </row>
    <row r="160" s="13" customFormat="1">
      <c r="A160" s="13"/>
      <c r="B160" s="232"/>
      <c r="C160" s="233"/>
      <c r="D160" s="234" t="s">
        <v>130</v>
      </c>
      <c r="E160" s="233"/>
      <c r="F160" s="236" t="s">
        <v>258</v>
      </c>
      <c r="G160" s="233"/>
      <c r="H160" s="237">
        <v>11.382999999999999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130</v>
      </c>
      <c r="AU160" s="243" t="s">
        <v>85</v>
      </c>
      <c r="AV160" s="13" t="s">
        <v>85</v>
      </c>
      <c r="AW160" s="13" t="s">
        <v>4</v>
      </c>
      <c r="AX160" s="13" t="s">
        <v>81</v>
      </c>
      <c r="AY160" s="243" t="s">
        <v>119</v>
      </c>
    </row>
    <row r="161" s="2" customFormat="1" ht="16.5" customHeight="1">
      <c r="A161" s="37"/>
      <c r="B161" s="38"/>
      <c r="C161" s="218" t="s">
        <v>8</v>
      </c>
      <c r="D161" s="218" t="s">
        <v>121</v>
      </c>
      <c r="E161" s="219" t="s">
        <v>259</v>
      </c>
      <c r="F161" s="220" t="s">
        <v>260</v>
      </c>
      <c r="G161" s="221" t="s">
        <v>151</v>
      </c>
      <c r="H161" s="222">
        <v>368.60000000000002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41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125</v>
      </c>
      <c r="AT161" s="230" t="s">
        <v>121</v>
      </c>
      <c r="AU161" s="230" t="s">
        <v>85</v>
      </c>
      <c r="AY161" s="16" t="s">
        <v>119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81</v>
      </c>
      <c r="BK161" s="231">
        <f>ROUND(I161*H161,2)</f>
        <v>0</v>
      </c>
      <c r="BL161" s="16" t="s">
        <v>125</v>
      </c>
      <c r="BM161" s="230" t="s">
        <v>261</v>
      </c>
    </row>
    <row r="162" s="13" customFormat="1">
      <c r="A162" s="13"/>
      <c r="B162" s="232"/>
      <c r="C162" s="233"/>
      <c r="D162" s="234" t="s">
        <v>130</v>
      </c>
      <c r="E162" s="235" t="s">
        <v>1</v>
      </c>
      <c r="F162" s="236" t="s">
        <v>262</v>
      </c>
      <c r="G162" s="233"/>
      <c r="H162" s="237">
        <v>368.60000000000002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130</v>
      </c>
      <c r="AU162" s="243" t="s">
        <v>85</v>
      </c>
      <c r="AV162" s="13" t="s">
        <v>85</v>
      </c>
      <c r="AW162" s="13" t="s">
        <v>32</v>
      </c>
      <c r="AX162" s="13" t="s">
        <v>81</v>
      </c>
      <c r="AY162" s="243" t="s">
        <v>119</v>
      </c>
    </row>
    <row r="163" s="12" customFormat="1" ht="22.8" customHeight="1">
      <c r="A163" s="12"/>
      <c r="B163" s="202"/>
      <c r="C163" s="203"/>
      <c r="D163" s="204" t="s">
        <v>75</v>
      </c>
      <c r="E163" s="216" t="s">
        <v>165</v>
      </c>
      <c r="F163" s="216" t="s">
        <v>193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SUM(P164:P166)</f>
        <v>0</v>
      </c>
      <c r="Q163" s="210"/>
      <c r="R163" s="211">
        <f>SUM(R164:R166)</f>
        <v>30.860939999999999</v>
      </c>
      <c r="S163" s="210"/>
      <c r="T163" s="212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81</v>
      </c>
      <c r="AT163" s="214" t="s">
        <v>75</v>
      </c>
      <c r="AU163" s="214" t="s">
        <v>81</v>
      </c>
      <c r="AY163" s="213" t="s">
        <v>119</v>
      </c>
      <c r="BK163" s="215">
        <f>SUM(BK164:BK166)</f>
        <v>0</v>
      </c>
    </row>
    <row r="164" s="2" customFormat="1" ht="33" customHeight="1">
      <c r="A164" s="37"/>
      <c r="B164" s="38"/>
      <c r="C164" s="218" t="s">
        <v>263</v>
      </c>
      <c r="D164" s="218" t="s">
        <v>121</v>
      </c>
      <c r="E164" s="219" t="s">
        <v>194</v>
      </c>
      <c r="F164" s="220" t="s">
        <v>195</v>
      </c>
      <c r="G164" s="221" t="s">
        <v>196</v>
      </c>
      <c r="H164" s="222">
        <v>131.09999999999999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41</v>
      </c>
      <c r="O164" s="90"/>
      <c r="P164" s="228">
        <f>O164*H164</f>
        <v>0</v>
      </c>
      <c r="Q164" s="228">
        <v>0.15540000000000001</v>
      </c>
      <c r="R164" s="228">
        <f>Q164*H164</f>
        <v>20.37294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125</v>
      </c>
      <c r="AT164" s="230" t="s">
        <v>121</v>
      </c>
      <c r="AU164" s="230" t="s">
        <v>85</v>
      </c>
      <c r="AY164" s="16" t="s">
        <v>119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81</v>
      </c>
      <c r="BK164" s="231">
        <f>ROUND(I164*H164,2)</f>
        <v>0</v>
      </c>
      <c r="BL164" s="16" t="s">
        <v>125</v>
      </c>
      <c r="BM164" s="230" t="s">
        <v>264</v>
      </c>
    </row>
    <row r="165" s="13" customFormat="1">
      <c r="A165" s="13"/>
      <c r="B165" s="232"/>
      <c r="C165" s="233"/>
      <c r="D165" s="234" t="s">
        <v>130</v>
      </c>
      <c r="E165" s="235" t="s">
        <v>1</v>
      </c>
      <c r="F165" s="236" t="s">
        <v>265</v>
      </c>
      <c r="G165" s="233"/>
      <c r="H165" s="237">
        <v>131.09999999999999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130</v>
      </c>
      <c r="AU165" s="243" t="s">
        <v>85</v>
      </c>
      <c r="AV165" s="13" t="s">
        <v>85</v>
      </c>
      <c r="AW165" s="13" t="s">
        <v>32</v>
      </c>
      <c r="AX165" s="13" t="s">
        <v>81</v>
      </c>
      <c r="AY165" s="243" t="s">
        <v>119</v>
      </c>
    </row>
    <row r="166" s="2" customFormat="1" ht="16.5" customHeight="1">
      <c r="A166" s="37"/>
      <c r="B166" s="38"/>
      <c r="C166" s="255" t="s">
        <v>212</v>
      </c>
      <c r="D166" s="255" t="s">
        <v>159</v>
      </c>
      <c r="E166" s="256" t="s">
        <v>209</v>
      </c>
      <c r="F166" s="257" t="s">
        <v>210</v>
      </c>
      <c r="G166" s="258" t="s">
        <v>196</v>
      </c>
      <c r="H166" s="259">
        <v>131.09999999999999</v>
      </c>
      <c r="I166" s="260"/>
      <c r="J166" s="261">
        <f>ROUND(I166*H166,2)</f>
        <v>0</v>
      </c>
      <c r="K166" s="262"/>
      <c r="L166" s="263"/>
      <c r="M166" s="264" t="s">
        <v>1</v>
      </c>
      <c r="N166" s="265" t="s">
        <v>41</v>
      </c>
      <c r="O166" s="90"/>
      <c r="P166" s="228">
        <f>O166*H166</f>
        <v>0</v>
      </c>
      <c r="Q166" s="228">
        <v>0.080000000000000002</v>
      </c>
      <c r="R166" s="228">
        <f>Q166*H166</f>
        <v>10.488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158</v>
      </c>
      <c r="AT166" s="230" t="s">
        <v>159</v>
      </c>
      <c r="AU166" s="230" t="s">
        <v>85</v>
      </c>
      <c r="AY166" s="16" t="s">
        <v>119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81</v>
      </c>
      <c r="BK166" s="231">
        <f>ROUND(I166*H166,2)</f>
        <v>0</v>
      </c>
      <c r="BL166" s="16" t="s">
        <v>125</v>
      </c>
      <c r="BM166" s="230" t="s">
        <v>266</v>
      </c>
    </row>
    <row r="167" s="12" customFormat="1" ht="22.8" customHeight="1">
      <c r="A167" s="12"/>
      <c r="B167" s="202"/>
      <c r="C167" s="203"/>
      <c r="D167" s="204" t="s">
        <v>75</v>
      </c>
      <c r="E167" s="216" t="s">
        <v>216</v>
      </c>
      <c r="F167" s="216" t="s">
        <v>217</v>
      </c>
      <c r="G167" s="203"/>
      <c r="H167" s="203"/>
      <c r="I167" s="206"/>
      <c r="J167" s="217">
        <f>BK167</f>
        <v>0</v>
      </c>
      <c r="K167" s="203"/>
      <c r="L167" s="208"/>
      <c r="M167" s="209"/>
      <c r="N167" s="210"/>
      <c r="O167" s="210"/>
      <c r="P167" s="211">
        <f>P168</f>
        <v>0</v>
      </c>
      <c r="Q167" s="210"/>
      <c r="R167" s="211">
        <f>R168</f>
        <v>0</v>
      </c>
      <c r="S167" s="210"/>
      <c r="T167" s="212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81</v>
      </c>
      <c r="AT167" s="214" t="s">
        <v>75</v>
      </c>
      <c r="AU167" s="214" t="s">
        <v>81</v>
      </c>
      <c r="AY167" s="213" t="s">
        <v>119</v>
      </c>
      <c r="BK167" s="215">
        <f>BK168</f>
        <v>0</v>
      </c>
    </row>
    <row r="168" s="2" customFormat="1" ht="24.15" customHeight="1">
      <c r="A168" s="37"/>
      <c r="B168" s="38"/>
      <c r="C168" s="218" t="s">
        <v>267</v>
      </c>
      <c r="D168" s="218" t="s">
        <v>121</v>
      </c>
      <c r="E168" s="219" t="s">
        <v>218</v>
      </c>
      <c r="F168" s="220" t="s">
        <v>219</v>
      </c>
      <c r="G168" s="221" t="s">
        <v>140</v>
      </c>
      <c r="H168" s="222">
        <v>247.39099999999999</v>
      </c>
      <c r="I168" s="223"/>
      <c r="J168" s="224">
        <f>ROUND(I168*H168,2)</f>
        <v>0</v>
      </c>
      <c r="K168" s="225"/>
      <c r="L168" s="43"/>
      <c r="M168" s="266" t="s">
        <v>1</v>
      </c>
      <c r="N168" s="267" t="s">
        <v>41</v>
      </c>
      <c r="O168" s="268"/>
      <c r="P168" s="269">
        <f>O168*H168</f>
        <v>0</v>
      </c>
      <c r="Q168" s="269">
        <v>0</v>
      </c>
      <c r="R168" s="269">
        <f>Q168*H168</f>
        <v>0</v>
      </c>
      <c r="S168" s="269">
        <v>0</v>
      </c>
      <c r="T168" s="27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125</v>
      </c>
      <c r="AT168" s="230" t="s">
        <v>121</v>
      </c>
      <c r="AU168" s="230" t="s">
        <v>85</v>
      </c>
      <c r="AY168" s="16" t="s">
        <v>119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81</v>
      </c>
      <c r="BK168" s="231">
        <f>ROUND(I168*H168,2)</f>
        <v>0</v>
      </c>
      <c r="BL168" s="16" t="s">
        <v>125</v>
      </c>
      <c r="BM168" s="230" t="s">
        <v>268</v>
      </c>
    </row>
    <row r="169" s="2" customFormat="1" ht="6.96" customHeight="1">
      <c r="A169" s="37"/>
      <c r="B169" s="65"/>
      <c r="C169" s="66"/>
      <c r="D169" s="66"/>
      <c r="E169" s="66"/>
      <c r="F169" s="66"/>
      <c r="G169" s="66"/>
      <c r="H169" s="66"/>
      <c r="I169" s="66"/>
      <c r="J169" s="66"/>
      <c r="K169" s="66"/>
      <c r="L169" s="43"/>
      <c r="M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</row>
  </sheetData>
  <sheetProtection sheet="1" autoFilter="0" formatColumns="0" formatRows="0" objects="1" scenarios="1" spinCount="100000" saltValue="lLASwpHwpA1HsC/GLgU/Xr8/BJty7WzUbfgQR2N3wo7ArnXlxtEcNMZGrAFzb1cV2o6o4RBDkc6WjTHG+y0hcg==" hashValue="eKf83tTEbV3KQ7myfEFXPw7yy7ya16UQYdtBho10nUIv62O8mUiozRKRyLFS1xexP79aX7MxOl42rhZcobislw==" algorithmName="SHA-512" password="CC35"/>
  <autoFilter ref="C120:K16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KYJOV - rozšíření parkoviště ulice Zahradní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269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2. 11. 2020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ROUND((SUM(BE121:BE166)),  2)</f>
        <v>0</v>
      </c>
      <c r="G33" s="37"/>
      <c r="H33" s="37"/>
      <c r="I33" s="154">
        <v>0.20999999999999999</v>
      </c>
      <c r="J33" s="153">
        <f>ROUND(((SUM(BE121:BE166))*I33),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ROUND((SUM(BF121:BF166)),  2)</f>
        <v>0</v>
      </c>
      <c r="G34" s="37"/>
      <c r="H34" s="37"/>
      <c r="I34" s="154">
        <v>0.14999999999999999</v>
      </c>
      <c r="J34" s="153">
        <f>ROUND(((SUM(BF121:BF166))*I34),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ROUND((SUM(BG121:BG166)),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ROUND((SUM(BH121:BH166)),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ROUND((SUM(BI121:BI166)),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KYJOV - rozšíření parkoviště ulice Zahradní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3 - chodník - neuznatelné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Kyjov</v>
      </c>
      <c r="G89" s="39"/>
      <c r="H89" s="39"/>
      <c r="I89" s="31" t="s">
        <v>22</v>
      </c>
      <c r="J89" s="78" t="str">
        <f>IF(J12="","",J12)</f>
        <v>2. 11. 2020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Kyjov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Projekce DS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100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101</v>
      </c>
      <c r="E99" s="187"/>
      <c r="F99" s="187"/>
      <c r="G99" s="187"/>
      <c r="H99" s="187"/>
      <c r="I99" s="187"/>
      <c r="J99" s="188">
        <f>J143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102</v>
      </c>
      <c r="E100" s="187"/>
      <c r="F100" s="187"/>
      <c r="G100" s="187"/>
      <c r="H100" s="187"/>
      <c r="I100" s="187"/>
      <c r="J100" s="188">
        <f>J161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103</v>
      </c>
      <c r="E101" s="187"/>
      <c r="F101" s="187"/>
      <c r="G101" s="187"/>
      <c r="H101" s="187"/>
      <c r="I101" s="187"/>
      <c r="J101" s="188">
        <f>J165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104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KYJOV - rozšíření parkoviště ulice Zahradní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92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3 - chodník - neuznatelné náklady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Kyjov</v>
      </c>
      <c r="G115" s="39"/>
      <c r="H115" s="39"/>
      <c r="I115" s="31" t="s">
        <v>22</v>
      </c>
      <c r="J115" s="78" t="str">
        <f>IF(J12="","",J12)</f>
        <v>2. 11. 2020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Město Kyjov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>Projekce DS s.r.o.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105</v>
      </c>
      <c r="D120" s="193" t="s">
        <v>61</v>
      </c>
      <c r="E120" s="193" t="s">
        <v>57</v>
      </c>
      <c r="F120" s="193" t="s">
        <v>58</v>
      </c>
      <c r="G120" s="193" t="s">
        <v>106</v>
      </c>
      <c r="H120" s="193" t="s">
        <v>107</v>
      </c>
      <c r="I120" s="193" t="s">
        <v>108</v>
      </c>
      <c r="J120" s="194" t="s">
        <v>96</v>
      </c>
      <c r="K120" s="195" t="s">
        <v>109</v>
      </c>
      <c r="L120" s="196"/>
      <c r="M120" s="99" t="s">
        <v>1</v>
      </c>
      <c r="N120" s="100" t="s">
        <v>40</v>
      </c>
      <c r="O120" s="100" t="s">
        <v>110</v>
      </c>
      <c r="P120" s="100" t="s">
        <v>111</v>
      </c>
      <c r="Q120" s="100" t="s">
        <v>112</v>
      </c>
      <c r="R120" s="100" t="s">
        <v>113</v>
      </c>
      <c r="S120" s="100" t="s">
        <v>114</v>
      </c>
      <c r="T120" s="101" t="s">
        <v>115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116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47.912845000000004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75</v>
      </c>
      <c r="AU121" s="16" t="s">
        <v>98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117</v>
      </c>
      <c r="F122" s="205" t="s">
        <v>118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P123+P143+P161+P165</f>
        <v>0</v>
      </c>
      <c r="Q122" s="210"/>
      <c r="R122" s="211">
        <f>R123+R143+R161+R165</f>
        <v>47.912845000000004</v>
      </c>
      <c r="S122" s="210"/>
      <c r="T122" s="212">
        <f>T123+T143+T161+T165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81</v>
      </c>
      <c r="AT122" s="214" t="s">
        <v>75</v>
      </c>
      <c r="AU122" s="214" t="s">
        <v>76</v>
      </c>
      <c r="AY122" s="213" t="s">
        <v>119</v>
      </c>
      <c r="BK122" s="215">
        <f>BK123+BK143+BK161+BK165</f>
        <v>0</v>
      </c>
    </row>
    <row r="123" s="12" customFormat="1" ht="22.8" customHeight="1">
      <c r="A123" s="12"/>
      <c r="B123" s="202"/>
      <c r="C123" s="203"/>
      <c r="D123" s="204" t="s">
        <v>75</v>
      </c>
      <c r="E123" s="216" t="s">
        <v>81</v>
      </c>
      <c r="F123" s="216" t="s">
        <v>120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SUM(P124:P142)</f>
        <v>0</v>
      </c>
      <c r="Q123" s="210"/>
      <c r="R123" s="211">
        <f>SUM(R124:R142)</f>
        <v>0.00064100000000000008</v>
      </c>
      <c r="S123" s="210"/>
      <c r="T123" s="212">
        <f>SUM(T124:T142)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81</v>
      </c>
      <c r="AT123" s="214" t="s">
        <v>75</v>
      </c>
      <c r="AU123" s="214" t="s">
        <v>81</v>
      </c>
      <c r="AY123" s="213" t="s">
        <v>119</v>
      </c>
      <c r="BK123" s="215">
        <f>SUM(BK124:BK142)</f>
        <v>0</v>
      </c>
    </row>
    <row r="124" s="2" customFormat="1" ht="33" customHeight="1">
      <c r="A124" s="37"/>
      <c r="B124" s="38"/>
      <c r="C124" s="218" t="s">
        <v>81</v>
      </c>
      <c r="D124" s="218" t="s">
        <v>121</v>
      </c>
      <c r="E124" s="219" t="s">
        <v>122</v>
      </c>
      <c r="F124" s="220" t="s">
        <v>123</v>
      </c>
      <c r="G124" s="221" t="s">
        <v>124</v>
      </c>
      <c r="H124" s="222">
        <v>19.800000000000001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41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125</v>
      </c>
      <c r="AT124" s="230" t="s">
        <v>121</v>
      </c>
      <c r="AU124" s="230" t="s">
        <v>85</v>
      </c>
      <c r="AY124" s="16" t="s">
        <v>119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81</v>
      </c>
      <c r="BK124" s="231">
        <f>ROUND(I124*H124,2)</f>
        <v>0</v>
      </c>
      <c r="BL124" s="16" t="s">
        <v>125</v>
      </c>
      <c r="BM124" s="230" t="s">
        <v>270</v>
      </c>
    </row>
    <row r="125" s="2" customFormat="1" ht="33" customHeight="1">
      <c r="A125" s="37"/>
      <c r="B125" s="38"/>
      <c r="C125" s="218" t="s">
        <v>85</v>
      </c>
      <c r="D125" s="218" t="s">
        <v>121</v>
      </c>
      <c r="E125" s="219" t="s">
        <v>127</v>
      </c>
      <c r="F125" s="220" t="s">
        <v>128</v>
      </c>
      <c r="G125" s="221" t="s">
        <v>124</v>
      </c>
      <c r="H125" s="222">
        <v>16.199999999999999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41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125</v>
      </c>
      <c r="AT125" s="230" t="s">
        <v>121</v>
      </c>
      <c r="AU125" s="230" t="s">
        <v>85</v>
      </c>
      <c r="AY125" s="16" t="s">
        <v>119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81</v>
      </c>
      <c r="BK125" s="231">
        <f>ROUND(I125*H125,2)</f>
        <v>0</v>
      </c>
      <c r="BL125" s="16" t="s">
        <v>125</v>
      </c>
      <c r="BM125" s="230" t="s">
        <v>271</v>
      </c>
    </row>
    <row r="126" s="13" customFormat="1">
      <c r="A126" s="13"/>
      <c r="B126" s="232"/>
      <c r="C126" s="233"/>
      <c r="D126" s="234" t="s">
        <v>130</v>
      </c>
      <c r="E126" s="235" t="s">
        <v>1</v>
      </c>
      <c r="F126" s="236" t="s">
        <v>272</v>
      </c>
      <c r="G126" s="233"/>
      <c r="H126" s="237">
        <v>19.800000000000001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130</v>
      </c>
      <c r="AU126" s="243" t="s">
        <v>85</v>
      </c>
      <c r="AV126" s="13" t="s">
        <v>85</v>
      </c>
      <c r="AW126" s="13" t="s">
        <v>32</v>
      </c>
      <c r="AX126" s="13" t="s">
        <v>76</v>
      </c>
      <c r="AY126" s="243" t="s">
        <v>119</v>
      </c>
    </row>
    <row r="127" s="13" customFormat="1">
      <c r="A127" s="13"/>
      <c r="B127" s="232"/>
      <c r="C127" s="233"/>
      <c r="D127" s="234" t="s">
        <v>130</v>
      </c>
      <c r="E127" s="235" t="s">
        <v>1</v>
      </c>
      <c r="F127" s="236" t="s">
        <v>273</v>
      </c>
      <c r="G127" s="233"/>
      <c r="H127" s="237">
        <v>-3.6000000000000001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130</v>
      </c>
      <c r="AU127" s="243" t="s">
        <v>85</v>
      </c>
      <c r="AV127" s="13" t="s">
        <v>85</v>
      </c>
      <c r="AW127" s="13" t="s">
        <v>32</v>
      </c>
      <c r="AX127" s="13" t="s">
        <v>76</v>
      </c>
      <c r="AY127" s="243" t="s">
        <v>119</v>
      </c>
    </row>
    <row r="128" s="14" customFormat="1">
      <c r="A128" s="14"/>
      <c r="B128" s="244"/>
      <c r="C128" s="245"/>
      <c r="D128" s="234" t="s">
        <v>130</v>
      </c>
      <c r="E128" s="246" t="s">
        <v>1</v>
      </c>
      <c r="F128" s="247" t="s">
        <v>133</v>
      </c>
      <c r="G128" s="245"/>
      <c r="H128" s="248">
        <v>16.199999999999999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130</v>
      </c>
      <c r="AU128" s="254" t="s">
        <v>85</v>
      </c>
      <c r="AV128" s="14" t="s">
        <v>125</v>
      </c>
      <c r="AW128" s="14" t="s">
        <v>32</v>
      </c>
      <c r="AX128" s="14" t="s">
        <v>81</v>
      </c>
      <c r="AY128" s="254" t="s">
        <v>119</v>
      </c>
    </row>
    <row r="129" s="2" customFormat="1" ht="44.25" customHeight="1">
      <c r="A129" s="37"/>
      <c r="B129" s="38"/>
      <c r="C129" s="218" t="s">
        <v>88</v>
      </c>
      <c r="D129" s="218" t="s">
        <v>121</v>
      </c>
      <c r="E129" s="219" t="s">
        <v>134</v>
      </c>
      <c r="F129" s="220" t="s">
        <v>135</v>
      </c>
      <c r="G129" s="221" t="s">
        <v>124</v>
      </c>
      <c r="H129" s="222">
        <v>129.59999999999999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41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125</v>
      </c>
      <c r="AT129" s="230" t="s">
        <v>121</v>
      </c>
      <c r="AU129" s="230" t="s">
        <v>85</v>
      </c>
      <c r="AY129" s="16" t="s">
        <v>119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81</v>
      </c>
      <c r="BK129" s="231">
        <f>ROUND(I129*H129,2)</f>
        <v>0</v>
      </c>
      <c r="BL129" s="16" t="s">
        <v>125</v>
      </c>
      <c r="BM129" s="230" t="s">
        <v>274</v>
      </c>
    </row>
    <row r="130" s="13" customFormat="1">
      <c r="A130" s="13"/>
      <c r="B130" s="232"/>
      <c r="C130" s="233"/>
      <c r="D130" s="234" t="s">
        <v>130</v>
      </c>
      <c r="E130" s="233"/>
      <c r="F130" s="236" t="s">
        <v>275</v>
      </c>
      <c r="G130" s="233"/>
      <c r="H130" s="237">
        <v>129.59999999999999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130</v>
      </c>
      <c r="AU130" s="243" t="s">
        <v>85</v>
      </c>
      <c r="AV130" s="13" t="s">
        <v>85</v>
      </c>
      <c r="AW130" s="13" t="s">
        <v>4</v>
      </c>
      <c r="AX130" s="13" t="s">
        <v>81</v>
      </c>
      <c r="AY130" s="243" t="s">
        <v>119</v>
      </c>
    </row>
    <row r="131" s="2" customFormat="1" ht="33" customHeight="1">
      <c r="A131" s="37"/>
      <c r="B131" s="38"/>
      <c r="C131" s="218" t="s">
        <v>125</v>
      </c>
      <c r="D131" s="218" t="s">
        <v>121</v>
      </c>
      <c r="E131" s="219" t="s">
        <v>138</v>
      </c>
      <c r="F131" s="220" t="s">
        <v>139</v>
      </c>
      <c r="G131" s="221" t="s">
        <v>140</v>
      </c>
      <c r="H131" s="222">
        <v>29.16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41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125</v>
      </c>
      <c r="AT131" s="230" t="s">
        <v>121</v>
      </c>
      <c r="AU131" s="230" t="s">
        <v>85</v>
      </c>
      <c r="AY131" s="16" t="s">
        <v>119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81</v>
      </c>
      <c r="BK131" s="231">
        <f>ROUND(I131*H131,2)</f>
        <v>0</v>
      </c>
      <c r="BL131" s="16" t="s">
        <v>125</v>
      </c>
      <c r="BM131" s="230" t="s">
        <v>276</v>
      </c>
    </row>
    <row r="132" s="13" customFormat="1">
      <c r="A132" s="13"/>
      <c r="B132" s="232"/>
      <c r="C132" s="233"/>
      <c r="D132" s="234" t="s">
        <v>130</v>
      </c>
      <c r="E132" s="233"/>
      <c r="F132" s="236" t="s">
        <v>277</v>
      </c>
      <c r="G132" s="233"/>
      <c r="H132" s="237">
        <v>29.16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130</v>
      </c>
      <c r="AU132" s="243" t="s">
        <v>85</v>
      </c>
      <c r="AV132" s="13" t="s">
        <v>85</v>
      </c>
      <c r="AW132" s="13" t="s">
        <v>4</v>
      </c>
      <c r="AX132" s="13" t="s">
        <v>81</v>
      </c>
      <c r="AY132" s="243" t="s">
        <v>119</v>
      </c>
    </row>
    <row r="133" s="2" customFormat="1" ht="16.5" customHeight="1">
      <c r="A133" s="37"/>
      <c r="B133" s="38"/>
      <c r="C133" s="218" t="s">
        <v>143</v>
      </c>
      <c r="D133" s="218" t="s">
        <v>121</v>
      </c>
      <c r="E133" s="219" t="s">
        <v>144</v>
      </c>
      <c r="F133" s="220" t="s">
        <v>145</v>
      </c>
      <c r="G133" s="221" t="s">
        <v>124</v>
      </c>
      <c r="H133" s="222">
        <v>3.6000000000000001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41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125</v>
      </c>
      <c r="AT133" s="230" t="s">
        <v>121</v>
      </c>
      <c r="AU133" s="230" t="s">
        <v>85</v>
      </c>
      <c r="AY133" s="16" t="s">
        <v>119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81</v>
      </c>
      <c r="BK133" s="231">
        <f>ROUND(I133*H133,2)</f>
        <v>0</v>
      </c>
      <c r="BL133" s="16" t="s">
        <v>125</v>
      </c>
      <c r="BM133" s="230" t="s">
        <v>278</v>
      </c>
    </row>
    <row r="134" s="13" customFormat="1">
      <c r="A134" s="13"/>
      <c r="B134" s="232"/>
      <c r="C134" s="233"/>
      <c r="D134" s="234" t="s">
        <v>130</v>
      </c>
      <c r="E134" s="235" t="s">
        <v>1</v>
      </c>
      <c r="F134" s="236" t="s">
        <v>279</v>
      </c>
      <c r="G134" s="233"/>
      <c r="H134" s="237">
        <v>3.6000000000000001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130</v>
      </c>
      <c r="AU134" s="243" t="s">
        <v>85</v>
      </c>
      <c r="AV134" s="13" t="s">
        <v>85</v>
      </c>
      <c r="AW134" s="13" t="s">
        <v>32</v>
      </c>
      <c r="AX134" s="13" t="s">
        <v>81</v>
      </c>
      <c r="AY134" s="243" t="s">
        <v>119</v>
      </c>
    </row>
    <row r="135" s="2" customFormat="1" ht="33" customHeight="1">
      <c r="A135" s="37"/>
      <c r="B135" s="38"/>
      <c r="C135" s="218" t="s">
        <v>148</v>
      </c>
      <c r="D135" s="218" t="s">
        <v>121</v>
      </c>
      <c r="E135" s="219" t="s">
        <v>149</v>
      </c>
      <c r="F135" s="220" t="s">
        <v>150</v>
      </c>
      <c r="G135" s="221" t="s">
        <v>151</v>
      </c>
      <c r="H135" s="222">
        <v>42.700000000000003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41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125</v>
      </c>
      <c r="AT135" s="230" t="s">
        <v>121</v>
      </c>
      <c r="AU135" s="230" t="s">
        <v>85</v>
      </c>
      <c r="AY135" s="16" t="s">
        <v>119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81</v>
      </c>
      <c r="BK135" s="231">
        <f>ROUND(I135*H135,2)</f>
        <v>0</v>
      </c>
      <c r="BL135" s="16" t="s">
        <v>125</v>
      </c>
      <c r="BM135" s="230" t="s">
        <v>280</v>
      </c>
    </row>
    <row r="136" s="2" customFormat="1" ht="24.15" customHeight="1">
      <c r="A136" s="37"/>
      <c r="B136" s="38"/>
      <c r="C136" s="218" t="s">
        <v>153</v>
      </c>
      <c r="D136" s="218" t="s">
        <v>121</v>
      </c>
      <c r="E136" s="219" t="s">
        <v>154</v>
      </c>
      <c r="F136" s="220" t="s">
        <v>155</v>
      </c>
      <c r="G136" s="221" t="s">
        <v>151</v>
      </c>
      <c r="H136" s="222">
        <v>42.700000000000003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41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125</v>
      </c>
      <c r="AT136" s="230" t="s">
        <v>121</v>
      </c>
      <c r="AU136" s="230" t="s">
        <v>85</v>
      </c>
      <c r="AY136" s="16" t="s">
        <v>119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81</v>
      </c>
      <c r="BK136" s="231">
        <f>ROUND(I136*H136,2)</f>
        <v>0</v>
      </c>
      <c r="BL136" s="16" t="s">
        <v>125</v>
      </c>
      <c r="BM136" s="230" t="s">
        <v>281</v>
      </c>
    </row>
    <row r="137" s="13" customFormat="1">
      <c r="A137" s="13"/>
      <c r="B137" s="232"/>
      <c r="C137" s="233"/>
      <c r="D137" s="234" t="s">
        <v>130</v>
      </c>
      <c r="E137" s="235" t="s">
        <v>1</v>
      </c>
      <c r="F137" s="236" t="s">
        <v>282</v>
      </c>
      <c r="G137" s="233"/>
      <c r="H137" s="237">
        <v>42.700000000000003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130</v>
      </c>
      <c r="AU137" s="243" t="s">
        <v>85</v>
      </c>
      <c r="AV137" s="13" t="s">
        <v>85</v>
      </c>
      <c r="AW137" s="13" t="s">
        <v>32</v>
      </c>
      <c r="AX137" s="13" t="s">
        <v>81</v>
      </c>
      <c r="AY137" s="243" t="s">
        <v>119</v>
      </c>
    </row>
    <row r="138" s="2" customFormat="1" ht="16.5" customHeight="1">
      <c r="A138" s="37"/>
      <c r="B138" s="38"/>
      <c r="C138" s="255" t="s">
        <v>158</v>
      </c>
      <c r="D138" s="255" t="s">
        <v>159</v>
      </c>
      <c r="E138" s="256" t="s">
        <v>160</v>
      </c>
      <c r="F138" s="257" t="s">
        <v>161</v>
      </c>
      <c r="G138" s="258" t="s">
        <v>162</v>
      </c>
      <c r="H138" s="259">
        <v>0.64100000000000001</v>
      </c>
      <c r="I138" s="260"/>
      <c r="J138" s="261">
        <f>ROUND(I138*H138,2)</f>
        <v>0</v>
      </c>
      <c r="K138" s="262"/>
      <c r="L138" s="263"/>
      <c r="M138" s="264" t="s">
        <v>1</v>
      </c>
      <c r="N138" s="265" t="s">
        <v>41</v>
      </c>
      <c r="O138" s="90"/>
      <c r="P138" s="228">
        <f>O138*H138</f>
        <v>0</v>
      </c>
      <c r="Q138" s="228">
        <v>0.001</v>
      </c>
      <c r="R138" s="228">
        <f>Q138*H138</f>
        <v>0.00064100000000000008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158</v>
      </c>
      <c r="AT138" s="230" t="s">
        <v>159</v>
      </c>
      <c r="AU138" s="230" t="s">
        <v>85</v>
      </c>
      <c r="AY138" s="16" t="s">
        <v>119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81</v>
      </c>
      <c r="BK138" s="231">
        <f>ROUND(I138*H138,2)</f>
        <v>0</v>
      </c>
      <c r="BL138" s="16" t="s">
        <v>125</v>
      </c>
      <c r="BM138" s="230" t="s">
        <v>283</v>
      </c>
    </row>
    <row r="139" s="13" customFormat="1">
      <c r="A139" s="13"/>
      <c r="B139" s="232"/>
      <c r="C139" s="233"/>
      <c r="D139" s="234" t="s">
        <v>130</v>
      </c>
      <c r="E139" s="233"/>
      <c r="F139" s="236" t="s">
        <v>284</v>
      </c>
      <c r="G139" s="233"/>
      <c r="H139" s="237">
        <v>0.64100000000000001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130</v>
      </c>
      <c r="AU139" s="243" t="s">
        <v>85</v>
      </c>
      <c r="AV139" s="13" t="s">
        <v>85</v>
      </c>
      <c r="AW139" s="13" t="s">
        <v>4</v>
      </c>
      <c r="AX139" s="13" t="s">
        <v>81</v>
      </c>
      <c r="AY139" s="243" t="s">
        <v>119</v>
      </c>
    </row>
    <row r="140" s="2" customFormat="1" ht="24.15" customHeight="1">
      <c r="A140" s="37"/>
      <c r="B140" s="38"/>
      <c r="C140" s="218" t="s">
        <v>165</v>
      </c>
      <c r="D140" s="218" t="s">
        <v>121</v>
      </c>
      <c r="E140" s="219" t="s">
        <v>166</v>
      </c>
      <c r="F140" s="220" t="s">
        <v>167</v>
      </c>
      <c r="G140" s="221" t="s">
        <v>151</v>
      </c>
      <c r="H140" s="222">
        <v>54.670000000000002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41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125</v>
      </c>
      <c r="AT140" s="230" t="s">
        <v>121</v>
      </c>
      <c r="AU140" s="230" t="s">
        <v>85</v>
      </c>
      <c r="AY140" s="16" t="s">
        <v>119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81</v>
      </c>
      <c r="BK140" s="231">
        <f>ROUND(I140*H140,2)</f>
        <v>0</v>
      </c>
      <c r="BL140" s="16" t="s">
        <v>125</v>
      </c>
      <c r="BM140" s="230" t="s">
        <v>285</v>
      </c>
    </row>
    <row r="141" s="13" customFormat="1">
      <c r="A141" s="13"/>
      <c r="B141" s="232"/>
      <c r="C141" s="233"/>
      <c r="D141" s="234" t="s">
        <v>130</v>
      </c>
      <c r="E141" s="235" t="s">
        <v>1</v>
      </c>
      <c r="F141" s="236" t="s">
        <v>286</v>
      </c>
      <c r="G141" s="233"/>
      <c r="H141" s="237">
        <v>49.700000000000003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130</v>
      </c>
      <c r="AU141" s="243" t="s">
        <v>85</v>
      </c>
      <c r="AV141" s="13" t="s">
        <v>85</v>
      </c>
      <c r="AW141" s="13" t="s">
        <v>32</v>
      </c>
      <c r="AX141" s="13" t="s">
        <v>81</v>
      </c>
      <c r="AY141" s="243" t="s">
        <v>119</v>
      </c>
    </row>
    <row r="142" s="13" customFormat="1">
      <c r="A142" s="13"/>
      <c r="B142" s="232"/>
      <c r="C142" s="233"/>
      <c r="D142" s="234" t="s">
        <v>130</v>
      </c>
      <c r="E142" s="233"/>
      <c r="F142" s="236" t="s">
        <v>287</v>
      </c>
      <c r="G142" s="233"/>
      <c r="H142" s="237">
        <v>54.670000000000002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130</v>
      </c>
      <c r="AU142" s="243" t="s">
        <v>85</v>
      </c>
      <c r="AV142" s="13" t="s">
        <v>85</v>
      </c>
      <c r="AW142" s="13" t="s">
        <v>4</v>
      </c>
      <c r="AX142" s="13" t="s">
        <v>81</v>
      </c>
      <c r="AY142" s="243" t="s">
        <v>119</v>
      </c>
    </row>
    <row r="143" s="12" customFormat="1" ht="22.8" customHeight="1">
      <c r="A143" s="12"/>
      <c r="B143" s="202"/>
      <c r="C143" s="203"/>
      <c r="D143" s="204" t="s">
        <v>75</v>
      </c>
      <c r="E143" s="216" t="s">
        <v>143</v>
      </c>
      <c r="F143" s="216" t="s">
        <v>170</v>
      </c>
      <c r="G143" s="203"/>
      <c r="H143" s="203"/>
      <c r="I143" s="206"/>
      <c r="J143" s="217">
        <f>BK143</f>
        <v>0</v>
      </c>
      <c r="K143" s="203"/>
      <c r="L143" s="208"/>
      <c r="M143" s="209"/>
      <c r="N143" s="210"/>
      <c r="O143" s="210"/>
      <c r="P143" s="211">
        <f>SUM(P144:P160)</f>
        <v>0</v>
      </c>
      <c r="Q143" s="210"/>
      <c r="R143" s="211">
        <f>SUM(R144:R160)</f>
        <v>38.880300000000005</v>
      </c>
      <c r="S143" s="210"/>
      <c r="T143" s="212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81</v>
      </c>
      <c r="AT143" s="214" t="s">
        <v>75</v>
      </c>
      <c r="AU143" s="214" t="s">
        <v>81</v>
      </c>
      <c r="AY143" s="213" t="s">
        <v>119</v>
      </c>
      <c r="BK143" s="215">
        <f>SUM(BK144:BK160)</f>
        <v>0</v>
      </c>
    </row>
    <row r="144" s="2" customFormat="1" ht="16.5" customHeight="1">
      <c r="A144" s="37"/>
      <c r="B144" s="38"/>
      <c r="C144" s="218" t="s">
        <v>171</v>
      </c>
      <c r="D144" s="218" t="s">
        <v>121</v>
      </c>
      <c r="E144" s="219" t="s">
        <v>172</v>
      </c>
      <c r="F144" s="220" t="s">
        <v>173</v>
      </c>
      <c r="G144" s="221" t="s">
        <v>151</v>
      </c>
      <c r="H144" s="222">
        <v>49.200000000000003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41</v>
      </c>
      <c r="O144" s="90"/>
      <c r="P144" s="228">
        <f>O144*H144</f>
        <v>0</v>
      </c>
      <c r="Q144" s="228">
        <v>0.091999999999999998</v>
      </c>
      <c r="R144" s="228">
        <f>Q144*H144</f>
        <v>4.5263999999999998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125</v>
      </c>
      <c r="AT144" s="230" t="s">
        <v>121</v>
      </c>
      <c r="AU144" s="230" t="s">
        <v>85</v>
      </c>
      <c r="AY144" s="16" t="s">
        <v>119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81</v>
      </c>
      <c r="BK144" s="231">
        <f>ROUND(I144*H144,2)</f>
        <v>0</v>
      </c>
      <c r="BL144" s="16" t="s">
        <v>125</v>
      </c>
      <c r="BM144" s="230" t="s">
        <v>288</v>
      </c>
    </row>
    <row r="145" s="13" customFormat="1">
      <c r="A145" s="13"/>
      <c r="B145" s="232"/>
      <c r="C145" s="233"/>
      <c r="D145" s="234" t="s">
        <v>130</v>
      </c>
      <c r="E145" s="235" t="s">
        <v>1</v>
      </c>
      <c r="F145" s="236" t="s">
        <v>289</v>
      </c>
      <c r="G145" s="233"/>
      <c r="H145" s="237">
        <v>47.799999999999997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130</v>
      </c>
      <c r="AU145" s="243" t="s">
        <v>85</v>
      </c>
      <c r="AV145" s="13" t="s">
        <v>85</v>
      </c>
      <c r="AW145" s="13" t="s">
        <v>32</v>
      </c>
      <c r="AX145" s="13" t="s">
        <v>76</v>
      </c>
      <c r="AY145" s="243" t="s">
        <v>119</v>
      </c>
    </row>
    <row r="146" s="13" customFormat="1">
      <c r="A146" s="13"/>
      <c r="B146" s="232"/>
      <c r="C146" s="233"/>
      <c r="D146" s="234" t="s">
        <v>130</v>
      </c>
      <c r="E146" s="235" t="s">
        <v>1</v>
      </c>
      <c r="F146" s="236" t="s">
        <v>290</v>
      </c>
      <c r="G146" s="233"/>
      <c r="H146" s="237">
        <v>1.3999999999999999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130</v>
      </c>
      <c r="AU146" s="243" t="s">
        <v>85</v>
      </c>
      <c r="AV146" s="13" t="s">
        <v>85</v>
      </c>
      <c r="AW146" s="13" t="s">
        <v>32</v>
      </c>
      <c r="AX146" s="13" t="s">
        <v>76</v>
      </c>
      <c r="AY146" s="243" t="s">
        <v>119</v>
      </c>
    </row>
    <row r="147" s="14" customFormat="1">
      <c r="A147" s="14"/>
      <c r="B147" s="244"/>
      <c r="C147" s="245"/>
      <c r="D147" s="234" t="s">
        <v>130</v>
      </c>
      <c r="E147" s="246" t="s">
        <v>1</v>
      </c>
      <c r="F147" s="247" t="s">
        <v>133</v>
      </c>
      <c r="G147" s="245"/>
      <c r="H147" s="248">
        <v>49.200000000000003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130</v>
      </c>
      <c r="AU147" s="254" t="s">
        <v>85</v>
      </c>
      <c r="AV147" s="14" t="s">
        <v>125</v>
      </c>
      <c r="AW147" s="14" t="s">
        <v>32</v>
      </c>
      <c r="AX147" s="14" t="s">
        <v>81</v>
      </c>
      <c r="AY147" s="254" t="s">
        <v>119</v>
      </c>
    </row>
    <row r="148" s="2" customFormat="1" ht="16.5" customHeight="1">
      <c r="A148" s="37"/>
      <c r="B148" s="38"/>
      <c r="C148" s="218" t="s">
        <v>176</v>
      </c>
      <c r="D148" s="218" t="s">
        <v>121</v>
      </c>
      <c r="E148" s="219" t="s">
        <v>247</v>
      </c>
      <c r="F148" s="220" t="s">
        <v>248</v>
      </c>
      <c r="G148" s="221" t="s">
        <v>151</v>
      </c>
      <c r="H148" s="222">
        <v>51.659999999999997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41</v>
      </c>
      <c r="O148" s="90"/>
      <c r="P148" s="228">
        <f>O148*H148</f>
        <v>0</v>
      </c>
      <c r="Q148" s="228">
        <v>0.46000000000000002</v>
      </c>
      <c r="R148" s="228">
        <f>Q148*H148</f>
        <v>23.7636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125</v>
      </c>
      <c r="AT148" s="230" t="s">
        <v>121</v>
      </c>
      <c r="AU148" s="230" t="s">
        <v>85</v>
      </c>
      <c r="AY148" s="16" t="s">
        <v>119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81</v>
      </c>
      <c r="BK148" s="231">
        <f>ROUND(I148*H148,2)</f>
        <v>0</v>
      </c>
      <c r="BL148" s="16" t="s">
        <v>125</v>
      </c>
      <c r="BM148" s="230" t="s">
        <v>291</v>
      </c>
    </row>
    <row r="149" s="13" customFormat="1">
      <c r="A149" s="13"/>
      <c r="B149" s="232"/>
      <c r="C149" s="233"/>
      <c r="D149" s="234" t="s">
        <v>130</v>
      </c>
      <c r="E149" s="235" t="s">
        <v>1</v>
      </c>
      <c r="F149" s="236" t="s">
        <v>289</v>
      </c>
      <c r="G149" s="233"/>
      <c r="H149" s="237">
        <v>47.799999999999997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130</v>
      </c>
      <c r="AU149" s="243" t="s">
        <v>85</v>
      </c>
      <c r="AV149" s="13" t="s">
        <v>85</v>
      </c>
      <c r="AW149" s="13" t="s">
        <v>32</v>
      </c>
      <c r="AX149" s="13" t="s">
        <v>76</v>
      </c>
      <c r="AY149" s="243" t="s">
        <v>119</v>
      </c>
    </row>
    <row r="150" s="13" customFormat="1">
      <c r="A150" s="13"/>
      <c r="B150" s="232"/>
      <c r="C150" s="233"/>
      <c r="D150" s="234" t="s">
        <v>130</v>
      </c>
      <c r="E150" s="235" t="s">
        <v>1</v>
      </c>
      <c r="F150" s="236" t="s">
        <v>290</v>
      </c>
      <c r="G150" s="233"/>
      <c r="H150" s="237">
        <v>1.3999999999999999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130</v>
      </c>
      <c r="AU150" s="243" t="s">
        <v>85</v>
      </c>
      <c r="AV150" s="13" t="s">
        <v>85</v>
      </c>
      <c r="AW150" s="13" t="s">
        <v>32</v>
      </c>
      <c r="AX150" s="13" t="s">
        <v>76</v>
      </c>
      <c r="AY150" s="243" t="s">
        <v>119</v>
      </c>
    </row>
    <row r="151" s="14" customFormat="1">
      <c r="A151" s="14"/>
      <c r="B151" s="244"/>
      <c r="C151" s="245"/>
      <c r="D151" s="234" t="s">
        <v>130</v>
      </c>
      <c r="E151" s="246" t="s">
        <v>1</v>
      </c>
      <c r="F151" s="247" t="s">
        <v>133</v>
      </c>
      <c r="G151" s="245"/>
      <c r="H151" s="248">
        <v>49.200000000000003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130</v>
      </c>
      <c r="AU151" s="254" t="s">
        <v>85</v>
      </c>
      <c r="AV151" s="14" t="s">
        <v>125</v>
      </c>
      <c r="AW151" s="14" t="s">
        <v>32</v>
      </c>
      <c r="AX151" s="14" t="s">
        <v>81</v>
      </c>
      <c r="AY151" s="254" t="s">
        <v>119</v>
      </c>
    </row>
    <row r="152" s="13" customFormat="1">
      <c r="A152" s="13"/>
      <c r="B152" s="232"/>
      <c r="C152" s="233"/>
      <c r="D152" s="234" t="s">
        <v>130</v>
      </c>
      <c r="E152" s="233"/>
      <c r="F152" s="236" t="s">
        <v>292</v>
      </c>
      <c r="G152" s="233"/>
      <c r="H152" s="237">
        <v>51.659999999999997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130</v>
      </c>
      <c r="AU152" s="243" t="s">
        <v>85</v>
      </c>
      <c r="AV152" s="13" t="s">
        <v>85</v>
      </c>
      <c r="AW152" s="13" t="s">
        <v>4</v>
      </c>
      <c r="AX152" s="13" t="s">
        <v>81</v>
      </c>
      <c r="AY152" s="243" t="s">
        <v>119</v>
      </c>
    </row>
    <row r="153" s="2" customFormat="1" ht="24.15" customHeight="1">
      <c r="A153" s="37"/>
      <c r="B153" s="38"/>
      <c r="C153" s="218" t="s">
        <v>181</v>
      </c>
      <c r="D153" s="218" t="s">
        <v>121</v>
      </c>
      <c r="E153" s="219" t="s">
        <v>293</v>
      </c>
      <c r="F153" s="220" t="s">
        <v>294</v>
      </c>
      <c r="G153" s="221" t="s">
        <v>151</v>
      </c>
      <c r="H153" s="222">
        <v>49.200000000000003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41</v>
      </c>
      <c r="O153" s="90"/>
      <c r="P153" s="228">
        <f>O153*H153</f>
        <v>0</v>
      </c>
      <c r="Q153" s="228">
        <v>0.084250000000000005</v>
      </c>
      <c r="R153" s="228">
        <f>Q153*H153</f>
        <v>4.1451000000000002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125</v>
      </c>
      <c r="AT153" s="230" t="s">
        <v>121</v>
      </c>
      <c r="AU153" s="230" t="s">
        <v>85</v>
      </c>
      <c r="AY153" s="16" t="s">
        <v>119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81</v>
      </c>
      <c r="BK153" s="231">
        <f>ROUND(I153*H153,2)</f>
        <v>0</v>
      </c>
      <c r="BL153" s="16" t="s">
        <v>125</v>
      </c>
      <c r="BM153" s="230" t="s">
        <v>295</v>
      </c>
    </row>
    <row r="154" s="13" customFormat="1">
      <c r="A154" s="13"/>
      <c r="B154" s="232"/>
      <c r="C154" s="233"/>
      <c r="D154" s="234" t="s">
        <v>130</v>
      </c>
      <c r="E154" s="235" t="s">
        <v>1</v>
      </c>
      <c r="F154" s="236" t="s">
        <v>289</v>
      </c>
      <c r="G154" s="233"/>
      <c r="H154" s="237">
        <v>47.799999999999997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130</v>
      </c>
      <c r="AU154" s="243" t="s">
        <v>85</v>
      </c>
      <c r="AV154" s="13" t="s">
        <v>85</v>
      </c>
      <c r="AW154" s="13" t="s">
        <v>32</v>
      </c>
      <c r="AX154" s="13" t="s">
        <v>76</v>
      </c>
      <c r="AY154" s="243" t="s">
        <v>119</v>
      </c>
    </row>
    <row r="155" s="13" customFormat="1">
      <c r="A155" s="13"/>
      <c r="B155" s="232"/>
      <c r="C155" s="233"/>
      <c r="D155" s="234" t="s">
        <v>130</v>
      </c>
      <c r="E155" s="235" t="s">
        <v>1</v>
      </c>
      <c r="F155" s="236" t="s">
        <v>290</v>
      </c>
      <c r="G155" s="233"/>
      <c r="H155" s="237">
        <v>1.3999999999999999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130</v>
      </c>
      <c r="AU155" s="243" t="s">
        <v>85</v>
      </c>
      <c r="AV155" s="13" t="s">
        <v>85</v>
      </c>
      <c r="AW155" s="13" t="s">
        <v>32</v>
      </c>
      <c r="AX155" s="13" t="s">
        <v>76</v>
      </c>
      <c r="AY155" s="243" t="s">
        <v>119</v>
      </c>
    </row>
    <row r="156" s="14" customFormat="1">
      <c r="A156" s="14"/>
      <c r="B156" s="244"/>
      <c r="C156" s="245"/>
      <c r="D156" s="234" t="s">
        <v>130</v>
      </c>
      <c r="E156" s="246" t="s">
        <v>1</v>
      </c>
      <c r="F156" s="247" t="s">
        <v>133</v>
      </c>
      <c r="G156" s="245"/>
      <c r="H156" s="248">
        <v>49.200000000000003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130</v>
      </c>
      <c r="AU156" s="254" t="s">
        <v>85</v>
      </c>
      <c r="AV156" s="14" t="s">
        <v>125</v>
      </c>
      <c r="AW156" s="14" t="s">
        <v>32</v>
      </c>
      <c r="AX156" s="14" t="s">
        <v>81</v>
      </c>
      <c r="AY156" s="254" t="s">
        <v>119</v>
      </c>
    </row>
    <row r="157" s="2" customFormat="1" ht="21.75" customHeight="1">
      <c r="A157" s="37"/>
      <c r="B157" s="38"/>
      <c r="C157" s="255" t="s">
        <v>185</v>
      </c>
      <c r="D157" s="255" t="s">
        <v>159</v>
      </c>
      <c r="E157" s="256" t="s">
        <v>296</v>
      </c>
      <c r="F157" s="257" t="s">
        <v>297</v>
      </c>
      <c r="G157" s="258" t="s">
        <v>151</v>
      </c>
      <c r="H157" s="259">
        <v>47.799999999999997</v>
      </c>
      <c r="I157" s="260"/>
      <c r="J157" s="261">
        <f>ROUND(I157*H157,2)</f>
        <v>0</v>
      </c>
      <c r="K157" s="262"/>
      <c r="L157" s="263"/>
      <c r="M157" s="264" t="s">
        <v>1</v>
      </c>
      <c r="N157" s="265" t="s">
        <v>41</v>
      </c>
      <c r="O157" s="90"/>
      <c r="P157" s="228">
        <f>O157*H157</f>
        <v>0</v>
      </c>
      <c r="Q157" s="228">
        <v>0.13100000000000001</v>
      </c>
      <c r="R157" s="228">
        <f>Q157*H157</f>
        <v>6.2618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158</v>
      </c>
      <c r="AT157" s="230" t="s">
        <v>159</v>
      </c>
      <c r="AU157" s="230" t="s">
        <v>85</v>
      </c>
      <c r="AY157" s="16" t="s">
        <v>119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81</v>
      </c>
      <c r="BK157" s="231">
        <f>ROUND(I157*H157,2)</f>
        <v>0</v>
      </c>
      <c r="BL157" s="16" t="s">
        <v>125</v>
      </c>
      <c r="BM157" s="230" t="s">
        <v>298</v>
      </c>
    </row>
    <row r="158" s="13" customFormat="1">
      <c r="A158" s="13"/>
      <c r="B158" s="232"/>
      <c r="C158" s="233"/>
      <c r="D158" s="234" t="s">
        <v>130</v>
      </c>
      <c r="E158" s="235" t="s">
        <v>1</v>
      </c>
      <c r="F158" s="236" t="s">
        <v>289</v>
      </c>
      <c r="G158" s="233"/>
      <c r="H158" s="237">
        <v>47.799999999999997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130</v>
      </c>
      <c r="AU158" s="243" t="s">
        <v>85</v>
      </c>
      <c r="AV158" s="13" t="s">
        <v>85</v>
      </c>
      <c r="AW158" s="13" t="s">
        <v>32</v>
      </c>
      <c r="AX158" s="13" t="s">
        <v>81</v>
      </c>
      <c r="AY158" s="243" t="s">
        <v>119</v>
      </c>
    </row>
    <row r="159" s="2" customFormat="1" ht="24.15" customHeight="1">
      <c r="A159" s="37"/>
      <c r="B159" s="38"/>
      <c r="C159" s="255" t="s">
        <v>189</v>
      </c>
      <c r="D159" s="255" t="s">
        <v>159</v>
      </c>
      <c r="E159" s="256" t="s">
        <v>299</v>
      </c>
      <c r="F159" s="257" t="s">
        <v>300</v>
      </c>
      <c r="G159" s="258" t="s">
        <v>151</v>
      </c>
      <c r="H159" s="259">
        <v>1.3999999999999999</v>
      </c>
      <c r="I159" s="260"/>
      <c r="J159" s="261">
        <f>ROUND(I159*H159,2)</f>
        <v>0</v>
      </c>
      <c r="K159" s="262"/>
      <c r="L159" s="263"/>
      <c r="M159" s="264" t="s">
        <v>1</v>
      </c>
      <c r="N159" s="265" t="s">
        <v>41</v>
      </c>
      <c r="O159" s="90"/>
      <c r="P159" s="228">
        <f>O159*H159</f>
        <v>0</v>
      </c>
      <c r="Q159" s="228">
        <v>0.13100000000000001</v>
      </c>
      <c r="R159" s="228">
        <f>Q159*H159</f>
        <v>0.18340000000000001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158</v>
      </c>
      <c r="AT159" s="230" t="s">
        <v>159</v>
      </c>
      <c r="AU159" s="230" t="s">
        <v>85</v>
      </c>
      <c r="AY159" s="16" t="s">
        <v>119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81</v>
      </c>
      <c r="BK159" s="231">
        <f>ROUND(I159*H159,2)</f>
        <v>0</v>
      </c>
      <c r="BL159" s="16" t="s">
        <v>125</v>
      </c>
      <c r="BM159" s="230" t="s">
        <v>301</v>
      </c>
    </row>
    <row r="160" s="13" customFormat="1">
      <c r="A160" s="13"/>
      <c r="B160" s="232"/>
      <c r="C160" s="233"/>
      <c r="D160" s="234" t="s">
        <v>130</v>
      </c>
      <c r="E160" s="235" t="s">
        <v>1</v>
      </c>
      <c r="F160" s="236" t="s">
        <v>290</v>
      </c>
      <c r="G160" s="233"/>
      <c r="H160" s="237">
        <v>1.3999999999999999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130</v>
      </c>
      <c r="AU160" s="243" t="s">
        <v>85</v>
      </c>
      <c r="AV160" s="13" t="s">
        <v>85</v>
      </c>
      <c r="AW160" s="13" t="s">
        <v>32</v>
      </c>
      <c r="AX160" s="13" t="s">
        <v>81</v>
      </c>
      <c r="AY160" s="243" t="s">
        <v>119</v>
      </c>
    </row>
    <row r="161" s="12" customFormat="1" ht="22.8" customHeight="1">
      <c r="A161" s="12"/>
      <c r="B161" s="202"/>
      <c r="C161" s="203"/>
      <c r="D161" s="204" t="s">
        <v>75</v>
      </c>
      <c r="E161" s="216" t="s">
        <v>165</v>
      </c>
      <c r="F161" s="216" t="s">
        <v>193</v>
      </c>
      <c r="G161" s="203"/>
      <c r="H161" s="203"/>
      <c r="I161" s="206"/>
      <c r="J161" s="217">
        <f>BK161</f>
        <v>0</v>
      </c>
      <c r="K161" s="203"/>
      <c r="L161" s="208"/>
      <c r="M161" s="209"/>
      <c r="N161" s="210"/>
      <c r="O161" s="210"/>
      <c r="P161" s="211">
        <f>SUM(P162:P164)</f>
        <v>0</v>
      </c>
      <c r="Q161" s="210"/>
      <c r="R161" s="211">
        <f>SUM(R162:R164)</f>
        <v>9.0319040000000008</v>
      </c>
      <c r="S161" s="210"/>
      <c r="T161" s="212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81</v>
      </c>
      <c r="AT161" s="214" t="s">
        <v>75</v>
      </c>
      <c r="AU161" s="214" t="s">
        <v>81</v>
      </c>
      <c r="AY161" s="213" t="s">
        <v>119</v>
      </c>
      <c r="BK161" s="215">
        <f>SUM(BK162:BK164)</f>
        <v>0</v>
      </c>
    </row>
    <row r="162" s="2" customFormat="1" ht="33" customHeight="1">
      <c r="A162" s="37"/>
      <c r="B162" s="38"/>
      <c r="C162" s="218" t="s">
        <v>8</v>
      </c>
      <c r="D162" s="218" t="s">
        <v>121</v>
      </c>
      <c r="E162" s="219" t="s">
        <v>194</v>
      </c>
      <c r="F162" s="220" t="s">
        <v>195</v>
      </c>
      <c r="G162" s="221" t="s">
        <v>196</v>
      </c>
      <c r="H162" s="222">
        <v>42.700000000000003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41</v>
      </c>
      <c r="O162" s="90"/>
      <c r="P162" s="228">
        <f>O162*H162</f>
        <v>0</v>
      </c>
      <c r="Q162" s="228">
        <v>0.15540000000000001</v>
      </c>
      <c r="R162" s="228">
        <f>Q162*H162</f>
        <v>6.6355800000000009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125</v>
      </c>
      <c r="AT162" s="230" t="s">
        <v>121</v>
      </c>
      <c r="AU162" s="230" t="s">
        <v>85</v>
      </c>
      <c r="AY162" s="16" t="s">
        <v>119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81</v>
      </c>
      <c r="BK162" s="231">
        <f>ROUND(I162*H162,2)</f>
        <v>0</v>
      </c>
      <c r="BL162" s="16" t="s">
        <v>125</v>
      </c>
      <c r="BM162" s="230" t="s">
        <v>302</v>
      </c>
    </row>
    <row r="163" s="13" customFormat="1">
      <c r="A163" s="13"/>
      <c r="B163" s="232"/>
      <c r="C163" s="233"/>
      <c r="D163" s="234" t="s">
        <v>130</v>
      </c>
      <c r="E163" s="235" t="s">
        <v>1</v>
      </c>
      <c r="F163" s="236" t="s">
        <v>303</v>
      </c>
      <c r="G163" s="233"/>
      <c r="H163" s="237">
        <v>42.700000000000003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130</v>
      </c>
      <c r="AU163" s="243" t="s">
        <v>85</v>
      </c>
      <c r="AV163" s="13" t="s">
        <v>85</v>
      </c>
      <c r="AW163" s="13" t="s">
        <v>32</v>
      </c>
      <c r="AX163" s="13" t="s">
        <v>81</v>
      </c>
      <c r="AY163" s="243" t="s">
        <v>119</v>
      </c>
    </row>
    <row r="164" s="2" customFormat="1" ht="16.5" customHeight="1">
      <c r="A164" s="37"/>
      <c r="B164" s="38"/>
      <c r="C164" s="255" t="s">
        <v>263</v>
      </c>
      <c r="D164" s="255" t="s">
        <v>159</v>
      </c>
      <c r="E164" s="256" t="s">
        <v>304</v>
      </c>
      <c r="F164" s="257" t="s">
        <v>305</v>
      </c>
      <c r="G164" s="258" t="s">
        <v>196</v>
      </c>
      <c r="H164" s="259">
        <v>42.700000000000003</v>
      </c>
      <c r="I164" s="260"/>
      <c r="J164" s="261">
        <f>ROUND(I164*H164,2)</f>
        <v>0</v>
      </c>
      <c r="K164" s="262"/>
      <c r="L164" s="263"/>
      <c r="M164" s="264" t="s">
        <v>1</v>
      </c>
      <c r="N164" s="265" t="s">
        <v>41</v>
      </c>
      <c r="O164" s="90"/>
      <c r="P164" s="228">
        <f>O164*H164</f>
        <v>0</v>
      </c>
      <c r="Q164" s="228">
        <v>0.056120000000000003</v>
      </c>
      <c r="R164" s="228">
        <f>Q164*H164</f>
        <v>2.3963240000000003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158</v>
      </c>
      <c r="AT164" s="230" t="s">
        <v>159</v>
      </c>
      <c r="AU164" s="230" t="s">
        <v>85</v>
      </c>
      <c r="AY164" s="16" t="s">
        <v>119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81</v>
      </c>
      <c r="BK164" s="231">
        <f>ROUND(I164*H164,2)</f>
        <v>0</v>
      </c>
      <c r="BL164" s="16" t="s">
        <v>125</v>
      </c>
      <c r="BM164" s="230" t="s">
        <v>306</v>
      </c>
    </row>
    <row r="165" s="12" customFormat="1" ht="22.8" customHeight="1">
      <c r="A165" s="12"/>
      <c r="B165" s="202"/>
      <c r="C165" s="203"/>
      <c r="D165" s="204" t="s">
        <v>75</v>
      </c>
      <c r="E165" s="216" t="s">
        <v>216</v>
      </c>
      <c r="F165" s="216" t="s">
        <v>217</v>
      </c>
      <c r="G165" s="203"/>
      <c r="H165" s="203"/>
      <c r="I165" s="206"/>
      <c r="J165" s="217">
        <f>BK165</f>
        <v>0</v>
      </c>
      <c r="K165" s="203"/>
      <c r="L165" s="208"/>
      <c r="M165" s="209"/>
      <c r="N165" s="210"/>
      <c r="O165" s="210"/>
      <c r="P165" s="211">
        <f>P166</f>
        <v>0</v>
      </c>
      <c r="Q165" s="210"/>
      <c r="R165" s="211">
        <f>R166</f>
        <v>0</v>
      </c>
      <c r="S165" s="210"/>
      <c r="T165" s="212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81</v>
      </c>
      <c r="AT165" s="214" t="s">
        <v>75</v>
      </c>
      <c r="AU165" s="214" t="s">
        <v>81</v>
      </c>
      <c r="AY165" s="213" t="s">
        <v>119</v>
      </c>
      <c r="BK165" s="215">
        <f>BK166</f>
        <v>0</v>
      </c>
    </row>
    <row r="166" s="2" customFormat="1" ht="24.15" customHeight="1">
      <c r="A166" s="37"/>
      <c r="B166" s="38"/>
      <c r="C166" s="218" t="s">
        <v>199</v>
      </c>
      <c r="D166" s="218" t="s">
        <v>121</v>
      </c>
      <c r="E166" s="219" t="s">
        <v>218</v>
      </c>
      <c r="F166" s="220" t="s">
        <v>219</v>
      </c>
      <c r="G166" s="221" t="s">
        <v>140</v>
      </c>
      <c r="H166" s="222">
        <v>47.912999999999997</v>
      </c>
      <c r="I166" s="223"/>
      <c r="J166" s="224">
        <f>ROUND(I166*H166,2)</f>
        <v>0</v>
      </c>
      <c r="K166" s="225"/>
      <c r="L166" s="43"/>
      <c r="M166" s="266" t="s">
        <v>1</v>
      </c>
      <c r="N166" s="267" t="s">
        <v>41</v>
      </c>
      <c r="O166" s="268"/>
      <c r="P166" s="269">
        <f>O166*H166</f>
        <v>0</v>
      </c>
      <c r="Q166" s="269">
        <v>0</v>
      </c>
      <c r="R166" s="269">
        <f>Q166*H166</f>
        <v>0</v>
      </c>
      <c r="S166" s="269">
        <v>0</v>
      </c>
      <c r="T166" s="270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125</v>
      </c>
      <c r="AT166" s="230" t="s">
        <v>121</v>
      </c>
      <c r="AU166" s="230" t="s">
        <v>85</v>
      </c>
      <c r="AY166" s="16" t="s">
        <v>119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81</v>
      </c>
      <c r="BK166" s="231">
        <f>ROUND(I166*H166,2)</f>
        <v>0</v>
      </c>
      <c r="BL166" s="16" t="s">
        <v>125</v>
      </c>
      <c r="BM166" s="230" t="s">
        <v>307</v>
      </c>
    </row>
    <row r="167" s="2" customFormat="1" ht="6.96" customHeight="1">
      <c r="A167" s="37"/>
      <c r="B167" s="65"/>
      <c r="C167" s="66"/>
      <c r="D167" s="66"/>
      <c r="E167" s="66"/>
      <c r="F167" s="66"/>
      <c r="G167" s="66"/>
      <c r="H167" s="66"/>
      <c r="I167" s="66"/>
      <c r="J167" s="66"/>
      <c r="K167" s="66"/>
      <c r="L167" s="43"/>
      <c r="M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</row>
  </sheetData>
  <sheetProtection sheet="1" autoFilter="0" formatColumns="0" formatRows="0" objects="1" scenarios="1" spinCount="100000" saltValue="JW5DXI6+3v0wt/M+5YuiKT4OBqEyCAK9WPTObzZrizOE4kInRAHIX0/gY7nDQi/JWICtXi+JxUdwJb8XK6mSBg==" hashValue="73SkPjkP2+lTtISXRdYGAz91dMAtM0tDmjzKqYXWbpZSxXmX4wXD9DzC0ymEED9QfjKeiuwiApeEGGZ78P+2gg==" algorithmName="SHA-512" password="CC35"/>
  <autoFilter ref="C120:K16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PREMIO\Admin</dc:creator>
  <cp:lastModifiedBy>PREMIO\Admin</cp:lastModifiedBy>
  <dcterms:created xsi:type="dcterms:W3CDTF">2022-08-04T09:31:47Z</dcterms:created>
  <dcterms:modified xsi:type="dcterms:W3CDTF">2022-08-04T09:31:52Z</dcterms:modified>
</cp:coreProperties>
</file>