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ocuments\Kyjov,kino Panorama\"/>
    </mc:Choice>
  </mc:AlternateContent>
  <bookViews>
    <workbookView xWindow="0" yWindow="0" windowWidth="0" windowHeight="0"/>
  </bookViews>
  <sheets>
    <sheet name="Rekapitulace stavby" sheetId="1" r:id="rId1"/>
    <sheet name="2023-003 - Kino Panorama ..." sheetId="2" r:id="rId2"/>
    <sheet name="2023-003-01 - Rozváděč RK" sheetId="3" r:id="rId3"/>
    <sheet name="2023-003-02 - Úprava rozv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'2023-003 - Kino Panorama ...'!$C$125:$K$262</definedName>
    <definedName name="_xlnm.Print_Area" localSheetId="1">'2023-003 - Kino Panorama ...'!$C$4:$J$76,'2023-003 - Kino Panorama ...'!$C$82:$J$109,'2023-003 - Kino Panorama ...'!$C$115:$J$262</definedName>
    <definedName name="_xlnm.Print_Titles" localSheetId="1">'2023-003 - Kino Panorama ...'!$125:$125</definedName>
    <definedName name="_xlnm._FilterDatabase" localSheetId="2" hidden="1">'2023-003-01 - Rozváděč RK'!$C$118:$K$152</definedName>
    <definedName name="_xlnm.Print_Area" localSheetId="2">'2023-003-01 - Rozváděč RK'!$C$4:$J$76,'2023-003-01 - Rozváděč RK'!$C$82:$J$100,'2023-003-01 - Rozváděč RK'!$C$106:$J$152</definedName>
    <definedName name="_xlnm.Print_Titles" localSheetId="2">'2023-003-01 - Rozváděč RK'!$118:$118</definedName>
    <definedName name="_xlnm._FilterDatabase" localSheetId="3" hidden="1">'2023-003-02 - Úprava rozv...'!$C$118:$K$159</definedName>
    <definedName name="_xlnm.Print_Area" localSheetId="3">'2023-003-02 - Úprava rozv...'!$C$4:$J$76,'2023-003-02 - Úprava rozv...'!$C$82:$J$100,'2023-003-02 - Úprava rozv...'!$C$106:$J$159</definedName>
    <definedName name="_xlnm.Print_Titles" localSheetId="3">'2023-003-02 - Úprava rozv...'!$118:$118</definedName>
  </definedNames>
  <calcPr/>
</workbook>
</file>

<file path=xl/calcChain.xml><?xml version="1.0" encoding="utf-8"?>
<calcChain xmlns="http://schemas.openxmlformats.org/spreadsheetml/2006/main">
  <c i="4" l="1" r="P121"/>
  <c r="P120"/>
  <c r="J37"/>
  <c r="J36"/>
  <c i="1" r="AY97"/>
  <c i="4" r="J35"/>
  <c i="1" r="AX97"/>
  <c i="4"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113"/>
  <c r="E7"/>
  <c r="E85"/>
  <c i="3" r="J37"/>
  <c r="J36"/>
  <c i="1" r="AY96"/>
  <c i="3" r="J35"/>
  <c i="1" r="AX96"/>
  <c i="3"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2" r="J35"/>
  <c r="J34"/>
  <c i="1" r="AY95"/>
  <c i="2" r="J33"/>
  <c i="1" r="AX95"/>
  <c i="2" r="BI262"/>
  <c r="BH262"/>
  <c r="BG262"/>
  <c r="BF262"/>
  <c r="T262"/>
  <c r="T261"/>
  <c r="R262"/>
  <c r="R261"/>
  <c r="P262"/>
  <c r="P261"/>
  <c r="BI260"/>
  <c r="BH260"/>
  <c r="BG260"/>
  <c r="BF260"/>
  <c r="T260"/>
  <c r="T259"/>
  <c r="R260"/>
  <c r="R259"/>
  <c r="P260"/>
  <c r="P259"/>
  <c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T251"/>
  <c r="R252"/>
  <c r="R251"/>
  <c r="P252"/>
  <c r="P251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7"/>
  <c r="E85"/>
  <c r="J22"/>
  <c r="E22"/>
  <c r="J123"/>
  <c r="J21"/>
  <c r="J19"/>
  <c r="E19"/>
  <c r="J122"/>
  <c r="J18"/>
  <c r="J16"/>
  <c r="E16"/>
  <c r="F90"/>
  <c r="J15"/>
  <c r="J13"/>
  <c r="E13"/>
  <c r="F89"/>
  <c r="J12"/>
  <c r="J10"/>
  <c r="J87"/>
  <c i="1" r="L90"/>
  <c r="AM90"/>
  <c r="AM89"/>
  <c r="L89"/>
  <c r="AM87"/>
  <c r="L87"/>
  <c r="L85"/>
  <c r="L84"/>
  <c i="2" r="BK255"/>
  <c r="J239"/>
  <c r="J218"/>
  <c r="J197"/>
  <c r="J153"/>
  <c r="BK139"/>
  <c r="J246"/>
  <c r="BK233"/>
  <c r="J205"/>
  <c r="J168"/>
  <c r="J147"/>
  <c r="J258"/>
  <c r="J240"/>
  <c r="BK221"/>
  <c r="J196"/>
  <c r="J173"/>
  <c r="BK151"/>
  <c r="J226"/>
  <c r="BK202"/>
  <c r="J150"/>
  <c r="BK200"/>
  <c r="BK173"/>
  <c r="BK146"/>
  <c r="BK214"/>
  <c r="BK183"/>
  <c r="BK148"/>
  <c r="BK191"/>
  <c r="BK177"/>
  <c r="J149"/>
  <c r="BK179"/>
  <c r="BK159"/>
  <c i="3" r="J125"/>
  <c r="BK136"/>
  <c r="BK134"/>
  <c r="J134"/>
  <c r="BK125"/>
  <c i="4" r="BK139"/>
  <c r="J151"/>
  <c r="BK144"/>
  <c r="BK148"/>
  <c i="2" r="J260"/>
  <c r="J241"/>
  <c r="J214"/>
  <c r="BK204"/>
  <c r="J192"/>
  <c r="J148"/>
  <c r="BK246"/>
  <c r="BK226"/>
  <c r="BK210"/>
  <c r="J176"/>
  <c r="J155"/>
  <c r="J129"/>
  <c r="J245"/>
  <c r="J229"/>
  <c r="J216"/>
  <c r="J183"/>
  <c r="J154"/>
  <c r="BK241"/>
  <c r="BK215"/>
  <c r="J194"/>
  <c r="J165"/>
  <c r="BK138"/>
  <c r="BK193"/>
  <c r="BK149"/>
  <c r="BK186"/>
  <c r="BK137"/>
  <c r="BK190"/>
  <c r="J162"/>
  <c r="BK130"/>
  <c r="BK168"/>
  <c i="3" r="J127"/>
  <c r="BK124"/>
  <c i="4" r="J128"/>
  <c r="J144"/>
  <c r="BK124"/>
  <c r="J159"/>
  <c r="J146"/>
  <c r="J124"/>
  <c r="BK156"/>
  <c r="J126"/>
  <c r="BK155"/>
  <c r="J134"/>
  <c r="BK129"/>
  <c r="J152"/>
  <c i="2" r="BK262"/>
  <c r="J252"/>
  <c r="BK222"/>
  <c r="BK212"/>
  <c r="BK201"/>
  <c r="BK169"/>
  <c r="BK143"/>
  <c r="J243"/>
  <c r="BK229"/>
  <c r="BK206"/>
  <c r="BK174"/>
  <c r="BK145"/>
  <c r="BK252"/>
  <c r="BK227"/>
  <c r="J215"/>
  <c r="BK194"/>
  <c r="J170"/>
  <c r="BK240"/>
  <c r="BK213"/>
  <c r="BK175"/>
  <c r="J161"/>
  <c r="BK209"/>
  <c r="J195"/>
  <c r="J167"/>
  <c r="BK199"/>
  <c r="BK178"/>
  <c r="J136"/>
  <c r="J181"/>
  <c r="BK156"/>
  <c r="J225"/>
  <c r="BK133"/>
  <c i="3" r="BK148"/>
  <c r="BK138"/>
  <c r="BK129"/>
  <c r="BK144"/>
  <c r="BK140"/>
  <c r="J137"/>
  <c r="BK130"/>
  <c r="BK122"/>
  <c r="BK141"/>
  <c r="J126"/>
  <c r="BK132"/>
  <c r="BK127"/>
  <c r="J141"/>
  <c r="J150"/>
  <c r="BK139"/>
  <c r="BK135"/>
  <c i="4" r="BK149"/>
  <c r="BK126"/>
  <c r="BK137"/>
  <c r="J149"/>
  <c r="J154"/>
  <c r="J138"/>
  <c r="BK143"/>
  <c r="BK138"/>
  <c r="J137"/>
  <c r="J136"/>
  <c r="BK132"/>
  <c r="J147"/>
  <c r="BK127"/>
  <c r="BK145"/>
  <c i="2" r="J256"/>
  <c r="J220"/>
  <c r="J202"/>
  <c r="BK165"/>
  <c r="J134"/>
  <c r="BK236"/>
  <c r="BK223"/>
  <c r="BK181"/>
  <c r="BK158"/>
  <c r="BK144"/>
  <c r="BK242"/>
  <c r="BK218"/>
  <c r="J210"/>
  <c r="BK161"/>
  <c r="J236"/>
  <c r="BK220"/>
  <c r="BK196"/>
  <c r="J169"/>
  <c r="J144"/>
  <c r="J224"/>
  <c r="J190"/>
  <c r="J159"/>
  <c r="J130"/>
  <c r="BK188"/>
  <c r="J177"/>
  <c r="BK152"/>
  <c r="BK197"/>
  <c r="J180"/>
  <c r="J152"/>
  <c i="3" r="J135"/>
  <c r="J148"/>
  <c r="J130"/>
  <c r="J122"/>
  <c r="J128"/>
  <c r="BK123"/>
  <c i="4" r="J127"/>
  <c r="BK122"/>
  <c r="J133"/>
  <c r="J148"/>
  <c r="BK125"/>
  <c r="BK135"/>
  <c r="BK147"/>
  <c r="BK159"/>
  <c r="J139"/>
  <c r="J130"/>
  <c r="BK153"/>
  <c i="2" r="J262"/>
  <c r="BK238"/>
  <c r="BK216"/>
  <c r="J206"/>
  <c r="BK150"/>
  <c r="J254"/>
  <c r="J242"/>
  <c r="BK225"/>
  <c r="J200"/>
  <c r="J163"/>
  <c r="BK135"/>
  <c r="J250"/>
  <c r="BK237"/>
  <c r="J211"/>
  <c r="J191"/>
  <c r="BK131"/>
  <c r="J222"/>
  <c r="BK198"/>
  <c r="BK167"/>
  <c r="BK207"/>
  <c r="J185"/>
  <c r="J139"/>
  <c r="BK192"/>
  <c r="BK182"/>
  <c r="J157"/>
  <c r="BK134"/>
  <c r="BK166"/>
  <c r="J186"/>
  <c r="BK172"/>
  <c r="J145"/>
  <c r="BK132"/>
  <c i="3" r="J142"/>
  <c r="J133"/>
  <c r="J145"/>
  <c r="J139"/>
  <c r="J131"/>
  <c r="BK126"/>
  <c r="J152"/>
  <c r="BK131"/>
  <c r="BK143"/>
  <c r="BK137"/>
  <c r="BK128"/>
  <c r="J124"/>
  <c r="J144"/>
  <c r="BK152"/>
  <c r="BK142"/>
  <c r="BK145"/>
  <c i="4" r="J122"/>
  <c r="BK152"/>
  <c r="J132"/>
  <c r="J143"/>
  <c r="J153"/>
  <c r="BK130"/>
  <c r="J140"/>
  <c r="J145"/>
  <c r="BK131"/>
  <c r="J155"/>
  <c r="J123"/>
  <c i="2" r="BK260"/>
  <c r="J255"/>
  <c r="J227"/>
  <c r="J208"/>
  <c r="J175"/>
  <c r="J142"/>
  <c r="BK247"/>
  <c r="J235"/>
  <c r="BK208"/>
  <c r="J160"/>
  <c r="BK142"/>
  <c r="BK243"/>
  <c r="J217"/>
  <c r="BK195"/>
  <c r="J166"/>
  <c r="J238"/>
  <c r="J221"/>
  <c r="J188"/>
  <c r="BK162"/>
  <c r="BK141"/>
  <c r="BK205"/>
  <c r="J156"/>
  <c r="J135"/>
  <c r="J198"/>
  <c r="BK164"/>
  <c r="J203"/>
  <c r="BK170"/>
  <c r="J131"/>
  <c r="J182"/>
  <c r="J151"/>
  <c r="J138"/>
  <c i="3" r="J136"/>
  <c r="J143"/>
  <c r="J138"/>
  <c r="BK147"/>
  <c r="BK146"/>
  <c r="J129"/>
  <c r="J146"/>
  <c r="J147"/>
  <c r="J123"/>
  <c r="J132"/>
  <c i="4" r="J131"/>
  <c r="BK134"/>
  <c r="BK151"/>
  <c r="BK157"/>
  <c r="J142"/>
  <c r="J150"/>
  <c r="BK128"/>
  <c r="J156"/>
  <c r="J135"/>
  <c r="J157"/>
  <c i="2" r="BK256"/>
  <c r="BK250"/>
  <c r="BK224"/>
  <c r="J207"/>
  <c r="BK176"/>
  <c r="J146"/>
  <c r="BK136"/>
  <c r="BK245"/>
  <c r="J230"/>
  <c r="BK217"/>
  <c r="J171"/>
  <c r="BK154"/>
  <c r="J132"/>
  <c r="J247"/>
  <c r="J233"/>
  <c r="BK219"/>
  <c r="J209"/>
  <c r="J178"/>
  <c r="BK129"/>
  <c r="J223"/>
  <c r="J193"/>
  <c r="BK153"/>
  <c i="1" r="AS94"/>
  <c i="2" r="J140"/>
  <c r="BK189"/>
  <c r="J172"/>
  <c r="BK187"/>
  <c r="BK157"/>
  <c r="BK185"/>
  <c r="J174"/>
  <c r="BK258"/>
  <c r="J237"/>
  <c r="J213"/>
  <c r="BK203"/>
  <c r="J189"/>
  <c r="BK147"/>
  <c r="J137"/>
  <c r="BK239"/>
  <c r="J219"/>
  <c r="J204"/>
  <c r="J164"/>
  <c r="BK254"/>
  <c r="BK230"/>
  <c r="J212"/>
  <c r="BK180"/>
  <c r="BK155"/>
  <c r="BK235"/>
  <c r="BK211"/>
  <c r="J187"/>
  <c r="J158"/>
  <c r="BK140"/>
  <c r="J199"/>
  <c r="BK171"/>
  <c r="J141"/>
  <c r="J201"/>
  <c r="J179"/>
  <c r="BK163"/>
  <c r="J133"/>
  <c r="BK184"/>
  <c r="J143"/>
  <c r="J184"/>
  <c r="BK160"/>
  <c i="3" r="BK149"/>
  <c r="J140"/>
  <c r="J149"/>
  <c r="BK150"/>
  <c r="BK133"/>
  <c i="4" r="BK141"/>
  <c r="BK146"/>
  <c r="J129"/>
  <c r="BK123"/>
  <c r="BK150"/>
  <c r="BK136"/>
  <c r="J141"/>
  <c r="BK142"/>
  <c r="BK154"/>
  <c r="BK133"/>
  <c r="J125"/>
  <c r="BK140"/>
  <c l="1" r="P119"/>
  <c i="1" r="AU97"/>
  <c i="3" r="BK121"/>
  <c r="BK120"/>
  <c i="2" r="BK228"/>
  <c r="J228"/>
  <c r="J97"/>
  <c r="T234"/>
  <c r="T231"/>
  <c r="BK253"/>
  <c r="J253"/>
  <c r="J105"/>
  <c r="BK128"/>
  <c r="J128"/>
  <c r="J96"/>
  <c r="T228"/>
  <c r="BK244"/>
  <c r="J244"/>
  <c r="J101"/>
  <c r="T253"/>
  <c r="T248"/>
  <c i="3" r="R121"/>
  <c r="R120"/>
  <c r="R119"/>
  <c i="2" r="R228"/>
  <c r="R244"/>
  <c i="3" r="T121"/>
  <c r="T120"/>
  <c r="T119"/>
  <c i="4" r="BK121"/>
  <c r="J121"/>
  <c r="J98"/>
  <c i="2" r="T128"/>
  <c r="T127"/>
  <c r="P244"/>
  <c i="3" r="P121"/>
  <c r="P120"/>
  <c r="P119"/>
  <c i="1" r="AU96"/>
  <c i="2" r="P128"/>
  <c r="P127"/>
  <c r="BK234"/>
  <c r="J234"/>
  <c r="J100"/>
  <c r="T244"/>
  <c r="P228"/>
  <c r="P234"/>
  <c r="P231"/>
  <c r="P253"/>
  <c r="P248"/>
  <c i="4" r="R121"/>
  <c r="R120"/>
  <c r="R119"/>
  <c i="2" r="R128"/>
  <c r="R127"/>
  <c r="R234"/>
  <c r="R231"/>
  <c r="R253"/>
  <c r="R248"/>
  <c i="4" r="T121"/>
  <c r="T120"/>
  <c r="T119"/>
  <c i="2" r="BK259"/>
  <c r="J259"/>
  <c r="J107"/>
  <c r="BK261"/>
  <c r="J261"/>
  <c r="J108"/>
  <c r="BK251"/>
  <c r="J251"/>
  <c r="J104"/>
  <c r="BK257"/>
  <c r="J257"/>
  <c r="J106"/>
  <c r="BK249"/>
  <c r="J249"/>
  <c r="J103"/>
  <c r="BK232"/>
  <c r="J232"/>
  <c r="J99"/>
  <c i="3" r="BK151"/>
  <c r="J151"/>
  <c r="J99"/>
  <c i="4" r="BK158"/>
  <c r="J158"/>
  <c r="J99"/>
  <c r="F92"/>
  <c r="BE128"/>
  <c r="BE134"/>
  <c r="BE135"/>
  <c r="BE142"/>
  <c r="BE143"/>
  <c r="BE150"/>
  <c r="E109"/>
  <c r="BE153"/>
  <c i="3" r="J120"/>
  <c r="J97"/>
  <c i="4" r="J116"/>
  <c r="BE129"/>
  <c r="BE151"/>
  <c r="F91"/>
  <c r="J115"/>
  <c r="BE122"/>
  <c r="BE124"/>
  <c r="BE138"/>
  <c r="BE139"/>
  <c r="BE146"/>
  <c r="BE130"/>
  <c r="BE132"/>
  <c r="BE133"/>
  <c r="BE140"/>
  <c r="BE156"/>
  <c r="BE127"/>
  <c r="BE147"/>
  <c r="BE154"/>
  <c r="BE155"/>
  <c i="3" r="J121"/>
  <c r="J98"/>
  <c i="4" r="J89"/>
  <c r="BE123"/>
  <c r="BE125"/>
  <c r="BE126"/>
  <c r="BE131"/>
  <c r="BE141"/>
  <c r="BE148"/>
  <c r="BE149"/>
  <c r="BE157"/>
  <c r="BE159"/>
  <c r="BE136"/>
  <c r="BE137"/>
  <c r="BE144"/>
  <c r="BE145"/>
  <c r="BE152"/>
  <c i="2" r="BK231"/>
  <c r="J231"/>
  <c r="J98"/>
  <c i="3" r="J92"/>
  <c r="BE126"/>
  <c r="BE128"/>
  <c r="BE131"/>
  <c r="BE137"/>
  <c r="BE138"/>
  <c r="BE140"/>
  <c r="BE143"/>
  <c i="2" r="BK248"/>
  <c r="J248"/>
  <c r="J102"/>
  <c i="3" r="J91"/>
  <c r="BE127"/>
  <c r="BE141"/>
  <c r="BE144"/>
  <c i="2" r="BK127"/>
  <c r="J127"/>
  <c r="J95"/>
  <c i="3" r="F92"/>
  <c r="BE129"/>
  <c r="BE135"/>
  <c r="BE136"/>
  <c r="BE145"/>
  <c r="F91"/>
  <c r="BE123"/>
  <c r="BE132"/>
  <c r="BE133"/>
  <c r="BE147"/>
  <c r="BE152"/>
  <c r="E85"/>
  <c r="BE125"/>
  <c r="BE139"/>
  <c r="BE142"/>
  <c r="BE148"/>
  <c r="BE149"/>
  <c r="BE150"/>
  <c r="BE134"/>
  <c r="BE146"/>
  <c r="J89"/>
  <c r="BE122"/>
  <c r="BE124"/>
  <c r="BE130"/>
  <c i="2" r="J89"/>
  <c r="J120"/>
  <c r="BE141"/>
  <c r="BE149"/>
  <c r="BE152"/>
  <c r="BE153"/>
  <c r="BE154"/>
  <c r="BE155"/>
  <c r="BE163"/>
  <c r="BE177"/>
  <c r="J90"/>
  <c r="BE134"/>
  <c r="BE135"/>
  <c r="BE140"/>
  <c r="BE159"/>
  <c r="BE160"/>
  <c r="BE172"/>
  <c r="BE175"/>
  <c r="BE176"/>
  <c r="BE183"/>
  <c r="BE189"/>
  <c r="F123"/>
  <c r="BE129"/>
  <c r="BE130"/>
  <c r="BE166"/>
  <c r="BE169"/>
  <c r="BE170"/>
  <c r="BE173"/>
  <c r="BE180"/>
  <c r="BE187"/>
  <c r="BE194"/>
  <c r="BE197"/>
  <c r="BE205"/>
  <c r="BE131"/>
  <c r="BE143"/>
  <c r="BE165"/>
  <c r="BE174"/>
  <c r="BE178"/>
  <c r="BE179"/>
  <c r="BE186"/>
  <c r="BE191"/>
  <c r="BE198"/>
  <c r="BE206"/>
  <c r="BE208"/>
  <c r="BE212"/>
  <c r="BE215"/>
  <c r="BE221"/>
  <c r="BE225"/>
  <c r="BE226"/>
  <c r="BE227"/>
  <c r="F122"/>
  <c r="BE137"/>
  <c r="BE139"/>
  <c r="BE148"/>
  <c r="BE171"/>
  <c r="BE182"/>
  <c r="BE185"/>
  <c r="BE192"/>
  <c r="BE200"/>
  <c r="BE201"/>
  <c r="BE207"/>
  <c r="BE210"/>
  <c r="BE216"/>
  <c r="BE218"/>
  <c r="BE229"/>
  <c r="BE233"/>
  <c r="BE236"/>
  <c r="BE237"/>
  <c r="BE239"/>
  <c r="BE132"/>
  <c r="BE136"/>
  <c r="BE142"/>
  <c r="BE144"/>
  <c r="BE145"/>
  <c r="BE146"/>
  <c r="BE147"/>
  <c r="BE157"/>
  <c r="BE158"/>
  <c r="BE164"/>
  <c r="BE167"/>
  <c r="BE168"/>
  <c r="BE181"/>
  <c r="BE202"/>
  <c r="BE204"/>
  <c r="BE213"/>
  <c r="BE214"/>
  <c r="BE220"/>
  <c r="BE235"/>
  <c r="BE243"/>
  <c r="BE245"/>
  <c r="BE247"/>
  <c r="BE254"/>
  <c r="BE256"/>
  <c r="BE150"/>
  <c r="BE151"/>
  <c r="BE195"/>
  <c r="BE196"/>
  <c r="BE199"/>
  <c r="BE203"/>
  <c r="BE209"/>
  <c r="BE222"/>
  <c r="BE224"/>
  <c r="BE241"/>
  <c r="BE246"/>
  <c r="BE250"/>
  <c r="BE133"/>
  <c r="BE138"/>
  <c r="BE156"/>
  <c r="BE161"/>
  <c r="BE162"/>
  <c r="BE184"/>
  <c r="BE188"/>
  <c r="BE190"/>
  <c r="BE193"/>
  <c r="BE211"/>
  <c r="BE217"/>
  <c r="BE219"/>
  <c r="BE223"/>
  <c r="BE230"/>
  <c r="BE238"/>
  <c r="BE240"/>
  <c r="BE242"/>
  <c r="BE252"/>
  <c r="BE255"/>
  <c r="BE258"/>
  <c r="BE260"/>
  <c r="BE262"/>
  <c r="J32"/>
  <c i="1" r="AW95"/>
  <c i="3" r="J34"/>
  <c i="1" r="AW96"/>
  <c i="3" r="F37"/>
  <c i="1" r="BD96"/>
  <c i="4" r="F36"/>
  <c i="1" r="BC97"/>
  <c i="2" r="F35"/>
  <c i="1" r="BD95"/>
  <c i="4" r="J34"/>
  <c i="1" r="AW97"/>
  <c i="2" r="F34"/>
  <c i="1" r="BC95"/>
  <c i="3" r="F34"/>
  <c i="1" r="BA96"/>
  <c i="4" r="F37"/>
  <c i="1" r="BD97"/>
  <c i="4" r="F34"/>
  <c i="1" r="BA97"/>
  <c i="3" r="F35"/>
  <c i="1" r="BB96"/>
  <c i="3" r="F36"/>
  <c i="1" r="BC96"/>
  <c i="4" r="F35"/>
  <c i="1" r="BB97"/>
  <c i="2" r="F33"/>
  <c i="1" r="BB95"/>
  <c i="2" r="F32"/>
  <c i="1" r="BA95"/>
  <c i="2" l="1" r="P126"/>
  <c i="1" r="AU95"/>
  <c i="2" r="T126"/>
  <c r="R126"/>
  <c i="3" r="BK119"/>
  <c r="J119"/>
  <c r="J96"/>
  <c i="4" r="BK120"/>
  <c r="J120"/>
  <c r="J97"/>
  <c i="2" r="BK126"/>
  <c r="J126"/>
  <c r="J94"/>
  <c i="1" r="AU94"/>
  <c i="2" r="F31"/>
  <c i="1" r="AZ95"/>
  <c i="3" r="J33"/>
  <c i="1" r="AV96"/>
  <c r="AT96"/>
  <c r="BA94"/>
  <c r="AW94"/>
  <c r="AK30"/>
  <c r="BC94"/>
  <c r="W32"/>
  <c i="2" r="J31"/>
  <c i="1" r="AV95"/>
  <c r="AT95"/>
  <c i="3" r="F33"/>
  <c i="1" r="AZ96"/>
  <c i="4" r="J33"/>
  <c i="1" r="AV97"/>
  <c r="AT97"/>
  <c i="4" r="F33"/>
  <c i="1" r="AZ97"/>
  <c r="BB94"/>
  <c r="W31"/>
  <c r="BD94"/>
  <c r="W33"/>
  <c i="4" l="1" r="BK119"/>
  <c r="J119"/>
  <c r="J96"/>
  <c i="3" r="J30"/>
  <c i="1" r="AG96"/>
  <c i="2" r="J28"/>
  <c i="1" r="AG95"/>
  <c r="AZ94"/>
  <c r="W29"/>
  <c r="AY94"/>
  <c r="AX94"/>
  <c r="W30"/>
  <c i="3" l="1" r="J39"/>
  <c i="2" r="J37"/>
  <c i="1" r="AN95"/>
  <c r="AN96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<sst xmlns="http://schemas.openxmlformats.org/spreadsheetml/2006/main">
  <si>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</si>
  <si>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</si>
  <si>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</si>
  <si>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</si>
  <si>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</si>
  <si>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{578ae2e0-5cb0-4a46-9689-494e786d971a}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</si>
  <si>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</si>
  <si>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</si>
  <si>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</si>
  <si>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</si>
  <si>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</si>
  <si>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</si>
  <si>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</si>
  <si>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</si>
  <si>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</si>
  <si>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</si>
  <si>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</si>
  <si>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Kino Panorama Kyjov - rekonstrukce zdroje tepla</t>
  </si>
  <si>
    <t>KSO:</t>
  </si>
  <si>
    <t>CC-CZ:</t>
  </si>
  <si>
    <t>Místo:</t>
  </si>
  <si>
    <t>Kyjov</t>
  </si>
  <si>
    <t>Datum:</t>
  </si>
  <si>
    <t>29. 5. 2023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</si>
  <si>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</si>
  <si>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</si>
  <si>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</si>
  <si>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</si>
  <si>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</si>
  <si>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</si>
  <si>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</si>
  <si>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</si>
  <si>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</si>
  <si>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</si>
  <si>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</si>
  <si>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</si>
  <si>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</si>
  <si>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</si>
  <si>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</si>
  <si>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</si>
  <si>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</si>
  <si>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</si>
  <si>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</si>
  <si>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</si>
  <si>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</si>
  <si>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</si>
  <si>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</si>
  <si>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</si>
  <si>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</si>
  <si>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</si>
  <si>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</si>
  <si>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</si>
  <si>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</si>
  <si>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</si>
  <si>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</si>
  <si>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</si>
  <si>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</si>
  <si>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</si>
  <si>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</si>
  <si>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</si>
  <si>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</si>
  <si>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</si>
  <si>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</si>
  <si>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</si>
  <si>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</si>
  <si>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</si>
  <si>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</si>
  <si>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</si>
  <si>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</si>
  <si>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</si>
  <si>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</si>
  <si>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</si>
  <si>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</si>
  <si>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</si>
  <si>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</si>
  <si>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</si>
  <si>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</si>
  <si>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</si>
  <si>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</si>
  <si>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</si>
  <si>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</si>
  <si>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2023-003-01</t>
  </si>
  <si>
    <t>Rozváděč RK</t>
  </si>
  <si>
    <t>{5f695da6-489d-4700-9410-abc2c1d3c03b}</t>
  </si>
  <si>
    <t>2</t>
  </si>
  <si>
    <t>2023-003-02</t>
  </si>
  <si>
    <t>Úprava rozváděče RH pole č.4</t>
  </si>
  <si>
    <t>{7511ba14-6a09-42c8-9d55-400b77e31bd3}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</si>
  <si>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</si>
  <si>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</si>
  <si>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</si>
  <si>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</si>
  <si>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</si>
  <si>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</si>
  <si>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</si>
  <si>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</si>
  <si>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</si>
  <si>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</si>
  <si>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</si>
  <si>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</si>
  <si>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</si>
  <si>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</si>
  <si>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</si>
  <si>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</si>
  <si>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</si>
  <si>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</si>
  <si>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</si>
  <si>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</si>
  <si>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</si>
  <si>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</si>
  <si>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</si>
  <si>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</si>
  <si>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</si>
  <si>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</si>
  <si>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</si>
  <si>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</si>
  <si>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</si>
  <si>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</si>
  <si>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</si>
  <si>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</si>
  <si>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</si>
  <si>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</si>
  <si>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</si>
  <si>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</si>
  <si>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</si>
  <si>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</si>
  <si>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</si>
  <si>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741110001</t>
  </si>
  <si>
    <t>Montáž trubka plastová tuhá D přes 16 do 23 mm uložená pevně</t>
  </si>
  <si>
    <t>m</t>
  </si>
  <si>
    <t>16</t>
  </si>
  <si>
    <t>1364408543</t>
  </si>
  <si>
    <t>26</t>
  </si>
  <si>
    <t>M</t>
  </si>
  <si>
    <t>001</t>
  </si>
  <si>
    <t>příchytka trubky 20</t>
  </si>
  <si>
    <t>ks</t>
  </si>
  <si>
    <t>32</t>
  </si>
  <si>
    <t>572266276</t>
  </si>
  <si>
    <t>27</t>
  </si>
  <si>
    <t>002</t>
  </si>
  <si>
    <t>spojka trubky 20</t>
  </si>
  <si>
    <t>460269247</t>
  </si>
  <si>
    <t>8</t>
  </si>
  <si>
    <t>741110002</t>
  </si>
  <si>
    <t>Montáž trubka plastová tuhá D přes 23 do 35 mm uložená pevně</t>
  </si>
  <si>
    <t>-150826297</t>
  </si>
  <si>
    <t>9</t>
  </si>
  <si>
    <t>34571094</t>
  </si>
  <si>
    <t>trubka elektroinstalační tuhá z PVC D 28,6/32 mm, délka 3m,UV</t>
  </si>
  <si>
    <t>-843424051</t>
  </si>
  <si>
    <t>28</t>
  </si>
  <si>
    <t>003</t>
  </si>
  <si>
    <t>Příchytka trubky 32 UV</t>
  </si>
  <si>
    <t>-1080849733</t>
  </si>
  <si>
    <t>29</t>
  </si>
  <si>
    <t>004</t>
  </si>
  <si>
    <t>Spojka trubky UV 32</t>
  </si>
  <si>
    <t>1587550958</t>
  </si>
  <si>
    <t>4</t>
  </si>
  <si>
    <t>741110041</t>
  </si>
  <si>
    <t>Montáž trubka plastová ohebná D přes 11 do 23 mm uložená pevně</t>
  </si>
  <si>
    <t>724525323</t>
  </si>
  <si>
    <t>5</t>
  </si>
  <si>
    <t>34571152</t>
  </si>
  <si>
    <t>trubka elektroinstalační ohebná z PH, D 16/21,2mm,UV</t>
  </si>
  <si>
    <t>-272317001</t>
  </si>
  <si>
    <t>30</t>
  </si>
  <si>
    <t>005</t>
  </si>
  <si>
    <t>příchytka trubky 20 UV</t>
  </si>
  <si>
    <t>-1201252865</t>
  </si>
  <si>
    <t>31</t>
  </si>
  <si>
    <t>006</t>
  </si>
  <si>
    <t>spojka trubky 20 UV</t>
  </si>
  <si>
    <t>-2053142575</t>
  </si>
  <si>
    <t>6</t>
  </si>
  <si>
    <t>741110042</t>
  </si>
  <si>
    <t>Montáž trubka plastová ohebná D přes 23 do 35 mm uložená pevně</t>
  </si>
  <si>
    <t>1125833166</t>
  </si>
  <si>
    <t>7</t>
  </si>
  <si>
    <t>34571074</t>
  </si>
  <si>
    <t>trubka elektroinstalační ohebná z PVC (EN) 2332,UV</t>
  </si>
  <si>
    <t>-46306784</t>
  </si>
  <si>
    <t>10</t>
  </si>
  <si>
    <t>741112021</t>
  </si>
  <si>
    <t>Montáž krabice nástěnná plastová čtyřhranná do 100x100 mm</t>
  </si>
  <si>
    <t>kus</t>
  </si>
  <si>
    <t>-1254872855</t>
  </si>
  <si>
    <t>11</t>
  </si>
  <si>
    <t>34571482</t>
  </si>
  <si>
    <t>krabice v uzavřeném provedení PVC s krytím IP 54 čtvercová 100x100mm</t>
  </si>
  <si>
    <t>1945141065</t>
  </si>
  <si>
    <t>12</t>
  </si>
  <si>
    <t>741120101</t>
  </si>
  <si>
    <t>Montáž vodič Cu izolovaný plný a laněný s PVC pláštěm žíla 0,15-16 mm2 zatažený (např. CY, CHAH-V)</t>
  </si>
  <si>
    <t>861161477</t>
  </si>
  <si>
    <t>13</t>
  </si>
  <si>
    <t>34140826</t>
  </si>
  <si>
    <t>vodič propojovací jádro Cu plné izolace PVC 450/750V (H07V-U) 1x6mm2</t>
  </si>
  <si>
    <t>-380508828</t>
  </si>
  <si>
    <t>14</t>
  </si>
  <si>
    <t>34141040</t>
  </si>
  <si>
    <t>vodič propojovací jádro Cu plné izolace PVC 450/750V (H07V-U) 1x10mm2</t>
  </si>
  <si>
    <t>-1897153470</t>
  </si>
  <si>
    <t>88</t>
  </si>
  <si>
    <t>741120811</t>
  </si>
  <si>
    <t>Demontáž vodič Cu izolovaný plný a laněný žíla 0,35-16 mm2 pod omítkou</t>
  </si>
  <si>
    <t>576724728</t>
  </si>
  <si>
    <t>741122122</t>
  </si>
  <si>
    <t>Montáž kabel Cu plný kulatý žíla 3x1,5 až 6 mm2 zatažený v trubkách (např. CYKY)</t>
  </si>
  <si>
    <t>-1374450863</t>
  </si>
  <si>
    <t>34111030</t>
  </si>
  <si>
    <t>kabel instalační jádro Cu plné izolace PVC plášť PVC 450/750V (CYKY) 3x1,5mm2</t>
  </si>
  <si>
    <t>887401770</t>
  </si>
  <si>
    <t>17</t>
  </si>
  <si>
    <t>34111036</t>
  </si>
  <si>
    <t>kabel instalační jádro Cu plné izolace PVC plášť PVC 450/750V (CYKY) 3x2,5mm2</t>
  </si>
  <si>
    <t>-135980224</t>
  </si>
  <si>
    <t>18</t>
  </si>
  <si>
    <t>741122142</t>
  </si>
  <si>
    <t>Montáž kabel Cu plný kulatý žíla 5x1,5 až 2,5 mm2 zatažený v trubkách (např. CYKY)</t>
  </si>
  <si>
    <t>-743962273</t>
  </si>
  <si>
    <t>19</t>
  </si>
  <si>
    <t>34111090</t>
  </si>
  <si>
    <t>kabel instalační jádro Cu plné izolace PVC plášť PVC 450/750V (CYKY) 5x1,5mm2</t>
  </si>
  <si>
    <t>-276597087</t>
  </si>
  <si>
    <t>20</t>
  </si>
  <si>
    <t>34111094</t>
  </si>
  <si>
    <t>kabel instalační jádro Cu plné izolace PVC plášť PVC 450/750V (CYKY) 5x2,5mm2</t>
  </si>
  <si>
    <t>-845093695</t>
  </si>
  <si>
    <t>1292778449</t>
  </si>
  <si>
    <t>22</t>
  </si>
  <si>
    <t>741122143</t>
  </si>
  <si>
    <t>Montáž kabel Cu plný kulatý žíla 5x4 až 6 mm2 zatažený v trubkách (např. CYKY)</t>
  </si>
  <si>
    <t>-1049547319</t>
  </si>
  <si>
    <t>23</t>
  </si>
  <si>
    <t>34111098</t>
  </si>
  <si>
    <t>kabel instalační jádro Cu plné izolace PVC plášť PVC 450/750V (CYKY) 5x4mm2</t>
  </si>
  <si>
    <t>741198599</t>
  </si>
  <si>
    <t>24</t>
  </si>
  <si>
    <t>741122611</t>
  </si>
  <si>
    <t>Montáž kabel Cu plný kulatý žíla 3x1,5 až 6 mm2 uložený pevně (např. CYKY)</t>
  </si>
  <si>
    <t>-741969683</t>
  </si>
  <si>
    <t>007</t>
  </si>
  <si>
    <t>kabel CXKH-R 3x1,5 mm2</t>
  </si>
  <si>
    <t>779644421</t>
  </si>
  <si>
    <t>34</t>
  </si>
  <si>
    <t>009</t>
  </si>
  <si>
    <t>kabelová příchytka včetně hmoždinky a montáže</t>
  </si>
  <si>
    <t>-323079857</t>
  </si>
  <si>
    <t>25</t>
  </si>
  <si>
    <t>741124641</t>
  </si>
  <si>
    <t>Montáž kabel Cu topný okruh 230 V 19 m uložený na konstrukci</t>
  </si>
  <si>
    <t>726276341</t>
  </si>
  <si>
    <t>33</t>
  </si>
  <si>
    <t>008</t>
  </si>
  <si>
    <t xml:space="preserve">topný kabel </t>
  </si>
  <si>
    <t>1823365934</t>
  </si>
  <si>
    <t>90</t>
  </si>
  <si>
    <t>741125873</t>
  </si>
  <si>
    <t>Demontáž kabel Al plný kulatý žíla 4x16 mm2 uložený pod omítku</t>
  </si>
  <si>
    <t>4775906</t>
  </si>
  <si>
    <t>91</t>
  </si>
  <si>
    <t>741126811</t>
  </si>
  <si>
    <t>Demontáž kabel Al plný nebo laněný kulatý žíla 2x16 až 35 mm2, 3x16 až 95 mm2 uložený volně</t>
  </si>
  <si>
    <t>-352433699</t>
  </si>
  <si>
    <t>35</t>
  </si>
  <si>
    <t>741130001</t>
  </si>
  <si>
    <t>Ukončení vodič izolovaný do 2,5 mm2 v rozváděči nebo na přístroji</t>
  </si>
  <si>
    <t>-559347765</t>
  </si>
  <si>
    <t>42</t>
  </si>
  <si>
    <t>1869033793</t>
  </si>
  <si>
    <t>36</t>
  </si>
  <si>
    <t>741130003</t>
  </si>
  <si>
    <t>Ukončení vodič izolovaný do 4 mm2 v rozváděči nebo na přístroji</t>
  </si>
  <si>
    <t>-538852118</t>
  </si>
  <si>
    <t>37</t>
  </si>
  <si>
    <t>741130004</t>
  </si>
  <si>
    <t>Ukončení vodič izolovaný do 6 mm2 v rozváděči nebo na přístroji</t>
  </si>
  <si>
    <t>1339414675</t>
  </si>
  <si>
    <t>38</t>
  </si>
  <si>
    <t>741130006</t>
  </si>
  <si>
    <t>Ukončení vodič izolovaný do 16 mm2 v rozváděči nebo na přístroji</t>
  </si>
  <si>
    <t>1816916355</t>
  </si>
  <si>
    <t>39</t>
  </si>
  <si>
    <t>895528599</t>
  </si>
  <si>
    <t>40</t>
  </si>
  <si>
    <t>741132103</t>
  </si>
  <si>
    <t>Ukončení kabelů 3x1,5 až 4 mm2 smršťovací záklopkou nebo páskem bez letování</t>
  </si>
  <si>
    <t>403583879</t>
  </si>
  <si>
    <t>41</t>
  </si>
  <si>
    <t>741132145</t>
  </si>
  <si>
    <t>Ukončení kabelů 5x1,5 až 4 mm2 smršťovací záklopkou nebo páskem bez letování</t>
  </si>
  <si>
    <t>1899717979</t>
  </si>
  <si>
    <t>43</t>
  </si>
  <si>
    <t>741210002</t>
  </si>
  <si>
    <t>Montáž rozvodnice oceloplechová nebo plastová běžná do 50 kg</t>
  </si>
  <si>
    <t>1043109707</t>
  </si>
  <si>
    <t>44</t>
  </si>
  <si>
    <t>741210552</t>
  </si>
  <si>
    <t>Montáž rozváděčů pro dozorny a velíny - panel čelní</t>
  </si>
  <si>
    <t>-1008439759</t>
  </si>
  <si>
    <t>92</t>
  </si>
  <si>
    <t>741213811</t>
  </si>
  <si>
    <t>Demontáž kabelu silového z rozvodnice průřezu žil do 4 mm2 bez zachování funkčnosti</t>
  </si>
  <si>
    <t>-2137554993</t>
  </si>
  <si>
    <t>46</t>
  </si>
  <si>
    <t>741231004</t>
  </si>
  <si>
    <t>Montáž svorkovnice do rozvaděčů - řadová vodič do 16 mm2 se zapojením vodičů</t>
  </si>
  <si>
    <t>-341444678</t>
  </si>
  <si>
    <t>67</t>
  </si>
  <si>
    <t>013</t>
  </si>
  <si>
    <t>ekvipotenciální svorkovnice</t>
  </si>
  <si>
    <t>-945442078</t>
  </si>
  <si>
    <t>64</t>
  </si>
  <si>
    <t>010</t>
  </si>
  <si>
    <t>Svorka řadová 16 B</t>
  </si>
  <si>
    <t>-2054887865</t>
  </si>
  <si>
    <t>65</t>
  </si>
  <si>
    <t>011</t>
  </si>
  <si>
    <t>svorka řadová 16 M</t>
  </si>
  <si>
    <t>800420308</t>
  </si>
  <si>
    <t>66</t>
  </si>
  <si>
    <t>012</t>
  </si>
  <si>
    <t>svorka řadová 16 ŽZ</t>
  </si>
  <si>
    <t>1218693861</t>
  </si>
  <si>
    <t>68</t>
  </si>
  <si>
    <t>014</t>
  </si>
  <si>
    <t>vývodka PG16</t>
  </si>
  <si>
    <t>1854438723</t>
  </si>
  <si>
    <t>69</t>
  </si>
  <si>
    <t>015</t>
  </si>
  <si>
    <t>vývodka PG29</t>
  </si>
  <si>
    <t>-1937342786</t>
  </si>
  <si>
    <t>45</t>
  </si>
  <si>
    <t>741231012</t>
  </si>
  <si>
    <t>Montáž svorkovnice do rozvaděčů - ochranná</t>
  </si>
  <si>
    <t>-810898434</t>
  </si>
  <si>
    <t>47</t>
  </si>
  <si>
    <t>741240001</t>
  </si>
  <si>
    <t>Montáž příslušenství rozvoden - vývodka kabelová do průměru 42 mm bez zhotovení otvorů</t>
  </si>
  <si>
    <t>-689431204</t>
  </si>
  <si>
    <t>48</t>
  </si>
  <si>
    <t>741240011</t>
  </si>
  <si>
    <t>Montáž příslušenství rozvoden - zhotovení otvoru pro osazení vývodek do průměru 42 mm</t>
  </si>
  <si>
    <t>1129809268</t>
  </si>
  <si>
    <t>55</t>
  </si>
  <si>
    <t>741310031</t>
  </si>
  <si>
    <t>Montáž spínač nástěnný 1-jednopólový prostředí venkovní/mokré se zapojením vodičů</t>
  </si>
  <si>
    <t>-919549110</t>
  </si>
  <si>
    <t>56</t>
  </si>
  <si>
    <t>34535071</t>
  </si>
  <si>
    <t>spínač nástěnný jednopólový, řazení 1, IP54, bezšroubové svorky</t>
  </si>
  <si>
    <t>848718554</t>
  </si>
  <si>
    <t>57</t>
  </si>
  <si>
    <t>741310042</t>
  </si>
  <si>
    <t>Montáž přepínač nástěnný 6-střídavý prostředí venkovní/mokré se zapojením vodičů</t>
  </si>
  <si>
    <t>-563202460</t>
  </si>
  <si>
    <t>58</t>
  </si>
  <si>
    <t>34535074</t>
  </si>
  <si>
    <t>přepínač nástěnný střídavý, řazení 6, IP54, bezšroubové svorky</t>
  </si>
  <si>
    <t>-880983819</t>
  </si>
  <si>
    <t>59</t>
  </si>
  <si>
    <t>741310043</t>
  </si>
  <si>
    <t>Montáž přepínač nástěnný 7-křížový prostředí venkovní/mokré se zapojením vodičů</t>
  </si>
  <si>
    <t>-999764101</t>
  </si>
  <si>
    <t>60</t>
  </si>
  <si>
    <t>34535076</t>
  </si>
  <si>
    <t>přepínač nástěnný křížový, řazení 7, IP54, bezšroubové svorky</t>
  </si>
  <si>
    <t>1075853963</t>
  </si>
  <si>
    <t>93</t>
  </si>
  <si>
    <t>741311833</t>
  </si>
  <si>
    <t>Demontáž spínačů nástěnných venkovních do 10 A šroubových bez zachování funkčnosti do 2 svorek</t>
  </si>
  <si>
    <t>-1627544777</t>
  </si>
  <si>
    <t>94</t>
  </si>
  <si>
    <t>741312861</t>
  </si>
  <si>
    <t>Demontáž spínačů vačkových, válcových v krytu bez zachování funkčnosti do 25 A</t>
  </si>
  <si>
    <t>-863685591</t>
  </si>
  <si>
    <t>61</t>
  </si>
  <si>
    <t>741313082</t>
  </si>
  <si>
    <t>Montáž zásuvka chráněná v krabici šroubové připojení 2P+PE prostředí venkovní, mokré se zapojením vodičů</t>
  </si>
  <si>
    <t>-1281537798</t>
  </si>
  <si>
    <t>62</t>
  </si>
  <si>
    <t>34555233</t>
  </si>
  <si>
    <t>zásuvka nástěnná jednonásobná chráněná, s víčkem, IP54, šroubové svorky</t>
  </si>
  <si>
    <t>204809124</t>
  </si>
  <si>
    <t>63</t>
  </si>
  <si>
    <t>741313085</t>
  </si>
  <si>
    <t>Montáž zásuvek chráněných v krabici šroubové připojení 3P+N+PE prostředí venkovní, mokré se zapojením vodičů</t>
  </si>
  <si>
    <t>-1208629043</t>
  </si>
  <si>
    <t>70</t>
  </si>
  <si>
    <t>016</t>
  </si>
  <si>
    <t>zásuvka 400V/16A IP54</t>
  </si>
  <si>
    <t>-1430614037</t>
  </si>
  <si>
    <t>95</t>
  </si>
  <si>
    <t>741315873</t>
  </si>
  <si>
    <t>Demontáž zásuvek průmyslových zapuštěných venkovních bezšroubových bez zachování funkčnosti 2P+PE</t>
  </si>
  <si>
    <t>701074127</t>
  </si>
  <si>
    <t>96</t>
  </si>
  <si>
    <t>741321811</t>
  </si>
  <si>
    <t>Demontáž pojistka závitová kompletní E 27 do 25 A</t>
  </si>
  <si>
    <t>1487158656</t>
  </si>
  <si>
    <t>97</t>
  </si>
  <si>
    <t>741321813</t>
  </si>
  <si>
    <t>Demontáž pojistka závitová kompletní E 33 do 60 A</t>
  </si>
  <si>
    <t>-1910015303</t>
  </si>
  <si>
    <t>104</t>
  </si>
  <si>
    <t>741330371</t>
  </si>
  <si>
    <t>Montáž ovladač tlačítkový ve skříni 1 tlačítkový</t>
  </si>
  <si>
    <t>-1320829419</t>
  </si>
  <si>
    <t>98</t>
  </si>
  <si>
    <t>741333813</t>
  </si>
  <si>
    <t>Demontáž ovladač tlačítkový vestavný komplet 1-3 tlačítkový</t>
  </si>
  <si>
    <t>1423454849</t>
  </si>
  <si>
    <t>99</t>
  </si>
  <si>
    <t>741336823</t>
  </si>
  <si>
    <t>Demontáž přístroj s měřícím ústrojím</t>
  </si>
  <si>
    <t>746755278</t>
  </si>
  <si>
    <t>100</t>
  </si>
  <si>
    <t>741371841</t>
  </si>
  <si>
    <t>Demontáž svítidla interiérového se standardní paticí nebo int. zdrojem LED přisazeného stropního do 0,09 m2 bez zachování funkčnosti</t>
  </si>
  <si>
    <t>-1393261773</t>
  </si>
  <si>
    <t>71</t>
  </si>
  <si>
    <t>741372021</t>
  </si>
  <si>
    <t>Montáž svítidlo LED interiérové přisazené nástěnné hranaté nebo kruhové do 0,09 m2 se zapojením vodičů</t>
  </si>
  <si>
    <t>-260505082</t>
  </si>
  <si>
    <t>72</t>
  </si>
  <si>
    <t>017</t>
  </si>
  <si>
    <t>svítidlo 42W,5950lm,IP66</t>
  </si>
  <si>
    <t>-661515354</t>
  </si>
  <si>
    <t>73</t>
  </si>
  <si>
    <t>018</t>
  </si>
  <si>
    <t>svítidlo přisazené kulaté LED 24W,IP65</t>
  </si>
  <si>
    <t>1720301604</t>
  </si>
  <si>
    <t>74</t>
  </si>
  <si>
    <t>019</t>
  </si>
  <si>
    <t>svítidlo nouzové LED 1W,IP65</t>
  </si>
  <si>
    <t>1012290291</t>
  </si>
  <si>
    <t>106</t>
  </si>
  <si>
    <t>741420020</t>
  </si>
  <si>
    <t>Montáž svorka hromosvodná s jedním šroubem</t>
  </si>
  <si>
    <t>2066162591</t>
  </si>
  <si>
    <t>108</t>
  </si>
  <si>
    <t>027</t>
  </si>
  <si>
    <t>svorka ZSA16</t>
  </si>
  <si>
    <t>-1229826927</t>
  </si>
  <si>
    <t>109</t>
  </si>
  <si>
    <t>028</t>
  </si>
  <si>
    <t>pásek Cu 0,5m</t>
  </si>
  <si>
    <t>1103752552</t>
  </si>
  <si>
    <t>83</t>
  </si>
  <si>
    <t>741810002</t>
  </si>
  <si>
    <t>Celková prohlídka elektrického rozvodu a zařízení přes 100 000 do 500 000,- Kč</t>
  </si>
  <si>
    <t>2110488742</t>
  </si>
  <si>
    <t>105</t>
  </si>
  <si>
    <t>025</t>
  </si>
  <si>
    <t>tlačítko TOTAL STOP</t>
  </si>
  <si>
    <t>-1291017472</t>
  </si>
  <si>
    <t>84</t>
  </si>
  <si>
    <t>741812011</t>
  </si>
  <si>
    <t>Zkouška izolační kabelu do 1 kV počtu a průřezu žil do 4x25 mm2</t>
  </si>
  <si>
    <t>-955294816</t>
  </si>
  <si>
    <t>85</t>
  </si>
  <si>
    <t>741820102</t>
  </si>
  <si>
    <t>Měření intenzity osvětlení</t>
  </si>
  <si>
    <t>soubor</t>
  </si>
  <si>
    <t>618897734</t>
  </si>
  <si>
    <t>75</t>
  </si>
  <si>
    <t>741910411</t>
  </si>
  <si>
    <t>Montáž žlab kovový šířky do 50 mm bez víka</t>
  </si>
  <si>
    <t>-1504832477</t>
  </si>
  <si>
    <t>77</t>
  </si>
  <si>
    <t>020</t>
  </si>
  <si>
    <t>žlab merkur 50/50</t>
  </si>
  <si>
    <t>-1316922367</t>
  </si>
  <si>
    <t>78</t>
  </si>
  <si>
    <t>021</t>
  </si>
  <si>
    <t>nosník NZM 50</t>
  </si>
  <si>
    <t>1577774393</t>
  </si>
  <si>
    <t>79</t>
  </si>
  <si>
    <t>022</t>
  </si>
  <si>
    <t>spojka SZM</t>
  </si>
  <si>
    <t>-875114449</t>
  </si>
  <si>
    <t>76</t>
  </si>
  <si>
    <t>741910412</t>
  </si>
  <si>
    <t>Montáž žlab kovový šířky do 100 mm bez víka</t>
  </si>
  <si>
    <t>-2100686439</t>
  </si>
  <si>
    <t>103</t>
  </si>
  <si>
    <t>024</t>
  </si>
  <si>
    <t>žlab Merkur 100/50</t>
  </si>
  <si>
    <t>1527451529</t>
  </si>
  <si>
    <t>80</t>
  </si>
  <si>
    <t>023</t>
  </si>
  <si>
    <t>nosník NZM100</t>
  </si>
  <si>
    <t>-956460067</t>
  </si>
  <si>
    <t>101</t>
  </si>
  <si>
    <t>741914822</t>
  </si>
  <si>
    <t>Demontáž žlab kovový š do 250 mm</t>
  </si>
  <si>
    <t>1672692523</t>
  </si>
  <si>
    <t>102</t>
  </si>
  <si>
    <t>741914823</t>
  </si>
  <si>
    <t>Demontáž žlab kovový š do 500 mm</t>
  </si>
  <si>
    <t>1528048277</t>
  </si>
  <si>
    <t>81</t>
  </si>
  <si>
    <t>741920361</t>
  </si>
  <si>
    <t>Ucpávka prostupu kabelového svazku pěnou otvorem D 90 mm zaplnění prostupu kabely z 10% stěnou tl 150 mm požární odolnost EI 60</t>
  </si>
  <si>
    <t>-680708258</t>
  </si>
  <si>
    <t>82</t>
  </si>
  <si>
    <t>741920363</t>
  </si>
  <si>
    <t>Ucpávka prostupu kabelového svazku pěnou otvorem D 140 mm zaplnění prostupu kabely z 10% stěnou tl 150 mm požární odolnost EI 60</t>
  </si>
  <si>
    <t>-1721192030</t>
  </si>
  <si>
    <t>86</t>
  </si>
  <si>
    <t>998741102</t>
  </si>
  <si>
    <t>Přesun hmot tonážní pro silnoproud v objektech v přes 6 do 12 m</t>
  </si>
  <si>
    <t>t</t>
  </si>
  <si>
    <t>757361036</t>
  </si>
  <si>
    <t>87</t>
  </si>
  <si>
    <t>998741181</t>
  </si>
  <si>
    <t>Příplatek k přesunu hmot tonážní 741 prováděný bez použití mechanizace</t>
  </si>
  <si>
    <t>-2085906150</t>
  </si>
  <si>
    <t>742</t>
  </si>
  <si>
    <t>Elektroinstalace - slaboproud</t>
  </si>
  <si>
    <t>110</t>
  </si>
  <si>
    <t>742121001</t>
  </si>
  <si>
    <t>Montáž kabelů sdělovacích pro vnitřní rozvody do 15 žil</t>
  </si>
  <si>
    <t>-331633937</t>
  </si>
  <si>
    <t>111</t>
  </si>
  <si>
    <t>026</t>
  </si>
  <si>
    <t>kabel FTP cat 5e</t>
  </si>
  <si>
    <t>-655238917</t>
  </si>
  <si>
    <t>Práce a dodávky M</t>
  </si>
  <si>
    <t>3</t>
  </si>
  <si>
    <t>21-M</t>
  </si>
  <si>
    <t>Elektromontáže</t>
  </si>
  <si>
    <t>89</t>
  </si>
  <si>
    <t>218021071</t>
  </si>
  <si>
    <t>Demontáž příchytek pro kabely plastových jednoduchých průměru 16-25 mm</t>
  </si>
  <si>
    <t>1265353876</t>
  </si>
  <si>
    <t>46-M</t>
  </si>
  <si>
    <t>Zemní práce při extr.mont.pracích</t>
  </si>
  <si>
    <t>112</t>
  </si>
  <si>
    <t>460952111</t>
  </si>
  <si>
    <t>Zazdívka otvorů při elektroinstalacích cihlami pálenými pl do 0,0225 m2 a tl do 15 cm</t>
  </si>
  <si>
    <t>-231228026</t>
  </si>
  <si>
    <t>113</t>
  </si>
  <si>
    <t>460952113</t>
  </si>
  <si>
    <t>Zazdívka otvorů při elektroinstalacích cihlami pálenými pl do 0,0225 m2 a tl přes 30 do 45 cm</t>
  </si>
  <si>
    <t>-1003286236</t>
  </si>
  <si>
    <t>114</t>
  </si>
  <si>
    <t>468081311</t>
  </si>
  <si>
    <t>Vybourání otvorů pro elektroinstalace ve zdivu cihelném pl do 0,0225 m2 tl do 15 cm</t>
  </si>
  <si>
    <t>-1317425648</t>
  </si>
  <si>
    <t>115</t>
  </si>
  <si>
    <t>468081313</t>
  </si>
  <si>
    <t>Vybourání otvorů pro elektroinstalace ve zdivu cihelném pl do 0,0225 m2 tl přes 30 do 45 cm</t>
  </si>
  <si>
    <t>40098352</t>
  </si>
  <si>
    <t>117</t>
  </si>
  <si>
    <t>469971111</t>
  </si>
  <si>
    <t>Svislá doprava suti a vybouraných hmot při elektromontážích za první podlaží</t>
  </si>
  <si>
    <t>-240619734</t>
  </si>
  <si>
    <t>118</t>
  </si>
  <si>
    <t>469971121</t>
  </si>
  <si>
    <t>Příplatek ke svislé dopravě suti a vybouraných hmot při elektromontážích za každé další podlaží</t>
  </si>
  <si>
    <t>-561161104</t>
  </si>
  <si>
    <t>119</t>
  </si>
  <si>
    <t>469972111</t>
  </si>
  <si>
    <t>Odvoz suti a vybouraných hmot při elektromontážích do 1 km</t>
  </si>
  <si>
    <t>-1311784145</t>
  </si>
  <si>
    <t>120</t>
  </si>
  <si>
    <t>469972121</t>
  </si>
  <si>
    <t>Příplatek k odvozu suti a vybouraných hmot při elektromontážích za každý další 1 km</t>
  </si>
  <si>
    <t>-826439372</t>
  </si>
  <si>
    <t>116</t>
  </si>
  <si>
    <t>469973113</t>
  </si>
  <si>
    <t>Poplatek za uložení na skládce (skládkovné) stavebního odpadu cihelného kód odpadu 17 01 02</t>
  </si>
  <si>
    <t>-781563715</t>
  </si>
  <si>
    <t>HZS</t>
  </si>
  <si>
    <t>Hodinové zúčtovací sazby</t>
  </si>
  <si>
    <t>123</t>
  </si>
  <si>
    <t>HZS1301</t>
  </si>
  <si>
    <t>Hodinová zúčtovací sazba zedník</t>
  </si>
  <si>
    <t>hod</t>
  </si>
  <si>
    <t>512</t>
  </si>
  <si>
    <t>-1996509142</t>
  </si>
  <si>
    <t>121</t>
  </si>
  <si>
    <t>HZS2231</t>
  </si>
  <si>
    <t>Hodinová zúčtovací sazba elektrikář</t>
  </si>
  <si>
    <t>343296399</t>
  </si>
  <si>
    <t>122</t>
  </si>
  <si>
    <t>HZS2311</t>
  </si>
  <si>
    <t>Hodinová zúčtovací sazba malíř, natěrač, lakýrník</t>
  </si>
  <si>
    <t>2057165692</t>
  </si>
  <si>
    <t>VRN</t>
  </si>
  <si>
    <t>Vedlejší rozpočtové náklady</t>
  </si>
  <si>
    <t>VRN1</t>
  </si>
  <si>
    <t>Průzkumné, geodetické a projektové práce</t>
  </si>
  <si>
    <t>131</t>
  </si>
  <si>
    <t>013254000</t>
  </si>
  <si>
    <t>Dokumentace skutečného provedení stavby</t>
  </si>
  <si>
    <t>kpl</t>
  </si>
  <si>
    <t>1024</t>
  </si>
  <si>
    <t>672568784</t>
  </si>
  <si>
    <t>VRN3</t>
  </si>
  <si>
    <t>Zařízení staveniště</t>
  </si>
  <si>
    <t>128</t>
  </si>
  <si>
    <t>034403000</t>
  </si>
  <si>
    <t>Osvětlení staveniště</t>
  </si>
  <si>
    <t>-289257830</t>
  </si>
  <si>
    <t>VRN4</t>
  </si>
  <si>
    <t>Inženýrská činnost</t>
  </si>
  <si>
    <t>124</t>
  </si>
  <si>
    <t>040001000</t>
  </si>
  <si>
    <t>…hod</t>
  </si>
  <si>
    <t>1179231988</t>
  </si>
  <si>
    <t>129</t>
  </si>
  <si>
    <t>041103000</t>
  </si>
  <si>
    <t>Autorský dozor projektanta</t>
  </si>
  <si>
    <t>-2073113128</t>
  </si>
  <si>
    <t>126</t>
  </si>
  <si>
    <t>045002000</t>
  </si>
  <si>
    <t>Kompletační a koordinační činnost</t>
  </si>
  <si>
    <t>-1920868943</t>
  </si>
  <si>
    <t>VRN7</t>
  </si>
  <si>
    <t>Provozní vlivy</t>
  </si>
  <si>
    <t>125</t>
  </si>
  <si>
    <t>070001000</t>
  </si>
  <si>
    <t>-820200651</t>
  </si>
  <si>
    <t>VRN8</t>
  </si>
  <si>
    <t>Přesun stavebních kapacit</t>
  </si>
  <si>
    <t>127</t>
  </si>
  <si>
    <t>081002000</t>
  </si>
  <si>
    <t>Doprava zaměstnanců</t>
  </si>
  <si>
    <t>-2047896046</t>
  </si>
  <si>
    <t>VRN9</t>
  </si>
  <si>
    <t>Ostatní náklady</t>
  </si>
  <si>
    <t>130</t>
  </si>
  <si>
    <t>094103000</t>
  </si>
  <si>
    <t>Náklady na plánované vyklizení objektu</t>
  </si>
  <si>
    <t>-96954577</t>
  </si>
  <si>
    <t>Objekt:</t>
  </si>
  <si>
    <t>2023-003-01 - Rozváděč RK</t>
  </si>
  <si>
    <t>741120301</t>
  </si>
  <si>
    <t>Montáž vodič Cu izolovaný plný a laněný s PVC pláštěm žíla 0,55-16 mm2 pevně (např. CY, CHAH-V)</t>
  </si>
  <si>
    <t>1326200687</t>
  </si>
  <si>
    <t>34141027</t>
  </si>
  <si>
    <t>vodič propojovací flexibilní jádro Cu lanované izolace PVC 450/750V (H07V-K) 1x6mm2</t>
  </si>
  <si>
    <t>-2012078301</t>
  </si>
  <si>
    <t>741130061</t>
  </si>
  <si>
    <t>Ukončení vodič izolovaný do 25 mm2 nastřelení kabelového oka</t>
  </si>
  <si>
    <t>-1476245514</t>
  </si>
  <si>
    <t>030</t>
  </si>
  <si>
    <t>oko 6/8</t>
  </si>
  <si>
    <t>-1288295554</t>
  </si>
  <si>
    <t>-181095179</t>
  </si>
  <si>
    <t>040</t>
  </si>
  <si>
    <t>1644093707</t>
  </si>
  <si>
    <t>041</t>
  </si>
  <si>
    <t>vývodka PG21</t>
  </si>
  <si>
    <t>1080796671</t>
  </si>
  <si>
    <t>042</t>
  </si>
  <si>
    <t>vývodka PG 29</t>
  </si>
  <si>
    <t>55783937</t>
  </si>
  <si>
    <t>741310561</t>
  </si>
  <si>
    <t>Montáž vypínač tří/čtyřpól výkonový pojistkový do 63 A bez zapojení vodičů</t>
  </si>
  <si>
    <t>1913085036</t>
  </si>
  <si>
    <t>031</t>
  </si>
  <si>
    <t>vypínač 40/3 na lištu</t>
  </si>
  <si>
    <t>-1548987339</t>
  </si>
  <si>
    <t>741311013</t>
  </si>
  <si>
    <t>Montáž vypínač pole a odpojovač sítě s dálkovým ovládáním a zapojením vodičů</t>
  </si>
  <si>
    <t>-243270441</t>
  </si>
  <si>
    <t>032</t>
  </si>
  <si>
    <t>přepěťová ochrana DA 275-DF16</t>
  </si>
  <si>
    <t xml:space="preserve">ks </t>
  </si>
  <si>
    <t>-1359213510</t>
  </si>
  <si>
    <t>741320101</t>
  </si>
  <si>
    <t>Montáž jističů jednopólových nn do 25 A bez krytu se zapojením vodičů</t>
  </si>
  <si>
    <t>202791526</t>
  </si>
  <si>
    <t>35822122</t>
  </si>
  <si>
    <t>jistič 1-pólový 16 A vypínací charakteristika B vypínací schopnost 6 kA</t>
  </si>
  <si>
    <t>1623607533</t>
  </si>
  <si>
    <t>741320161</t>
  </si>
  <si>
    <t>Montáž jističů třípólových nn do 25 A bez krytu se zapojením vodičů</t>
  </si>
  <si>
    <t>-592943058</t>
  </si>
  <si>
    <t>033</t>
  </si>
  <si>
    <t>jistič 20/3/6kA</t>
  </si>
  <si>
    <t>-1007327663</t>
  </si>
  <si>
    <t>741321001</t>
  </si>
  <si>
    <t>Montáž proudových chráničů dvoupólových nn do 25 A bez krytu se zapojením vodičů</t>
  </si>
  <si>
    <t>1845866258</t>
  </si>
  <si>
    <t>034</t>
  </si>
  <si>
    <t>proudový chránič s jištěním</t>
  </si>
  <si>
    <t>2092848445</t>
  </si>
  <si>
    <t>741321031</t>
  </si>
  <si>
    <t>Montáž proudových chráničů čtyřpólových nn do 25 A bez krytu se zapojením vodičů</t>
  </si>
  <si>
    <t>1927111054</t>
  </si>
  <si>
    <t>035</t>
  </si>
  <si>
    <t>proudový chránič 25/4/003</t>
  </si>
  <si>
    <t>379300706</t>
  </si>
  <si>
    <t>741811011</t>
  </si>
  <si>
    <t>Kontrola rozvaděč nn silový hmotnosti do 200 kg</t>
  </si>
  <si>
    <t>-1650403057</t>
  </si>
  <si>
    <t>741910512</t>
  </si>
  <si>
    <t>Montáž se zhotovením konstrukce pro upevnění přístrojů přes 5 do 10 kg</t>
  </si>
  <si>
    <t>1983491882</t>
  </si>
  <si>
    <t>036</t>
  </si>
  <si>
    <t>DIN lišta 35/15</t>
  </si>
  <si>
    <t>-561292234</t>
  </si>
  <si>
    <t>741910523</t>
  </si>
  <si>
    <t>Montáž se zhotovením konstrukce krytu pro kabelové vedení přes 400 do 600 mm</t>
  </si>
  <si>
    <t>m2</t>
  </si>
  <si>
    <t>-1201594496</t>
  </si>
  <si>
    <t>037</t>
  </si>
  <si>
    <t>zákryt plastový tl. 4mm 600x400 mm</t>
  </si>
  <si>
    <t>1333989613</t>
  </si>
  <si>
    <t>038</t>
  </si>
  <si>
    <t>drobný materiál</t>
  </si>
  <si>
    <t>335768225</t>
  </si>
  <si>
    <t>039</t>
  </si>
  <si>
    <t>rozvodnice 600x400x200mm IP66,MHS 604020</t>
  </si>
  <si>
    <t>-1516664578</t>
  </si>
  <si>
    <t>741990012</t>
  </si>
  <si>
    <t>Zhotovení otvor kruhový D přes 21 do 29 mm</t>
  </si>
  <si>
    <t>1773925598</t>
  </si>
  <si>
    <t>741990041</t>
  </si>
  <si>
    <t>Montáž tabulka výstražná a označovací pro rozvodny</t>
  </si>
  <si>
    <t>1922016691</t>
  </si>
  <si>
    <t>HZS2232</t>
  </si>
  <si>
    <t>Hodinová zúčtovací sazba elektrikář odborný</t>
  </si>
  <si>
    <t>695099397</t>
  </si>
  <si>
    <t>2023-003-02 - Úprava rozváděče RH pole č.4</t>
  </si>
  <si>
    <t>-992246004</t>
  </si>
  <si>
    <t>34141107</t>
  </si>
  <si>
    <t>vodič propojovací flexibilní se zvýšenou odolnosti proti teplotám jádro Cu izolace silikon 300/500V (SiF) 1x16mm2</t>
  </si>
  <si>
    <t>-277398893</t>
  </si>
  <si>
    <t>650896886</t>
  </si>
  <si>
    <t>050</t>
  </si>
  <si>
    <t>oko 16/8</t>
  </si>
  <si>
    <t>-1003939454</t>
  </si>
  <si>
    <t>051</t>
  </si>
  <si>
    <t>podložka Cupal o 8,5mm</t>
  </si>
  <si>
    <t>-770119129</t>
  </si>
  <si>
    <t>469115544</t>
  </si>
  <si>
    <t>1217691489</t>
  </si>
  <si>
    <t>1097201305</t>
  </si>
  <si>
    <t>1653948578</t>
  </si>
  <si>
    <t>920572671</t>
  </si>
  <si>
    <t>225857246</t>
  </si>
  <si>
    <t>741310562</t>
  </si>
  <si>
    <t>Montáž vypínač tří/čtyřpól výkonový pojistkový do 160 A bez zapojení vodičů</t>
  </si>
  <si>
    <t>-619916821</t>
  </si>
  <si>
    <t>055</t>
  </si>
  <si>
    <t>vypínač 80/3 na lištu</t>
  </si>
  <si>
    <t>27722093</t>
  </si>
  <si>
    <t>-880060712</t>
  </si>
  <si>
    <t>052</t>
  </si>
  <si>
    <t>vypínací cívka ASA</t>
  </si>
  <si>
    <t>768251208</t>
  </si>
  <si>
    <t>861916292</t>
  </si>
  <si>
    <t>-160081333</t>
  </si>
  <si>
    <t>054</t>
  </si>
  <si>
    <t>jistič 16/3</t>
  </si>
  <si>
    <t>691646647</t>
  </si>
  <si>
    <t>053</t>
  </si>
  <si>
    <t>jistič 25/3</t>
  </si>
  <si>
    <t>-2082009712</t>
  </si>
  <si>
    <t>741320171</t>
  </si>
  <si>
    <t>Montáž jističů třípólových nn do 63 A bez krytu se zapojením vodičů</t>
  </si>
  <si>
    <t>1504790396</t>
  </si>
  <si>
    <t>35822404</t>
  </si>
  <si>
    <t>jistič 3-pólový 32 A vypínací charakteristika B vypínací schopnost 10 kA</t>
  </si>
  <si>
    <t>-1817443963</t>
  </si>
  <si>
    <t>35822176</t>
  </si>
  <si>
    <t>jistič 3-pólový 32 A vypínací charakteristika C vypínací schopnost 10 kA</t>
  </si>
  <si>
    <t>701989255</t>
  </si>
  <si>
    <t>-278160717</t>
  </si>
  <si>
    <t>478930788</t>
  </si>
  <si>
    <t>1490363438</t>
  </si>
  <si>
    <t>-898030201</t>
  </si>
  <si>
    <t>741321041</t>
  </si>
  <si>
    <t>Montáž proudových chráničů čtyřpólových nn do 63 A bez krytu se zapojením vodičů</t>
  </si>
  <si>
    <t>1900085480</t>
  </si>
  <si>
    <t>056</t>
  </si>
  <si>
    <t>proudový chránič 63/4/003</t>
  </si>
  <si>
    <t>-1975808838</t>
  </si>
  <si>
    <t>-1457294005</t>
  </si>
  <si>
    <t>561752344</t>
  </si>
  <si>
    <t>2007648375</t>
  </si>
  <si>
    <t>-646676770</t>
  </si>
  <si>
    <t>1705018815</t>
  </si>
  <si>
    <t>1868188121</t>
  </si>
  <si>
    <t>-353631387</t>
  </si>
  <si>
    <t>1881078922</t>
  </si>
  <si>
    <t>-1901568367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</si>
</sst>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2023-003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Kino Panorama Kyjov - rekonstrukce zdroje tepla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Kyjov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29. 5. 2023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'2023-003 - Kino Panorama 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'2023-003 - Kino Panorama ...'!P126</f>
        <v>0</v>
      </c>
      <c r="AV95" s="124">
        <f>'2023-003 - Kino Panorama ...'!J31</f>
        <v>0</v>
      </c>
      <c r="AW95" s="124">
        <f>'2023-003 - Kino Panorama ...'!J32</f>
        <v>0</v>
      </c>
      <c r="AX95" s="124">
        <f>'2023-003 - Kino Panorama ...'!J33</f>
        <v>0</v>
      </c>
      <c r="AY95" s="124">
        <f>'2023-003 - Kino Panorama ...'!J34</f>
        <v>0</v>
      </c>
      <c r="AZ95" s="124">
        <f>'2023-003 - Kino Panorama ...'!F31</f>
        <v>0</v>
      </c>
      <c r="BA95" s="124">
        <f>'2023-003 - Kino Panorama ...'!F32</f>
        <v>0</v>
      </c>
      <c r="BB95" s="124">
        <f>'2023-003 - Kino Panorama ...'!F33</f>
        <v>0</v>
      </c>
      <c r="BC95" s="124">
        <f>'2023-003 - Kino Panorama ...'!F34</f>
        <v>0</v>
      </c>
      <c r="BD95" s="126">
        <f>'2023-003 - Kino Panorama ...'!F35</f>
        <v>0</v>
      </c>
      <c r="BE95" s="7"/>
      <c r="BT95" s="127" t="s">
        <v>79</v>
      </c>
      <c r="BU95" s="127" t="s">
        <v>80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7" customFormat="1" ht="24.75" customHeight="1">
      <c r="A96" s="115" t="s">
        <v>77</v>
      </c>
      <c r="B96" s="116"/>
      <c r="C96" s="117"/>
      <c r="D96" s="118" t="s">
        <v>81</v>
      </c>
      <c r="E96" s="118"/>
      <c r="F96" s="118"/>
      <c r="G96" s="118"/>
      <c r="H96" s="118"/>
      <c r="I96" s="119"/>
      <c r="J96" s="118" t="s">
        <v>82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'2023-003-01 - Rozváděč RK'!J30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78</v>
      </c>
      <c r="AR96" s="122"/>
      <c r="AS96" s="123">
        <v>0</v>
      </c>
      <c r="AT96" s="124">
        <f>ROUND(SUM(AV96:AW96),2)</f>
        <v>0</v>
      </c>
      <c r="AU96" s="125">
        <f>'2023-003-01 - Rozváděč RK'!P119</f>
        <v>0</v>
      </c>
      <c r="AV96" s="124">
        <f>'2023-003-01 - Rozváděč RK'!J33</f>
        <v>0</v>
      </c>
      <c r="AW96" s="124">
        <f>'2023-003-01 - Rozváděč RK'!J34</f>
        <v>0</v>
      </c>
      <c r="AX96" s="124">
        <f>'2023-003-01 - Rozváděč RK'!J35</f>
        <v>0</v>
      </c>
      <c r="AY96" s="124">
        <f>'2023-003-01 - Rozváděč RK'!J36</f>
        <v>0</v>
      </c>
      <c r="AZ96" s="124">
        <f>'2023-003-01 - Rozváděč RK'!F33</f>
        <v>0</v>
      </c>
      <c r="BA96" s="124">
        <f>'2023-003-01 - Rozváděč RK'!F34</f>
        <v>0</v>
      </c>
      <c r="BB96" s="124">
        <f>'2023-003-01 - Rozváděč RK'!F35</f>
        <v>0</v>
      </c>
      <c r="BC96" s="124">
        <f>'2023-003-01 - Rozváděč RK'!F36</f>
        <v>0</v>
      </c>
      <c r="BD96" s="126">
        <f>'2023-003-01 - Rozváděč RK'!F37</f>
        <v>0</v>
      </c>
      <c r="BE96" s="7"/>
      <c r="BT96" s="127" t="s">
        <v>79</v>
      </c>
      <c r="BV96" s="127" t="s">
        <v>75</v>
      </c>
      <c r="BW96" s="127" t="s">
        <v>83</v>
      </c>
      <c r="BX96" s="127" t="s">
        <v>5</v>
      </c>
      <c r="CL96" s="127" t="s">
        <v>1</v>
      </c>
      <c r="CM96" s="127" t="s">
        <v>84</v>
      </c>
    </row>
    <row r="97" s="7" customFormat="1" ht="24.75" customHeight="1">
      <c r="A97" s="115" t="s">
        <v>77</v>
      </c>
      <c r="B97" s="116"/>
      <c r="C97" s="117"/>
      <c r="D97" s="118" t="s">
        <v>85</v>
      </c>
      <c r="E97" s="118"/>
      <c r="F97" s="118"/>
      <c r="G97" s="118"/>
      <c r="H97" s="118"/>
      <c r="I97" s="119"/>
      <c r="J97" s="118" t="s">
        <v>86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'2023-003-02 - Úprava rozv...'!J30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78</v>
      </c>
      <c r="AR97" s="122"/>
      <c r="AS97" s="128">
        <v>0</v>
      </c>
      <c r="AT97" s="129">
        <f>ROUND(SUM(AV97:AW97),2)</f>
        <v>0</v>
      </c>
      <c r="AU97" s="130">
        <f>'2023-003-02 - Úprava rozv...'!P119</f>
        <v>0</v>
      </c>
      <c r="AV97" s="129">
        <f>'2023-003-02 - Úprava rozv...'!J33</f>
        <v>0</v>
      </c>
      <c r="AW97" s="129">
        <f>'2023-003-02 - Úprava rozv...'!J34</f>
        <v>0</v>
      </c>
      <c r="AX97" s="129">
        <f>'2023-003-02 - Úprava rozv...'!J35</f>
        <v>0</v>
      </c>
      <c r="AY97" s="129">
        <f>'2023-003-02 - Úprava rozv...'!J36</f>
        <v>0</v>
      </c>
      <c r="AZ97" s="129">
        <f>'2023-003-02 - Úprava rozv...'!F33</f>
        <v>0</v>
      </c>
      <c r="BA97" s="129">
        <f>'2023-003-02 - Úprava rozv...'!F34</f>
        <v>0</v>
      </c>
      <c r="BB97" s="129">
        <f>'2023-003-02 - Úprava rozv...'!F35</f>
        <v>0</v>
      </c>
      <c r="BC97" s="129">
        <f>'2023-003-02 - Úprava rozv...'!F36</f>
        <v>0</v>
      </c>
      <c r="BD97" s="131">
        <f>'2023-003-02 - Úprava rozv...'!F37</f>
        <v>0</v>
      </c>
      <c r="BE97" s="7"/>
      <c r="BT97" s="127" t="s">
        <v>79</v>
      </c>
      <c r="BV97" s="127" t="s">
        <v>75</v>
      </c>
      <c r="BW97" s="127" t="s">
        <v>87</v>
      </c>
      <c r="BX97" s="127" t="s">
        <v>5</v>
      </c>
      <c r="CL97" s="127" t="s">
        <v>1</v>
      </c>
      <c r="CM97" s="127" t="s">
        <v>84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WWkxgR9dEJrwTgsvHxjFq3uesL4e3eKFEROWwCVrR5ijktFPnTzaO/y6AwL5BCFzmDKsCBvCygJECPHYC8k7aQ==" hashValue="nvgucWMXoUXHvReMjHoFL1SDZf1dAxwBHb2FT3zzRBcgtXjdwc4y0Sr+jkI+5hXsNogFKN7AXT8w4Fm8rNhAi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3-003 - Kino Panorama ...'!C2" display="/"/>
    <hyperlink ref="A96" location="'2023-003-01 - Rozváděč RK'!C2" display="/"/>
    <hyperlink ref="A97" location="'2023-003-02 - Úprava roz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84</v>
      </c>
    </row>
    <row r="4" s="1" customFormat="1" ht="24.96" customHeight="1">
      <c r="B4" s="17"/>
      <c r="D4" s="134" t="s">
        <v>88</v>
      </c>
      <c r="L4" s="17"/>
      <c r="M4" s="135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6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7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6" t="s">
        <v>18</v>
      </c>
      <c r="E9" s="35"/>
      <c r="F9" s="138" t="s">
        <v>1</v>
      </c>
      <c r="G9" s="35"/>
      <c r="H9" s="35"/>
      <c r="I9" s="136" t="s">
        <v>19</v>
      </c>
      <c r="J9" s="138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6" t="s">
        <v>20</v>
      </c>
      <c r="E10" s="35"/>
      <c r="F10" s="138" t="s">
        <v>21</v>
      </c>
      <c r="G10" s="35"/>
      <c r="H10" s="35"/>
      <c r="I10" s="136" t="s">
        <v>22</v>
      </c>
      <c r="J10" s="139" t="str">
        <f>'Rekapitulace stavby'!AN8</f>
        <v>29. 5. 2023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6" t="s">
        <v>24</v>
      </c>
      <c r="E12" s="35"/>
      <c r="F12" s="35"/>
      <c r="G12" s="35"/>
      <c r="H12" s="35"/>
      <c r="I12" s="136" t="s">
        <v>25</v>
      </c>
      <c r="J12" s="138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8" t="str">
        <f>IF('Rekapitulace stavby'!E11="","",'Rekapitulace stavby'!E11)</f>
        <v xml:space="preserve"> </v>
      </c>
      <c r="F13" s="35"/>
      <c r="G13" s="35"/>
      <c r="H13" s="35"/>
      <c r="I13" s="136" t="s">
        <v>27</v>
      </c>
      <c r="J13" s="138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6" t="s">
        <v>28</v>
      </c>
      <c r="E15" s="35"/>
      <c r="F15" s="35"/>
      <c r="G15" s="35"/>
      <c r="H15" s="35"/>
      <c r="I15" s="136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8"/>
      <c r="G16" s="138"/>
      <c r="H16" s="138"/>
      <c r="I16" s="136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6" t="s">
        <v>30</v>
      </c>
      <c r="E18" s="35"/>
      <c r="F18" s="35"/>
      <c r="G18" s="35"/>
      <c r="H18" s="35"/>
      <c r="I18" s="136" t="s">
        <v>25</v>
      </c>
      <c r="J18" s="138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stavby'!E17="","",'Rekapitulace stavby'!E17)</f>
        <v xml:space="preserve"> </v>
      </c>
      <c r="F19" s="35"/>
      <c r="G19" s="35"/>
      <c r="H19" s="35"/>
      <c r="I19" s="136" t="s">
        <v>27</v>
      </c>
      <c r="J19" s="138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6" t="s">
        <v>32</v>
      </c>
      <c r="E21" s="35"/>
      <c r="F21" s="35"/>
      <c r="G21" s="35"/>
      <c r="H21" s="35"/>
      <c r="I21" s="136" t="s">
        <v>25</v>
      </c>
      <c r="J21" s="138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8" t="str">
        <f>IF('Rekapitulace stavby'!E20="","",'Rekapitulace stavby'!E20)</f>
        <v xml:space="preserve"> </v>
      </c>
      <c r="F22" s="35"/>
      <c r="G22" s="35"/>
      <c r="H22" s="35"/>
      <c r="I22" s="136" t="s">
        <v>27</v>
      </c>
      <c r="J22" s="138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6" t="s">
        <v>33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4"/>
      <c r="E27" s="144"/>
      <c r="F27" s="144"/>
      <c r="G27" s="144"/>
      <c r="H27" s="144"/>
      <c r="I27" s="144"/>
      <c r="J27" s="144"/>
      <c r="K27" s="144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5" t="s">
        <v>34</v>
      </c>
      <c r="E28" s="35"/>
      <c r="F28" s="35"/>
      <c r="G28" s="35"/>
      <c r="H28" s="35"/>
      <c r="I28" s="35"/>
      <c r="J28" s="146">
        <f>ROUND(J126,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4"/>
      <c r="J29" s="144"/>
      <c r="K29" s="144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7" t="s">
        <v>36</v>
      </c>
      <c r="G30" s="35"/>
      <c r="H30" s="35"/>
      <c r="I30" s="147" t="s">
        <v>35</v>
      </c>
      <c r="J30" s="147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8" t="s">
        <v>38</v>
      </c>
      <c r="E31" s="136" t="s">
        <v>39</v>
      </c>
      <c r="F31" s="149">
        <f>ROUND((SUM(BE126:BE262)),  2)</f>
        <v>0</v>
      </c>
      <c r="G31" s="35"/>
      <c r="H31" s="35"/>
      <c r="I31" s="150">
        <v>0.20999999999999999</v>
      </c>
      <c r="J31" s="149">
        <f>ROUND(((SUM(BE126:BE262))*I31),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6" t="s">
        <v>40</v>
      </c>
      <c r="F32" s="149">
        <f>ROUND((SUM(BF126:BF262)),  2)</f>
        <v>0</v>
      </c>
      <c r="G32" s="35"/>
      <c r="H32" s="35"/>
      <c r="I32" s="150">
        <v>0.14999999999999999</v>
      </c>
      <c r="J32" s="149">
        <f>ROUND(((SUM(BF126:BF262))*I32),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6" t="s">
        <v>41</v>
      </c>
      <c r="F33" s="149">
        <f>ROUND((SUM(BG126:BG262)),  2)</f>
        <v>0</v>
      </c>
      <c r="G33" s="35"/>
      <c r="H33" s="35"/>
      <c r="I33" s="150">
        <v>0.20999999999999999</v>
      </c>
      <c r="J33" s="149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6" t="s">
        <v>42</v>
      </c>
      <c r="F34" s="149">
        <f>ROUND((SUM(BH126:BH262)),  2)</f>
        <v>0</v>
      </c>
      <c r="G34" s="35"/>
      <c r="H34" s="35"/>
      <c r="I34" s="150">
        <v>0.14999999999999999</v>
      </c>
      <c r="J34" s="149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6" t="s">
        <v>43</v>
      </c>
      <c r="F35" s="149">
        <f>ROUND((SUM(BI126:BI262)),  2)</f>
        <v>0</v>
      </c>
      <c r="G35" s="35"/>
      <c r="H35" s="35"/>
      <c r="I35" s="150">
        <v>0</v>
      </c>
      <c r="J35" s="149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1"/>
      <c r="D37" s="152" t="s">
        <v>44</v>
      </c>
      <c r="E37" s="153"/>
      <c r="F37" s="153"/>
      <c r="G37" s="154" t="s">
        <v>45</v>
      </c>
      <c r="H37" s="155" t="s">
        <v>46</v>
      </c>
      <c r="I37" s="153"/>
      <c r="J37" s="156">
        <f>SUM(J28:J35)</f>
        <v>0</v>
      </c>
      <c r="K37" s="157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Kino Panorama Kyjov - rekonstrukce zdroje tepla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Kyjov</v>
      </c>
      <c r="G87" s="37"/>
      <c r="H87" s="37"/>
      <c r="I87" s="29" t="s">
        <v>22</v>
      </c>
      <c r="J87" s="76" t="str">
        <f>IF(J10="","",J10)</f>
        <v>29. 5. 2023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9" t="s">
        <v>90</v>
      </c>
      <c r="D92" s="170"/>
      <c r="E92" s="170"/>
      <c r="F92" s="170"/>
      <c r="G92" s="170"/>
      <c r="H92" s="170"/>
      <c r="I92" s="170"/>
      <c r="J92" s="171" t="s">
        <v>91</v>
      </c>
      <c r="K92" s="170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2" t="s">
        <v>92</v>
      </c>
      <c r="D94" s="37"/>
      <c r="E94" s="37"/>
      <c r="F94" s="37"/>
      <c r="G94" s="37"/>
      <c r="H94" s="37"/>
      <c r="I94" s="37"/>
      <c r="J94" s="107">
        <f>J126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93</v>
      </c>
    </row>
    <row r="95" s="9" customFormat="1" ht="24.96" customHeight="1">
      <c r="A95" s="9"/>
      <c r="B95" s="173"/>
      <c r="C95" s="174"/>
      <c r="D95" s="175" t="s">
        <v>94</v>
      </c>
      <c r="E95" s="176"/>
      <c r="F95" s="176"/>
      <c r="G95" s="176"/>
      <c r="H95" s="176"/>
      <c r="I95" s="176"/>
      <c r="J95" s="177">
        <f>J127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95</v>
      </c>
      <c r="E96" s="182"/>
      <c r="F96" s="182"/>
      <c r="G96" s="182"/>
      <c r="H96" s="182"/>
      <c r="I96" s="182"/>
      <c r="J96" s="183">
        <f>J128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J228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3"/>
      <c r="C98" s="174"/>
      <c r="D98" s="175" t="s">
        <v>97</v>
      </c>
      <c r="E98" s="176"/>
      <c r="F98" s="176"/>
      <c r="G98" s="176"/>
      <c r="H98" s="176"/>
      <c r="I98" s="176"/>
      <c r="J98" s="177">
        <f>J231</f>
        <v>0</v>
      </c>
      <c r="K98" s="174"/>
      <c r="L98" s="17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9"/>
      <c r="C99" s="180"/>
      <c r="D99" s="181" t="s">
        <v>98</v>
      </c>
      <c r="E99" s="182"/>
      <c r="F99" s="182"/>
      <c r="G99" s="182"/>
      <c r="H99" s="182"/>
      <c r="I99" s="182"/>
      <c r="J99" s="183">
        <f>J232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99</v>
      </c>
      <c r="E100" s="182"/>
      <c r="F100" s="182"/>
      <c r="G100" s="182"/>
      <c r="H100" s="182"/>
      <c r="I100" s="182"/>
      <c r="J100" s="183">
        <f>J234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100</v>
      </c>
      <c r="E101" s="176"/>
      <c r="F101" s="176"/>
      <c r="G101" s="176"/>
      <c r="H101" s="176"/>
      <c r="I101" s="176"/>
      <c r="J101" s="177">
        <f>J244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3"/>
      <c r="C102" s="174"/>
      <c r="D102" s="175" t="s">
        <v>101</v>
      </c>
      <c r="E102" s="176"/>
      <c r="F102" s="176"/>
      <c r="G102" s="176"/>
      <c r="H102" s="176"/>
      <c r="I102" s="176"/>
      <c r="J102" s="177">
        <f>J248</f>
        <v>0</v>
      </c>
      <c r="K102" s="174"/>
      <c r="L102" s="17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9"/>
      <c r="C103" s="180"/>
      <c r="D103" s="181" t="s">
        <v>102</v>
      </c>
      <c r="E103" s="182"/>
      <c r="F103" s="182"/>
      <c r="G103" s="182"/>
      <c r="H103" s="182"/>
      <c r="I103" s="182"/>
      <c r="J103" s="183">
        <f>J249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103</v>
      </c>
      <c r="E104" s="182"/>
      <c r="F104" s="182"/>
      <c r="G104" s="182"/>
      <c r="H104" s="182"/>
      <c r="I104" s="182"/>
      <c r="J104" s="183">
        <f>J251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104</v>
      </c>
      <c r="E105" s="182"/>
      <c r="F105" s="182"/>
      <c r="G105" s="182"/>
      <c r="H105" s="182"/>
      <c r="I105" s="182"/>
      <c r="J105" s="183">
        <f>J253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105</v>
      </c>
      <c r="E106" s="182"/>
      <c r="F106" s="182"/>
      <c r="G106" s="182"/>
      <c r="H106" s="182"/>
      <c r="I106" s="182"/>
      <c r="J106" s="183">
        <f>J257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106</v>
      </c>
      <c r="E107" s="182"/>
      <c r="F107" s="182"/>
      <c r="G107" s="182"/>
      <c r="H107" s="182"/>
      <c r="I107" s="182"/>
      <c r="J107" s="183">
        <f>J259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107</v>
      </c>
      <c r="E108" s="182"/>
      <c r="F108" s="182"/>
      <c r="G108" s="182"/>
      <c r="H108" s="182"/>
      <c r="I108" s="182"/>
      <c r="J108" s="183">
        <f>J261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108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E7</f>
        <v>Kino Panorama Kyjov - rekonstrukce zdroje tepla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F10</f>
        <v>Kyjov</v>
      </c>
      <c r="G120" s="37"/>
      <c r="H120" s="37"/>
      <c r="I120" s="29" t="s">
        <v>22</v>
      </c>
      <c r="J120" s="76" t="str">
        <f>IF(J10="","",J10)</f>
        <v>29. 5. 2023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E13</f>
        <v xml:space="preserve"> </v>
      </c>
      <c r="G122" s="37"/>
      <c r="H122" s="37"/>
      <c r="I122" s="29" t="s">
        <v>30</v>
      </c>
      <c r="J122" s="33" t="str">
        <f>E19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IF(E16="","",E16)</f>
        <v>Vyplň údaj</v>
      </c>
      <c r="G123" s="37"/>
      <c r="H123" s="37"/>
      <c r="I123" s="29" t="s">
        <v>32</v>
      </c>
      <c r="J123" s="33" t="str">
        <f>E22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5"/>
      <c r="B125" s="186"/>
      <c r="C125" s="187" t="s">
        <v>109</v>
      </c>
      <c r="D125" s="188" t="s">
        <v>59</v>
      </c>
      <c r="E125" s="188" t="s">
        <v>55</v>
      </c>
      <c r="F125" s="188" t="s">
        <v>56</v>
      </c>
      <c r="G125" s="188" t="s">
        <v>110</v>
      </c>
      <c r="H125" s="188" t="s">
        <v>111</v>
      </c>
      <c r="I125" s="188" t="s">
        <v>112</v>
      </c>
      <c r="J125" s="189" t="s">
        <v>91</v>
      </c>
      <c r="K125" s="190" t="s">
        <v>113</v>
      </c>
      <c r="L125" s="191"/>
      <c r="M125" s="97" t="s">
        <v>1</v>
      </c>
      <c r="N125" s="98" t="s">
        <v>38</v>
      </c>
      <c r="O125" s="98" t="s">
        <v>114</v>
      </c>
      <c r="P125" s="98" t="s">
        <v>115</v>
      </c>
      <c r="Q125" s="98" t="s">
        <v>116</v>
      </c>
      <c r="R125" s="98" t="s">
        <v>117</v>
      </c>
      <c r="S125" s="98" t="s">
        <v>118</v>
      </c>
      <c r="T125" s="99" t="s">
        <v>119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5"/>
      <c r="B126" s="36"/>
      <c r="C126" s="104" t="s">
        <v>120</v>
      </c>
      <c r="D126" s="37"/>
      <c r="E126" s="37"/>
      <c r="F126" s="37"/>
      <c r="G126" s="37"/>
      <c r="H126" s="37"/>
      <c r="I126" s="37"/>
      <c r="J126" s="192">
        <f>BK126</f>
        <v>0</v>
      </c>
      <c r="K126" s="37"/>
      <c r="L126" s="41"/>
      <c r="M126" s="100"/>
      <c r="N126" s="193"/>
      <c r="O126" s="101"/>
      <c r="P126" s="194">
        <f>P127+P231+P244+P248</f>
        <v>0</v>
      </c>
      <c r="Q126" s="101"/>
      <c r="R126" s="194">
        <f>R127+R231+R244+R248</f>
        <v>0.1508745</v>
      </c>
      <c r="S126" s="101"/>
      <c r="T126" s="195">
        <f>T127+T231+T244+T248</f>
        <v>0.8642780000000001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93</v>
      </c>
      <c r="BK126" s="196">
        <f>BK127+BK231+BK244+BK248</f>
        <v>0</v>
      </c>
    </row>
    <row r="127" s="12" customFormat="1" ht="25.92" customHeight="1">
      <c r="A127" s="12"/>
      <c r="B127" s="197"/>
      <c r="C127" s="198"/>
      <c r="D127" s="199" t="s">
        <v>73</v>
      </c>
      <c r="E127" s="200" t="s">
        <v>121</v>
      </c>
      <c r="F127" s="200" t="s">
        <v>122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P128+P228</f>
        <v>0</v>
      </c>
      <c r="Q127" s="205"/>
      <c r="R127" s="206">
        <f>R128+R228</f>
        <v>0.081444500000000003</v>
      </c>
      <c r="S127" s="205"/>
      <c r="T127" s="207">
        <f>T128+T228</f>
        <v>0.82827800000000007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84</v>
      </c>
      <c r="AT127" s="209" t="s">
        <v>73</v>
      </c>
      <c r="AU127" s="209" t="s">
        <v>74</v>
      </c>
      <c r="AY127" s="208" t="s">
        <v>123</v>
      </c>
      <c r="BK127" s="210">
        <f>BK128+BK228</f>
        <v>0</v>
      </c>
    </row>
    <row r="128" s="12" customFormat="1" ht="22.8" customHeight="1">
      <c r="A128" s="12"/>
      <c r="B128" s="197"/>
      <c r="C128" s="198"/>
      <c r="D128" s="199" t="s">
        <v>73</v>
      </c>
      <c r="E128" s="211" t="s">
        <v>124</v>
      </c>
      <c r="F128" s="211" t="s">
        <v>125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SUM(P129:P227)</f>
        <v>0</v>
      </c>
      <c r="Q128" s="205"/>
      <c r="R128" s="206">
        <f>SUM(R129:R227)</f>
        <v>0.081444500000000003</v>
      </c>
      <c r="S128" s="205"/>
      <c r="T128" s="207">
        <f>SUM(T129:T227)</f>
        <v>0.82827800000000007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84</v>
      </c>
      <c r="AT128" s="209" t="s">
        <v>73</v>
      </c>
      <c r="AU128" s="209" t="s">
        <v>79</v>
      </c>
      <c r="AY128" s="208" t="s">
        <v>123</v>
      </c>
      <c r="BK128" s="210">
        <f>SUM(BK129:BK227)</f>
        <v>0</v>
      </c>
    </row>
    <row r="129" s="2" customFormat="1" ht="24.15" customHeight="1">
      <c r="A129" s="35"/>
      <c r="B129" s="36"/>
      <c r="C129" s="213" t="s">
        <v>79</v>
      </c>
      <c r="D129" s="213" t="s">
        <v>126</v>
      </c>
      <c r="E129" s="214" t="s">
        <v>127</v>
      </c>
      <c r="F129" s="215" t="s">
        <v>128</v>
      </c>
      <c r="G129" s="216" t="s">
        <v>129</v>
      </c>
      <c r="H129" s="217">
        <v>94</v>
      </c>
      <c r="I129" s="218"/>
      <c r="J129" s="219">
        <f>ROUND(I129*H129,2)</f>
        <v>0</v>
      </c>
      <c r="K129" s="220"/>
      <c r="L129" s="41"/>
      <c r="M129" s="221" t="s">
        <v>1</v>
      </c>
      <c r="N129" s="222" t="s">
        <v>39</v>
      </c>
      <c r="O129" s="8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5" t="s">
        <v>130</v>
      </c>
      <c r="AT129" s="225" t="s">
        <v>126</v>
      </c>
      <c r="AU129" s="225" t="s">
        <v>84</v>
      </c>
      <c r="AY129" s="14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4" t="s">
        <v>79</v>
      </c>
      <c r="BK129" s="226">
        <f>ROUND(I129*H129,2)</f>
        <v>0</v>
      </c>
      <c r="BL129" s="14" t="s">
        <v>130</v>
      </c>
      <c r="BM129" s="225" t="s">
        <v>131</v>
      </c>
    </row>
    <row r="130" s="2" customFormat="1" ht="16.5" customHeight="1">
      <c r="A130" s="35"/>
      <c r="B130" s="36"/>
      <c r="C130" s="227" t="s">
        <v>132</v>
      </c>
      <c r="D130" s="227" t="s">
        <v>133</v>
      </c>
      <c r="E130" s="228" t="s">
        <v>134</v>
      </c>
      <c r="F130" s="229" t="s">
        <v>135</v>
      </c>
      <c r="G130" s="230" t="s">
        <v>136</v>
      </c>
      <c r="H130" s="231">
        <v>300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39</v>
      </c>
      <c r="O130" s="8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5" t="s">
        <v>137</v>
      </c>
      <c r="AT130" s="225" t="s">
        <v>133</v>
      </c>
      <c r="AU130" s="225" t="s">
        <v>84</v>
      </c>
      <c r="AY130" s="14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4" t="s">
        <v>79</v>
      </c>
      <c r="BK130" s="226">
        <f>ROUND(I130*H130,2)</f>
        <v>0</v>
      </c>
      <c r="BL130" s="14" t="s">
        <v>130</v>
      </c>
      <c r="BM130" s="225" t="s">
        <v>138</v>
      </c>
    </row>
    <row r="131" s="2" customFormat="1" ht="16.5" customHeight="1">
      <c r="A131" s="35"/>
      <c r="B131" s="36"/>
      <c r="C131" s="227" t="s">
        <v>139</v>
      </c>
      <c r="D131" s="227" t="s">
        <v>133</v>
      </c>
      <c r="E131" s="228" t="s">
        <v>140</v>
      </c>
      <c r="F131" s="229" t="s">
        <v>141</v>
      </c>
      <c r="G131" s="230" t="s">
        <v>136</v>
      </c>
      <c r="H131" s="231">
        <v>22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39</v>
      </c>
      <c r="O131" s="8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5" t="s">
        <v>137</v>
      </c>
      <c r="AT131" s="225" t="s">
        <v>133</v>
      </c>
      <c r="AU131" s="225" t="s">
        <v>84</v>
      </c>
      <c r="AY131" s="14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4" t="s">
        <v>79</v>
      </c>
      <c r="BK131" s="226">
        <f>ROUND(I131*H131,2)</f>
        <v>0</v>
      </c>
      <c r="BL131" s="14" t="s">
        <v>130</v>
      </c>
      <c r="BM131" s="225" t="s">
        <v>142</v>
      </c>
    </row>
    <row r="132" s="2" customFormat="1" ht="24.15" customHeight="1">
      <c r="A132" s="35"/>
      <c r="B132" s="36"/>
      <c r="C132" s="213" t="s">
        <v>143</v>
      </c>
      <c r="D132" s="213" t="s">
        <v>126</v>
      </c>
      <c r="E132" s="214" t="s">
        <v>144</v>
      </c>
      <c r="F132" s="215" t="s">
        <v>145</v>
      </c>
      <c r="G132" s="216" t="s">
        <v>129</v>
      </c>
      <c r="H132" s="217">
        <v>29</v>
      </c>
      <c r="I132" s="218"/>
      <c r="J132" s="219">
        <f>ROUND(I132*H132,2)</f>
        <v>0</v>
      </c>
      <c r="K132" s="220"/>
      <c r="L132" s="41"/>
      <c r="M132" s="221" t="s">
        <v>1</v>
      </c>
      <c r="N132" s="222" t="s">
        <v>39</v>
      </c>
      <c r="O132" s="8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5" t="s">
        <v>130</v>
      </c>
      <c r="AT132" s="225" t="s">
        <v>126</v>
      </c>
      <c r="AU132" s="225" t="s">
        <v>84</v>
      </c>
      <c r="AY132" s="14" t="s">
        <v>123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4" t="s">
        <v>79</v>
      </c>
      <c r="BK132" s="226">
        <f>ROUND(I132*H132,2)</f>
        <v>0</v>
      </c>
      <c r="BL132" s="14" t="s">
        <v>130</v>
      </c>
      <c r="BM132" s="225" t="s">
        <v>146</v>
      </c>
    </row>
    <row r="133" s="2" customFormat="1" ht="24.15" customHeight="1">
      <c r="A133" s="35"/>
      <c r="B133" s="36"/>
      <c r="C133" s="227" t="s">
        <v>147</v>
      </c>
      <c r="D133" s="227" t="s">
        <v>133</v>
      </c>
      <c r="E133" s="228" t="s">
        <v>148</v>
      </c>
      <c r="F133" s="229" t="s">
        <v>149</v>
      </c>
      <c r="G133" s="230" t="s">
        <v>129</v>
      </c>
      <c r="H133" s="231">
        <v>50.5</v>
      </c>
      <c r="I133" s="232"/>
      <c r="J133" s="233">
        <f>ROUND(I133*H133,2)</f>
        <v>0</v>
      </c>
      <c r="K133" s="234"/>
      <c r="L133" s="235"/>
      <c r="M133" s="236" t="s">
        <v>1</v>
      </c>
      <c r="N133" s="237" t="s">
        <v>39</v>
      </c>
      <c r="O133" s="88"/>
      <c r="P133" s="223">
        <f>O133*H133</f>
        <v>0</v>
      </c>
      <c r="Q133" s="223">
        <v>0.00018000000000000001</v>
      </c>
      <c r="R133" s="223">
        <f>Q133*H133</f>
        <v>0.0090900000000000009</v>
      </c>
      <c r="S133" s="223">
        <v>0</v>
      </c>
      <c r="T133" s="22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5" t="s">
        <v>137</v>
      </c>
      <c r="AT133" s="225" t="s">
        <v>133</v>
      </c>
      <c r="AU133" s="225" t="s">
        <v>84</v>
      </c>
      <c r="AY133" s="14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4" t="s">
        <v>79</v>
      </c>
      <c r="BK133" s="226">
        <f>ROUND(I133*H133,2)</f>
        <v>0</v>
      </c>
      <c r="BL133" s="14" t="s">
        <v>130</v>
      </c>
      <c r="BM133" s="225" t="s">
        <v>150</v>
      </c>
    </row>
    <row r="134" s="2" customFormat="1" ht="16.5" customHeight="1">
      <c r="A134" s="35"/>
      <c r="B134" s="36"/>
      <c r="C134" s="227" t="s">
        <v>151</v>
      </c>
      <c r="D134" s="227" t="s">
        <v>133</v>
      </c>
      <c r="E134" s="228" t="s">
        <v>152</v>
      </c>
      <c r="F134" s="229" t="s">
        <v>153</v>
      </c>
      <c r="G134" s="230" t="s">
        <v>136</v>
      </c>
      <c r="H134" s="231">
        <v>48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39</v>
      </c>
      <c r="O134" s="8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5" t="s">
        <v>137</v>
      </c>
      <c r="AT134" s="225" t="s">
        <v>133</v>
      </c>
      <c r="AU134" s="225" t="s">
        <v>84</v>
      </c>
      <c r="AY134" s="14" t="s">
        <v>123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4" t="s">
        <v>79</v>
      </c>
      <c r="BK134" s="226">
        <f>ROUND(I134*H134,2)</f>
        <v>0</v>
      </c>
      <c r="BL134" s="14" t="s">
        <v>130</v>
      </c>
      <c r="BM134" s="225" t="s">
        <v>154</v>
      </c>
    </row>
    <row r="135" s="2" customFormat="1" ht="16.5" customHeight="1">
      <c r="A135" s="35"/>
      <c r="B135" s="36"/>
      <c r="C135" s="227" t="s">
        <v>155</v>
      </c>
      <c r="D135" s="227" t="s">
        <v>133</v>
      </c>
      <c r="E135" s="228" t="s">
        <v>156</v>
      </c>
      <c r="F135" s="229" t="s">
        <v>157</v>
      </c>
      <c r="G135" s="230" t="s">
        <v>136</v>
      </c>
      <c r="H135" s="231">
        <v>4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39</v>
      </c>
      <c r="O135" s="8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5" t="s">
        <v>137</v>
      </c>
      <c r="AT135" s="225" t="s">
        <v>133</v>
      </c>
      <c r="AU135" s="225" t="s">
        <v>84</v>
      </c>
      <c r="AY135" s="14" t="s">
        <v>123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4" t="s">
        <v>79</v>
      </c>
      <c r="BK135" s="226">
        <f>ROUND(I135*H135,2)</f>
        <v>0</v>
      </c>
      <c r="BL135" s="14" t="s">
        <v>130</v>
      </c>
      <c r="BM135" s="225" t="s">
        <v>158</v>
      </c>
    </row>
    <row r="136" s="2" customFormat="1" ht="24.15" customHeight="1">
      <c r="A136" s="35"/>
      <c r="B136" s="36"/>
      <c r="C136" s="213" t="s">
        <v>159</v>
      </c>
      <c r="D136" s="213" t="s">
        <v>126</v>
      </c>
      <c r="E136" s="214" t="s">
        <v>160</v>
      </c>
      <c r="F136" s="215" t="s">
        <v>161</v>
      </c>
      <c r="G136" s="216" t="s">
        <v>129</v>
      </c>
      <c r="H136" s="217">
        <v>6</v>
      </c>
      <c r="I136" s="218"/>
      <c r="J136" s="219">
        <f>ROUND(I136*H136,2)</f>
        <v>0</v>
      </c>
      <c r="K136" s="220"/>
      <c r="L136" s="41"/>
      <c r="M136" s="221" t="s">
        <v>1</v>
      </c>
      <c r="N136" s="222" t="s">
        <v>39</v>
      </c>
      <c r="O136" s="8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5" t="s">
        <v>130</v>
      </c>
      <c r="AT136" s="225" t="s">
        <v>126</v>
      </c>
      <c r="AU136" s="225" t="s">
        <v>84</v>
      </c>
      <c r="AY136" s="14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4" t="s">
        <v>79</v>
      </c>
      <c r="BK136" s="226">
        <f>ROUND(I136*H136,2)</f>
        <v>0</v>
      </c>
      <c r="BL136" s="14" t="s">
        <v>130</v>
      </c>
      <c r="BM136" s="225" t="s">
        <v>162</v>
      </c>
    </row>
    <row r="137" s="2" customFormat="1" ht="24.15" customHeight="1">
      <c r="A137" s="35"/>
      <c r="B137" s="36"/>
      <c r="C137" s="227" t="s">
        <v>163</v>
      </c>
      <c r="D137" s="227" t="s">
        <v>133</v>
      </c>
      <c r="E137" s="228" t="s">
        <v>164</v>
      </c>
      <c r="F137" s="229" t="s">
        <v>165</v>
      </c>
      <c r="G137" s="230" t="s">
        <v>129</v>
      </c>
      <c r="H137" s="231">
        <v>29.399999999999999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39</v>
      </c>
      <c r="O137" s="88"/>
      <c r="P137" s="223">
        <f>O137*H137</f>
        <v>0</v>
      </c>
      <c r="Q137" s="223">
        <v>0.00010000000000000001</v>
      </c>
      <c r="R137" s="223">
        <f>Q137*H137</f>
        <v>0.0029399999999999999</v>
      </c>
      <c r="S137" s="223">
        <v>0</v>
      </c>
      <c r="T137" s="22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5" t="s">
        <v>137</v>
      </c>
      <c r="AT137" s="225" t="s">
        <v>133</v>
      </c>
      <c r="AU137" s="225" t="s">
        <v>84</v>
      </c>
      <c r="AY137" s="14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4" t="s">
        <v>79</v>
      </c>
      <c r="BK137" s="226">
        <f>ROUND(I137*H137,2)</f>
        <v>0</v>
      </c>
      <c r="BL137" s="14" t="s">
        <v>130</v>
      </c>
      <c r="BM137" s="225" t="s">
        <v>166</v>
      </c>
    </row>
    <row r="138" s="2" customFormat="1" ht="16.5" customHeight="1">
      <c r="A138" s="35"/>
      <c r="B138" s="36"/>
      <c r="C138" s="227" t="s">
        <v>167</v>
      </c>
      <c r="D138" s="227" t="s">
        <v>133</v>
      </c>
      <c r="E138" s="228" t="s">
        <v>168</v>
      </c>
      <c r="F138" s="229" t="s">
        <v>169</v>
      </c>
      <c r="G138" s="230" t="s">
        <v>136</v>
      </c>
      <c r="H138" s="231">
        <v>24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39</v>
      </c>
      <c r="O138" s="8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5" t="s">
        <v>137</v>
      </c>
      <c r="AT138" s="225" t="s">
        <v>133</v>
      </c>
      <c r="AU138" s="225" t="s">
        <v>84</v>
      </c>
      <c r="AY138" s="14" t="s">
        <v>123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4" t="s">
        <v>79</v>
      </c>
      <c r="BK138" s="226">
        <f>ROUND(I138*H138,2)</f>
        <v>0</v>
      </c>
      <c r="BL138" s="14" t="s">
        <v>130</v>
      </c>
      <c r="BM138" s="225" t="s">
        <v>170</v>
      </c>
    </row>
    <row r="139" s="2" customFormat="1" ht="16.5" customHeight="1">
      <c r="A139" s="35"/>
      <c r="B139" s="36"/>
      <c r="C139" s="227" t="s">
        <v>171</v>
      </c>
      <c r="D139" s="227" t="s">
        <v>133</v>
      </c>
      <c r="E139" s="228" t="s">
        <v>172</v>
      </c>
      <c r="F139" s="229" t="s">
        <v>173</v>
      </c>
      <c r="G139" s="230" t="s">
        <v>136</v>
      </c>
      <c r="H139" s="231">
        <v>2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39</v>
      </c>
      <c r="O139" s="8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5" t="s">
        <v>137</v>
      </c>
      <c r="AT139" s="225" t="s">
        <v>133</v>
      </c>
      <c r="AU139" s="225" t="s">
        <v>84</v>
      </c>
      <c r="AY139" s="14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4" t="s">
        <v>79</v>
      </c>
      <c r="BK139" s="226">
        <f>ROUND(I139*H139,2)</f>
        <v>0</v>
      </c>
      <c r="BL139" s="14" t="s">
        <v>130</v>
      </c>
      <c r="BM139" s="225" t="s">
        <v>174</v>
      </c>
    </row>
    <row r="140" s="2" customFormat="1" ht="24.15" customHeight="1">
      <c r="A140" s="35"/>
      <c r="B140" s="36"/>
      <c r="C140" s="213" t="s">
        <v>175</v>
      </c>
      <c r="D140" s="213" t="s">
        <v>126</v>
      </c>
      <c r="E140" s="214" t="s">
        <v>176</v>
      </c>
      <c r="F140" s="215" t="s">
        <v>177</v>
      </c>
      <c r="G140" s="216" t="s">
        <v>129</v>
      </c>
      <c r="H140" s="217">
        <v>3</v>
      </c>
      <c r="I140" s="218"/>
      <c r="J140" s="219">
        <f>ROUND(I140*H140,2)</f>
        <v>0</v>
      </c>
      <c r="K140" s="220"/>
      <c r="L140" s="41"/>
      <c r="M140" s="221" t="s">
        <v>1</v>
      </c>
      <c r="N140" s="222" t="s">
        <v>39</v>
      </c>
      <c r="O140" s="8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5" t="s">
        <v>130</v>
      </c>
      <c r="AT140" s="225" t="s">
        <v>126</v>
      </c>
      <c r="AU140" s="225" t="s">
        <v>84</v>
      </c>
      <c r="AY140" s="14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4" t="s">
        <v>79</v>
      </c>
      <c r="BK140" s="226">
        <f>ROUND(I140*H140,2)</f>
        <v>0</v>
      </c>
      <c r="BL140" s="14" t="s">
        <v>130</v>
      </c>
      <c r="BM140" s="225" t="s">
        <v>178</v>
      </c>
    </row>
    <row r="141" s="2" customFormat="1" ht="21.75" customHeight="1">
      <c r="A141" s="35"/>
      <c r="B141" s="36"/>
      <c r="C141" s="227" t="s">
        <v>179</v>
      </c>
      <c r="D141" s="227" t="s">
        <v>133</v>
      </c>
      <c r="E141" s="228" t="s">
        <v>180</v>
      </c>
      <c r="F141" s="229" t="s">
        <v>181</v>
      </c>
      <c r="G141" s="230" t="s">
        <v>129</v>
      </c>
      <c r="H141" s="231">
        <v>3.1499999999999999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39</v>
      </c>
      <c r="O141" s="88"/>
      <c r="P141" s="223">
        <f>O141*H141</f>
        <v>0</v>
      </c>
      <c r="Q141" s="223">
        <v>0.00010000000000000001</v>
      </c>
      <c r="R141" s="223">
        <f>Q141*H141</f>
        <v>0.00031500000000000001</v>
      </c>
      <c r="S141" s="223">
        <v>0</v>
      </c>
      <c r="T141" s="22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5" t="s">
        <v>137</v>
      </c>
      <c r="AT141" s="225" t="s">
        <v>133</v>
      </c>
      <c r="AU141" s="225" t="s">
        <v>84</v>
      </c>
      <c r="AY141" s="14" t="s">
        <v>123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4" t="s">
        <v>79</v>
      </c>
      <c r="BK141" s="226">
        <f>ROUND(I141*H141,2)</f>
        <v>0</v>
      </c>
      <c r="BL141" s="14" t="s">
        <v>130</v>
      </c>
      <c r="BM141" s="225" t="s">
        <v>182</v>
      </c>
    </row>
    <row r="142" s="2" customFormat="1" ht="24.15" customHeight="1">
      <c r="A142" s="35"/>
      <c r="B142" s="36"/>
      <c r="C142" s="213" t="s">
        <v>183</v>
      </c>
      <c r="D142" s="213" t="s">
        <v>126</v>
      </c>
      <c r="E142" s="214" t="s">
        <v>184</v>
      </c>
      <c r="F142" s="215" t="s">
        <v>185</v>
      </c>
      <c r="G142" s="216" t="s">
        <v>186</v>
      </c>
      <c r="H142" s="217">
        <v>7</v>
      </c>
      <c r="I142" s="218"/>
      <c r="J142" s="219">
        <f>ROUND(I142*H142,2)</f>
        <v>0</v>
      </c>
      <c r="K142" s="220"/>
      <c r="L142" s="41"/>
      <c r="M142" s="221" t="s">
        <v>1</v>
      </c>
      <c r="N142" s="222" t="s">
        <v>39</v>
      </c>
      <c r="O142" s="8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5" t="s">
        <v>130</v>
      </c>
      <c r="AT142" s="225" t="s">
        <v>126</v>
      </c>
      <c r="AU142" s="225" t="s">
        <v>84</v>
      </c>
      <c r="AY142" s="14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4" t="s">
        <v>79</v>
      </c>
      <c r="BK142" s="226">
        <f>ROUND(I142*H142,2)</f>
        <v>0</v>
      </c>
      <c r="BL142" s="14" t="s">
        <v>130</v>
      </c>
      <c r="BM142" s="225" t="s">
        <v>187</v>
      </c>
    </row>
    <row r="143" s="2" customFormat="1" ht="24.15" customHeight="1">
      <c r="A143" s="35"/>
      <c r="B143" s="36"/>
      <c r="C143" s="227" t="s">
        <v>188</v>
      </c>
      <c r="D143" s="227" t="s">
        <v>133</v>
      </c>
      <c r="E143" s="228" t="s">
        <v>189</v>
      </c>
      <c r="F143" s="229" t="s">
        <v>190</v>
      </c>
      <c r="G143" s="230" t="s">
        <v>186</v>
      </c>
      <c r="H143" s="231">
        <v>7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39</v>
      </c>
      <c r="O143" s="88"/>
      <c r="P143" s="223">
        <f>O143*H143</f>
        <v>0</v>
      </c>
      <c r="Q143" s="223">
        <v>0.00014999999999999999</v>
      </c>
      <c r="R143" s="223">
        <f>Q143*H143</f>
        <v>0.0010499999999999999</v>
      </c>
      <c r="S143" s="223">
        <v>0</v>
      </c>
      <c r="T143" s="22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5" t="s">
        <v>137</v>
      </c>
      <c r="AT143" s="225" t="s">
        <v>133</v>
      </c>
      <c r="AU143" s="225" t="s">
        <v>84</v>
      </c>
      <c r="AY143" s="14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4" t="s">
        <v>79</v>
      </c>
      <c r="BK143" s="226">
        <f>ROUND(I143*H143,2)</f>
        <v>0</v>
      </c>
      <c r="BL143" s="14" t="s">
        <v>130</v>
      </c>
      <c r="BM143" s="225" t="s">
        <v>191</v>
      </c>
    </row>
    <row r="144" s="2" customFormat="1" ht="33" customHeight="1">
      <c r="A144" s="35"/>
      <c r="B144" s="36"/>
      <c r="C144" s="213" t="s">
        <v>192</v>
      </c>
      <c r="D144" s="213" t="s">
        <v>126</v>
      </c>
      <c r="E144" s="214" t="s">
        <v>193</v>
      </c>
      <c r="F144" s="215" t="s">
        <v>194</v>
      </c>
      <c r="G144" s="216" t="s">
        <v>129</v>
      </c>
      <c r="H144" s="217">
        <v>172</v>
      </c>
      <c r="I144" s="218"/>
      <c r="J144" s="219">
        <f>ROUND(I144*H144,2)</f>
        <v>0</v>
      </c>
      <c r="K144" s="220"/>
      <c r="L144" s="41"/>
      <c r="M144" s="221" t="s">
        <v>1</v>
      </c>
      <c r="N144" s="222" t="s">
        <v>39</v>
      </c>
      <c r="O144" s="8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5" t="s">
        <v>130</v>
      </c>
      <c r="AT144" s="225" t="s">
        <v>126</v>
      </c>
      <c r="AU144" s="225" t="s">
        <v>84</v>
      </c>
      <c r="AY144" s="14" t="s">
        <v>123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4" t="s">
        <v>79</v>
      </c>
      <c r="BK144" s="226">
        <f>ROUND(I144*H144,2)</f>
        <v>0</v>
      </c>
      <c r="BL144" s="14" t="s">
        <v>130</v>
      </c>
      <c r="BM144" s="225" t="s">
        <v>195</v>
      </c>
    </row>
    <row r="145" s="2" customFormat="1" ht="24.15" customHeight="1">
      <c r="A145" s="35"/>
      <c r="B145" s="36"/>
      <c r="C145" s="227" t="s">
        <v>196</v>
      </c>
      <c r="D145" s="227" t="s">
        <v>133</v>
      </c>
      <c r="E145" s="228" t="s">
        <v>197</v>
      </c>
      <c r="F145" s="229" t="s">
        <v>198</v>
      </c>
      <c r="G145" s="230" t="s">
        <v>129</v>
      </c>
      <c r="H145" s="231">
        <v>96.599999999999994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39</v>
      </c>
      <c r="O145" s="88"/>
      <c r="P145" s="223">
        <f>O145*H145</f>
        <v>0</v>
      </c>
      <c r="Q145" s="223">
        <v>6.9999999999999994E-05</v>
      </c>
      <c r="R145" s="223">
        <f>Q145*H145</f>
        <v>0.0067619999999999989</v>
      </c>
      <c r="S145" s="223">
        <v>0</v>
      </c>
      <c r="T145" s="22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5" t="s">
        <v>137</v>
      </c>
      <c r="AT145" s="225" t="s">
        <v>133</v>
      </c>
      <c r="AU145" s="225" t="s">
        <v>84</v>
      </c>
      <c r="AY145" s="14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4" t="s">
        <v>79</v>
      </c>
      <c r="BK145" s="226">
        <f>ROUND(I145*H145,2)</f>
        <v>0</v>
      </c>
      <c r="BL145" s="14" t="s">
        <v>130</v>
      </c>
      <c r="BM145" s="225" t="s">
        <v>199</v>
      </c>
    </row>
    <row r="146" s="2" customFormat="1" ht="24.15" customHeight="1">
      <c r="A146" s="35"/>
      <c r="B146" s="36"/>
      <c r="C146" s="227" t="s">
        <v>200</v>
      </c>
      <c r="D146" s="227" t="s">
        <v>133</v>
      </c>
      <c r="E146" s="228" t="s">
        <v>201</v>
      </c>
      <c r="F146" s="229" t="s">
        <v>202</v>
      </c>
      <c r="G146" s="230" t="s">
        <v>129</v>
      </c>
      <c r="H146" s="231">
        <v>9.1999999999999993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39</v>
      </c>
      <c r="O146" s="88"/>
      <c r="P146" s="223">
        <f>O146*H146</f>
        <v>0</v>
      </c>
      <c r="Q146" s="223">
        <v>0.00011</v>
      </c>
      <c r="R146" s="223">
        <f>Q146*H146</f>
        <v>0.0010119999999999999</v>
      </c>
      <c r="S146" s="223">
        <v>0</v>
      </c>
      <c r="T146" s="22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5" t="s">
        <v>137</v>
      </c>
      <c r="AT146" s="225" t="s">
        <v>133</v>
      </c>
      <c r="AU146" s="225" t="s">
        <v>84</v>
      </c>
      <c r="AY146" s="14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4" t="s">
        <v>79</v>
      </c>
      <c r="BK146" s="226">
        <f>ROUND(I146*H146,2)</f>
        <v>0</v>
      </c>
      <c r="BL146" s="14" t="s">
        <v>130</v>
      </c>
      <c r="BM146" s="225" t="s">
        <v>203</v>
      </c>
    </row>
    <row r="147" s="2" customFormat="1" ht="24.15" customHeight="1">
      <c r="A147" s="35"/>
      <c r="B147" s="36"/>
      <c r="C147" s="213" t="s">
        <v>204</v>
      </c>
      <c r="D147" s="213" t="s">
        <v>126</v>
      </c>
      <c r="E147" s="214" t="s">
        <v>205</v>
      </c>
      <c r="F147" s="215" t="s">
        <v>206</v>
      </c>
      <c r="G147" s="216" t="s">
        <v>129</v>
      </c>
      <c r="H147" s="217">
        <v>46</v>
      </c>
      <c r="I147" s="218"/>
      <c r="J147" s="219">
        <f>ROUND(I147*H147,2)</f>
        <v>0</v>
      </c>
      <c r="K147" s="220"/>
      <c r="L147" s="41"/>
      <c r="M147" s="221" t="s">
        <v>1</v>
      </c>
      <c r="N147" s="222" t="s">
        <v>39</v>
      </c>
      <c r="O147" s="88"/>
      <c r="P147" s="223">
        <f>O147*H147</f>
        <v>0</v>
      </c>
      <c r="Q147" s="223">
        <v>0</v>
      </c>
      <c r="R147" s="223">
        <f>Q147*H147</f>
        <v>0</v>
      </c>
      <c r="S147" s="223">
        <v>0.00215</v>
      </c>
      <c r="T147" s="224">
        <f>S147*H147</f>
        <v>0.098900000000000002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5" t="s">
        <v>130</v>
      </c>
      <c r="AT147" s="225" t="s">
        <v>126</v>
      </c>
      <c r="AU147" s="225" t="s">
        <v>84</v>
      </c>
      <c r="AY147" s="14" t="s">
        <v>123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4" t="s">
        <v>79</v>
      </c>
      <c r="BK147" s="226">
        <f>ROUND(I147*H147,2)</f>
        <v>0</v>
      </c>
      <c r="BL147" s="14" t="s">
        <v>130</v>
      </c>
      <c r="BM147" s="225" t="s">
        <v>207</v>
      </c>
    </row>
    <row r="148" s="2" customFormat="1" ht="24.15" customHeight="1">
      <c r="A148" s="35"/>
      <c r="B148" s="36"/>
      <c r="C148" s="213" t="s">
        <v>8</v>
      </c>
      <c r="D148" s="213" t="s">
        <v>126</v>
      </c>
      <c r="E148" s="214" t="s">
        <v>208</v>
      </c>
      <c r="F148" s="215" t="s">
        <v>209</v>
      </c>
      <c r="G148" s="216" t="s">
        <v>129</v>
      </c>
      <c r="H148" s="217">
        <v>139</v>
      </c>
      <c r="I148" s="218"/>
      <c r="J148" s="219">
        <f>ROUND(I148*H148,2)</f>
        <v>0</v>
      </c>
      <c r="K148" s="220"/>
      <c r="L148" s="41"/>
      <c r="M148" s="221" t="s">
        <v>1</v>
      </c>
      <c r="N148" s="222" t="s">
        <v>39</v>
      </c>
      <c r="O148" s="8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5" t="s">
        <v>130</v>
      </c>
      <c r="AT148" s="225" t="s">
        <v>126</v>
      </c>
      <c r="AU148" s="225" t="s">
        <v>84</v>
      </c>
      <c r="AY148" s="14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4" t="s">
        <v>79</v>
      </c>
      <c r="BK148" s="226">
        <f>ROUND(I148*H148,2)</f>
        <v>0</v>
      </c>
      <c r="BL148" s="14" t="s">
        <v>130</v>
      </c>
      <c r="BM148" s="225" t="s">
        <v>210</v>
      </c>
    </row>
    <row r="149" s="2" customFormat="1" ht="24.15" customHeight="1">
      <c r="A149" s="35"/>
      <c r="B149" s="36"/>
      <c r="C149" s="227" t="s">
        <v>130</v>
      </c>
      <c r="D149" s="227" t="s">
        <v>133</v>
      </c>
      <c r="E149" s="228" t="s">
        <v>211</v>
      </c>
      <c r="F149" s="229" t="s">
        <v>212</v>
      </c>
      <c r="G149" s="230" t="s">
        <v>129</v>
      </c>
      <c r="H149" s="231">
        <v>129.94999999999999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39</v>
      </c>
      <c r="O149" s="88"/>
      <c r="P149" s="223">
        <f>O149*H149</f>
        <v>0</v>
      </c>
      <c r="Q149" s="223">
        <v>0.00012</v>
      </c>
      <c r="R149" s="223">
        <f>Q149*H149</f>
        <v>0.015593999999999999</v>
      </c>
      <c r="S149" s="223">
        <v>0</v>
      </c>
      <c r="T149" s="22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5" t="s">
        <v>137</v>
      </c>
      <c r="AT149" s="225" t="s">
        <v>133</v>
      </c>
      <c r="AU149" s="225" t="s">
        <v>84</v>
      </c>
      <c r="AY149" s="14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4" t="s">
        <v>79</v>
      </c>
      <c r="BK149" s="226">
        <f>ROUND(I149*H149,2)</f>
        <v>0</v>
      </c>
      <c r="BL149" s="14" t="s">
        <v>130</v>
      </c>
      <c r="BM149" s="225" t="s">
        <v>213</v>
      </c>
    </row>
    <row r="150" s="2" customFormat="1" ht="24.15" customHeight="1">
      <c r="A150" s="35"/>
      <c r="B150" s="36"/>
      <c r="C150" s="227" t="s">
        <v>214</v>
      </c>
      <c r="D150" s="227" t="s">
        <v>133</v>
      </c>
      <c r="E150" s="228" t="s">
        <v>215</v>
      </c>
      <c r="F150" s="229" t="s">
        <v>216</v>
      </c>
      <c r="G150" s="230" t="s">
        <v>129</v>
      </c>
      <c r="H150" s="231">
        <v>35.649999999999999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39</v>
      </c>
      <c r="O150" s="88"/>
      <c r="P150" s="223">
        <f>O150*H150</f>
        <v>0</v>
      </c>
      <c r="Q150" s="223">
        <v>0.00017000000000000001</v>
      </c>
      <c r="R150" s="223">
        <f>Q150*H150</f>
        <v>0.0060604999999999999</v>
      </c>
      <c r="S150" s="223">
        <v>0</v>
      </c>
      <c r="T150" s="22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5" t="s">
        <v>137</v>
      </c>
      <c r="AT150" s="225" t="s">
        <v>133</v>
      </c>
      <c r="AU150" s="225" t="s">
        <v>84</v>
      </c>
      <c r="AY150" s="14" t="s">
        <v>123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4" t="s">
        <v>79</v>
      </c>
      <c r="BK150" s="226">
        <f>ROUND(I150*H150,2)</f>
        <v>0</v>
      </c>
      <c r="BL150" s="14" t="s">
        <v>130</v>
      </c>
      <c r="BM150" s="225" t="s">
        <v>217</v>
      </c>
    </row>
    <row r="151" s="2" customFormat="1" ht="24.15" customHeight="1">
      <c r="A151" s="35"/>
      <c r="B151" s="36"/>
      <c r="C151" s="213" t="s">
        <v>218</v>
      </c>
      <c r="D151" s="213" t="s">
        <v>126</v>
      </c>
      <c r="E151" s="214" t="s">
        <v>219</v>
      </c>
      <c r="F151" s="215" t="s">
        <v>220</v>
      </c>
      <c r="G151" s="216" t="s">
        <v>129</v>
      </c>
      <c r="H151" s="217">
        <v>53</v>
      </c>
      <c r="I151" s="218"/>
      <c r="J151" s="219">
        <f>ROUND(I151*H151,2)</f>
        <v>0</v>
      </c>
      <c r="K151" s="220"/>
      <c r="L151" s="41"/>
      <c r="M151" s="221" t="s">
        <v>1</v>
      </c>
      <c r="N151" s="222" t="s">
        <v>39</v>
      </c>
      <c r="O151" s="8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5" t="s">
        <v>130</v>
      </c>
      <c r="AT151" s="225" t="s">
        <v>126</v>
      </c>
      <c r="AU151" s="225" t="s">
        <v>84</v>
      </c>
      <c r="AY151" s="14" t="s">
        <v>123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4" t="s">
        <v>79</v>
      </c>
      <c r="BK151" s="226">
        <f>ROUND(I151*H151,2)</f>
        <v>0</v>
      </c>
      <c r="BL151" s="14" t="s">
        <v>130</v>
      </c>
      <c r="BM151" s="225" t="s">
        <v>221</v>
      </c>
    </row>
    <row r="152" s="2" customFormat="1" ht="24.15" customHeight="1">
      <c r="A152" s="35"/>
      <c r="B152" s="36"/>
      <c r="C152" s="227" t="s">
        <v>222</v>
      </c>
      <c r="D152" s="227" t="s">
        <v>133</v>
      </c>
      <c r="E152" s="228" t="s">
        <v>223</v>
      </c>
      <c r="F152" s="229" t="s">
        <v>224</v>
      </c>
      <c r="G152" s="230" t="s">
        <v>129</v>
      </c>
      <c r="H152" s="231">
        <v>35.649999999999999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39</v>
      </c>
      <c r="O152" s="88"/>
      <c r="P152" s="223">
        <f>O152*H152</f>
        <v>0</v>
      </c>
      <c r="Q152" s="223">
        <v>0.00016000000000000001</v>
      </c>
      <c r="R152" s="223">
        <f>Q152*H152</f>
        <v>0.0057039999999999999</v>
      </c>
      <c r="S152" s="223">
        <v>0</v>
      </c>
      <c r="T152" s="22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5" t="s">
        <v>137</v>
      </c>
      <c r="AT152" s="225" t="s">
        <v>133</v>
      </c>
      <c r="AU152" s="225" t="s">
        <v>84</v>
      </c>
      <c r="AY152" s="14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4" t="s">
        <v>79</v>
      </c>
      <c r="BK152" s="226">
        <f>ROUND(I152*H152,2)</f>
        <v>0</v>
      </c>
      <c r="BL152" s="14" t="s">
        <v>130</v>
      </c>
      <c r="BM152" s="225" t="s">
        <v>225</v>
      </c>
    </row>
    <row r="153" s="2" customFormat="1" ht="24.15" customHeight="1">
      <c r="A153" s="35"/>
      <c r="B153" s="36"/>
      <c r="C153" s="227" t="s">
        <v>226</v>
      </c>
      <c r="D153" s="227" t="s">
        <v>133</v>
      </c>
      <c r="E153" s="228" t="s">
        <v>227</v>
      </c>
      <c r="F153" s="229" t="s">
        <v>228</v>
      </c>
      <c r="G153" s="230" t="s">
        <v>129</v>
      </c>
      <c r="H153" s="231">
        <v>25.300000000000001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39</v>
      </c>
      <c r="O153" s="88"/>
      <c r="P153" s="223">
        <f>O153*H153</f>
        <v>0</v>
      </c>
      <c r="Q153" s="223">
        <v>0.00025000000000000001</v>
      </c>
      <c r="R153" s="223">
        <f>Q153*H153</f>
        <v>0.0063249999999999999</v>
      </c>
      <c r="S153" s="223">
        <v>0</v>
      </c>
      <c r="T153" s="22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5" t="s">
        <v>137</v>
      </c>
      <c r="AT153" s="225" t="s">
        <v>133</v>
      </c>
      <c r="AU153" s="225" t="s">
        <v>84</v>
      </c>
      <c r="AY153" s="14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4" t="s">
        <v>79</v>
      </c>
      <c r="BK153" s="226">
        <f>ROUND(I153*H153,2)</f>
        <v>0</v>
      </c>
      <c r="BL153" s="14" t="s">
        <v>130</v>
      </c>
      <c r="BM153" s="225" t="s">
        <v>229</v>
      </c>
    </row>
    <row r="154" s="2" customFormat="1" ht="24.15" customHeight="1">
      <c r="A154" s="35"/>
      <c r="B154" s="36"/>
      <c r="C154" s="213" t="s">
        <v>7</v>
      </c>
      <c r="D154" s="213" t="s">
        <v>126</v>
      </c>
      <c r="E154" s="214" t="s">
        <v>219</v>
      </c>
      <c r="F154" s="215" t="s">
        <v>220</v>
      </c>
      <c r="G154" s="216" t="s">
        <v>129</v>
      </c>
      <c r="H154" s="217">
        <v>62</v>
      </c>
      <c r="I154" s="218"/>
      <c r="J154" s="219">
        <f>ROUND(I154*H154,2)</f>
        <v>0</v>
      </c>
      <c r="K154" s="220"/>
      <c r="L154" s="41"/>
      <c r="M154" s="221" t="s">
        <v>1</v>
      </c>
      <c r="N154" s="222" t="s">
        <v>39</v>
      </c>
      <c r="O154" s="8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5" t="s">
        <v>130</v>
      </c>
      <c r="AT154" s="225" t="s">
        <v>126</v>
      </c>
      <c r="AU154" s="225" t="s">
        <v>84</v>
      </c>
      <c r="AY154" s="14" t="s">
        <v>123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4" t="s">
        <v>79</v>
      </c>
      <c r="BK154" s="226">
        <f>ROUND(I154*H154,2)</f>
        <v>0</v>
      </c>
      <c r="BL154" s="14" t="s">
        <v>130</v>
      </c>
      <c r="BM154" s="225" t="s">
        <v>230</v>
      </c>
    </row>
    <row r="155" s="2" customFormat="1" ht="24.15" customHeight="1">
      <c r="A155" s="35"/>
      <c r="B155" s="36"/>
      <c r="C155" s="213" t="s">
        <v>231</v>
      </c>
      <c r="D155" s="213" t="s">
        <v>126</v>
      </c>
      <c r="E155" s="214" t="s">
        <v>232</v>
      </c>
      <c r="F155" s="215" t="s">
        <v>233</v>
      </c>
      <c r="G155" s="216" t="s">
        <v>129</v>
      </c>
      <c r="H155" s="217">
        <v>62</v>
      </c>
      <c r="I155" s="218"/>
      <c r="J155" s="219">
        <f>ROUND(I155*H155,2)</f>
        <v>0</v>
      </c>
      <c r="K155" s="220"/>
      <c r="L155" s="41"/>
      <c r="M155" s="221" t="s">
        <v>1</v>
      </c>
      <c r="N155" s="222" t="s">
        <v>39</v>
      </c>
      <c r="O155" s="8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5" t="s">
        <v>130</v>
      </c>
      <c r="AT155" s="225" t="s">
        <v>126</v>
      </c>
      <c r="AU155" s="225" t="s">
        <v>84</v>
      </c>
      <c r="AY155" s="14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4" t="s">
        <v>79</v>
      </c>
      <c r="BK155" s="226">
        <f>ROUND(I155*H155,2)</f>
        <v>0</v>
      </c>
      <c r="BL155" s="14" t="s">
        <v>130</v>
      </c>
      <c r="BM155" s="225" t="s">
        <v>234</v>
      </c>
    </row>
    <row r="156" s="2" customFormat="1" ht="24.15" customHeight="1">
      <c r="A156" s="35"/>
      <c r="B156" s="36"/>
      <c r="C156" s="227" t="s">
        <v>235</v>
      </c>
      <c r="D156" s="227" t="s">
        <v>133</v>
      </c>
      <c r="E156" s="228" t="s">
        <v>236</v>
      </c>
      <c r="F156" s="229" t="s">
        <v>237</v>
      </c>
      <c r="G156" s="230" t="s">
        <v>129</v>
      </c>
      <c r="H156" s="231">
        <v>71.299999999999997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39</v>
      </c>
      <c r="O156" s="88"/>
      <c r="P156" s="223">
        <f>O156*H156</f>
        <v>0</v>
      </c>
      <c r="Q156" s="223">
        <v>0.00034000000000000002</v>
      </c>
      <c r="R156" s="223">
        <f>Q156*H156</f>
        <v>0.024242</v>
      </c>
      <c r="S156" s="223">
        <v>0</v>
      </c>
      <c r="T156" s="22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5" t="s">
        <v>137</v>
      </c>
      <c r="AT156" s="225" t="s">
        <v>133</v>
      </c>
      <c r="AU156" s="225" t="s">
        <v>84</v>
      </c>
      <c r="AY156" s="14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4" t="s">
        <v>79</v>
      </c>
      <c r="BK156" s="226">
        <f>ROUND(I156*H156,2)</f>
        <v>0</v>
      </c>
      <c r="BL156" s="14" t="s">
        <v>130</v>
      </c>
      <c r="BM156" s="225" t="s">
        <v>238</v>
      </c>
    </row>
    <row r="157" s="2" customFormat="1" ht="24.15" customHeight="1">
      <c r="A157" s="35"/>
      <c r="B157" s="36"/>
      <c r="C157" s="213" t="s">
        <v>239</v>
      </c>
      <c r="D157" s="213" t="s">
        <v>126</v>
      </c>
      <c r="E157" s="214" t="s">
        <v>240</v>
      </c>
      <c r="F157" s="215" t="s">
        <v>241</v>
      </c>
      <c r="G157" s="216" t="s">
        <v>129</v>
      </c>
      <c r="H157" s="217">
        <v>16</v>
      </c>
      <c r="I157" s="218"/>
      <c r="J157" s="219">
        <f>ROUND(I157*H157,2)</f>
        <v>0</v>
      </c>
      <c r="K157" s="220"/>
      <c r="L157" s="41"/>
      <c r="M157" s="221" t="s">
        <v>1</v>
      </c>
      <c r="N157" s="222" t="s">
        <v>39</v>
      </c>
      <c r="O157" s="8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5" t="s">
        <v>130</v>
      </c>
      <c r="AT157" s="225" t="s">
        <v>126</v>
      </c>
      <c r="AU157" s="225" t="s">
        <v>84</v>
      </c>
      <c r="AY157" s="14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4" t="s">
        <v>79</v>
      </c>
      <c r="BK157" s="226">
        <f>ROUND(I157*H157,2)</f>
        <v>0</v>
      </c>
      <c r="BL157" s="14" t="s">
        <v>130</v>
      </c>
      <c r="BM157" s="225" t="s">
        <v>242</v>
      </c>
    </row>
    <row r="158" s="2" customFormat="1" ht="16.5" customHeight="1">
      <c r="A158" s="35"/>
      <c r="B158" s="36"/>
      <c r="C158" s="227" t="s">
        <v>137</v>
      </c>
      <c r="D158" s="227" t="s">
        <v>133</v>
      </c>
      <c r="E158" s="228" t="s">
        <v>243</v>
      </c>
      <c r="F158" s="229" t="s">
        <v>244</v>
      </c>
      <c r="G158" s="230" t="s">
        <v>129</v>
      </c>
      <c r="H158" s="231">
        <v>17.600000000000001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39</v>
      </c>
      <c r="O158" s="8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5" t="s">
        <v>137</v>
      </c>
      <c r="AT158" s="225" t="s">
        <v>133</v>
      </c>
      <c r="AU158" s="225" t="s">
        <v>84</v>
      </c>
      <c r="AY158" s="14" t="s">
        <v>123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4" t="s">
        <v>79</v>
      </c>
      <c r="BK158" s="226">
        <f>ROUND(I158*H158,2)</f>
        <v>0</v>
      </c>
      <c r="BL158" s="14" t="s">
        <v>130</v>
      </c>
      <c r="BM158" s="225" t="s">
        <v>245</v>
      </c>
    </row>
    <row r="159" s="2" customFormat="1" ht="16.5" customHeight="1">
      <c r="A159" s="35"/>
      <c r="B159" s="36"/>
      <c r="C159" s="227" t="s">
        <v>246</v>
      </c>
      <c r="D159" s="227" t="s">
        <v>133</v>
      </c>
      <c r="E159" s="228" t="s">
        <v>247</v>
      </c>
      <c r="F159" s="229" t="s">
        <v>248</v>
      </c>
      <c r="G159" s="230" t="s">
        <v>136</v>
      </c>
      <c r="H159" s="231">
        <v>37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39</v>
      </c>
      <c r="O159" s="8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5" t="s">
        <v>137</v>
      </c>
      <c r="AT159" s="225" t="s">
        <v>133</v>
      </c>
      <c r="AU159" s="225" t="s">
        <v>84</v>
      </c>
      <c r="AY159" s="14" t="s">
        <v>123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4" t="s">
        <v>79</v>
      </c>
      <c r="BK159" s="226">
        <f>ROUND(I159*H159,2)</f>
        <v>0</v>
      </c>
      <c r="BL159" s="14" t="s">
        <v>130</v>
      </c>
      <c r="BM159" s="225" t="s">
        <v>249</v>
      </c>
    </row>
    <row r="160" s="2" customFormat="1" ht="24.15" customHeight="1">
      <c r="A160" s="35"/>
      <c r="B160" s="36"/>
      <c r="C160" s="213" t="s">
        <v>250</v>
      </c>
      <c r="D160" s="213" t="s">
        <v>126</v>
      </c>
      <c r="E160" s="214" t="s">
        <v>251</v>
      </c>
      <c r="F160" s="215" t="s">
        <v>252</v>
      </c>
      <c r="G160" s="216" t="s">
        <v>186</v>
      </c>
      <c r="H160" s="217">
        <v>1</v>
      </c>
      <c r="I160" s="218"/>
      <c r="J160" s="219">
        <f>ROUND(I160*H160,2)</f>
        <v>0</v>
      </c>
      <c r="K160" s="220"/>
      <c r="L160" s="41"/>
      <c r="M160" s="221" t="s">
        <v>1</v>
      </c>
      <c r="N160" s="222" t="s">
        <v>39</v>
      </c>
      <c r="O160" s="88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5" t="s">
        <v>130</v>
      </c>
      <c r="AT160" s="225" t="s">
        <v>126</v>
      </c>
      <c r="AU160" s="225" t="s">
        <v>84</v>
      </c>
      <c r="AY160" s="14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4" t="s">
        <v>79</v>
      </c>
      <c r="BK160" s="226">
        <f>ROUND(I160*H160,2)</f>
        <v>0</v>
      </c>
      <c r="BL160" s="14" t="s">
        <v>130</v>
      </c>
      <c r="BM160" s="225" t="s">
        <v>253</v>
      </c>
    </row>
    <row r="161" s="2" customFormat="1" ht="16.5" customHeight="1">
      <c r="A161" s="35"/>
      <c r="B161" s="36"/>
      <c r="C161" s="227" t="s">
        <v>254</v>
      </c>
      <c r="D161" s="227" t="s">
        <v>133</v>
      </c>
      <c r="E161" s="228" t="s">
        <v>255</v>
      </c>
      <c r="F161" s="229" t="s">
        <v>256</v>
      </c>
      <c r="G161" s="230" t="s">
        <v>136</v>
      </c>
      <c r="H161" s="231">
        <v>1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39</v>
      </c>
      <c r="O161" s="8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5" t="s">
        <v>137</v>
      </c>
      <c r="AT161" s="225" t="s">
        <v>133</v>
      </c>
      <c r="AU161" s="225" t="s">
        <v>84</v>
      </c>
      <c r="AY161" s="14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4" t="s">
        <v>79</v>
      </c>
      <c r="BK161" s="226">
        <f>ROUND(I161*H161,2)</f>
        <v>0</v>
      </c>
      <c r="BL161" s="14" t="s">
        <v>130</v>
      </c>
      <c r="BM161" s="225" t="s">
        <v>257</v>
      </c>
    </row>
    <row r="162" s="2" customFormat="1" ht="24.15" customHeight="1">
      <c r="A162" s="35"/>
      <c r="B162" s="36"/>
      <c r="C162" s="213" t="s">
        <v>258</v>
      </c>
      <c r="D162" s="213" t="s">
        <v>126</v>
      </c>
      <c r="E162" s="214" t="s">
        <v>259</v>
      </c>
      <c r="F162" s="215" t="s">
        <v>260</v>
      </c>
      <c r="G162" s="216" t="s">
        <v>129</v>
      </c>
      <c r="H162" s="217">
        <v>40</v>
      </c>
      <c r="I162" s="218"/>
      <c r="J162" s="219">
        <f>ROUND(I162*H162,2)</f>
        <v>0</v>
      </c>
      <c r="K162" s="220"/>
      <c r="L162" s="41"/>
      <c r="M162" s="221" t="s">
        <v>1</v>
      </c>
      <c r="N162" s="222" t="s">
        <v>39</v>
      </c>
      <c r="O162" s="88"/>
      <c r="P162" s="223">
        <f>O162*H162</f>
        <v>0</v>
      </c>
      <c r="Q162" s="223">
        <v>0</v>
      </c>
      <c r="R162" s="223">
        <f>Q162*H162</f>
        <v>0</v>
      </c>
      <c r="S162" s="223">
        <v>0.0025999999999999999</v>
      </c>
      <c r="T162" s="224">
        <f>S162*H162</f>
        <v>0.104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5" t="s">
        <v>130</v>
      </c>
      <c r="AT162" s="225" t="s">
        <v>126</v>
      </c>
      <c r="AU162" s="225" t="s">
        <v>84</v>
      </c>
      <c r="AY162" s="14" t="s">
        <v>123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4" t="s">
        <v>79</v>
      </c>
      <c r="BK162" s="226">
        <f>ROUND(I162*H162,2)</f>
        <v>0</v>
      </c>
      <c r="BL162" s="14" t="s">
        <v>130</v>
      </c>
      <c r="BM162" s="225" t="s">
        <v>261</v>
      </c>
    </row>
    <row r="163" s="2" customFormat="1" ht="33" customHeight="1">
      <c r="A163" s="35"/>
      <c r="B163" s="36"/>
      <c r="C163" s="213" t="s">
        <v>262</v>
      </c>
      <c r="D163" s="213" t="s">
        <v>126</v>
      </c>
      <c r="E163" s="214" t="s">
        <v>263</v>
      </c>
      <c r="F163" s="215" t="s">
        <v>264</v>
      </c>
      <c r="G163" s="216" t="s">
        <v>129</v>
      </c>
      <c r="H163" s="217">
        <v>220</v>
      </c>
      <c r="I163" s="218"/>
      <c r="J163" s="219">
        <f>ROUND(I163*H163,2)</f>
        <v>0</v>
      </c>
      <c r="K163" s="220"/>
      <c r="L163" s="41"/>
      <c r="M163" s="221" t="s">
        <v>1</v>
      </c>
      <c r="N163" s="222" t="s">
        <v>39</v>
      </c>
      <c r="O163" s="88"/>
      <c r="P163" s="223">
        <f>O163*H163</f>
        <v>0</v>
      </c>
      <c r="Q163" s="223">
        <v>0</v>
      </c>
      <c r="R163" s="223">
        <f>Q163*H163</f>
        <v>0</v>
      </c>
      <c r="S163" s="223">
        <v>0.00014999999999999999</v>
      </c>
      <c r="T163" s="224">
        <f>S163*H163</f>
        <v>0.032999999999999995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5" t="s">
        <v>130</v>
      </c>
      <c r="AT163" s="225" t="s">
        <v>126</v>
      </c>
      <c r="AU163" s="225" t="s">
        <v>84</v>
      </c>
      <c r="AY163" s="14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4" t="s">
        <v>79</v>
      </c>
      <c r="BK163" s="226">
        <f>ROUND(I163*H163,2)</f>
        <v>0</v>
      </c>
      <c r="BL163" s="14" t="s">
        <v>130</v>
      </c>
      <c r="BM163" s="225" t="s">
        <v>265</v>
      </c>
    </row>
    <row r="164" s="2" customFormat="1" ht="24.15" customHeight="1">
      <c r="A164" s="35"/>
      <c r="B164" s="36"/>
      <c r="C164" s="213" t="s">
        <v>266</v>
      </c>
      <c r="D164" s="213" t="s">
        <v>126</v>
      </c>
      <c r="E164" s="214" t="s">
        <v>267</v>
      </c>
      <c r="F164" s="215" t="s">
        <v>268</v>
      </c>
      <c r="G164" s="216" t="s">
        <v>186</v>
      </c>
      <c r="H164" s="217">
        <v>97</v>
      </c>
      <c r="I164" s="218"/>
      <c r="J164" s="219">
        <f>ROUND(I164*H164,2)</f>
        <v>0</v>
      </c>
      <c r="K164" s="220"/>
      <c r="L164" s="41"/>
      <c r="M164" s="221" t="s">
        <v>1</v>
      </c>
      <c r="N164" s="222" t="s">
        <v>39</v>
      </c>
      <c r="O164" s="88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5" t="s">
        <v>130</v>
      </c>
      <c r="AT164" s="225" t="s">
        <v>126</v>
      </c>
      <c r="AU164" s="225" t="s">
        <v>84</v>
      </c>
      <c r="AY164" s="14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4" t="s">
        <v>79</v>
      </c>
      <c r="BK164" s="226">
        <f>ROUND(I164*H164,2)</f>
        <v>0</v>
      </c>
      <c r="BL164" s="14" t="s">
        <v>130</v>
      </c>
      <c r="BM164" s="225" t="s">
        <v>269</v>
      </c>
    </row>
    <row r="165" s="2" customFormat="1" ht="24.15" customHeight="1">
      <c r="A165" s="35"/>
      <c r="B165" s="36"/>
      <c r="C165" s="213" t="s">
        <v>270</v>
      </c>
      <c r="D165" s="213" t="s">
        <v>126</v>
      </c>
      <c r="E165" s="214" t="s">
        <v>267</v>
      </c>
      <c r="F165" s="215" t="s">
        <v>268</v>
      </c>
      <c r="G165" s="216" t="s">
        <v>186</v>
      </c>
      <c r="H165" s="217">
        <v>30</v>
      </c>
      <c r="I165" s="218"/>
      <c r="J165" s="219">
        <f>ROUND(I165*H165,2)</f>
        <v>0</v>
      </c>
      <c r="K165" s="220"/>
      <c r="L165" s="41"/>
      <c r="M165" s="221" t="s">
        <v>1</v>
      </c>
      <c r="N165" s="222" t="s">
        <v>39</v>
      </c>
      <c r="O165" s="88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5" t="s">
        <v>130</v>
      </c>
      <c r="AT165" s="225" t="s">
        <v>126</v>
      </c>
      <c r="AU165" s="225" t="s">
        <v>84</v>
      </c>
      <c r="AY165" s="14" t="s">
        <v>123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4" t="s">
        <v>79</v>
      </c>
      <c r="BK165" s="226">
        <f>ROUND(I165*H165,2)</f>
        <v>0</v>
      </c>
      <c r="BL165" s="14" t="s">
        <v>130</v>
      </c>
      <c r="BM165" s="225" t="s">
        <v>271</v>
      </c>
    </row>
    <row r="166" s="2" customFormat="1" ht="24.15" customHeight="1">
      <c r="A166" s="35"/>
      <c r="B166" s="36"/>
      <c r="C166" s="213" t="s">
        <v>272</v>
      </c>
      <c r="D166" s="213" t="s">
        <v>126</v>
      </c>
      <c r="E166" s="214" t="s">
        <v>273</v>
      </c>
      <c r="F166" s="215" t="s">
        <v>274</v>
      </c>
      <c r="G166" s="216" t="s">
        <v>186</v>
      </c>
      <c r="H166" s="217">
        <v>40</v>
      </c>
      <c r="I166" s="218"/>
      <c r="J166" s="219">
        <f>ROUND(I166*H166,2)</f>
        <v>0</v>
      </c>
      <c r="K166" s="220"/>
      <c r="L166" s="41"/>
      <c r="M166" s="221" t="s">
        <v>1</v>
      </c>
      <c r="N166" s="222" t="s">
        <v>39</v>
      </c>
      <c r="O166" s="8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5" t="s">
        <v>130</v>
      </c>
      <c r="AT166" s="225" t="s">
        <v>126</v>
      </c>
      <c r="AU166" s="225" t="s">
        <v>84</v>
      </c>
      <c r="AY166" s="14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4" t="s">
        <v>79</v>
      </c>
      <c r="BK166" s="226">
        <f>ROUND(I166*H166,2)</f>
        <v>0</v>
      </c>
      <c r="BL166" s="14" t="s">
        <v>130</v>
      </c>
      <c r="BM166" s="225" t="s">
        <v>275</v>
      </c>
    </row>
    <row r="167" s="2" customFormat="1" ht="24.15" customHeight="1">
      <c r="A167" s="35"/>
      <c r="B167" s="36"/>
      <c r="C167" s="213" t="s">
        <v>276</v>
      </c>
      <c r="D167" s="213" t="s">
        <v>126</v>
      </c>
      <c r="E167" s="214" t="s">
        <v>277</v>
      </c>
      <c r="F167" s="215" t="s">
        <v>278</v>
      </c>
      <c r="G167" s="216" t="s">
        <v>186</v>
      </c>
      <c r="H167" s="217">
        <v>24</v>
      </c>
      <c r="I167" s="218"/>
      <c r="J167" s="219">
        <f>ROUND(I167*H167,2)</f>
        <v>0</v>
      </c>
      <c r="K167" s="220"/>
      <c r="L167" s="41"/>
      <c r="M167" s="221" t="s">
        <v>1</v>
      </c>
      <c r="N167" s="222" t="s">
        <v>39</v>
      </c>
      <c r="O167" s="8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5" t="s">
        <v>130</v>
      </c>
      <c r="AT167" s="225" t="s">
        <v>126</v>
      </c>
      <c r="AU167" s="225" t="s">
        <v>84</v>
      </c>
      <c r="AY167" s="14" t="s">
        <v>123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4" t="s">
        <v>79</v>
      </c>
      <c r="BK167" s="226">
        <f>ROUND(I167*H167,2)</f>
        <v>0</v>
      </c>
      <c r="BL167" s="14" t="s">
        <v>130</v>
      </c>
      <c r="BM167" s="225" t="s">
        <v>279</v>
      </c>
    </row>
    <row r="168" s="2" customFormat="1" ht="24.15" customHeight="1">
      <c r="A168" s="35"/>
      <c r="B168" s="36"/>
      <c r="C168" s="213" t="s">
        <v>280</v>
      </c>
      <c r="D168" s="213" t="s">
        <v>126</v>
      </c>
      <c r="E168" s="214" t="s">
        <v>281</v>
      </c>
      <c r="F168" s="215" t="s">
        <v>282</v>
      </c>
      <c r="G168" s="216" t="s">
        <v>186</v>
      </c>
      <c r="H168" s="217">
        <v>8</v>
      </c>
      <c r="I168" s="218"/>
      <c r="J168" s="219">
        <f>ROUND(I168*H168,2)</f>
        <v>0</v>
      </c>
      <c r="K168" s="220"/>
      <c r="L168" s="41"/>
      <c r="M168" s="221" t="s">
        <v>1</v>
      </c>
      <c r="N168" s="222" t="s">
        <v>39</v>
      </c>
      <c r="O168" s="8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5" t="s">
        <v>130</v>
      </c>
      <c r="AT168" s="225" t="s">
        <v>126</v>
      </c>
      <c r="AU168" s="225" t="s">
        <v>84</v>
      </c>
      <c r="AY168" s="14" t="s">
        <v>123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4" t="s">
        <v>79</v>
      </c>
      <c r="BK168" s="226">
        <f>ROUND(I168*H168,2)</f>
        <v>0</v>
      </c>
      <c r="BL168" s="14" t="s">
        <v>130</v>
      </c>
      <c r="BM168" s="225" t="s">
        <v>283</v>
      </c>
    </row>
    <row r="169" s="2" customFormat="1" ht="24.15" customHeight="1">
      <c r="A169" s="35"/>
      <c r="B169" s="36"/>
      <c r="C169" s="213" t="s">
        <v>284</v>
      </c>
      <c r="D169" s="213" t="s">
        <v>126</v>
      </c>
      <c r="E169" s="214" t="s">
        <v>281</v>
      </c>
      <c r="F169" s="215" t="s">
        <v>282</v>
      </c>
      <c r="G169" s="216" t="s">
        <v>186</v>
      </c>
      <c r="H169" s="217">
        <v>8</v>
      </c>
      <c r="I169" s="218"/>
      <c r="J169" s="219">
        <f>ROUND(I169*H169,2)</f>
        <v>0</v>
      </c>
      <c r="K169" s="220"/>
      <c r="L169" s="41"/>
      <c r="M169" s="221" t="s">
        <v>1</v>
      </c>
      <c r="N169" s="222" t="s">
        <v>39</v>
      </c>
      <c r="O169" s="88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5" t="s">
        <v>130</v>
      </c>
      <c r="AT169" s="225" t="s">
        <v>126</v>
      </c>
      <c r="AU169" s="225" t="s">
        <v>84</v>
      </c>
      <c r="AY169" s="14" t="s">
        <v>123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4" t="s">
        <v>79</v>
      </c>
      <c r="BK169" s="226">
        <f>ROUND(I169*H169,2)</f>
        <v>0</v>
      </c>
      <c r="BL169" s="14" t="s">
        <v>130</v>
      </c>
      <c r="BM169" s="225" t="s">
        <v>285</v>
      </c>
    </row>
    <row r="170" s="2" customFormat="1" ht="24.15" customHeight="1">
      <c r="A170" s="35"/>
      <c r="B170" s="36"/>
      <c r="C170" s="213" t="s">
        <v>286</v>
      </c>
      <c r="D170" s="213" t="s">
        <v>126</v>
      </c>
      <c r="E170" s="214" t="s">
        <v>287</v>
      </c>
      <c r="F170" s="215" t="s">
        <v>288</v>
      </c>
      <c r="G170" s="216" t="s">
        <v>186</v>
      </c>
      <c r="H170" s="217">
        <v>32</v>
      </c>
      <c r="I170" s="218"/>
      <c r="J170" s="219">
        <f>ROUND(I170*H170,2)</f>
        <v>0</v>
      </c>
      <c r="K170" s="220"/>
      <c r="L170" s="41"/>
      <c r="M170" s="221" t="s">
        <v>1</v>
      </c>
      <c r="N170" s="222" t="s">
        <v>39</v>
      </c>
      <c r="O170" s="8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5" t="s">
        <v>130</v>
      </c>
      <c r="AT170" s="225" t="s">
        <v>126</v>
      </c>
      <c r="AU170" s="225" t="s">
        <v>84</v>
      </c>
      <c r="AY170" s="14" t="s">
        <v>123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4" t="s">
        <v>79</v>
      </c>
      <c r="BK170" s="226">
        <f>ROUND(I170*H170,2)</f>
        <v>0</v>
      </c>
      <c r="BL170" s="14" t="s">
        <v>130</v>
      </c>
      <c r="BM170" s="225" t="s">
        <v>289</v>
      </c>
    </row>
    <row r="171" s="2" customFormat="1" ht="24.15" customHeight="1">
      <c r="A171" s="35"/>
      <c r="B171" s="36"/>
      <c r="C171" s="213" t="s">
        <v>290</v>
      </c>
      <c r="D171" s="213" t="s">
        <v>126</v>
      </c>
      <c r="E171" s="214" t="s">
        <v>291</v>
      </c>
      <c r="F171" s="215" t="s">
        <v>292</v>
      </c>
      <c r="G171" s="216" t="s">
        <v>186</v>
      </c>
      <c r="H171" s="217">
        <v>12</v>
      </c>
      <c r="I171" s="218"/>
      <c r="J171" s="219">
        <f>ROUND(I171*H171,2)</f>
        <v>0</v>
      </c>
      <c r="K171" s="220"/>
      <c r="L171" s="41"/>
      <c r="M171" s="221" t="s">
        <v>1</v>
      </c>
      <c r="N171" s="222" t="s">
        <v>39</v>
      </c>
      <c r="O171" s="8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5" t="s">
        <v>130</v>
      </c>
      <c r="AT171" s="225" t="s">
        <v>126</v>
      </c>
      <c r="AU171" s="225" t="s">
        <v>84</v>
      </c>
      <c r="AY171" s="14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4" t="s">
        <v>79</v>
      </c>
      <c r="BK171" s="226">
        <f>ROUND(I171*H171,2)</f>
        <v>0</v>
      </c>
      <c r="BL171" s="14" t="s">
        <v>130</v>
      </c>
      <c r="BM171" s="225" t="s">
        <v>293</v>
      </c>
    </row>
    <row r="172" s="2" customFormat="1" ht="24.15" customHeight="1">
      <c r="A172" s="35"/>
      <c r="B172" s="36"/>
      <c r="C172" s="213" t="s">
        <v>294</v>
      </c>
      <c r="D172" s="213" t="s">
        <v>126</v>
      </c>
      <c r="E172" s="214" t="s">
        <v>295</v>
      </c>
      <c r="F172" s="215" t="s">
        <v>296</v>
      </c>
      <c r="G172" s="216" t="s">
        <v>186</v>
      </c>
      <c r="H172" s="217">
        <v>1</v>
      </c>
      <c r="I172" s="218"/>
      <c r="J172" s="219">
        <f>ROUND(I172*H172,2)</f>
        <v>0</v>
      </c>
      <c r="K172" s="220"/>
      <c r="L172" s="41"/>
      <c r="M172" s="221" t="s">
        <v>1</v>
      </c>
      <c r="N172" s="222" t="s">
        <v>39</v>
      </c>
      <c r="O172" s="88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5" t="s">
        <v>130</v>
      </c>
      <c r="AT172" s="225" t="s">
        <v>126</v>
      </c>
      <c r="AU172" s="225" t="s">
        <v>84</v>
      </c>
      <c r="AY172" s="14" t="s">
        <v>123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4" t="s">
        <v>79</v>
      </c>
      <c r="BK172" s="226">
        <f>ROUND(I172*H172,2)</f>
        <v>0</v>
      </c>
      <c r="BL172" s="14" t="s">
        <v>130</v>
      </c>
      <c r="BM172" s="225" t="s">
        <v>297</v>
      </c>
    </row>
    <row r="173" s="2" customFormat="1" ht="21.75" customHeight="1">
      <c r="A173" s="35"/>
      <c r="B173" s="36"/>
      <c r="C173" s="213" t="s">
        <v>298</v>
      </c>
      <c r="D173" s="213" t="s">
        <v>126</v>
      </c>
      <c r="E173" s="214" t="s">
        <v>299</v>
      </c>
      <c r="F173" s="215" t="s">
        <v>300</v>
      </c>
      <c r="G173" s="216" t="s">
        <v>186</v>
      </c>
      <c r="H173" s="217">
        <v>1</v>
      </c>
      <c r="I173" s="218"/>
      <c r="J173" s="219">
        <f>ROUND(I173*H173,2)</f>
        <v>0</v>
      </c>
      <c r="K173" s="220"/>
      <c r="L173" s="41"/>
      <c r="M173" s="221" t="s">
        <v>1</v>
      </c>
      <c r="N173" s="222" t="s">
        <v>39</v>
      </c>
      <c r="O173" s="8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5" t="s">
        <v>130</v>
      </c>
      <c r="AT173" s="225" t="s">
        <v>126</v>
      </c>
      <c r="AU173" s="225" t="s">
        <v>84</v>
      </c>
      <c r="AY173" s="14" t="s">
        <v>123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4" t="s">
        <v>79</v>
      </c>
      <c r="BK173" s="226">
        <f>ROUND(I173*H173,2)</f>
        <v>0</v>
      </c>
      <c r="BL173" s="14" t="s">
        <v>130</v>
      </c>
      <c r="BM173" s="225" t="s">
        <v>301</v>
      </c>
    </row>
    <row r="174" s="2" customFormat="1" ht="24.15" customHeight="1">
      <c r="A174" s="35"/>
      <c r="B174" s="36"/>
      <c r="C174" s="213" t="s">
        <v>302</v>
      </c>
      <c r="D174" s="213" t="s">
        <v>126</v>
      </c>
      <c r="E174" s="214" t="s">
        <v>303</v>
      </c>
      <c r="F174" s="215" t="s">
        <v>304</v>
      </c>
      <c r="G174" s="216" t="s">
        <v>186</v>
      </c>
      <c r="H174" s="217">
        <v>22</v>
      </c>
      <c r="I174" s="218"/>
      <c r="J174" s="219">
        <f>ROUND(I174*H174,2)</f>
        <v>0</v>
      </c>
      <c r="K174" s="220"/>
      <c r="L174" s="41"/>
      <c r="M174" s="221" t="s">
        <v>1</v>
      </c>
      <c r="N174" s="222" t="s">
        <v>39</v>
      </c>
      <c r="O174" s="88"/>
      <c r="P174" s="223">
        <f>O174*H174</f>
        <v>0</v>
      </c>
      <c r="Q174" s="223">
        <v>0</v>
      </c>
      <c r="R174" s="223">
        <f>Q174*H174</f>
        <v>0</v>
      </c>
      <c r="S174" s="223">
        <v>0.00023000000000000001</v>
      </c>
      <c r="T174" s="224">
        <f>S174*H174</f>
        <v>0.0050600000000000003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5" t="s">
        <v>130</v>
      </c>
      <c r="AT174" s="225" t="s">
        <v>126</v>
      </c>
      <c r="AU174" s="225" t="s">
        <v>84</v>
      </c>
      <c r="AY174" s="14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4" t="s">
        <v>79</v>
      </c>
      <c r="BK174" s="226">
        <f>ROUND(I174*H174,2)</f>
        <v>0</v>
      </c>
      <c r="BL174" s="14" t="s">
        <v>130</v>
      </c>
      <c r="BM174" s="225" t="s">
        <v>305</v>
      </c>
    </row>
    <row r="175" s="2" customFormat="1" ht="24.15" customHeight="1">
      <c r="A175" s="35"/>
      <c r="B175" s="36"/>
      <c r="C175" s="213" t="s">
        <v>306</v>
      </c>
      <c r="D175" s="213" t="s">
        <v>126</v>
      </c>
      <c r="E175" s="214" t="s">
        <v>307</v>
      </c>
      <c r="F175" s="215" t="s">
        <v>308</v>
      </c>
      <c r="G175" s="216" t="s">
        <v>186</v>
      </c>
      <c r="H175" s="217">
        <v>8</v>
      </c>
      <c r="I175" s="218"/>
      <c r="J175" s="219">
        <f>ROUND(I175*H175,2)</f>
        <v>0</v>
      </c>
      <c r="K175" s="220"/>
      <c r="L175" s="41"/>
      <c r="M175" s="221" t="s">
        <v>1</v>
      </c>
      <c r="N175" s="222" t="s">
        <v>39</v>
      </c>
      <c r="O175" s="88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5" t="s">
        <v>130</v>
      </c>
      <c r="AT175" s="225" t="s">
        <v>126</v>
      </c>
      <c r="AU175" s="225" t="s">
        <v>84</v>
      </c>
      <c r="AY175" s="14" t="s">
        <v>123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4" t="s">
        <v>79</v>
      </c>
      <c r="BK175" s="226">
        <f>ROUND(I175*H175,2)</f>
        <v>0</v>
      </c>
      <c r="BL175" s="14" t="s">
        <v>130</v>
      </c>
      <c r="BM175" s="225" t="s">
        <v>309</v>
      </c>
    </row>
    <row r="176" s="2" customFormat="1" ht="16.5" customHeight="1">
      <c r="A176" s="35"/>
      <c r="B176" s="36"/>
      <c r="C176" s="227" t="s">
        <v>310</v>
      </c>
      <c r="D176" s="227" t="s">
        <v>133</v>
      </c>
      <c r="E176" s="228" t="s">
        <v>311</v>
      </c>
      <c r="F176" s="229" t="s">
        <v>312</v>
      </c>
      <c r="G176" s="230" t="s">
        <v>136</v>
      </c>
      <c r="H176" s="231">
        <v>2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39</v>
      </c>
      <c r="O176" s="8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5" t="s">
        <v>137</v>
      </c>
      <c r="AT176" s="225" t="s">
        <v>133</v>
      </c>
      <c r="AU176" s="225" t="s">
        <v>84</v>
      </c>
      <c r="AY176" s="14" t="s">
        <v>123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4" t="s">
        <v>79</v>
      </c>
      <c r="BK176" s="226">
        <f>ROUND(I176*H176,2)</f>
        <v>0</v>
      </c>
      <c r="BL176" s="14" t="s">
        <v>130</v>
      </c>
      <c r="BM176" s="225" t="s">
        <v>313</v>
      </c>
    </row>
    <row r="177" s="2" customFormat="1" ht="16.5" customHeight="1">
      <c r="A177" s="35"/>
      <c r="B177" s="36"/>
      <c r="C177" s="227" t="s">
        <v>314</v>
      </c>
      <c r="D177" s="227" t="s">
        <v>133</v>
      </c>
      <c r="E177" s="228" t="s">
        <v>315</v>
      </c>
      <c r="F177" s="229" t="s">
        <v>316</v>
      </c>
      <c r="G177" s="230" t="s">
        <v>136</v>
      </c>
      <c r="H177" s="231">
        <v>6</v>
      </c>
      <c r="I177" s="232"/>
      <c r="J177" s="233">
        <f>ROUND(I177*H177,2)</f>
        <v>0</v>
      </c>
      <c r="K177" s="234"/>
      <c r="L177" s="235"/>
      <c r="M177" s="236" t="s">
        <v>1</v>
      </c>
      <c r="N177" s="237" t="s">
        <v>39</v>
      </c>
      <c r="O177" s="8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5" t="s">
        <v>137</v>
      </c>
      <c r="AT177" s="225" t="s">
        <v>133</v>
      </c>
      <c r="AU177" s="225" t="s">
        <v>84</v>
      </c>
      <c r="AY177" s="14" t="s">
        <v>123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4" t="s">
        <v>79</v>
      </c>
      <c r="BK177" s="226">
        <f>ROUND(I177*H177,2)</f>
        <v>0</v>
      </c>
      <c r="BL177" s="14" t="s">
        <v>130</v>
      </c>
      <c r="BM177" s="225" t="s">
        <v>317</v>
      </c>
    </row>
    <row r="178" s="2" customFormat="1" ht="16.5" customHeight="1">
      <c r="A178" s="35"/>
      <c r="B178" s="36"/>
      <c r="C178" s="227" t="s">
        <v>318</v>
      </c>
      <c r="D178" s="227" t="s">
        <v>133</v>
      </c>
      <c r="E178" s="228" t="s">
        <v>319</v>
      </c>
      <c r="F178" s="229" t="s">
        <v>320</v>
      </c>
      <c r="G178" s="230" t="s">
        <v>136</v>
      </c>
      <c r="H178" s="231">
        <v>2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39</v>
      </c>
      <c r="O178" s="8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5" t="s">
        <v>137</v>
      </c>
      <c r="AT178" s="225" t="s">
        <v>133</v>
      </c>
      <c r="AU178" s="225" t="s">
        <v>84</v>
      </c>
      <c r="AY178" s="14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4" t="s">
        <v>79</v>
      </c>
      <c r="BK178" s="226">
        <f>ROUND(I178*H178,2)</f>
        <v>0</v>
      </c>
      <c r="BL178" s="14" t="s">
        <v>130</v>
      </c>
      <c r="BM178" s="225" t="s">
        <v>321</v>
      </c>
    </row>
    <row r="179" s="2" customFormat="1" ht="16.5" customHeight="1">
      <c r="A179" s="35"/>
      <c r="B179" s="36"/>
      <c r="C179" s="227" t="s">
        <v>322</v>
      </c>
      <c r="D179" s="227" t="s">
        <v>133</v>
      </c>
      <c r="E179" s="228" t="s">
        <v>323</v>
      </c>
      <c r="F179" s="229" t="s">
        <v>324</v>
      </c>
      <c r="G179" s="230" t="s">
        <v>136</v>
      </c>
      <c r="H179" s="231">
        <v>2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39</v>
      </c>
      <c r="O179" s="88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5" t="s">
        <v>137</v>
      </c>
      <c r="AT179" s="225" t="s">
        <v>133</v>
      </c>
      <c r="AU179" s="225" t="s">
        <v>84</v>
      </c>
      <c r="AY179" s="14" t="s">
        <v>123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4" t="s">
        <v>79</v>
      </c>
      <c r="BK179" s="226">
        <f>ROUND(I179*H179,2)</f>
        <v>0</v>
      </c>
      <c r="BL179" s="14" t="s">
        <v>130</v>
      </c>
      <c r="BM179" s="225" t="s">
        <v>325</v>
      </c>
    </row>
    <row r="180" s="2" customFormat="1" ht="16.5" customHeight="1">
      <c r="A180" s="35"/>
      <c r="B180" s="36"/>
      <c r="C180" s="227" t="s">
        <v>326</v>
      </c>
      <c r="D180" s="227" t="s">
        <v>133</v>
      </c>
      <c r="E180" s="228" t="s">
        <v>327</v>
      </c>
      <c r="F180" s="229" t="s">
        <v>328</v>
      </c>
      <c r="G180" s="230" t="s">
        <v>136</v>
      </c>
      <c r="H180" s="231">
        <v>3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39</v>
      </c>
      <c r="O180" s="88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5" t="s">
        <v>137</v>
      </c>
      <c r="AT180" s="225" t="s">
        <v>133</v>
      </c>
      <c r="AU180" s="225" t="s">
        <v>84</v>
      </c>
      <c r="AY180" s="14" t="s">
        <v>123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4" t="s">
        <v>79</v>
      </c>
      <c r="BK180" s="226">
        <f>ROUND(I180*H180,2)</f>
        <v>0</v>
      </c>
      <c r="BL180" s="14" t="s">
        <v>130</v>
      </c>
      <c r="BM180" s="225" t="s">
        <v>329</v>
      </c>
    </row>
    <row r="181" s="2" customFormat="1" ht="16.5" customHeight="1">
      <c r="A181" s="35"/>
      <c r="B181" s="36"/>
      <c r="C181" s="227" t="s">
        <v>330</v>
      </c>
      <c r="D181" s="227" t="s">
        <v>133</v>
      </c>
      <c r="E181" s="228" t="s">
        <v>331</v>
      </c>
      <c r="F181" s="229" t="s">
        <v>332</v>
      </c>
      <c r="G181" s="230" t="s">
        <v>136</v>
      </c>
      <c r="H181" s="231">
        <v>6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39</v>
      </c>
      <c r="O181" s="88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5" t="s">
        <v>137</v>
      </c>
      <c r="AT181" s="225" t="s">
        <v>133</v>
      </c>
      <c r="AU181" s="225" t="s">
        <v>84</v>
      </c>
      <c r="AY181" s="14" t="s">
        <v>123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4" t="s">
        <v>79</v>
      </c>
      <c r="BK181" s="226">
        <f>ROUND(I181*H181,2)</f>
        <v>0</v>
      </c>
      <c r="BL181" s="14" t="s">
        <v>130</v>
      </c>
      <c r="BM181" s="225" t="s">
        <v>333</v>
      </c>
    </row>
    <row r="182" s="2" customFormat="1" ht="16.5" customHeight="1">
      <c r="A182" s="35"/>
      <c r="B182" s="36"/>
      <c r="C182" s="213" t="s">
        <v>334</v>
      </c>
      <c r="D182" s="213" t="s">
        <v>126</v>
      </c>
      <c r="E182" s="214" t="s">
        <v>335</v>
      </c>
      <c r="F182" s="215" t="s">
        <v>336</v>
      </c>
      <c r="G182" s="216" t="s">
        <v>186</v>
      </c>
      <c r="H182" s="217">
        <v>2</v>
      </c>
      <c r="I182" s="218"/>
      <c r="J182" s="219">
        <f>ROUND(I182*H182,2)</f>
        <v>0</v>
      </c>
      <c r="K182" s="220"/>
      <c r="L182" s="41"/>
      <c r="M182" s="221" t="s">
        <v>1</v>
      </c>
      <c r="N182" s="222" t="s">
        <v>39</v>
      </c>
      <c r="O182" s="8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5" t="s">
        <v>130</v>
      </c>
      <c r="AT182" s="225" t="s">
        <v>126</v>
      </c>
      <c r="AU182" s="225" t="s">
        <v>84</v>
      </c>
      <c r="AY182" s="14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4" t="s">
        <v>79</v>
      </c>
      <c r="BK182" s="226">
        <f>ROUND(I182*H182,2)</f>
        <v>0</v>
      </c>
      <c r="BL182" s="14" t="s">
        <v>130</v>
      </c>
      <c r="BM182" s="225" t="s">
        <v>337</v>
      </c>
    </row>
    <row r="183" s="2" customFormat="1" ht="24.15" customHeight="1">
      <c r="A183" s="35"/>
      <c r="B183" s="36"/>
      <c r="C183" s="213" t="s">
        <v>338</v>
      </c>
      <c r="D183" s="213" t="s">
        <v>126</v>
      </c>
      <c r="E183" s="214" t="s">
        <v>339</v>
      </c>
      <c r="F183" s="215" t="s">
        <v>340</v>
      </c>
      <c r="G183" s="216" t="s">
        <v>186</v>
      </c>
      <c r="H183" s="217">
        <v>9</v>
      </c>
      <c r="I183" s="218"/>
      <c r="J183" s="219">
        <f>ROUND(I183*H183,2)</f>
        <v>0</v>
      </c>
      <c r="K183" s="220"/>
      <c r="L183" s="41"/>
      <c r="M183" s="221" t="s">
        <v>1</v>
      </c>
      <c r="N183" s="222" t="s">
        <v>39</v>
      </c>
      <c r="O183" s="88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5" t="s">
        <v>130</v>
      </c>
      <c r="AT183" s="225" t="s">
        <v>126</v>
      </c>
      <c r="AU183" s="225" t="s">
        <v>84</v>
      </c>
      <c r="AY183" s="14" t="s">
        <v>123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4" t="s">
        <v>79</v>
      </c>
      <c r="BK183" s="226">
        <f>ROUND(I183*H183,2)</f>
        <v>0</v>
      </c>
      <c r="BL183" s="14" t="s">
        <v>130</v>
      </c>
      <c r="BM183" s="225" t="s">
        <v>341</v>
      </c>
    </row>
    <row r="184" s="2" customFormat="1" ht="24.15" customHeight="1">
      <c r="A184" s="35"/>
      <c r="B184" s="36"/>
      <c r="C184" s="213" t="s">
        <v>342</v>
      </c>
      <c r="D184" s="213" t="s">
        <v>126</v>
      </c>
      <c r="E184" s="214" t="s">
        <v>343</v>
      </c>
      <c r="F184" s="215" t="s">
        <v>344</v>
      </c>
      <c r="G184" s="216" t="s">
        <v>186</v>
      </c>
      <c r="H184" s="217">
        <v>9</v>
      </c>
      <c r="I184" s="218"/>
      <c r="J184" s="219">
        <f>ROUND(I184*H184,2)</f>
        <v>0</v>
      </c>
      <c r="K184" s="220"/>
      <c r="L184" s="41"/>
      <c r="M184" s="221" t="s">
        <v>1</v>
      </c>
      <c r="N184" s="222" t="s">
        <v>39</v>
      </c>
      <c r="O184" s="8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5" t="s">
        <v>130</v>
      </c>
      <c r="AT184" s="225" t="s">
        <v>126</v>
      </c>
      <c r="AU184" s="225" t="s">
        <v>84</v>
      </c>
      <c r="AY184" s="14" t="s">
        <v>123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4" t="s">
        <v>79</v>
      </c>
      <c r="BK184" s="226">
        <f>ROUND(I184*H184,2)</f>
        <v>0</v>
      </c>
      <c r="BL184" s="14" t="s">
        <v>130</v>
      </c>
      <c r="BM184" s="225" t="s">
        <v>345</v>
      </c>
    </row>
    <row r="185" s="2" customFormat="1" ht="24.15" customHeight="1">
      <c r="A185" s="35"/>
      <c r="B185" s="36"/>
      <c r="C185" s="213" t="s">
        <v>346</v>
      </c>
      <c r="D185" s="213" t="s">
        <v>126</v>
      </c>
      <c r="E185" s="214" t="s">
        <v>347</v>
      </c>
      <c r="F185" s="215" t="s">
        <v>348</v>
      </c>
      <c r="G185" s="216" t="s">
        <v>186</v>
      </c>
      <c r="H185" s="217">
        <v>5</v>
      </c>
      <c r="I185" s="218"/>
      <c r="J185" s="219">
        <f>ROUND(I185*H185,2)</f>
        <v>0</v>
      </c>
      <c r="K185" s="220"/>
      <c r="L185" s="41"/>
      <c r="M185" s="221" t="s">
        <v>1</v>
      </c>
      <c r="N185" s="222" t="s">
        <v>39</v>
      </c>
      <c r="O185" s="88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5" t="s">
        <v>130</v>
      </c>
      <c r="AT185" s="225" t="s">
        <v>126</v>
      </c>
      <c r="AU185" s="225" t="s">
        <v>84</v>
      </c>
      <c r="AY185" s="14" t="s">
        <v>123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4" t="s">
        <v>79</v>
      </c>
      <c r="BK185" s="226">
        <f>ROUND(I185*H185,2)</f>
        <v>0</v>
      </c>
      <c r="BL185" s="14" t="s">
        <v>130</v>
      </c>
      <c r="BM185" s="225" t="s">
        <v>349</v>
      </c>
    </row>
    <row r="186" s="2" customFormat="1" ht="24.15" customHeight="1">
      <c r="A186" s="35"/>
      <c r="B186" s="36"/>
      <c r="C186" s="227" t="s">
        <v>350</v>
      </c>
      <c r="D186" s="227" t="s">
        <v>133</v>
      </c>
      <c r="E186" s="228" t="s">
        <v>351</v>
      </c>
      <c r="F186" s="229" t="s">
        <v>352</v>
      </c>
      <c r="G186" s="230" t="s">
        <v>186</v>
      </c>
      <c r="H186" s="231">
        <v>5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39</v>
      </c>
      <c r="O186" s="88"/>
      <c r="P186" s="223">
        <f>O186*H186</f>
        <v>0</v>
      </c>
      <c r="Q186" s="223">
        <v>0.00011</v>
      </c>
      <c r="R186" s="223">
        <f>Q186*H186</f>
        <v>0.00055000000000000003</v>
      </c>
      <c r="S186" s="223">
        <v>0</v>
      </c>
      <c r="T186" s="22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5" t="s">
        <v>137</v>
      </c>
      <c r="AT186" s="225" t="s">
        <v>133</v>
      </c>
      <c r="AU186" s="225" t="s">
        <v>84</v>
      </c>
      <c r="AY186" s="14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4" t="s">
        <v>79</v>
      </c>
      <c r="BK186" s="226">
        <f>ROUND(I186*H186,2)</f>
        <v>0</v>
      </c>
      <c r="BL186" s="14" t="s">
        <v>130</v>
      </c>
      <c r="BM186" s="225" t="s">
        <v>353</v>
      </c>
    </row>
    <row r="187" s="2" customFormat="1" ht="24.15" customHeight="1">
      <c r="A187" s="35"/>
      <c r="B187" s="36"/>
      <c r="C187" s="213" t="s">
        <v>354</v>
      </c>
      <c r="D187" s="213" t="s">
        <v>126</v>
      </c>
      <c r="E187" s="214" t="s">
        <v>355</v>
      </c>
      <c r="F187" s="215" t="s">
        <v>356</v>
      </c>
      <c r="G187" s="216" t="s">
        <v>186</v>
      </c>
      <c r="H187" s="217">
        <v>4</v>
      </c>
      <c r="I187" s="218"/>
      <c r="J187" s="219">
        <f>ROUND(I187*H187,2)</f>
        <v>0</v>
      </c>
      <c r="K187" s="220"/>
      <c r="L187" s="41"/>
      <c r="M187" s="221" t="s">
        <v>1</v>
      </c>
      <c r="N187" s="222" t="s">
        <v>39</v>
      </c>
      <c r="O187" s="88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5" t="s">
        <v>130</v>
      </c>
      <c r="AT187" s="225" t="s">
        <v>126</v>
      </c>
      <c r="AU187" s="225" t="s">
        <v>84</v>
      </c>
      <c r="AY187" s="14" t="s">
        <v>123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4" t="s">
        <v>79</v>
      </c>
      <c r="BK187" s="226">
        <f>ROUND(I187*H187,2)</f>
        <v>0</v>
      </c>
      <c r="BL187" s="14" t="s">
        <v>130</v>
      </c>
      <c r="BM187" s="225" t="s">
        <v>357</v>
      </c>
    </row>
    <row r="188" s="2" customFormat="1" ht="24.15" customHeight="1">
      <c r="A188" s="35"/>
      <c r="B188" s="36"/>
      <c r="C188" s="227" t="s">
        <v>358</v>
      </c>
      <c r="D188" s="227" t="s">
        <v>133</v>
      </c>
      <c r="E188" s="228" t="s">
        <v>359</v>
      </c>
      <c r="F188" s="229" t="s">
        <v>360</v>
      </c>
      <c r="G188" s="230" t="s">
        <v>186</v>
      </c>
      <c r="H188" s="231">
        <v>4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39</v>
      </c>
      <c r="O188" s="88"/>
      <c r="P188" s="223">
        <f>O188*H188</f>
        <v>0</v>
      </c>
      <c r="Q188" s="223">
        <v>0.00011</v>
      </c>
      <c r="R188" s="223">
        <f>Q188*H188</f>
        <v>0.00044000000000000002</v>
      </c>
      <c r="S188" s="223">
        <v>0</v>
      </c>
      <c r="T188" s="22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5" t="s">
        <v>137</v>
      </c>
      <c r="AT188" s="225" t="s">
        <v>133</v>
      </c>
      <c r="AU188" s="225" t="s">
        <v>84</v>
      </c>
      <c r="AY188" s="14" t="s">
        <v>123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4" t="s">
        <v>79</v>
      </c>
      <c r="BK188" s="226">
        <f>ROUND(I188*H188,2)</f>
        <v>0</v>
      </c>
      <c r="BL188" s="14" t="s">
        <v>130</v>
      </c>
      <c r="BM188" s="225" t="s">
        <v>361</v>
      </c>
    </row>
    <row r="189" s="2" customFormat="1" ht="24.15" customHeight="1">
      <c r="A189" s="35"/>
      <c r="B189" s="36"/>
      <c r="C189" s="213" t="s">
        <v>362</v>
      </c>
      <c r="D189" s="213" t="s">
        <v>126</v>
      </c>
      <c r="E189" s="214" t="s">
        <v>363</v>
      </c>
      <c r="F189" s="215" t="s">
        <v>364</v>
      </c>
      <c r="G189" s="216" t="s">
        <v>186</v>
      </c>
      <c r="H189" s="217">
        <v>1</v>
      </c>
      <c r="I189" s="218"/>
      <c r="J189" s="219">
        <f>ROUND(I189*H189,2)</f>
        <v>0</v>
      </c>
      <c r="K189" s="220"/>
      <c r="L189" s="41"/>
      <c r="M189" s="221" t="s">
        <v>1</v>
      </c>
      <c r="N189" s="222" t="s">
        <v>39</v>
      </c>
      <c r="O189" s="88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5" t="s">
        <v>130</v>
      </c>
      <c r="AT189" s="225" t="s">
        <v>126</v>
      </c>
      <c r="AU189" s="225" t="s">
        <v>84</v>
      </c>
      <c r="AY189" s="14" t="s">
        <v>123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4" t="s">
        <v>79</v>
      </c>
      <c r="BK189" s="226">
        <f>ROUND(I189*H189,2)</f>
        <v>0</v>
      </c>
      <c r="BL189" s="14" t="s">
        <v>130</v>
      </c>
      <c r="BM189" s="225" t="s">
        <v>365</v>
      </c>
    </row>
    <row r="190" s="2" customFormat="1" ht="24.15" customHeight="1">
      <c r="A190" s="35"/>
      <c r="B190" s="36"/>
      <c r="C190" s="227" t="s">
        <v>366</v>
      </c>
      <c r="D190" s="227" t="s">
        <v>133</v>
      </c>
      <c r="E190" s="228" t="s">
        <v>367</v>
      </c>
      <c r="F190" s="229" t="s">
        <v>368</v>
      </c>
      <c r="G190" s="230" t="s">
        <v>186</v>
      </c>
      <c r="H190" s="231">
        <v>1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39</v>
      </c>
      <c r="O190" s="88"/>
      <c r="P190" s="223">
        <f>O190*H190</f>
        <v>0</v>
      </c>
      <c r="Q190" s="223">
        <v>0.00012999999999999999</v>
      </c>
      <c r="R190" s="223">
        <f>Q190*H190</f>
        <v>0.00012999999999999999</v>
      </c>
      <c r="S190" s="223">
        <v>0</v>
      </c>
      <c r="T190" s="22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5" t="s">
        <v>137</v>
      </c>
      <c r="AT190" s="225" t="s">
        <v>133</v>
      </c>
      <c r="AU190" s="225" t="s">
        <v>84</v>
      </c>
      <c r="AY190" s="14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4" t="s">
        <v>79</v>
      </c>
      <c r="BK190" s="226">
        <f>ROUND(I190*H190,2)</f>
        <v>0</v>
      </c>
      <c r="BL190" s="14" t="s">
        <v>130</v>
      </c>
      <c r="BM190" s="225" t="s">
        <v>369</v>
      </c>
    </row>
    <row r="191" s="2" customFormat="1" ht="33" customHeight="1">
      <c r="A191" s="35"/>
      <c r="B191" s="36"/>
      <c r="C191" s="213" t="s">
        <v>370</v>
      </c>
      <c r="D191" s="213" t="s">
        <v>126</v>
      </c>
      <c r="E191" s="214" t="s">
        <v>371</v>
      </c>
      <c r="F191" s="215" t="s">
        <v>372</v>
      </c>
      <c r="G191" s="216" t="s">
        <v>186</v>
      </c>
      <c r="H191" s="217">
        <v>12</v>
      </c>
      <c r="I191" s="218"/>
      <c r="J191" s="219">
        <f>ROUND(I191*H191,2)</f>
        <v>0</v>
      </c>
      <c r="K191" s="220"/>
      <c r="L191" s="41"/>
      <c r="M191" s="221" t="s">
        <v>1</v>
      </c>
      <c r="N191" s="222" t="s">
        <v>39</v>
      </c>
      <c r="O191" s="88"/>
      <c r="P191" s="223">
        <f>O191*H191</f>
        <v>0</v>
      </c>
      <c r="Q191" s="223">
        <v>0</v>
      </c>
      <c r="R191" s="223">
        <f>Q191*H191</f>
        <v>0</v>
      </c>
      <c r="S191" s="223">
        <v>7.8999999999999996E-05</v>
      </c>
      <c r="T191" s="224">
        <f>S191*H191</f>
        <v>0.00094799999999999995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5" t="s">
        <v>130</v>
      </c>
      <c r="AT191" s="225" t="s">
        <v>126</v>
      </c>
      <c r="AU191" s="225" t="s">
        <v>84</v>
      </c>
      <c r="AY191" s="14" t="s">
        <v>123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4" t="s">
        <v>79</v>
      </c>
      <c r="BK191" s="226">
        <f>ROUND(I191*H191,2)</f>
        <v>0</v>
      </c>
      <c r="BL191" s="14" t="s">
        <v>130</v>
      </c>
      <c r="BM191" s="225" t="s">
        <v>373</v>
      </c>
    </row>
    <row r="192" s="2" customFormat="1" ht="24.15" customHeight="1">
      <c r="A192" s="35"/>
      <c r="B192" s="36"/>
      <c r="C192" s="213" t="s">
        <v>374</v>
      </c>
      <c r="D192" s="213" t="s">
        <v>126</v>
      </c>
      <c r="E192" s="214" t="s">
        <v>375</v>
      </c>
      <c r="F192" s="215" t="s">
        <v>376</v>
      </c>
      <c r="G192" s="216" t="s">
        <v>186</v>
      </c>
      <c r="H192" s="217">
        <v>3</v>
      </c>
      <c r="I192" s="218"/>
      <c r="J192" s="219">
        <f>ROUND(I192*H192,2)</f>
        <v>0</v>
      </c>
      <c r="K192" s="220"/>
      <c r="L192" s="41"/>
      <c r="M192" s="221" t="s">
        <v>1</v>
      </c>
      <c r="N192" s="222" t="s">
        <v>39</v>
      </c>
      <c r="O192" s="88"/>
      <c r="P192" s="223">
        <f>O192*H192</f>
        <v>0</v>
      </c>
      <c r="Q192" s="223">
        <v>0</v>
      </c>
      <c r="R192" s="223">
        <f>Q192*H192</f>
        <v>0</v>
      </c>
      <c r="S192" s="223">
        <v>0.00011</v>
      </c>
      <c r="T192" s="224">
        <f>S192*H192</f>
        <v>0.00033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5" t="s">
        <v>130</v>
      </c>
      <c r="AT192" s="225" t="s">
        <v>126</v>
      </c>
      <c r="AU192" s="225" t="s">
        <v>84</v>
      </c>
      <c r="AY192" s="14" t="s">
        <v>123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4" t="s">
        <v>79</v>
      </c>
      <c r="BK192" s="226">
        <f>ROUND(I192*H192,2)</f>
        <v>0</v>
      </c>
      <c r="BL192" s="14" t="s">
        <v>130</v>
      </c>
      <c r="BM192" s="225" t="s">
        <v>377</v>
      </c>
    </row>
    <row r="193" s="2" customFormat="1" ht="33" customHeight="1">
      <c r="A193" s="35"/>
      <c r="B193" s="36"/>
      <c r="C193" s="213" t="s">
        <v>378</v>
      </c>
      <c r="D193" s="213" t="s">
        <v>126</v>
      </c>
      <c r="E193" s="214" t="s">
        <v>379</v>
      </c>
      <c r="F193" s="215" t="s">
        <v>380</v>
      </c>
      <c r="G193" s="216" t="s">
        <v>186</v>
      </c>
      <c r="H193" s="217">
        <v>6</v>
      </c>
      <c r="I193" s="218"/>
      <c r="J193" s="219">
        <f>ROUND(I193*H193,2)</f>
        <v>0</v>
      </c>
      <c r="K193" s="220"/>
      <c r="L193" s="41"/>
      <c r="M193" s="221" t="s">
        <v>1</v>
      </c>
      <c r="N193" s="222" t="s">
        <v>39</v>
      </c>
      <c r="O193" s="88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5" t="s">
        <v>130</v>
      </c>
      <c r="AT193" s="225" t="s">
        <v>126</v>
      </c>
      <c r="AU193" s="225" t="s">
        <v>84</v>
      </c>
      <c r="AY193" s="14" t="s">
        <v>123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4" t="s">
        <v>79</v>
      </c>
      <c r="BK193" s="226">
        <f>ROUND(I193*H193,2)</f>
        <v>0</v>
      </c>
      <c r="BL193" s="14" t="s">
        <v>130</v>
      </c>
      <c r="BM193" s="225" t="s">
        <v>381</v>
      </c>
    </row>
    <row r="194" s="2" customFormat="1" ht="24.15" customHeight="1">
      <c r="A194" s="35"/>
      <c r="B194" s="36"/>
      <c r="C194" s="227" t="s">
        <v>382</v>
      </c>
      <c r="D194" s="227" t="s">
        <v>133</v>
      </c>
      <c r="E194" s="228" t="s">
        <v>383</v>
      </c>
      <c r="F194" s="229" t="s">
        <v>384</v>
      </c>
      <c r="G194" s="230" t="s">
        <v>186</v>
      </c>
      <c r="H194" s="231">
        <v>6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39</v>
      </c>
      <c r="O194" s="88"/>
      <c r="P194" s="223">
        <f>O194*H194</f>
        <v>0</v>
      </c>
      <c r="Q194" s="223">
        <v>0.00012999999999999999</v>
      </c>
      <c r="R194" s="223">
        <f>Q194*H194</f>
        <v>0.00077999999999999988</v>
      </c>
      <c r="S194" s="223">
        <v>0</v>
      </c>
      <c r="T194" s="22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5" t="s">
        <v>137</v>
      </c>
      <c r="AT194" s="225" t="s">
        <v>133</v>
      </c>
      <c r="AU194" s="225" t="s">
        <v>84</v>
      </c>
      <c r="AY194" s="14" t="s">
        <v>123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4" t="s">
        <v>79</v>
      </c>
      <c r="BK194" s="226">
        <f>ROUND(I194*H194,2)</f>
        <v>0</v>
      </c>
      <c r="BL194" s="14" t="s">
        <v>130</v>
      </c>
      <c r="BM194" s="225" t="s">
        <v>385</v>
      </c>
    </row>
    <row r="195" s="2" customFormat="1" ht="37.8" customHeight="1">
      <c r="A195" s="35"/>
      <c r="B195" s="36"/>
      <c r="C195" s="213" t="s">
        <v>386</v>
      </c>
      <c r="D195" s="213" t="s">
        <v>126</v>
      </c>
      <c r="E195" s="214" t="s">
        <v>387</v>
      </c>
      <c r="F195" s="215" t="s">
        <v>388</v>
      </c>
      <c r="G195" s="216" t="s">
        <v>186</v>
      </c>
      <c r="H195" s="217">
        <v>2</v>
      </c>
      <c r="I195" s="218"/>
      <c r="J195" s="219">
        <f>ROUND(I195*H195,2)</f>
        <v>0</v>
      </c>
      <c r="K195" s="220"/>
      <c r="L195" s="41"/>
      <c r="M195" s="221" t="s">
        <v>1</v>
      </c>
      <c r="N195" s="222" t="s">
        <v>39</v>
      </c>
      <c r="O195" s="88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5" t="s">
        <v>130</v>
      </c>
      <c r="AT195" s="225" t="s">
        <v>126</v>
      </c>
      <c r="AU195" s="225" t="s">
        <v>84</v>
      </c>
      <c r="AY195" s="14" t="s">
        <v>123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4" t="s">
        <v>79</v>
      </c>
      <c r="BK195" s="226">
        <f>ROUND(I195*H195,2)</f>
        <v>0</v>
      </c>
      <c r="BL195" s="14" t="s">
        <v>130</v>
      </c>
      <c r="BM195" s="225" t="s">
        <v>389</v>
      </c>
    </row>
    <row r="196" s="2" customFormat="1" ht="16.5" customHeight="1">
      <c r="A196" s="35"/>
      <c r="B196" s="36"/>
      <c r="C196" s="227" t="s">
        <v>390</v>
      </c>
      <c r="D196" s="227" t="s">
        <v>133</v>
      </c>
      <c r="E196" s="228" t="s">
        <v>391</v>
      </c>
      <c r="F196" s="229" t="s">
        <v>392</v>
      </c>
      <c r="G196" s="230" t="s">
        <v>136</v>
      </c>
      <c r="H196" s="231">
        <v>2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39</v>
      </c>
      <c r="O196" s="8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5" t="s">
        <v>137</v>
      </c>
      <c r="AT196" s="225" t="s">
        <v>133</v>
      </c>
      <c r="AU196" s="225" t="s">
        <v>84</v>
      </c>
      <c r="AY196" s="14" t="s">
        <v>123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4" t="s">
        <v>79</v>
      </c>
      <c r="BK196" s="226">
        <f>ROUND(I196*H196,2)</f>
        <v>0</v>
      </c>
      <c r="BL196" s="14" t="s">
        <v>130</v>
      </c>
      <c r="BM196" s="225" t="s">
        <v>393</v>
      </c>
    </row>
    <row r="197" s="2" customFormat="1" ht="37.8" customHeight="1">
      <c r="A197" s="35"/>
      <c r="B197" s="36"/>
      <c r="C197" s="213" t="s">
        <v>394</v>
      </c>
      <c r="D197" s="213" t="s">
        <v>126</v>
      </c>
      <c r="E197" s="214" t="s">
        <v>395</v>
      </c>
      <c r="F197" s="215" t="s">
        <v>396</v>
      </c>
      <c r="G197" s="216" t="s">
        <v>186</v>
      </c>
      <c r="H197" s="217">
        <v>5</v>
      </c>
      <c r="I197" s="218"/>
      <c r="J197" s="219">
        <f>ROUND(I197*H197,2)</f>
        <v>0</v>
      </c>
      <c r="K197" s="220"/>
      <c r="L197" s="41"/>
      <c r="M197" s="221" t="s">
        <v>1</v>
      </c>
      <c r="N197" s="222" t="s">
        <v>39</v>
      </c>
      <c r="O197" s="88"/>
      <c r="P197" s="223">
        <f>O197*H197</f>
        <v>0</v>
      </c>
      <c r="Q197" s="223">
        <v>0</v>
      </c>
      <c r="R197" s="223">
        <f>Q197*H197</f>
        <v>0</v>
      </c>
      <c r="S197" s="223">
        <v>7.8999999999999996E-05</v>
      </c>
      <c r="T197" s="224">
        <f>S197*H197</f>
        <v>0.00039499999999999995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5" t="s">
        <v>130</v>
      </c>
      <c r="AT197" s="225" t="s">
        <v>126</v>
      </c>
      <c r="AU197" s="225" t="s">
        <v>84</v>
      </c>
      <c r="AY197" s="14" t="s">
        <v>123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4" t="s">
        <v>79</v>
      </c>
      <c r="BK197" s="226">
        <f>ROUND(I197*H197,2)</f>
        <v>0</v>
      </c>
      <c r="BL197" s="14" t="s">
        <v>130</v>
      </c>
      <c r="BM197" s="225" t="s">
        <v>397</v>
      </c>
    </row>
    <row r="198" s="2" customFormat="1" ht="21.75" customHeight="1">
      <c r="A198" s="35"/>
      <c r="B198" s="36"/>
      <c r="C198" s="213" t="s">
        <v>398</v>
      </c>
      <c r="D198" s="213" t="s">
        <v>126</v>
      </c>
      <c r="E198" s="214" t="s">
        <v>399</v>
      </c>
      <c r="F198" s="215" t="s">
        <v>400</v>
      </c>
      <c r="G198" s="216" t="s">
        <v>186</v>
      </c>
      <c r="H198" s="217">
        <v>15</v>
      </c>
      <c r="I198" s="218"/>
      <c r="J198" s="219">
        <f>ROUND(I198*H198,2)</f>
        <v>0</v>
      </c>
      <c r="K198" s="220"/>
      <c r="L198" s="41"/>
      <c r="M198" s="221" t="s">
        <v>1</v>
      </c>
      <c r="N198" s="222" t="s">
        <v>39</v>
      </c>
      <c r="O198" s="88"/>
      <c r="P198" s="223">
        <f>O198*H198</f>
        <v>0</v>
      </c>
      <c r="Q198" s="223">
        <v>0</v>
      </c>
      <c r="R198" s="223">
        <f>Q198*H198</f>
        <v>0</v>
      </c>
      <c r="S198" s="223">
        <v>0.00033300000000000002</v>
      </c>
      <c r="T198" s="224">
        <f>S198*H198</f>
        <v>0.0049950000000000003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5" t="s">
        <v>130</v>
      </c>
      <c r="AT198" s="225" t="s">
        <v>126</v>
      </c>
      <c r="AU198" s="225" t="s">
        <v>84</v>
      </c>
      <c r="AY198" s="14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4" t="s">
        <v>79</v>
      </c>
      <c r="BK198" s="226">
        <f>ROUND(I198*H198,2)</f>
        <v>0</v>
      </c>
      <c r="BL198" s="14" t="s">
        <v>130</v>
      </c>
      <c r="BM198" s="225" t="s">
        <v>401</v>
      </c>
    </row>
    <row r="199" s="2" customFormat="1" ht="21.75" customHeight="1">
      <c r="A199" s="35"/>
      <c r="B199" s="36"/>
      <c r="C199" s="213" t="s">
        <v>402</v>
      </c>
      <c r="D199" s="213" t="s">
        <v>126</v>
      </c>
      <c r="E199" s="214" t="s">
        <v>403</v>
      </c>
      <c r="F199" s="215" t="s">
        <v>404</v>
      </c>
      <c r="G199" s="216" t="s">
        <v>186</v>
      </c>
      <c r="H199" s="217">
        <v>3</v>
      </c>
      <c r="I199" s="218"/>
      <c r="J199" s="219">
        <f>ROUND(I199*H199,2)</f>
        <v>0</v>
      </c>
      <c r="K199" s="220"/>
      <c r="L199" s="41"/>
      <c r="M199" s="221" t="s">
        <v>1</v>
      </c>
      <c r="N199" s="222" t="s">
        <v>39</v>
      </c>
      <c r="O199" s="88"/>
      <c r="P199" s="223">
        <f>O199*H199</f>
        <v>0</v>
      </c>
      <c r="Q199" s="223">
        <v>0</v>
      </c>
      <c r="R199" s="223">
        <f>Q199*H199</f>
        <v>0</v>
      </c>
      <c r="S199" s="223">
        <v>0.00035</v>
      </c>
      <c r="T199" s="224">
        <f>S199*H199</f>
        <v>0.0010499999999999999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5" t="s">
        <v>130</v>
      </c>
      <c r="AT199" s="225" t="s">
        <v>126</v>
      </c>
      <c r="AU199" s="225" t="s">
        <v>84</v>
      </c>
      <c r="AY199" s="14" t="s">
        <v>123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4" t="s">
        <v>79</v>
      </c>
      <c r="BK199" s="226">
        <f>ROUND(I199*H199,2)</f>
        <v>0</v>
      </c>
      <c r="BL199" s="14" t="s">
        <v>130</v>
      </c>
      <c r="BM199" s="225" t="s">
        <v>405</v>
      </c>
    </row>
    <row r="200" s="2" customFormat="1" ht="16.5" customHeight="1">
      <c r="A200" s="35"/>
      <c r="B200" s="36"/>
      <c r="C200" s="213" t="s">
        <v>406</v>
      </c>
      <c r="D200" s="213" t="s">
        <v>126</v>
      </c>
      <c r="E200" s="214" t="s">
        <v>407</v>
      </c>
      <c r="F200" s="215" t="s">
        <v>408</v>
      </c>
      <c r="G200" s="216" t="s">
        <v>186</v>
      </c>
      <c r="H200" s="217">
        <v>1</v>
      </c>
      <c r="I200" s="218"/>
      <c r="J200" s="219">
        <f>ROUND(I200*H200,2)</f>
        <v>0</v>
      </c>
      <c r="K200" s="220"/>
      <c r="L200" s="41"/>
      <c r="M200" s="221" t="s">
        <v>1</v>
      </c>
      <c r="N200" s="222" t="s">
        <v>39</v>
      </c>
      <c r="O200" s="88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5" t="s">
        <v>130</v>
      </c>
      <c r="AT200" s="225" t="s">
        <v>126</v>
      </c>
      <c r="AU200" s="225" t="s">
        <v>84</v>
      </c>
      <c r="AY200" s="14" t="s">
        <v>123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4" t="s">
        <v>79</v>
      </c>
      <c r="BK200" s="226">
        <f>ROUND(I200*H200,2)</f>
        <v>0</v>
      </c>
      <c r="BL200" s="14" t="s">
        <v>130</v>
      </c>
      <c r="BM200" s="225" t="s">
        <v>409</v>
      </c>
    </row>
    <row r="201" s="2" customFormat="1" ht="24.15" customHeight="1">
      <c r="A201" s="35"/>
      <c r="B201" s="36"/>
      <c r="C201" s="213" t="s">
        <v>410</v>
      </c>
      <c r="D201" s="213" t="s">
        <v>126</v>
      </c>
      <c r="E201" s="214" t="s">
        <v>411</v>
      </c>
      <c r="F201" s="215" t="s">
        <v>412</v>
      </c>
      <c r="G201" s="216" t="s">
        <v>186</v>
      </c>
      <c r="H201" s="217">
        <v>3</v>
      </c>
      <c r="I201" s="218"/>
      <c r="J201" s="219">
        <f>ROUND(I201*H201,2)</f>
        <v>0</v>
      </c>
      <c r="K201" s="220"/>
      <c r="L201" s="41"/>
      <c r="M201" s="221" t="s">
        <v>1</v>
      </c>
      <c r="N201" s="222" t="s">
        <v>39</v>
      </c>
      <c r="O201" s="88"/>
      <c r="P201" s="223">
        <f>O201*H201</f>
        <v>0</v>
      </c>
      <c r="Q201" s="223">
        <v>0</v>
      </c>
      <c r="R201" s="223">
        <f>Q201*H201</f>
        <v>0</v>
      </c>
      <c r="S201" s="223">
        <v>5.0000000000000002E-05</v>
      </c>
      <c r="T201" s="224">
        <f>S201*H201</f>
        <v>0.00015000000000000001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5" t="s">
        <v>130</v>
      </c>
      <c r="AT201" s="225" t="s">
        <v>126</v>
      </c>
      <c r="AU201" s="225" t="s">
        <v>84</v>
      </c>
      <c r="AY201" s="14" t="s">
        <v>123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4" t="s">
        <v>79</v>
      </c>
      <c r="BK201" s="226">
        <f>ROUND(I201*H201,2)</f>
        <v>0</v>
      </c>
      <c r="BL201" s="14" t="s">
        <v>130</v>
      </c>
      <c r="BM201" s="225" t="s">
        <v>413</v>
      </c>
    </row>
    <row r="202" s="2" customFormat="1" ht="16.5" customHeight="1">
      <c r="A202" s="35"/>
      <c r="B202" s="36"/>
      <c r="C202" s="213" t="s">
        <v>414</v>
      </c>
      <c r="D202" s="213" t="s">
        <v>126</v>
      </c>
      <c r="E202" s="214" t="s">
        <v>415</v>
      </c>
      <c r="F202" s="215" t="s">
        <v>416</v>
      </c>
      <c r="G202" s="216" t="s">
        <v>186</v>
      </c>
      <c r="H202" s="217">
        <v>3</v>
      </c>
      <c r="I202" s="218"/>
      <c r="J202" s="219">
        <f>ROUND(I202*H202,2)</f>
        <v>0</v>
      </c>
      <c r="K202" s="220"/>
      <c r="L202" s="41"/>
      <c r="M202" s="221" t="s">
        <v>1</v>
      </c>
      <c r="N202" s="222" t="s">
        <v>39</v>
      </c>
      <c r="O202" s="88"/>
      <c r="P202" s="223">
        <f>O202*H202</f>
        <v>0</v>
      </c>
      <c r="Q202" s="223">
        <v>0</v>
      </c>
      <c r="R202" s="223">
        <f>Q202*H202</f>
        <v>0</v>
      </c>
      <c r="S202" s="223">
        <v>0.00035</v>
      </c>
      <c r="T202" s="224">
        <f>S202*H202</f>
        <v>0.0010499999999999999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5" t="s">
        <v>130</v>
      </c>
      <c r="AT202" s="225" t="s">
        <v>126</v>
      </c>
      <c r="AU202" s="225" t="s">
        <v>84</v>
      </c>
      <c r="AY202" s="14" t="s">
        <v>123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4" t="s">
        <v>79</v>
      </c>
      <c r="BK202" s="226">
        <f>ROUND(I202*H202,2)</f>
        <v>0</v>
      </c>
      <c r="BL202" s="14" t="s">
        <v>130</v>
      </c>
      <c r="BM202" s="225" t="s">
        <v>417</v>
      </c>
    </row>
    <row r="203" s="2" customFormat="1" ht="37.8" customHeight="1">
      <c r="A203" s="35"/>
      <c r="B203" s="36"/>
      <c r="C203" s="213" t="s">
        <v>418</v>
      </c>
      <c r="D203" s="213" t="s">
        <v>126</v>
      </c>
      <c r="E203" s="214" t="s">
        <v>419</v>
      </c>
      <c r="F203" s="215" t="s">
        <v>420</v>
      </c>
      <c r="G203" s="216" t="s">
        <v>186</v>
      </c>
      <c r="H203" s="217">
        <v>23</v>
      </c>
      <c r="I203" s="218"/>
      <c r="J203" s="219">
        <f>ROUND(I203*H203,2)</f>
        <v>0</v>
      </c>
      <c r="K203" s="220"/>
      <c r="L203" s="41"/>
      <c r="M203" s="221" t="s">
        <v>1</v>
      </c>
      <c r="N203" s="222" t="s">
        <v>39</v>
      </c>
      <c r="O203" s="88"/>
      <c r="P203" s="223">
        <f>O203*H203</f>
        <v>0</v>
      </c>
      <c r="Q203" s="223">
        <v>0</v>
      </c>
      <c r="R203" s="223">
        <f>Q203*H203</f>
        <v>0</v>
      </c>
      <c r="S203" s="223">
        <v>0.00080000000000000004</v>
      </c>
      <c r="T203" s="224">
        <f>S203*H203</f>
        <v>0.0184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5" t="s">
        <v>130</v>
      </c>
      <c r="AT203" s="225" t="s">
        <v>126</v>
      </c>
      <c r="AU203" s="225" t="s">
        <v>84</v>
      </c>
      <c r="AY203" s="14" t="s">
        <v>123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4" t="s">
        <v>79</v>
      </c>
      <c r="BK203" s="226">
        <f>ROUND(I203*H203,2)</f>
        <v>0</v>
      </c>
      <c r="BL203" s="14" t="s">
        <v>130</v>
      </c>
      <c r="BM203" s="225" t="s">
        <v>421</v>
      </c>
    </row>
    <row r="204" s="2" customFormat="1" ht="33" customHeight="1">
      <c r="A204" s="35"/>
      <c r="B204" s="36"/>
      <c r="C204" s="213" t="s">
        <v>422</v>
      </c>
      <c r="D204" s="213" t="s">
        <v>126</v>
      </c>
      <c r="E204" s="214" t="s">
        <v>423</v>
      </c>
      <c r="F204" s="215" t="s">
        <v>424</v>
      </c>
      <c r="G204" s="216" t="s">
        <v>186</v>
      </c>
      <c r="H204" s="217">
        <v>25</v>
      </c>
      <c r="I204" s="218"/>
      <c r="J204" s="219">
        <f>ROUND(I204*H204,2)</f>
        <v>0</v>
      </c>
      <c r="K204" s="220"/>
      <c r="L204" s="41"/>
      <c r="M204" s="221" t="s">
        <v>1</v>
      </c>
      <c r="N204" s="222" t="s">
        <v>39</v>
      </c>
      <c r="O204" s="88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5" t="s">
        <v>130</v>
      </c>
      <c r="AT204" s="225" t="s">
        <v>126</v>
      </c>
      <c r="AU204" s="225" t="s">
        <v>84</v>
      </c>
      <c r="AY204" s="14" t="s">
        <v>123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4" t="s">
        <v>79</v>
      </c>
      <c r="BK204" s="226">
        <f>ROUND(I204*H204,2)</f>
        <v>0</v>
      </c>
      <c r="BL204" s="14" t="s">
        <v>130</v>
      </c>
      <c r="BM204" s="225" t="s">
        <v>425</v>
      </c>
    </row>
    <row r="205" s="2" customFormat="1" ht="16.5" customHeight="1">
      <c r="A205" s="35"/>
      <c r="B205" s="36"/>
      <c r="C205" s="227" t="s">
        <v>426</v>
      </c>
      <c r="D205" s="227" t="s">
        <v>133</v>
      </c>
      <c r="E205" s="228" t="s">
        <v>427</v>
      </c>
      <c r="F205" s="229" t="s">
        <v>428</v>
      </c>
      <c r="G205" s="230" t="s">
        <v>136</v>
      </c>
      <c r="H205" s="231">
        <v>13</v>
      </c>
      <c r="I205" s="232"/>
      <c r="J205" s="233">
        <f>ROUND(I205*H205,2)</f>
        <v>0</v>
      </c>
      <c r="K205" s="234"/>
      <c r="L205" s="235"/>
      <c r="M205" s="236" t="s">
        <v>1</v>
      </c>
      <c r="N205" s="237" t="s">
        <v>39</v>
      </c>
      <c r="O205" s="88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5" t="s">
        <v>137</v>
      </c>
      <c r="AT205" s="225" t="s">
        <v>133</v>
      </c>
      <c r="AU205" s="225" t="s">
        <v>84</v>
      </c>
      <c r="AY205" s="14" t="s">
        <v>123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4" t="s">
        <v>79</v>
      </c>
      <c r="BK205" s="226">
        <f>ROUND(I205*H205,2)</f>
        <v>0</v>
      </c>
      <c r="BL205" s="14" t="s">
        <v>130</v>
      </c>
      <c r="BM205" s="225" t="s">
        <v>429</v>
      </c>
    </row>
    <row r="206" s="2" customFormat="1" ht="16.5" customHeight="1">
      <c r="A206" s="35"/>
      <c r="B206" s="36"/>
      <c r="C206" s="227" t="s">
        <v>430</v>
      </c>
      <c r="D206" s="227" t="s">
        <v>133</v>
      </c>
      <c r="E206" s="228" t="s">
        <v>431</v>
      </c>
      <c r="F206" s="229" t="s">
        <v>432</v>
      </c>
      <c r="G206" s="230" t="s">
        <v>136</v>
      </c>
      <c r="H206" s="231">
        <v>2</v>
      </c>
      <c r="I206" s="232"/>
      <c r="J206" s="233">
        <f>ROUND(I206*H206,2)</f>
        <v>0</v>
      </c>
      <c r="K206" s="234"/>
      <c r="L206" s="235"/>
      <c r="M206" s="236" t="s">
        <v>1</v>
      </c>
      <c r="N206" s="237" t="s">
        <v>39</v>
      </c>
      <c r="O206" s="8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5" t="s">
        <v>137</v>
      </c>
      <c r="AT206" s="225" t="s">
        <v>133</v>
      </c>
      <c r="AU206" s="225" t="s">
        <v>84</v>
      </c>
      <c r="AY206" s="14" t="s">
        <v>123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4" t="s">
        <v>79</v>
      </c>
      <c r="BK206" s="226">
        <f>ROUND(I206*H206,2)</f>
        <v>0</v>
      </c>
      <c r="BL206" s="14" t="s">
        <v>130</v>
      </c>
      <c r="BM206" s="225" t="s">
        <v>433</v>
      </c>
    </row>
    <row r="207" s="2" customFormat="1" ht="16.5" customHeight="1">
      <c r="A207" s="35"/>
      <c r="B207" s="36"/>
      <c r="C207" s="227" t="s">
        <v>434</v>
      </c>
      <c r="D207" s="227" t="s">
        <v>133</v>
      </c>
      <c r="E207" s="228" t="s">
        <v>435</v>
      </c>
      <c r="F207" s="229" t="s">
        <v>436</v>
      </c>
      <c r="G207" s="230" t="s">
        <v>136</v>
      </c>
      <c r="H207" s="231">
        <v>8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39</v>
      </c>
      <c r="O207" s="88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5" t="s">
        <v>137</v>
      </c>
      <c r="AT207" s="225" t="s">
        <v>133</v>
      </c>
      <c r="AU207" s="225" t="s">
        <v>84</v>
      </c>
      <c r="AY207" s="14" t="s">
        <v>123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4" t="s">
        <v>79</v>
      </c>
      <c r="BK207" s="226">
        <f>ROUND(I207*H207,2)</f>
        <v>0</v>
      </c>
      <c r="BL207" s="14" t="s">
        <v>130</v>
      </c>
      <c r="BM207" s="225" t="s">
        <v>437</v>
      </c>
    </row>
    <row r="208" s="2" customFormat="1" ht="16.5" customHeight="1">
      <c r="A208" s="35"/>
      <c r="B208" s="36"/>
      <c r="C208" s="213" t="s">
        <v>438</v>
      </c>
      <c r="D208" s="213" t="s">
        <v>126</v>
      </c>
      <c r="E208" s="214" t="s">
        <v>439</v>
      </c>
      <c r="F208" s="215" t="s">
        <v>440</v>
      </c>
      <c r="G208" s="216" t="s">
        <v>186</v>
      </c>
      <c r="H208" s="217">
        <v>12</v>
      </c>
      <c r="I208" s="218"/>
      <c r="J208" s="219">
        <f>ROUND(I208*H208,2)</f>
        <v>0</v>
      </c>
      <c r="K208" s="220"/>
      <c r="L208" s="41"/>
      <c r="M208" s="221" t="s">
        <v>1</v>
      </c>
      <c r="N208" s="222" t="s">
        <v>39</v>
      </c>
      <c r="O208" s="8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5" t="s">
        <v>130</v>
      </c>
      <c r="AT208" s="225" t="s">
        <v>126</v>
      </c>
      <c r="AU208" s="225" t="s">
        <v>84</v>
      </c>
      <c r="AY208" s="14" t="s">
        <v>123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4" t="s">
        <v>79</v>
      </c>
      <c r="BK208" s="226">
        <f>ROUND(I208*H208,2)</f>
        <v>0</v>
      </c>
      <c r="BL208" s="14" t="s">
        <v>130</v>
      </c>
      <c r="BM208" s="225" t="s">
        <v>441</v>
      </c>
    </row>
    <row r="209" s="2" customFormat="1" ht="16.5" customHeight="1">
      <c r="A209" s="35"/>
      <c r="B209" s="36"/>
      <c r="C209" s="227" t="s">
        <v>442</v>
      </c>
      <c r="D209" s="227" t="s">
        <v>133</v>
      </c>
      <c r="E209" s="228" t="s">
        <v>443</v>
      </c>
      <c r="F209" s="229" t="s">
        <v>444</v>
      </c>
      <c r="G209" s="230" t="s">
        <v>136</v>
      </c>
      <c r="H209" s="231">
        <v>12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39</v>
      </c>
      <c r="O209" s="88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5" t="s">
        <v>137</v>
      </c>
      <c r="AT209" s="225" t="s">
        <v>133</v>
      </c>
      <c r="AU209" s="225" t="s">
        <v>84</v>
      </c>
      <c r="AY209" s="14" t="s">
        <v>123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4" t="s">
        <v>79</v>
      </c>
      <c r="BK209" s="226">
        <f>ROUND(I209*H209,2)</f>
        <v>0</v>
      </c>
      <c r="BL209" s="14" t="s">
        <v>130</v>
      </c>
      <c r="BM209" s="225" t="s">
        <v>445</v>
      </c>
    </row>
    <row r="210" s="2" customFormat="1" ht="16.5" customHeight="1">
      <c r="A210" s="35"/>
      <c r="B210" s="36"/>
      <c r="C210" s="227" t="s">
        <v>446</v>
      </c>
      <c r="D210" s="227" t="s">
        <v>133</v>
      </c>
      <c r="E210" s="228" t="s">
        <v>447</v>
      </c>
      <c r="F210" s="229" t="s">
        <v>448</v>
      </c>
      <c r="G210" s="230" t="s">
        <v>136</v>
      </c>
      <c r="H210" s="231">
        <v>12</v>
      </c>
      <c r="I210" s="232"/>
      <c r="J210" s="233">
        <f>ROUND(I210*H210,2)</f>
        <v>0</v>
      </c>
      <c r="K210" s="234"/>
      <c r="L210" s="235"/>
      <c r="M210" s="236" t="s">
        <v>1</v>
      </c>
      <c r="N210" s="237" t="s">
        <v>39</v>
      </c>
      <c r="O210" s="88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5" t="s">
        <v>137</v>
      </c>
      <c r="AT210" s="225" t="s">
        <v>133</v>
      </c>
      <c r="AU210" s="225" t="s">
        <v>84</v>
      </c>
      <c r="AY210" s="14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4" t="s">
        <v>79</v>
      </c>
      <c r="BK210" s="226">
        <f>ROUND(I210*H210,2)</f>
        <v>0</v>
      </c>
      <c r="BL210" s="14" t="s">
        <v>130</v>
      </c>
      <c r="BM210" s="225" t="s">
        <v>449</v>
      </c>
    </row>
    <row r="211" s="2" customFormat="1" ht="24.15" customHeight="1">
      <c r="A211" s="35"/>
      <c r="B211" s="36"/>
      <c r="C211" s="213" t="s">
        <v>450</v>
      </c>
      <c r="D211" s="213" t="s">
        <v>126</v>
      </c>
      <c r="E211" s="214" t="s">
        <v>451</v>
      </c>
      <c r="F211" s="215" t="s">
        <v>452</v>
      </c>
      <c r="G211" s="216" t="s">
        <v>186</v>
      </c>
      <c r="H211" s="217">
        <v>1</v>
      </c>
      <c r="I211" s="218"/>
      <c r="J211" s="219">
        <f>ROUND(I211*H211,2)</f>
        <v>0</v>
      </c>
      <c r="K211" s="220"/>
      <c r="L211" s="41"/>
      <c r="M211" s="221" t="s">
        <v>1</v>
      </c>
      <c r="N211" s="222" t="s">
        <v>39</v>
      </c>
      <c r="O211" s="88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5" t="s">
        <v>130</v>
      </c>
      <c r="AT211" s="225" t="s">
        <v>126</v>
      </c>
      <c r="AU211" s="225" t="s">
        <v>84</v>
      </c>
      <c r="AY211" s="14" t="s">
        <v>123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4" t="s">
        <v>79</v>
      </c>
      <c r="BK211" s="226">
        <f>ROUND(I211*H211,2)</f>
        <v>0</v>
      </c>
      <c r="BL211" s="14" t="s">
        <v>130</v>
      </c>
      <c r="BM211" s="225" t="s">
        <v>453</v>
      </c>
    </row>
    <row r="212" s="2" customFormat="1" ht="16.5" customHeight="1">
      <c r="A212" s="35"/>
      <c r="B212" s="36"/>
      <c r="C212" s="227" t="s">
        <v>454</v>
      </c>
      <c r="D212" s="227" t="s">
        <v>133</v>
      </c>
      <c r="E212" s="228" t="s">
        <v>455</v>
      </c>
      <c r="F212" s="229" t="s">
        <v>456</v>
      </c>
      <c r="G212" s="230" t="s">
        <v>136</v>
      </c>
      <c r="H212" s="231">
        <v>1</v>
      </c>
      <c r="I212" s="232"/>
      <c r="J212" s="233">
        <f>ROUND(I212*H212,2)</f>
        <v>0</v>
      </c>
      <c r="K212" s="234"/>
      <c r="L212" s="235"/>
      <c r="M212" s="236" t="s">
        <v>1</v>
      </c>
      <c r="N212" s="237" t="s">
        <v>39</v>
      </c>
      <c r="O212" s="88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5" t="s">
        <v>137</v>
      </c>
      <c r="AT212" s="225" t="s">
        <v>133</v>
      </c>
      <c r="AU212" s="225" t="s">
        <v>84</v>
      </c>
      <c r="AY212" s="14" t="s">
        <v>123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4" t="s">
        <v>79</v>
      </c>
      <c r="BK212" s="226">
        <f>ROUND(I212*H212,2)</f>
        <v>0</v>
      </c>
      <c r="BL212" s="14" t="s">
        <v>130</v>
      </c>
      <c r="BM212" s="225" t="s">
        <v>457</v>
      </c>
    </row>
    <row r="213" s="2" customFormat="1" ht="24.15" customHeight="1">
      <c r="A213" s="35"/>
      <c r="B213" s="36"/>
      <c r="C213" s="213" t="s">
        <v>458</v>
      </c>
      <c r="D213" s="213" t="s">
        <v>126</v>
      </c>
      <c r="E213" s="214" t="s">
        <v>459</v>
      </c>
      <c r="F213" s="215" t="s">
        <v>460</v>
      </c>
      <c r="G213" s="216" t="s">
        <v>186</v>
      </c>
      <c r="H213" s="217">
        <v>4</v>
      </c>
      <c r="I213" s="218"/>
      <c r="J213" s="219">
        <f>ROUND(I213*H213,2)</f>
        <v>0</v>
      </c>
      <c r="K213" s="220"/>
      <c r="L213" s="41"/>
      <c r="M213" s="221" t="s">
        <v>1</v>
      </c>
      <c r="N213" s="222" t="s">
        <v>39</v>
      </c>
      <c r="O213" s="88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5" t="s">
        <v>130</v>
      </c>
      <c r="AT213" s="225" t="s">
        <v>126</v>
      </c>
      <c r="AU213" s="225" t="s">
        <v>84</v>
      </c>
      <c r="AY213" s="14" t="s">
        <v>123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4" t="s">
        <v>79</v>
      </c>
      <c r="BK213" s="226">
        <f>ROUND(I213*H213,2)</f>
        <v>0</v>
      </c>
      <c r="BL213" s="14" t="s">
        <v>130</v>
      </c>
      <c r="BM213" s="225" t="s">
        <v>461</v>
      </c>
    </row>
    <row r="214" s="2" customFormat="1" ht="16.5" customHeight="1">
      <c r="A214" s="35"/>
      <c r="B214" s="36"/>
      <c r="C214" s="213" t="s">
        <v>462</v>
      </c>
      <c r="D214" s="213" t="s">
        <v>126</v>
      </c>
      <c r="E214" s="214" t="s">
        <v>463</v>
      </c>
      <c r="F214" s="215" t="s">
        <v>464</v>
      </c>
      <c r="G214" s="216" t="s">
        <v>465</v>
      </c>
      <c r="H214" s="217">
        <v>4</v>
      </c>
      <c r="I214" s="218"/>
      <c r="J214" s="219">
        <f>ROUND(I214*H214,2)</f>
        <v>0</v>
      </c>
      <c r="K214" s="220"/>
      <c r="L214" s="41"/>
      <c r="M214" s="221" t="s">
        <v>1</v>
      </c>
      <c r="N214" s="222" t="s">
        <v>39</v>
      </c>
      <c r="O214" s="88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5" t="s">
        <v>130</v>
      </c>
      <c r="AT214" s="225" t="s">
        <v>126</v>
      </c>
      <c r="AU214" s="225" t="s">
        <v>84</v>
      </c>
      <c r="AY214" s="14" t="s">
        <v>123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4" t="s">
        <v>79</v>
      </c>
      <c r="BK214" s="226">
        <f>ROUND(I214*H214,2)</f>
        <v>0</v>
      </c>
      <c r="BL214" s="14" t="s">
        <v>130</v>
      </c>
      <c r="BM214" s="225" t="s">
        <v>466</v>
      </c>
    </row>
    <row r="215" s="2" customFormat="1" ht="16.5" customHeight="1">
      <c r="A215" s="35"/>
      <c r="B215" s="36"/>
      <c r="C215" s="213" t="s">
        <v>467</v>
      </c>
      <c r="D215" s="213" t="s">
        <v>126</v>
      </c>
      <c r="E215" s="214" t="s">
        <v>468</v>
      </c>
      <c r="F215" s="215" t="s">
        <v>469</v>
      </c>
      <c r="G215" s="216" t="s">
        <v>129</v>
      </c>
      <c r="H215" s="217">
        <v>13</v>
      </c>
      <c r="I215" s="218"/>
      <c r="J215" s="219">
        <f>ROUND(I215*H215,2)</f>
        <v>0</v>
      </c>
      <c r="K215" s="220"/>
      <c r="L215" s="41"/>
      <c r="M215" s="221" t="s">
        <v>1</v>
      </c>
      <c r="N215" s="222" t="s">
        <v>39</v>
      </c>
      <c r="O215" s="88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5" t="s">
        <v>130</v>
      </c>
      <c r="AT215" s="225" t="s">
        <v>126</v>
      </c>
      <c r="AU215" s="225" t="s">
        <v>84</v>
      </c>
      <c r="AY215" s="14" t="s">
        <v>123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4" t="s">
        <v>79</v>
      </c>
      <c r="BK215" s="226">
        <f>ROUND(I215*H215,2)</f>
        <v>0</v>
      </c>
      <c r="BL215" s="14" t="s">
        <v>130</v>
      </c>
      <c r="BM215" s="225" t="s">
        <v>470</v>
      </c>
    </row>
    <row r="216" s="2" customFormat="1" ht="16.5" customHeight="1">
      <c r="A216" s="35"/>
      <c r="B216" s="36"/>
      <c r="C216" s="227" t="s">
        <v>471</v>
      </c>
      <c r="D216" s="227" t="s">
        <v>133</v>
      </c>
      <c r="E216" s="228" t="s">
        <v>472</v>
      </c>
      <c r="F216" s="229" t="s">
        <v>473</v>
      </c>
      <c r="G216" s="230" t="s">
        <v>129</v>
      </c>
      <c r="H216" s="231">
        <v>14.300000000000001</v>
      </c>
      <c r="I216" s="232"/>
      <c r="J216" s="233">
        <f>ROUND(I216*H216,2)</f>
        <v>0</v>
      </c>
      <c r="K216" s="234"/>
      <c r="L216" s="235"/>
      <c r="M216" s="236" t="s">
        <v>1</v>
      </c>
      <c r="N216" s="237" t="s">
        <v>39</v>
      </c>
      <c r="O216" s="88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5" t="s">
        <v>137</v>
      </c>
      <c r="AT216" s="225" t="s">
        <v>133</v>
      </c>
      <c r="AU216" s="225" t="s">
        <v>84</v>
      </c>
      <c r="AY216" s="14" t="s">
        <v>123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4" t="s">
        <v>79</v>
      </c>
      <c r="BK216" s="226">
        <f>ROUND(I216*H216,2)</f>
        <v>0</v>
      </c>
      <c r="BL216" s="14" t="s">
        <v>130</v>
      </c>
      <c r="BM216" s="225" t="s">
        <v>474</v>
      </c>
    </row>
    <row r="217" s="2" customFormat="1" ht="16.5" customHeight="1">
      <c r="A217" s="35"/>
      <c r="B217" s="36"/>
      <c r="C217" s="227" t="s">
        <v>475</v>
      </c>
      <c r="D217" s="227" t="s">
        <v>133</v>
      </c>
      <c r="E217" s="228" t="s">
        <v>476</v>
      </c>
      <c r="F217" s="229" t="s">
        <v>477</v>
      </c>
      <c r="G217" s="230" t="s">
        <v>136</v>
      </c>
      <c r="H217" s="231">
        <v>13</v>
      </c>
      <c r="I217" s="232"/>
      <c r="J217" s="233">
        <f>ROUND(I217*H217,2)</f>
        <v>0</v>
      </c>
      <c r="K217" s="234"/>
      <c r="L217" s="235"/>
      <c r="M217" s="236" t="s">
        <v>1</v>
      </c>
      <c r="N217" s="237" t="s">
        <v>39</v>
      </c>
      <c r="O217" s="88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5" t="s">
        <v>137</v>
      </c>
      <c r="AT217" s="225" t="s">
        <v>133</v>
      </c>
      <c r="AU217" s="225" t="s">
        <v>84</v>
      </c>
      <c r="AY217" s="14" t="s">
        <v>123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4" t="s">
        <v>79</v>
      </c>
      <c r="BK217" s="226">
        <f>ROUND(I217*H217,2)</f>
        <v>0</v>
      </c>
      <c r="BL217" s="14" t="s">
        <v>130</v>
      </c>
      <c r="BM217" s="225" t="s">
        <v>478</v>
      </c>
    </row>
    <row r="218" s="2" customFormat="1" ht="16.5" customHeight="1">
      <c r="A218" s="35"/>
      <c r="B218" s="36"/>
      <c r="C218" s="227" t="s">
        <v>479</v>
      </c>
      <c r="D218" s="227" t="s">
        <v>133</v>
      </c>
      <c r="E218" s="228" t="s">
        <v>480</v>
      </c>
      <c r="F218" s="229" t="s">
        <v>481</v>
      </c>
      <c r="G218" s="230" t="s">
        <v>136</v>
      </c>
      <c r="H218" s="231">
        <v>29</v>
      </c>
      <c r="I218" s="232"/>
      <c r="J218" s="233">
        <f>ROUND(I218*H218,2)</f>
        <v>0</v>
      </c>
      <c r="K218" s="234"/>
      <c r="L218" s="235"/>
      <c r="M218" s="236" t="s">
        <v>1</v>
      </c>
      <c r="N218" s="237" t="s">
        <v>39</v>
      </c>
      <c r="O218" s="88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5" t="s">
        <v>137</v>
      </c>
      <c r="AT218" s="225" t="s">
        <v>133</v>
      </c>
      <c r="AU218" s="225" t="s">
        <v>84</v>
      </c>
      <c r="AY218" s="14" t="s">
        <v>123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4" t="s">
        <v>79</v>
      </c>
      <c r="BK218" s="226">
        <f>ROUND(I218*H218,2)</f>
        <v>0</v>
      </c>
      <c r="BL218" s="14" t="s">
        <v>130</v>
      </c>
      <c r="BM218" s="225" t="s">
        <v>482</v>
      </c>
    </row>
    <row r="219" s="2" customFormat="1" ht="16.5" customHeight="1">
      <c r="A219" s="35"/>
      <c r="B219" s="36"/>
      <c r="C219" s="213" t="s">
        <v>483</v>
      </c>
      <c r="D219" s="213" t="s">
        <v>126</v>
      </c>
      <c r="E219" s="214" t="s">
        <v>484</v>
      </c>
      <c r="F219" s="215" t="s">
        <v>485</v>
      </c>
      <c r="G219" s="216" t="s">
        <v>129</v>
      </c>
      <c r="H219" s="217">
        <v>10</v>
      </c>
      <c r="I219" s="218"/>
      <c r="J219" s="219">
        <f>ROUND(I219*H219,2)</f>
        <v>0</v>
      </c>
      <c r="K219" s="220"/>
      <c r="L219" s="41"/>
      <c r="M219" s="221" t="s">
        <v>1</v>
      </c>
      <c r="N219" s="222" t="s">
        <v>39</v>
      </c>
      <c r="O219" s="88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5" t="s">
        <v>130</v>
      </c>
      <c r="AT219" s="225" t="s">
        <v>126</v>
      </c>
      <c r="AU219" s="225" t="s">
        <v>84</v>
      </c>
      <c r="AY219" s="14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4" t="s">
        <v>79</v>
      </c>
      <c r="BK219" s="226">
        <f>ROUND(I219*H219,2)</f>
        <v>0</v>
      </c>
      <c r="BL219" s="14" t="s">
        <v>130</v>
      </c>
      <c r="BM219" s="225" t="s">
        <v>486</v>
      </c>
    </row>
    <row r="220" s="2" customFormat="1" ht="16.5" customHeight="1">
      <c r="A220" s="35"/>
      <c r="B220" s="36"/>
      <c r="C220" s="227" t="s">
        <v>487</v>
      </c>
      <c r="D220" s="227" t="s">
        <v>133</v>
      </c>
      <c r="E220" s="228" t="s">
        <v>488</v>
      </c>
      <c r="F220" s="229" t="s">
        <v>489</v>
      </c>
      <c r="G220" s="230" t="s">
        <v>129</v>
      </c>
      <c r="H220" s="231">
        <v>14.300000000000001</v>
      </c>
      <c r="I220" s="232"/>
      <c r="J220" s="233">
        <f>ROUND(I220*H220,2)</f>
        <v>0</v>
      </c>
      <c r="K220" s="234"/>
      <c r="L220" s="235"/>
      <c r="M220" s="236" t="s">
        <v>1</v>
      </c>
      <c r="N220" s="237" t="s">
        <v>39</v>
      </c>
      <c r="O220" s="8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5" t="s">
        <v>137</v>
      </c>
      <c r="AT220" s="225" t="s">
        <v>133</v>
      </c>
      <c r="AU220" s="225" t="s">
        <v>84</v>
      </c>
      <c r="AY220" s="14" t="s">
        <v>123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4" t="s">
        <v>79</v>
      </c>
      <c r="BK220" s="226">
        <f>ROUND(I220*H220,2)</f>
        <v>0</v>
      </c>
      <c r="BL220" s="14" t="s">
        <v>130</v>
      </c>
      <c r="BM220" s="225" t="s">
        <v>490</v>
      </c>
    </row>
    <row r="221" s="2" customFormat="1" ht="16.5" customHeight="1">
      <c r="A221" s="35"/>
      <c r="B221" s="36"/>
      <c r="C221" s="227" t="s">
        <v>491</v>
      </c>
      <c r="D221" s="227" t="s">
        <v>133</v>
      </c>
      <c r="E221" s="228" t="s">
        <v>492</v>
      </c>
      <c r="F221" s="229" t="s">
        <v>493</v>
      </c>
      <c r="G221" s="230" t="s">
        <v>136</v>
      </c>
      <c r="H221" s="231">
        <v>8</v>
      </c>
      <c r="I221" s="232"/>
      <c r="J221" s="233">
        <f>ROUND(I221*H221,2)</f>
        <v>0</v>
      </c>
      <c r="K221" s="234"/>
      <c r="L221" s="235"/>
      <c r="M221" s="236" t="s">
        <v>1</v>
      </c>
      <c r="N221" s="237" t="s">
        <v>39</v>
      </c>
      <c r="O221" s="88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5" t="s">
        <v>137</v>
      </c>
      <c r="AT221" s="225" t="s">
        <v>133</v>
      </c>
      <c r="AU221" s="225" t="s">
        <v>84</v>
      </c>
      <c r="AY221" s="14" t="s">
        <v>123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4" t="s">
        <v>79</v>
      </c>
      <c r="BK221" s="226">
        <f>ROUND(I221*H221,2)</f>
        <v>0</v>
      </c>
      <c r="BL221" s="14" t="s">
        <v>130</v>
      </c>
      <c r="BM221" s="225" t="s">
        <v>494</v>
      </c>
    </row>
    <row r="222" s="2" customFormat="1" ht="16.5" customHeight="1">
      <c r="A222" s="35"/>
      <c r="B222" s="36"/>
      <c r="C222" s="213" t="s">
        <v>495</v>
      </c>
      <c r="D222" s="213" t="s">
        <v>126</v>
      </c>
      <c r="E222" s="214" t="s">
        <v>496</v>
      </c>
      <c r="F222" s="215" t="s">
        <v>497</v>
      </c>
      <c r="G222" s="216" t="s">
        <v>129</v>
      </c>
      <c r="H222" s="217">
        <v>6</v>
      </c>
      <c r="I222" s="218"/>
      <c r="J222" s="219">
        <f>ROUND(I222*H222,2)</f>
        <v>0</v>
      </c>
      <c r="K222" s="220"/>
      <c r="L222" s="41"/>
      <c r="M222" s="221" t="s">
        <v>1</v>
      </c>
      <c r="N222" s="222" t="s">
        <v>39</v>
      </c>
      <c r="O222" s="88"/>
      <c r="P222" s="223">
        <f>O222*H222</f>
        <v>0</v>
      </c>
      <c r="Q222" s="223">
        <v>0</v>
      </c>
      <c r="R222" s="223">
        <f>Q222*H222</f>
        <v>0</v>
      </c>
      <c r="S222" s="223">
        <v>0.014</v>
      </c>
      <c r="T222" s="224">
        <f>S222*H222</f>
        <v>0.084000000000000005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5" t="s">
        <v>130</v>
      </c>
      <c r="AT222" s="225" t="s">
        <v>126</v>
      </c>
      <c r="AU222" s="225" t="s">
        <v>84</v>
      </c>
      <c r="AY222" s="14" t="s">
        <v>123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4" t="s">
        <v>79</v>
      </c>
      <c r="BK222" s="226">
        <f>ROUND(I222*H222,2)</f>
        <v>0</v>
      </c>
      <c r="BL222" s="14" t="s">
        <v>130</v>
      </c>
      <c r="BM222" s="225" t="s">
        <v>498</v>
      </c>
    </row>
    <row r="223" s="2" customFormat="1" ht="16.5" customHeight="1">
      <c r="A223" s="35"/>
      <c r="B223" s="36"/>
      <c r="C223" s="213" t="s">
        <v>499</v>
      </c>
      <c r="D223" s="213" t="s">
        <v>126</v>
      </c>
      <c r="E223" s="214" t="s">
        <v>500</v>
      </c>
      <c r="F223" s="215" t="s">
        <v>501</v>
      </c>
      <c r="G223" s="216" t="s">
        <v>129</v>
      </c>
      <c r="H223" s="217">
        <v>17</v>
      </c>
      <c r="I223" s="218"/>
      <c r="J223" s="219">
        <f>ROUND(I223*H223,2)</f>
        <v>0</v>
      </c>
      <c r="K223" s="220"/>
      <c r="L223" s="41"/>
      <c r="M223" s="221" t="s">
        <v>1</v>
      </c>
      <c r="N223" s="222" t="s">
        <v>39</v>
      </c>
      <c r="O223" s="88"/>
      <c r="P223" s="223">
        <f>O223*H223</f>
        <v>0</v>
      </c>
      <c r="Q223" s="223">
        <v>0</v>
      </c>
      <c r="R223" s="223">
        <f>Q223*H223</f>
        <v>0</v>
      </c>
      <c r="S223" s="223">
        <v>0.028000000000000001</v>
      </c>
      <c r="T223" s="224">
        <f>S223*H223</f>
        <v>0.47600000000000003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5" t="s">
        <v>130</v>
      </c>
      <c r="AT223" s="225" t="s">
        <v>126</v>
      </c>
      <c r="AU223" s="225" t="s">
        <v>84</v>
      </c>
      <c r="AY223" s="14" t="s">
        <v>123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4" t="s">
        <v>79</v>
      </c>
      <c r="BK223" s="226">
        <f>ROUND(I223*H223,2)</f>
        <v>0</v>
      </c>
      <c r="BL223" s="14" t="s">
        <v>130</v>
      </c>
      <c r="BM223" s="225" t="s">
        <v>502</v>
      </c>
    </row>
    <row r="224" s="2" customFormat="1" ht="37.8" customHeight="1">
      <c r="A224" s="35"/>
      <c r="B224" s="36"/>
      <c r="C224" s="213" t="s">
        <v>503</v>
      </c>
      <c r="D224" s="213" t="s">
        <v>126</v>
      </c>
      <c r="E224" s="214" t="s">
        <v>504</v>
      </c>
      <c r="F224" s="215" t="s">
        <v>505</v>
      </c>
      <c r="G224" s="216" t="s">
        <v>186</v>
      </c>
      <c r="H224" s="217">
        <v>1</v>
      </c>
      <c r="I224" s="218"/>
      <c r="J224" s="219">
        <f>ROUND(I224*H224,2)</f>
        <v>0</v>
      </c>
      <c r="K224" s="220"/>
      <c r="L224" s="41"/>
      <c r="M224" s="221" t="s">
        <v>1</v>
      </c>
      <c r="N224" s="222" t="s">
        <v>39</v>
      </c>
      <c r="O224" s="88"/>
      <c r="P224" s="223">
        <f>O224*H224</f>
        <v>0</v>
      </c>
      <c r="Q224" s="223">
        <v>0.00010000000000000001</v>
      </c>
      <c r="R224" s="223">
        <f>Q224*H224</f>
        <v>0.00010000000000000001</v>
      </c>
      <c r="S224" s="223">
        <v>0</v>
      </c>
      <c r="T224" s="22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5" t="s">
        <v>130</v>
      </c>
      <c r="AT224" s="225" t="s">
        <v>126</v>
      </c>
      <c r="AU224" s="225" t="s">
        <v>84</v>
      </c>
      <c r="AY224" s="14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4" t="s">
        <v>79</v>
      </c>
      <c r="BK224" s="226">
        <f>ROUND(I224*H224,2)</f>
        <v>0</v>
      </c>
      <c r="BL224" s="14" t="s">
        <v>130</v>
      </c>
      <c r="BM224" s="225" t="s">
        <v>506</v>
      </c>
    </row>
    <row r="225" s="2" customFormat="1" ht="37.8" customHeight="1">
      <c r="A225" s="35"/>
      <c r="B225" s="36"/>
      <c r="C225" s="213" t="s">
        <v>507</v>
      </c>
      <c r="D225" s="213" t="s">
        <v>126</v>
      </c>
      <c r="E225" s="214" t="s">
        <v>508</v>
      </c>
      <c r="F225" s="215" t="s">
        <v>509</v>
      </c>
      <c r="G225" s="216" t="s">
        <v>186</v>
      </c>
      <c r="H225" s="217">
        <v>1</v>
      </c>
      <c r="I225" s="218"/>
      <c r="J225" s="219">
        <f>ROUND(I225*H225,2)</f>
        <v>0</v>
      </c>
      <c r="K225" s="220"/>
      <c r="L225" s="41"/>
      <c r="M225" s="221" t="s">
        <v>1</v>
      </c>
      <c r="N225" s="222" t="s">
        <v>39</v>
      </c>
      <c r="O225" s="88"/>
      <c r="P225" s="223">
        <f>O225*H225</f>
        <v>0</v>
      </c>
      <c r="Q225" s="223">
        <v>0.00035</v>
      </c>
      <c r="R225" s="223">
        <f>Q225*H225</f>
        <v>0.00035</v>
      </c>
      <c r="S225" s="223">
        <v>0</v>
      </c>
      <c r="T225" s="22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5" t="s">
        <v>130</v>
      </c>
      <c r="AT225" s="225" t="s">
        <v>126</v>
      </c>
      <c r="AU225" s="225" t="s">
        <v>84</v>
      </c>
      <c r="AY225" s="14" t="s">
        <v>123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4" t="s">
        <v>79</v>
      </c>
      <c r="BK225" s="226">
        <f>ROUND(I225*H225,2)</f>
        <v>0</v>
      </c>
      <c r="BL225" s="14" t="s">
        <v>130</v>
      </c>
      <c r="BM225" s="225" t="s">
        <v>510</v>
      </c>
    </row>
    <row r="226" s="2" customFormat="1" ht="24.15" customHeight="1">
      <c r="A226" s="35"/>
      <c r="B226" s="36"/>
      <c r="C226" s="213" t="s">
        <v>511</v>
      </c>
      <c r="D226" s="213" t="s">
        <v>126</v>
      </c>
      <c r="E226" s="214" t="s">
        <v>512</v>
      </c>
      <c r="F226" s="215" t="s">
        <v>513</v>
      </c>
      <c r="G226" s="216" t="s">
        <v>514</v>
      </c>
      <c r="H226" s="217">
        <v>0.081000000000000003</v>
      </c>
      <c r="I226" s="218"/>
      <c r="J226" s="219">
        <f>ROUND(I226*H226,2)</f>
        <v>0</v>
      </c>
      <c r="K226" s="220"/>
      <c r="L226" s="41"/>
      <c r="M226" s="221" t="s">
        <v>1</v>
      </c>
      <c r="N226" s="222" t="s">
        <v>39</v>
      </c>
      <c r="O226" s="88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5" t="s">
        <v>130</v>
      </c>
      <c r="AT226" s="225" t="s">
        <v>126</v>
      </c>
      <c r="AU226" s="225" t="s">
        <v>84</v>
      </c>
      <c r="AY226" s="14" t="s">
        <v>123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4" t="s">
        <v>79</v>
      </c>
      <c r="BK226" s="226">
        <f>ROUND(I226*H226,2)</f>
        <v>0</v>
      </c>
      <c r="BL226" s="14" t="s">
        <v>130</v>
      </c>
      <c r="BM226" s="225" t="s">
        <v>515</v>
      </c>
    </row>
    <row r="227" s="2" customFormat="1" ht="24.15" customHeight="1">
      <c r="A227" s="35"/>
      <c r="B227" s="36"/>
      <c r="C227" s="213" t="s">
        <v>516</v>
      </c>
      <c r="D227" s="213" t="s">
        <v>126</v>
      </c>
      <c r="E227" s="214" t="s">
        <v>517</v>
      </c>
      <c r="F227" s="215" t="s">
        <v>518</v>
      </c>
      <c r="G227" s="216" t="s">
        <v>514</v>
      </c>
      <c r="H227" s="217">
        <v>0.081000000000000003</v>
      </c>
      <c r="I227" s="218"/>
      <c r="J227" s="219">
        <f>ROUND(I227*H227,2)</f>
        <v>0</v>
      </c>
      <c r="K227" s="220"/>
      <c r="L227" s="41"/>
      <c r="M227" s="221" t="s">
        <v>1</v>
      </c>
      <c r="N227" s="222" t="s">
        <v>39</v>
      </c>
      <c r="O227" s="88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5" t="s">
        <v>130</v>
      </c>
      <c r="AT227" s="225" t="s">
        <v>126</v>
      </c>
      <c r="AU227" s="225" t="s">
        <v>84</v>
      </c>
      <c r="AY227" s="14" t="s">
        <v>123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4" t="s">
        <v>79</v>
      </c>
      <c r="BK227" s="226">
        <f>ROUND(I227*H227,2)</f>
        <v>0</v>
      </c>
      <c r="BL227" s="14" t="s">
        <v>130</v>
      </c>
      <c r="BM227" s="225" t="s">
        <v>519</v>
      </c>
    </row>
    <row r="228" s="12" customFormat="1" ht="22.8" customHeight="1">
      <c r="A228" s="12"/>
      <c r="B228" s="197"/>
      <c r="C228" s="198"/>
      <c r="D228" s="199" t="s">
        <v>73</v>
      </c>
      <c r="E228" s="211" t="s">
        <v>520</v>
      </c>
      <c r="F228" s="211" t="s">
        <v>521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SUM(P229:P230)</f>
        <v>0</v>
      </c>
      <c r="Q228" s="205"/>
      <c r="R228" s="206">
        <f>SUM(R229:R230)</f>
        <v>0</v>
      </c>
      <c r="S228" s="205"/>
      <c r="T228" s="207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84</v>
      </c>
      <c r="AT228" s="209" t="s">
        <v>73</v>
      </c>
      <c r="AU228" s="209" t="s">
        <v>79</v>
      </c>
      <c r="AY228" s="208" t="s">
        <v>123</v>
      </c>
      <c r="BK228" s="210">
        <f>SUM(BK229:BK230)</f>
        <v>0</v>
      </c>
    </row>
    <row r="229" s="2" customFormat="1" ht="21.75" customHeight="1">
      <c r="A229" s="35"/>
      <c r="B229" s="36"/>
      <c r="C229" s="213" t="s">
        <v>522</v>
      </c>
      <c r="D229" s="213" t="s">
        <v>126</v>
      </c>
      <c r="E229" s="214" t="s">
        <v>523</v>
      </c>
      <c r="F229" s="215" t="s">
        <v>524</v>
      </c>
      <c r="G229" s="216" t="s">
        <v>129</v>
      </c>
      <c r="H229" s="217">
        <v>40</v>
      </c>
      <c r="I229" s="218"/>
      <c r="J229" s="219">
        <f>ROUND(I229*H229,2)</f>
        <v>0</v>
      </c>
      <c r="K229" s="220"/>
      <c r="L229" s="41"/>
      <c r="M229" s="221" t="s">
        <v>1</v>
      </c>
      <c r="N229" s="222" t="s">
        <v>39</v>
      </c>
      <c r="O229" s="88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5" t="s">
        <v>130</v>
      </c>
      <c r="AT229" s="225" t="s">
        <v>126</v>
      </c>
      <c r="AU229" s="225" t="s">
        <v>84</v>
      </c>
      <c r="AY229" s="14" t="s">
        <v>123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4" t="s">
        <v>79</v>
      </c>
      <c r="BK229" s="226">
        <f>ROUND(I229*H229,2)</f>
        <v>0</v>
      </c>
      <c r="BL229" s="14" t="s">
        <v>130</v>
      </c>
      <c r="BM229" s="225" t="s">
        <v>525</v>
      </c>
    </row>
    <row r="230" s="2" customFormat="1" ht="16.5" customHeight="1">
      <c r="A230" s="35"/>
      <c r="B230" s="36"/>
      <c r="C230" s="227" t="s">
        <v>526</v>
      </c>
      <c r="D230" s="227" t="s">
        <v>133</v>
      </c>
      <c r="E230" s="228" t="s">
        <v>527</v>
      </c>
      <c r="F230" s="229" t="s">
        <v>528</v>
      </c>
      <c r="G230" s="230" t="s">
        <v>136</v>
      </c>
      <c r="H230" s="231">
        <v>44</v>
      </c>
      <c r="I230" s="232"/>
      <c r="J230" s="233">
        <f>ROUND(I230*H230,2)</f>
        <v>0</v>
      </c>
      <c r="K230" s="234"/>
      <c r="L230" s="235"/>
      <c r="M230" s="236" t="s">
        <v>1</v>
      </c>
      <c r="N230" s="237" t="s">
        <v>39</v>
      </c>
      <c r="O230" s="88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5" t="s">
        <v>137</v>
      </c>
      <c r="AT230" s="225" t="s">
        <v>133</v>
      </c>
      <c r="AU230" s="225" t="s">
        <v>84</v>
      </c>
      <c r="AY230" s="14" t="s">
        <v>123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4" t="s">
        <v>79</v>
      </c>
      <c r="BK230" s="226">
        <f>ROUND(I230*H230,2)</f>
        <v>0</v>
      </c>
      <c r="BL230" s="14" t="s">
        <v>130</v>
      </c>
      <c r="BM230" s="225" t="s">
        <v>529</v>
      </c>
    </row>
    <row r="231" s="12" customFormat="1" ht="25.92" customHeight="1">
      <c r="A231" s="12"/>
      <c r="B231" s="197"/>
      <c r="C231" s="198"/>
      <c r="D231" s="199" t="s">
        <v>73</v>
      </c>
      <c r="E231" s="200" t="s">
        <v>133</v>
      </c>
      <c r="F231" s="200" t="s">
        <v>530</v>
      </c>
      <c r="G231" s="198"/>
      <c r="H231" s="198"/>
      <c r="I231" s="201"/>
      <c r="J231" s="202">
        <f>BK231</f>
        <v>0</v>
      </c>
      <c r="K231" s="198"/>
      <c r="L231" s="203"/>
      <c r="M231" s="204"/>
      <c r="N231" s="205"/>
      <c r="O231" s="205"/>
      <c r="P231" s="206">
        <f>P232+P234</f>
        <v>0</v>
      </c>
      <c r="Q231" s="205"/>
      <c r="R231" s="206">
        <f>R232+R234</f>
        <v>0.069429999999999992</v>
      </c>
      <c r="S231" s="205"/>
      <c r="T231" s="207">
        <f>T232+T234</f>
        <v>0.036000000000000004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531</v>
      </c>
      <c r="AT231" s="209" t="s">
        <v>73</v>
      </c>
      <c r="AU231" s="209" t="s">
        <v>74</v>
      </c>
      <c r="AY231" s="208" t="s">
        <v>123</v>
      </c>
      <c r="BK231" s="210">
        <f>BK232+BK234</f>
        <v>0</v>
      </c>
    </row>
    <row r="232" s="12" customFormat="1" ht="22.8" customHeight="1">
      <c r="A232" s="12"/>
      <c r="B232" s="197"/>
      <c r="C232" s="198"/>
      <c r="D232" s="199" t="s">
        <v>73</v>
      </c>
      <c r="E232" s="211" t="s">
        <v>532</v>
      </c>
      <c r="F232" s="211" t="s">
        <v>533</v>
      </c>
      <c r="G232" s="198"/>
      <c r="H232" s="198"/>
      <c r="I232" s="201"/>
      <c r="J232" s="212">
        <f>BK232</f>
        <v>0</v>
      </c>
      <c r="K232" s="198"/>
      <c r="L232" s="203"/>
      <c r="M232" s="204"/>
      <c r="N232" s="205"/>
      <c r="O232" s="205"/>
      <c r="P232" s="206">
        <f>P233</f>
        <v>0</v>
      </c>
      <c r="Q232" s="205"/>
      <c r="R232" s="206">
        <f>R233</f>
        <v>0</v>
      </c>
      <c r="S232" s="205"/>
      <c r="T232" s="207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531</v>
      </c>
      <c r="AT232" s="209" t="s">
        <v>73</v>
      </c>
      <c r="AU232" s="209" t="s">
        <v>79</v>
      </c>
      <c r="AY232" s="208" t="s">
        <v>123</v>
      </c>
      <c r="BK232" s="210">
        <f>BK233</f>
        <v>0</v>
      </c>
    </row>
    <row r="233" s="2" customFormat="1" ht="24.15" customHeight="1">
      <c r="A233" s="35"/>
      <c r="B233" s="36"/>
      <c r="C233" s="213" t="s">
        <v>534</v>
      </c>
      <c r="D233" s="213" t="s">
        <v>126</v>
      </c>
      <c r="E233" s="214" t="s">
        <v>535</v>
      </c>
      <c r="F233" s="215" t="s">
        <v>536</v>
      </c>
      <c r="G233" s="216" t="s">
        <v>186</v>
      </c>
      <c r="H233" s="217">
        <v>120</v>
      </c>
      <c r="I233" s="218"/>
      <c r="J233" s="219">
        <f>ROUND(I233*H233,2)</f>
        <v>0</v>
      </c>
      <c r="K233" s="220"/>
      <c r="L233" s="41"/>
      <c r="M233" s="221" t="s">
        <v>1</v>
      </c>
      <c r="N233" s="222" t="s">
        <v>39</v>
      </c>
      <c r="O233" s="88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5" t="s">
        <v>314</v>
      </c>
      <c r="AT233" s="225" t="s">
        <v>126</v>
      </c>
      <c r="AU233" s="225" t="s">
        <v>84</v>
      </c>
      <c r="AY233" s="14" t="s">
        <v>123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4" t="s">
        <v>79</v>
      </c>
      <c r="BK233" s="226">
        <f>ROUND(I233*H233,2)</f>
        <v>0</v>
      </c>
      <c r="BL233" s="14" t="s">
        <v>314</v>
      </c>
      <c r="BM233" s="225" t="s">
        <v>537</v>
      </c>
    </row>
    <row r="234" s="12" customFormat="1" ht="22.8" customHeight="1">
      <c r="A234" s="12"/>
      <c r="B234" s="197"/>
      <c r="C234" s="198"/>
      <c r="D234" s="199" t="s">
        <v>73</v>
      </c>
      <c r="E234" s="211" t="s">
        <v>538</v>
      </c>
      <c r="F234" s="211" t="s">
        <v>539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SUM(P235:P243)</f>
        <v>0</v>
      </c>
      <c r="Q234" s="205"/>
      <c r="R234" s="206">
        <f>SUM(R235:R243)</f>
        <v>0.069429999999999992</v>
      </c>
      <c r="S234" s="205"/>
      <c r="T234" s="207">
        <f>SUM(T235:T243)</f>
        <v>0.036000000000000004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531</v>
      </c>
      <c r="AT234" s="209" t="s">
        <v>73</v>
      </c>
      <c r="AU234" s="209" t="s">
        <v>79</v>
      </c>
      <c r="AY234" s="208" t="s">
        <v>123</v>
      </c>
      <c r="BK234" s="210">
        <f>SUM(BK235:BK243)</f>
        <v>0</v>
      </c>
    </row>
    <row r="235" s="2" customFormat="1" ht="24.15" customHeight="1">
      <c r="A235" s="35"/>
      <c r="B235" s="36"/>
      <c r="C235" s="213" t="s">
        <v>540</v>
      </c>
      <c r="D235" s="213" t="s">
        <v>126</v>
      </c>
      <c r="E235" s="214" t="s">
        <v>541</v>
      </c>
      <c r="F235" s="215" t="s">
        <v>542</v>
      </c>
      <c r="G235" s="216" t="s">
        <v>186</v>
      </c>
      <c r="H235" s="217">
        <v>5</v>
      </c>
      <c r="I235" s="218"/>
      <c r="J235" s="219">
        <f>ROUND(I235*H235,2)</f>
        <v>0</v>
      </c>
      <c r="K235" s="220"/>
      <c r="L235" s="41"/>
      <c r="M235" s="221" t="s">
        <v>1</v>
      </c>
      <c r="N235" s="222" t="s">
        <v>39</v>
      </c>
      <c r="O235" s="88"/>
      <c r="P235" s="223">
        <f>O235*H235</f>
        <v>0</v>
      </c>
      <c r="Q235" s="223">
        <v>0.0101</v>
      </c>
      <c r="R235" s="223">
        <f>Q235*H235</f>
        <v>0.050499999999999996</v>
      </c>
      <c r="S235" s="223">
        <v>0</v>
      </c>
      <c r="T235" s="22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5" t="s">
        <v>314</v>
      </c>
      <c r="AT235" s="225" t="s">
        <v>126</v>
      </c>
      <c r="AU235" s="225" t="s">
        <v>84</v>
      </c>
      <c r="AY235" s="14" t="s">
        <v>123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4" t="s">
        <v>79</v>
      </c>
      <c r="BK235" s="226">
        <f>ROUND(I235*H235,2)</f>
        <v>0</v>
      </c>
      <c r="BL235" s="14" t="s">
        <v>314</v>
      </c>
      <c r="BM235" s="225" t="s">
        <v>543</v>
      </c>
    </row>
    <row r="236" s="2" customFormat="1" ht="33" customHeight="1">
      <c r="A236" s="35"/>
      <c r="B236" s="36"/>
      <c r="C236" s="213" t="s">
        <v>544</v>
      </c>
      <c r="D236" s="213" t="s">
        <v>126</v>
      </c>
      <c r="E236" s="214" t="s">
        <v>545</v>
      </c>
      <c r="F236" s="215" t="s">
        <v>546</v>
      </c>
      <c r="G236" s="216" t="s">
        <v>186</v>
      </c>
      <c r="H236" s="217">
        <v>1</v>
      </c>
      <c r="I236" s="218"/>
      <c r="J236" s="219">
        <f>ROUND(I236*H236,2)</f>
        <v>0</v>
      </c>
      <c r="K236" s="220"/>
      <c r="L236" s="41"/>
      <c r="M236" s="221" t="s">
        <v>1</v>
      </c>
      <c r="N236" s="222" t="s">
        <v>39</v>
      </c>
      <c r="O236" s="88"/>
      <c r="P236" s="223">
        <f>O236*H236</f>
        <v>0</v>
      </c>
      <c r="Q236" s="223">
        <v>0.018929999999999999</v>
      </c>
      <c r="R236" s="223">
        <f>Q236*H236</f>
        <v>0.018929999999999999</v>
      </c>
      <c r="S236" s="223">
        <v>0</v>
      </c>
      <c r="T236" s="22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5" t="s">
        <v>314</v>
      </c>
      <c r="AT236" s="225" t="s">
        <v>126</v>
      </c>
      <c r="AU236" s="225" t="s">
        <v>84</v>
      </c>
      <c r="AY236" s="14" t="s">
        <v>123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4" t="s">
        <v>79</v>
      </c>
      <c r="BK236" s="226">
        <f>ROUND(I236*H236,2)</f>
        <v>0</v>
      </c>
      <c r="BL236" s="14" t="s">
        <v>314</v>
      </c>
      <c r="BM236" s="225" t="s">
        <v>547</v>
      </c>
    </row>
    <row r="237" s="2" customFormat="1" ht="24.15" customHeight="1">
      <c r="A237" s="35"/>
      <c r="B237" s="36"/>
      <c r="C237" s="213" t="s">
        <v>548</v>
      </c>
      <c r="D237" s="213" t="s">
        <v>126</v>
      </c>
      <c r="E237" s="214" t="s">
        <v>549</v>
      </c>
      <c r="F237" s="215" t="s">
        <v>550</v>
      </c>
      <c r="G237" s="216" t="s">
        <v>186</v>
      </c>
      <c r="H237" s="217">
        <v>6</v>
      </c>
      <c r="I237" s="218"/>
      <c r="J237" s="219">
        <f>ROUND(I237*H237,2)</f>
        <v>0</v>
      </c>
      <c r="K237" s="220"/>
      <c r="L237" s="41"/>
      <c r="M237" s="221" t="s">
        <v>1</v>
      </c>
      <c r="N237" s="222" t="s">
        <v>39</v>
      </c>
      <c r="O237" s="88"/>
      <c r="P237" s="223">
        <f>O237*H237</f>
        <v>0</v>
      </c>
      <c r="Q237" s="223">
        <v>0</v>
      </c>
      <c r="R237" s="223">
        <f>Q237*H237</f>
        <v>0</v>
      </c>
      <c r="S237" s="223">
        <v>0.0040000000000000001</v>
      </c>
      <c r="T237" s="224">
        <f>S237*H237</f>
        <v>0.024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5" t="s">
        <v>314</v>
      </c>
      <c r="AT237" s="225" t="s">
        <v>126</v>
      </c>
      <c r="AU237" s="225" t="s">
        <v>84</v>
      </c>
      <c r="AY237" s="14" t="s">
        <v>123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4" t="s">
        <v>79</v>
      </c>
      <c r="BK237" s="226">
        <f>ROUND(I237*H237,2)</f>
        <v>0</v>
      </c>
      <c r="BL237" s="14" t="s">
        <v>314</v>
      </c>
      <c r="BM237" s="225" t="s">
        <v>551</v>
      </c>
    </row>
    <row r="238" s="2" customFormat="1" ht="33" customHeight="1">
      <c r="A238" s="35"/>
      <c r="B238" s="36"/>
      <c r="C238" s="213" t="s">
        <v>552</v>
      </c>
      <c r="D238" s="213" t="s">
        <v>126</v>
      </c>
      <c r="E238" s="214" t="s">
        <v>553</v>
      </c>
      <c r="F238" s="215" t="s">
        <v>554</v>
      </c>
      <c r="G238" s="216" t="s">
        <v>186</v>
      </c>
      <c r="H238" s="217">
        <v>1</v>
      </c>
      <c r="I238" s="218"/>
      <c r="J238" s="219">
        <f>ROUND(I238*H238,2)</f>
        <v>0</v>
      </c>
      <c r="K238" s="220"/>
      <c r="L238" s="41"/>
      <c r="M238" s="221" t="s">
        <v>1</v>
      </c>
      <c r="N238" s="222" t="s">
        <v>39</v>
      </c>
      <c r="O238" s="88"/>
      <c r="P238" s="223">
        <f>O238*H238</f>
        <v>0</v>
      </c>
      <c r="Q238" s="223">
        <v>0</v>
      </c>
      <c r="R238" s="223">
        <f>Q238*H238</f>
        <v>0</v>
      </c>
      <c r="S238" s="223">
        <v>0.012</v>
      </c>
      <c r="T238" s="224">
        <f>S238*H238</f>
        <v>0.012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5" t="s">
        <v>314</v>
      </c>
      <c r="AT238" s="225" t="s">
        <v>126</v>
      </c>
      <c r="AU238" s="225" t="s">
        <v>84</v>
      </c>
      <c r="AY238" s="14" t="s">
        <v>123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4" t="s">
        <v>79</v>
      </c>
      <c r="BK238" s="226">
        <f>ROUND(I238*H238,2)</f>
        <v>0</v>
      </c>
      <c r="BL238" s="14" t="s">
        <v>314</v>
      </c>
      <c r="BM238" s="225" t="s">
        <v>555</v>
      </c>
    </row>
    <row r="239" s="2" customFormat="1" ht="24.15" customHeight="1">
      <c r="A239" s="35"/>
      <c r="B239" s="36"/>
      <c r="C239" s="213" t="s">
        <v>556</v>
      </c>
      <c r="D239" s="213" t="s">
        <v>126</v>
      </c>
      <c r="E239" s="214" t="s">
        <v>557</v>
      </c>
      <c r="F239" s="215" t="s">
        <v>558</v>
      </c>
      <c r="G239" s="216" t="s">
        <v>514</v>
      </c>
      <c r="H239" s="217">
        <v>0.035999999999999997</v>
      </c>
      <c r="I239" s="218"/>
      <c r="J239" s="219">
        <f>ROUND(I239*H239,2)</f>
        <v>0</v>
      </c>
      <c r="K239" s="220"/>
      <c r="L239" s="41"/>
      <c r="M239" s="221" t="s">
        <v>1</v>
      </c>
      <c r="N239" s="222" t="s">
        <v>39</v>
      </c>
      <c r="O239" s="88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5" t="s">
        <v>314</v>
      </c>
      <c r="AT239" s="225" t="s">
        <v>126</v>
      </c>
      <c r="AU239" s="225" t="s">
        <v>84</v>
      </c>
      <c r="AY239" s="14" t="s">
        <v>123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4" t="s">
        <v>79</v>
      </c>
      <c r="BK239" s="226">
        <f>ROUND(I239*H239,2)</f>
        <v>0</v>
      </c>
      <c r="BL239" s="14" t="s">
        <v>314</v>
      </c>
      <c r="BM239" s="225" t="s">
        <v>559</v>
      </c>
    </row>
    <row r="240" s="2" customFormat="1" ht="24.15" customHeight="1">
      <c r="A240" s="35"/>
      <c r="B240" s="36"/>
      <c r="C240" s="213" t="s">
        <v>560</v>
      </c>
      <c r="D240" s="213" t="s">
        <v>126</v>
      </c>
      <c r="E240" s="214" t="s">
        <v>561</v>
      </c>
      <c r="F240" s="215" t="s">
        <v>562</v>
      </c>
      <c r="G240" s="216" t="s">
        <v>514</v>
      </c>
      <c r="H240" s="217">
        <v>0.035999999999999997</v>
      </c>
      <c r="I240" s="218"/>
      <c r="J240" s="219">
        <f>ROUND(I240*H240,2)</f>
        <v>0</v>
      </c>
      <c r="K240" s="220"/>
      <c r="L240" s="41"/>
      <c r="M240" s="221" t="s">
        <v>1</v>
      </c>
      <c r="N240" s="222" t="s">
        <v>39</v>
      </c>
      <c r="O240" s="88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5" t="s">
        <v>314</v>
      </c>
      <c r="AT240" s="225" t="s">
        <v>126</v>
      </c>
      <c r="AU240" s="225" t="s">
        <v>84</v>
      </c>
      <c r="AY240" s="14" t="s">
        <v>123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4" t="s">
        <v>79</v>
      </c>
      <c r="BK240" s="226">
        <f>ROUND(I240*H240,2)</f>
        <v>0</v>
      </c>
      <c r="BL240" s="14" t="s">
        <v>314</v>
      </c>
      <c r="BM240" s="225" t="s">
        <v>563</v>
      </c>
    </row>
    <row r="241" s="2" customFormat="1" ht="24.15" customHeight="1">
      <c r="A241" s="35"/>
      <c r="B241" s="36"/>
      <c r="C241" s="213" t="s">
        <v>564</v>
      </c>
      <c r="D241" s="213" t="s">
        <v>126</v>
      </c>
      <c r="E241" s="214" t="s">
        <v>565</v>
      </c>
      <c r="F241" s="215" t="s">
        <v>566</v>
      </c>
      <c r="G241" s="216" t="s">
        <v>514</v>
      </c>
      <c r="H241" s="217">
        <v>0.035999999999999997</v>
      </c>
      <c r="I241" s="218"/>
      <c r="J241" s="219">
        <f>ROUND(I241*H241,2)</f>
        <v>0</v>
      </c>
      <c r="K241" s="220"/>
      <c r="L241" s="41"/>
      <c r="M241" s="221" t="s">
        <v>1</v>
      </c>
      <c r="N241" s="222" t="s">
        <v>39</v>
      </c>
      <c r="O241" s="88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5" t="s">
        <v>314</v>
      </c>
      <c r="AT241" s="225" t="s">
        <v>126</v>
      </c>
      <c r="AU241" s="225" t="s">
        <v>84</v>
      </c>
      <c r="AY241" s="14" t="s">
        <v>123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4" t="s">
        <v>79</v>
      </c>
      <c r="BK241" s="226">
        <f>ROUND(I241*H241,2)</f>
        <v>0</v>
      </c>
      <c r="BL241" s="14" t="s">
        <v>314</v>
      </c>
      <c r="BM241" s="225" t="s">
        <v>567</v>
      </c>
    </row>
    <row r="242" s="2" customFormat="1" ht="24.15" customHeight="1">
      <c r="A242" s="35"/>
      <c r="B242" s="36"/>
      <c r="C242" s="213" t="s">
        <v>568</v>
      </c>
      <c r="D242" s="213" t="s">
        <v>126</v>
      </c>
      <c r="E242" s="214" t="s">
        <v>569</v>
      </c>
      <c r="F242" s="215" t="s">
        <v>570</v>
      </c>
      <c r="G242" s="216" t="s">
        <v>514</v>
      </c>
      <c r="H242" s="217">
        <v>0.90000000000000002</v>
      </c>
      <c r="I242" s="218"/>
      <c r="J242" s="219">
        <f>ROUND(I242*H242,2)</f>
        <v>0</v>
      </c>
      <c r="K242" s="220"/>
      <c r="L242" s="41"/>
      <c r="M242" s="221" t="s">
        <v>1</v>
      </c>
      <c r="N242" s="222" t="s">
        <v>39</v>
      </c>
      <c r="O242" s="8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5" t="s">
        <v>314</v>
      </c>
      <c r="AT242" s="225" t="s">
        <v>126</v>
      </c>
      <c r="AU242" s="225" t="s">
        <v>84</v>
      </c>
      <c r="AY242" s="14" t="s">
        <v>123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4" t="s">
        <v>79</v>
      </c>
      <c r="BK242" s="226">
        <f>ROUND(I242*H242,2)</f>
        <v>0</v>
      </c>
      <c r="BL242" s="14" t="s">
        <v>314</v>
      </c>
      <c r="BM242" s="225" t="s">
        <v>571</v>
      </c>
    </row>
    <row r="243" s="2" customFormat="1" ht="33" customHeight="1">
      <c r="A243" s="35"/>
      <c r="B243" s="36"/>
      <c r="C243" s="213" t="s">
        <v>572</v>
      </c>
      <c r="D243" s="213" t="s">
        <v>126</v>
      </c>
      <c r="E243" s="214" t="s">
        <v>573</v>
      </c>
      <c r="F243" s="215" t="s">
        <v>574</v>
      </c>
      <c r="G243" s="216" t="s">
        <v>514</v>
      </c>
      <c r="H243" s="217">
        <v>2</v>
      </c>
      <c r="I243" s="218"/>
      <c r="J243" s="219">
        <f>ROUND(I243*H243,2)</f>
        <v>0</v>
      </c>
      <c r="K243" s="220"/>
      <c r="L243" s="41"/>
      <c r="M243" s="221" t="s">
        <v>1</v>
      </c>
      <c r="N243" s="222" t="s">
        <v>39</v>
      </c>
      <c r="O243" s="8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5" t="s">
        <v>314</v>
      </c>
      <c r="AT243" s="225" t="s">
        <v>126</v>
      </c>
      <c r="AU243" s="225" t="s">
        <v>84</v>
      </c>
      <c r="AY243" s="14" t="s">
        <v>123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4" t="s">
        <v>79</v>
      </c>
      <c r="BK243" s="226">
        <f>ROUND(I243*H243,2)</f>
        <v>0</v>
      </c>
      <c r="BL243" s="14" t="s">
        <v>314</v>
      </c>
      <c r="BM243" s="225" t="s">
        <v>575</v>
      </c>
    </row>
    <row r="244" s="12" customFormat="1" ht="25.92" customHeight="1">
      <c r="A244" s="12"/>
      <c r="B244" s="197"/>
      <c r="C244" s="198"/>
      <c r="D244" s="199" t="s">
        <v>73</v>
      </c>
      <c r="E244" s="200" t="s">
        <v>576</v>
      </c>
      <c r="F244" s="200" t="s">
        <v>577</v>
      </c>
      <c r="G244" s="198"/>
      <c r="H244" s="198"/>
      <c r="I244" s="201"/>
      <c r="J244" s="202">
        <f>BK244</f>
        <v>0</v>
      </c>
      <c r="K244" s="198"/>
      <c r="L244" s="203"/>
      <c r="M244" s="204"/>
      <c r="N244" s="205"/>
      <c r="O244" s="205"/>
      <c r="P244" s="206">
        <f>SUM(P245:P247)</f>
        <v>0</v>
      </c>
      <c r="Q244" s="205"/>
      <c r="R244" s="206">
        <f>SUM(R245:R247)</f>
        <v>0</v>
      </c>
      <c r="S244" s="205"/>
      <c r="T244" s="207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8" t="s">
        <v>159</v>
      </c>
      <c r="AT244" s="209" t="s">
        <v>73</v>
      </c>
      <c r="AU244" s="209" t="s">
        <v>74</v>
      </c>
      <c r="AY244" s="208" t="s">
        <v>123</v>
      </c>
      <c r="BK244" s="210">
        <f>SUM(BK245:BK247)</f>
        <v>0</v>
      </c>
    </row>
    <row r="245" s="2" customFormat="1" ht="16.5" customHeight="1">
      <c r="A245" s="35"/>
      <c r="B245" s="36"/>
      <c r="C245" s="213" t="s">
        <v>578</v>
      </c>
      <c r="D245" s="213" t="s">
        <v>126</v>
      </c>
      <c r="E245" s="214" t="s">
        <v>579</v>
      </c>
      <c r="F245" s="215" t="s">
        <v>580</v>
      </c>
      <c r="G245" s="216" t="s">
        <v>581</v>
      </c>
      <c r="H245" s="217">
        <v>16</v>
      </c>
      <c r="I245" s="218"/>
      <c r="J245" s="219">
        <f>ROUND(I245*H245,2)</f>
        <v>0</v>
      </c>
      <c r="K245" s="220"/>
      <c r="L245" s="41"/>
      <c r="M245" s="221" t="s">
        <v>1</v>
      </c>
      <c r="N245" s="222" t="s">
        <v>39</v>
      </c>
      <c r="O245" s="88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5" t="s">
        <v>582</v>
      </c>
      <c r="AT245" s="225" t="s">
        <v>126</v>
      </c>
      <c r="AU245" s="225" t="s">
        <v>79</v>
      </c>
      <c r="AY245" s="14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4" t="s">
        <v>79</v>
      </c>
      <c r="BK245" s="226">
        <f>ROUND(I245*H245,2)</f>
        <v>0</v>
      </c>
      <c r="BL245" s="14" t="s">
        <v>582</v>
      </c>
      <c r="BM245" s="225" t="s">
        <v>583</v>
      </c>
    </row>
    <row r="246" s="2" customFormat="1" ht="16.5" customHeight="1">
      <c r="A246" s="35"/>
      <c r="B246" s="36"/>
      <c r="C246" s="213" t="s">
        <v>584</v>
      </c>
      <c r="D246" s="213" t="s">
        <v>126</v>
      </c>
      <c r="E246" s="214" t="s">
        <v>585</v>
      </c>
      <c r="F246" s="215" t="s">
        <v>586</v>
      </c>
      <c r="G246" s="216" t="s">
        <v>581</v>
      </c>
      <c r="H246" s="217">
        <v>4</v>
      </c>
      <c r="I246" s="218"/>
      <c r="J246" s="219">
        <f>ROUND(I246*H246,2)</f>
        <v>0</v>
      </c>
      <c r="K246" s="220"/>
      <c r="L246" s="41"/>
      <c r="M246" s="221" t="s">
        <v>1</v>
      </c>
      <c r="N246" s="222" t="s">
        <v>39</v>
      </c>
      <c r="O246" s="88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5" t="s">
        <v>582</v>
      </c>
      <c r="AT246" s="225" t="s">
        <v>126</v>
      </c>
      <c r="AU246" s="225" t="s">
        <v>79</v>
      </c>
      <c r="AY246" s="14" t="s">
        <v>123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4" t="s">
        <v>79</v>
      </c>
      <c r="BK246" s="226">
        <f>ROUND(I246*H246,2)</f>
        <v>0</v>
      </c>
      <c r="BL246" s="14" t="s">
        <v>582</v>
      </c>
      <c r="BM246" s="225" t="s">
        <v>587</v>
      </c>
    </row>
    <row r="247" s="2" customFormat="1" ht="16.5" customHeight="1">
      <c r="A247" s="35"/>
      <c r="B247" s="36"/>
      <c r="C247" s="213" t="s">
        <v>588</v>
      </c>
      <c r="D247" s="213" t="s">
        <v>126</v>
      </c>
      <c r="E247" s="214" t="s">
        <v>589</v>
      </c>
      <c r="F247" s="215" t="s">
        <v>590</v>
      </c>
      <c r="G247" s="216" t="s">
        <v>581</v>
      </c>
      <c r="H247" s="217">
        <v>16</v>
      </c>
      <c r="I247" s="218"/>
      <c r="J247" s="219">
        <f>ROUND(I247*H247,2)</f>
        <v>0</v>
      </c>
      <c r="K247" s="220"/>
      <c r="L247" s="41"/>
      <c r="M247" s="221" t="s">
        <v>1</v>
      </c>
      <c r="N247" s="222" t="s">
        <v>39</v>
      </c>
      <c r="O247" s="88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5" t="s">
        <v>582</v>
      </c>
      <c r="AT247" s="225" t="s">
        <v>126</v>
      </c>
      <c r="AU247" s="225" t="s">
        <v>79</v>
      </c>
      <c r="AY247" s="14" t="s">
        <v>123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4" t="s">
        <v>79</v>
      </c>
      <c r="BK247" s="226">
        <f>ROUND(I247*H247,2)</f>
        <v>0</v>
      </c>
      <c r="BL247" s="14" t="s">
        <v>582</v>
      </c>
      <c r="BM247" s="225" t="s">
        <v>591</v>
      </c>
    </row>
    <row r="248" s="12" customFormat="1" ht="25.92" customHeight="1">
      <c r="A248" s="12"/>
      <c r="B248" s="197"/>
      <c r="C248" s="198"/>
      <c r="D248" s="199" t="s">
        <v>73</v>
      </c>
      <c r="E248" s="200" t="s">
        <v>592</v>
      </c>
      <c r="F248" s="200" t="s">
        <v>593</v>
      </c>
      <c r="G248" s="198"/>
      <c r="H248" s="198"/>
      <c r="I248" s="201"/>
      <c r="J248" s="202">
        <f>BK248</f>
        <v>0</v>
      </c>
      <c r="K248" s="198"/>
      <c r="L248" s="203"/>
      <c r="M248" s="204"/>
      <c r="N248" s="205"/>
      <c r="O248" s="205"/>
      <c r="P248" s="206">
        <f>P249+P251+P253+P257+P259+P261</f>
        <v>0</v>
      </c>
      <c r="Q248" s="205"/>
      <c r="R248" s="206">
        <f>R249+R251+R253+R257+R259+R261</f>
        <v>0</v>
      </c>
      <c r="S248" s="205"/>
      <c r="T248" s="207">
        <f>T249+T251+T253+T257+T259+T261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163</v>
      </c>
      <c r="AT248" s="209" t="s">
        <v>73</v>
      </c>
      <c r="AU248" s="209" t="s">
        <v>74</v>
      </c>
      <c r="AY248" s="208" t="s">
        <v>123</v>
      </c>
      <c r="BK248" s="210">
        <f>BK249+BK251+BK253+BK257+BK259+BK261</f>
        <v>0</v>
      </c>
    </row>
    <row r="249" s="12" customFormat="1" ht="22.8" customHeight="1">
      <c r="A249" s="12"/>
      <c r="B249" s="197"/>
      <c r="C249" s="198"/>
      <c r="D249" s="199" t="s">
        <v>73</v>
      </c>
      <c r="E249" s="211" t="s">
        <v>594</v>
      </c>
      <c r="F249" s="211" t="s">
        <v>595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P250</f>
        <v>0</v>
      </c>
      <c r="Q249" s="205"/>
      <c r="R249" s="206">
        <f>R250</f>
        <v>0</v>
      </c>
      <c r="S249" s="205"/>
      <c r="T249" s="207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163</v>
      </c>
      <c r="AT249" s="209" t="s">
        <v>73</v>
      </c>
      <c r="AU249" s="209" t="s">
        <v>79</v>
      </c>
      <c r="AY249" s="208" t="s">
        <v>123</v>
      </c>
      <c r="BK249" s="210">
        <f>BK250</f>
        <v>0</v>
      </c>
    </row>
    <row r="250" s="2" customFormat="1" ht="16.5" customHeight="1">
      <c r="A250" s="35"/>
      <c r="B250" s="36"/>
      <c r="C250" s="213" t="s">
        <v>596</v>
      </c>
      <c r="D250" s="213" t="s">
        <v>126</v>
      </c>
      <c r="E250" s="214" t="s">
        <v>597</v>
      </c>
      <c r="F250" s="215" t="s">
        <v>598</v>
      </c>
      <c r="G250" s="216" t="s">
        <v>599</v>
      </c>
      <c r="H250" s="217">
        <v>1</v>
      </c>
      <c r="I250" s="218"/>
      <c r="J250" s="219">
        <f>ROUND(I250*H250,2)</f>
        <v>0</v>
      </c>
      <c r="K250" s="220"/>
      <c r="L250" s="41"/>
      <c r="M250" s="221" t="s">
        <v>1</v>
      </c>
      <c r="N250" s="222" t="s">
        <v>39</v>
      </c>
      <c r="O250" s="8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5" t="s">
        <v>600</v>
      </c>
      <c r="AT250" s="225" t="s">
        <v>126</v>
      </c>
      <c r="AU250" s="225" t="s">
        <v>84</v>
      </c>
      <c r="AY250" s="14" t="s">
        <v>123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4" t="s">
        <v>79</v>
      </c>
      <c r="BK250" s="226">
        <f>ROUND(I250*H250,2)</f>
        <v>0</v>
      </c>
      <c r="BL250" s="14" t="s">
        <v>600</v>
      </c>
      <c r="BM250" s="225" t="s">
        <v>601</v>
      </c>
    </row>
    <row r="251" s="12" customFormat="1" ht="22.8" customHeight="1">
      <c r="A251" s="12"/>
      <c r="B251" s="197"/>
      <c r="C251" s="198"/>
      <c r="D251" s="199" t="s">
        <v>73</v>
      </c>
      <c r="E251" s="211" t="s">
        <v>602</v>
      </c>
      <c r="F251" s="211" t="s">
        <v>603</v>
      </c>
      <c r="G251" s="198"/>
      <c r="H251" s="198"/>
      <c r="I251" s="201"/>
      <c r="J251" s="212">
        <f>BK251</f>
        <v>0</v>
      </c>
      <c r="K251" s="198"/>
      <c r="L251" s="203"/>
      <c r="M251" s="204"/>
      <c r="N251" s="205"/>
      <c r="O251" s="205"/>
      <c r="P251" s="206">
        <f>P252</f>
        <v>0</v>
      </c>
      <c r="Q251" s="205"/>
      <c r="R251" s="206">
        <f>R252</f>
        <v>0</v>
      </c>
      <c r="S251" s="205"/>
      <c r="T251" s="207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163</v>
      </c>
      <c r="AT251" s="209" t="s">
        <v>73</v>
      </c>
      <c r="AU251" s="209" t="s">
        <v>79</v>
      </c>
      <c r="AY251" s="208" t="s">
        <v>123</v>
      </c>
      <c r="BK251" s="210">
        <f>BK252</f>
        <v>0</v>
      </c>
    </row>
    <row r="252" s="2" customFormat="1" ht="16.5" customHeight="1">
      <c r="A252" s="35"/>
      <c r="B252" s="36"/>
      <c r="C252" s="213" t="s">
        <v>604</v>
      </c>
      <c r="D252" s="213" t="s">
        <v>126</v>
      </c>
      <c r="E252" s="214" t="s">
        <v>605</v>
      </c>
      <c r="F252" s="215" t="s">
        <v>606</v>
      </c>
      <c r="G252" s="216" t="s">
        <v>599</v>
      </c>
      <c r="H252" s="217">
        <v>1</v>
      </c>
      <c r="I252" s="218"/>
      <c r="J252" s="219">
        <f>ROUND(I252*H252,2)</f>
        <v>0</v>
      </c>
      <c r="K252" s="220"/>
      <c r="L252" s="41"/>
      <c r="M252" s="221" t="s">
        <v>1</v>
      </c>
      <c r="N252" s="222" t="s">
        <v>39</v>
      </c>
      <c r="O252" s="8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5" t="s">
        <v>600</v>
      </c>
      <c r="AT252" s="225" t="s">
        <v>126</v>
      </c>
      <c r="AU252" s="225" t="s">
        <v>84</v>
      </c>
      <c r="AY252" s="14" t="s">
        <v>123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4" t="s">
        <v>79</v>
      </c>
      <c r="BK252" s="226">
        <f>ROUND(I252*H252,2)</f>
        <v>0</v>
      </c>
      <c r="BL252" s="14" t="s">
        <v>600</v>
      </c>
      <c r="BM252" s="225" t="s">
        <v>607</v>
      </c>
    </row>
    <row r="253" s="12" customFormat="1" ht="22.8" customHeight="1">
      <c r="A253" s="12"/>
      <c r="B253" s="197"/>
      <c r="C253" s="198"/>
      <c r="D253" s="199" t="s">
        <v>73</v>
      </c>
      <c r="E253" s="211" t="s">
        <v>608</v>
      </c>
      <c r="F253" s="211" t="s">
        <v>609</v>
      </c>
      <c r="G253" s="198"/>
      <c r="H253" s="198"/>
      <c r="I253" s="201"/>
      <c r="J253" s="212">
        <f>BK253</f>
        <v>0</v>
      </c>
      <c r="K253" s="198"/>
      <c r="L253" s="203"/>
      <c r="M253" s="204"/>
      <c r="N253" s="205"/>
      <c r="O253" s="205"/>
      <c r="P253" s="206">
        <f>SUM(P254:P256)</f>
        <v>0</v>
      </c>
      <c r="Q253" s="205"/>
      <c r="R253" s="206">
        <f>SUM(R254:R256)</f>
        <v>0</v>
      </c>
      <c r="S253" s="205"/>
      <c r="T253" s="207">
        <f>SUM(T254:T256)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8" t="s">
        <v>163</v>
      </c>
      <c r="AT253" s="209" t="s">
        <v>73</v>
      </c>
      <c r="AU253" s="209" t="s">
        <v>79</v>
      </c>
      <c r="AY253" s="208" t="s">
        <v>123</v>
      </c>
      <c r="BK253" s="210">
        <f>SUM(BK254:BK256)</f>
        <v>0</v>
      </c>
    </row>
    <row r="254" s="2" customFormat="1" ht="16.5" customHeight="1">
      <c r="A254" s="35"/>
      <c r="B254" s="36"/>
      <c r="C254" s="213" t="s">
        <v>610</v>
      </c>
      <c r="D254" s="213" t="s">
        <v>126</v>
      </c>
      <c r="E254" s="214" t="s">
        <v>611</v>
      </c>
      <c r="F254" s="215" t="s">
        <v>609</v>
      </c>
      <c r="G254" s="216" t="s">
        <v>612</v>
      </c>
      <c r="H254" s="217">
        <v>6</v>
      </c>
      <c r="I254" s="218"/>
      <c r="J254" s="219">
        <f>ROUND(I254*H254,2)</f>
        <v>0</v>
      </c>
      <c r="K254" s="220"/>
      <c r="L254" s="41"/>
      <c r="M254" s="221" t="s">
        <v>1</v>
      </c>
      <c r="N254" s="222" t="s">
        <v>39</v>
      </c>
      <c r="O254" s="88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5" t="s">
        <v>600</v>
      </c>
      <c r="AT254" s="225" t="s">
        <v>126</v>
      </c>
      <c r="AU254" s="225" t="s">
        <v>84</v>
      </c>
      <c r="AY254" s="14" t="s">
        <v>123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4" t="s">
        <v>79</v>
      </c>
      <c r="BK254" s="226">
        <f>ROUND(I254*H254,2)</f>
        <v>0</v>
      </c>
      <c r="BL254" s="14" t="s">
        <v>600</v>
      </c>
      <c r="BM254" s="225" t="s">
        <v>613</v>
      </c>
    </row>
    <row r="255" s="2" customFormat="1" ht="16.5" customHeight="1">
      <c r="A255" s="35"/>
      <c r="B255" s="36"/>
      <c r="C255" s="213" t="s">
        <v>614</v>
      </c>
      <c r="D255" s="213" t="s">
        <v>126</v>
      </c>
      <c r="E255" s="214" t="s">
        <v>615</v>
      </c>
      <c r="F255" s="215" t="s">
        <v>616</v>
      </c>
      <c r="G255" s="216" t="s">
        <v>599</v>
      </c>
      <c r="H255" s="217">
        <v>1</v>
      </c>
      <c r="I255" s="218"/>
      <c r="J255" s="219">
        <f>ROUND(I255*H255,2)</f>
        <v>0</v>
      </c>
      <c r="K255" s="220"/>
      <c r="L255" s="41"/>
      <c r="M255" s="221" t="s">
        <v>1</v>
      </c>
      <c r="N255" s="222" t="s">
        <v>39</v>
      </c>
      <c r="O255" s="88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5" t="s">
        <v>600</v>
      </c>
      <c r="AT255" s="225" t="s">
        <v>126</v>
      </c>
      <c r="AU255" s="225" t="s">
        <v>84</v>
      </c>
      <c r="AY255" s="14" t="s">
        <v>123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4" t="s">
        <v>79</v>
      </c>
      <c r="BK255" s="226">
        <f>ROUND(I255*H255,2)</f>
        <v>0</v>
      </c>
      <c r="BL255" s="14" t="s">
        <v>600</v>
      </c>
      <c r="BM255" s="225" t="s">
        <v>617</v>
      </c>
    </row>
    <row r="256" s="2" customFormat="1" ht="16.5" customHeight="1">
      <c r="A256" s="35"/>
      <c r="B256" s="36"/>
      <c r="C256" s="213" t="s">
        <v>618</v>
      </c>
      <c r="D256" s="213" t="s">
        <v>126</v>
      </c>
      <c r="E256" s="214" t="s">
        <v>619</v>
      </c>
      <c r="F256" s="215" t="s">
        <v>620</v>
      </c>
      <c r="G256" s="216" t="s">
        <v>581</v>
      </c>
      <c r="H256" s="217">
        <v>8</v>
      </c>
      <c r="I256" s="218"/>
      <c r="J256" s="219">
        <f>ROUND(I256*H256,2)</f>
        <v>0</v>
      </c>
      <c r="K256" s="220"/>
      <c r="L256" s="41"/>
      <c r="M256" s="221" t="s">
        <v>1</v>
      </c>
      <c r="N256" s="222" t="s">
        <v>39</v>
      </c>
      <c r="O256" s="88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5" t="s">
        <v>600</v>
      </c>
      <c r="AT256" s="225" t="s">
        <v>126</v>
      </c>
      <c r="AU256" s="225" t="s">
        <v>84</v>
      </c>
      <c r="AY256" s="14" t="s">
        <v>123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4" t="s">
        <v>79</v>
      </c>
      <c r="BK256" s="226">
        <f>ROUND(I256*H256,2)</f>
        <v>0</v>
      </c>
      <c r="BL256" s="14" t="s">
        <v>600</v>
      </c>
      <c r="BM256" s="225" t="s">
        <v>621</v>
      </c>
    </row>
    <row r="257" s="12" customFormat="1" ht="22.8" customHeight="1">
      <c r="A257" s="12"/>
      <c r="B257" s="197"/>
      <c r="C257" s="198"/>
      <c r="D257" s="199" t="s">
        <v>73</v>
      </c>
      <c r="E257" s="211" t="s">
        <v>622</v>
      </c>
      <c r="F257" s="211" t="s">
        <v>623</v>
      </c>
      <c r="G257" s="198"/>
      <c r="H257" s="198"/>
      <c r="I257" s="201"/>
      <c r="J257" s="212">
        <f>BK257</f>
        <v>0</v>
      </c>
      <c r="K257" s="198"/>
      <c r="L257" s="203"/>
      <c r="M257" s="204"/>
      <c r="N257" s="205"/>
      <c r="O257" s="205"/>
      <c r="P257" s="206">
        <f>P258</f>
        <v>0</v>
      </c>
      <c r="Q257" s="205"/>
      <c r="R257" s="206">
        <f>R258</f>
        <v>0</v>
      </c>
      <c r="S257" s="205"/>
      <c r="T257" s="207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8" t="s">
        <v>163</v>
      </c>
      <c r="AT257" s="209" t="s">
        <v>73</v>
      </c>
      <c r="AU257" s="209" t="s">
        <v>79</v>
      </c>
      <c r="AY257" s="208" t="s">
        <v>123</v>
      </c>
      <c r="BK257" s="210">
        <f>BK258</f>
        <v>0</v>
      </c>
    </row>
    <row r="258" s="2" customFormat="1" ht="16.5" customHeight="1">
      <c r="A258" s="35"/>
      <c r="B258" s="36"/>
      <c r="C258" s="213" t="s">
        <v>624</v>
      </c>
      <c r="D258" s="213" t="s">
        <v>126</v>
      </c>
      <c r="E258" s="214" t="s">
        <v>625</v>
      </c>
      <c r="F258" s="215" t="s">
        <v>623</v>
      </c>
      <c r="G258" s="216" t="s">
        <v>581</v>
      </c>
      <c r="H258" s="217">
        <v>2</v>
      </c>
      <c r="I258" s="218"/>
      <c r="J258" s="219">
        <f>ROUND(I258*H258,2)</f>
        <v>0</v>
      </c>
      <c r="K258" s="220"/>
      <c r="L258" s="41"/>
      <c r="M258" s="221" t="s">
        <v>1</v>
      </c>
      <c r="N258" s="222" t="s">
        <v>39</v>
      </c>
      <c r="O258" s="88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5" t="s">
        <v>600</v>
      </c>
      <c r="AT258" s="225" t="s">
        <v>126</v>
      </c>
      <c r="AU258" s="225" t="s">
        <v>84</v>
      </c>
      <c r="AY258" s="14" t="s">
        <v>123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4" t="s">
        <v>79</v>
      </c>
      <c r="BK258" s="226">
        <f>ROUND(I258*H258,2)</f>
        <v>0</v>
      </c>
      <c r="BL258" s="14" t="s">
        <v>600</v>
      </c>
      <c r="BM258" s="225" t="s">
        <v>626</v>
      </c>
    </row>
    <row r="259" s="12" customFormat="1" ht="22.8" customHeight="1">
      <c r="A259" s="12"/>
      <c r="B259" s="197"/>
      <c r="C259" s="198"/>
      <c r="D259" s="199" t="s">
        <v>73</v>
      </c>
      <c r="E259" s="211" t="s">
        <v>627</v>
      </c>
      <c r="F259" s="211" t="s">
        <v>628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P260</f>
        <v>0</v>
      </c>
      <c r="Q259" s="205"/>
      <c r="R259" s="206">
        <f>R260</f>
        <v>0</v>
      </c>
      <c r="S259" s="205"/>
      <c r="T259" s="207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163</v>
      </c>
      <c r="AT259" s="209" t="s">
        <v>73</v>
      </c>
      <c r="AU259" s="209" t="s">
        <v>79</v>
      </c>
      <c r="AY259" s="208" t="s">
        <v>123</v>
      </c>
      <c r="BK259" s="210">
        <f>BK260</f>
        <v>0</v>
      </c>
    </row>
    <row r="260" s="2" customFormat="1" ht="16.5" customHeight="1">
      <c r="A260" s="35"/>
      <c r="B260" s="36"/>
      <c r="C260" s="213" t="s">
        <v>629</v>
      </c>
      <c r="D260" s="213" t="s">
        <v>126</v>
      </c>
      <c r="E260" s="214" t="s">
        <v>630</v>
      </c>
      <c r="F260" s="215" t="s">
        <v>631</v>
      </c>
      <c r="G260" s="216" t="s">
        <v>599</v>
      </c>
      <c r="H260" s="217">
        <v>1</v>
      </c>
      <c r="I260" s="218"/>
      <c r="J260" s="219">
        <f>ROUND(I260*H260,2)</f>
        <v>0</v>
      </c>
      <c r="K260" s="220"/>
      <c r="L260" s="41"/>
      <c r="M260" s="221" t="s">
        <v>1</v>
      </c>
      <c r="N260" s="222" t="s">
        <v>39</v>
      </c>
      <c r="O260" s="88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5" t="s">
        <v>600</v>
      </c>
      <c r="AT260" s="225" t="s">
        <v>126</v>
      </c>
      <c r="AU260" s="225" t="s">
        <v>84</v>
      </c>
      <c r="AY260" s="14" t="s">
        <v>123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4" t="s">
        <v>79</v>
      </c>
      <c r="BK260" s="226">
        <f>ROUND(I260*H260,2)</f>
        <v>0</v>
      </c>
      <c r="BL260" s="14" t="s">
        <v>600</v>
      </c>
      <c r="BM260" s="225" t="s">
        <v>632</v>
      </c>
    </row>
    <row r="261" s="12" customFormat="1" ht="22.8" customHeight="1">
      <c r="A261" s="12"/>
      <c r="B261" s="197"/>
      <c r="C261" s="198"/>
      <c r="D261" s="199" t="s">
        <v>73</v>
      </c>
      <c r="E261" s="211" t="s">
        <v>633</v>
      </c>
      <c r="F261" s="211" t="s">
        <v>634</v>
      </c>
      <c r="G261" s="198"/>
      <c r="H261" s="198"/>
      <c r="I261" s="201"/>
      <c r="J261" s="212">
        <f>BK261</f>
        <v>0</v>
      </c>
      <c r="K261" s="198"/>
      <c r="L261" s="203"/>
      <c r="M261" s="204"/>
      <c r="N261" s="205"/>
      <c r="O261" s="205"/>
      <c r="P261" s="206">
        <f>P262</f>
        <v>0</v>
      </c>
      <c r="Q261" s="205"/>
      <c r="R261" s="206">
        <f>R262</f>
        <v>0</v>
      </c>
      <c r="S261" s="205"/>
      <c r="T261" s="207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163</v>
      </c>
      <c r="AT261" s="209" t="s">
        <v>73</v>
      </c>
      <c r="AU261" s="209" t="s">
        <v>79</v>
      </c>
      <c r="AY261" s="208" t="s">
        <v>123</v>
      </c>
      <c r="BK261" s="210">
        <f>BK262</f>
        <v>0</v>
      </c>
    </row>
    <row r="262" s="2" customFormat="1" ht="16.5" customHeight="1">
      <c r="A262" s="35"/>
      <c r="B262" s="36"/>
      <c r="C262" s="213" t="s">
        <v>635</v>
      </c>
      <c r="D262" s="213" t="s">
        <v>126</v>
      </c>
      <c r="E262" s="214" t="s">
        <v>636</v>
      </c>
      <c r="F262" s="215" t="s">
        <v>637</v>
      </c>
      <c r="G262" s="216" t="s">
        <v>599</v>
      </c>
      <c r="H262" s="217">
        <v>1</v>
      </c>
      <c r="I262" s="218"/>
      <c r="J262" s="219">
        <f>ROUND(I262*H262,2)</f>
        <v>0</v>
      </c>
      <c r="K262" s="220"/>
      <c r="L262" s="41"/>
      <c r="M262" s="238" t="s">
        <v>1</v>
      </c>
      <c r="N262" s="239" t="s">
        <v>39</v>
      </c>
      <c r="O262" s="240"/>
      <c r="P262" s="241">
        <f>O262*H262</f>
        <v>0</v>
      </c>
      <c r="Q262" s="241">
        <v>0</v>
      </c>
      <c r="R262" s="241">
        <f>Q262*H262</f>
        <v>0</v>
      </c>
      <c r="S262" s="241">
        <v>0</v>
      </c>
      <c r="T262" s="24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5" t="s">
        <v>600</v>
      </c>
      <c r="AT262" s="225" t="s">
        <v>126</v>
      </c>
      <c r="AU262" s="225" t="s">
        <v>84</v>
      </c>
      <c r="AY262" s="14" t="s">
        <v>123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4" t="s">
        <v>79</v>
      </c>
      <c r="BK262" s="226">
        <f>ROUND(I262*H262,2)</f>
        <v>0</v>
      </c>
      <c r="BL262" s="14" t="s">
        <v>600</v>
      </c>
      <c r="BM262" s="225" t="s">
        <v>638</v>
      </c>
    </row>
    <row r="263" s="2" customFormat="1" ht="6.96" customHeight="1">
      <c r="A263" s="35"/>
      <c r="B263" s="63"/>
      <c r="C263" s="64"/>
      <c r="D263" s="64"/>
      <c r="E263" s="64"/>
      <c r="F263" s="64"/>
      <c r="G263" s="64"/>
      <c r="H263" s="64"/>
      <c r="I263" s="64"/>
      <c r="J263" s="64"/>
      <c r="K263" s="64"/>
      <c r="L263" s="41"/>
      <c r="M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</row>
  </sheetData>
  <sheetProtection sheet="1" autoFilter="0" formatColumns="0" formatRows="0" objects="1" scenarios="1" spinCount="100000" saltValue="HLm8Ez455FtUgevAIBcV5lpAQnyIJYQZliqpInvcNcsws1H3oxs6+FqFtPxTxWF5l/hFGCyygWOW9dVSTsW8Tg==" hashValue="OczMqkKb5S/JyLrZ10LaLDFln2PP5PxPVQ91sjAr1vPO/Ta8/7Fm3ycEGb1uxIr07XSiSclV3BIv/ooX6kbe1A==" algorithmName="SHA-512" password="CC35"/>
  <autoFilter ref="C125:K262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84</v>
      </c>
    </row>
    <row r="4" s="1" customFormat="1" ht="24.96" customHeight="1">
      <c r="B4" s="17"/>
      <c r="D4" s="134" t="s">
        <v>88</v>
      </c>
      <c r="L4" s="17"/>
      <c r="M4" s="135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16</v>
      </c>
      <c r="L6" s="17"/>
    </row>
    <row r="7" s="1" customFormat="1" ht="16.5" customHeight="1">
      <c r="B7" s="17"/>
      <c r="E7" s="243" t="str">
        <f>'Rekapitulace stavby'!K6</f>
        <v>Kino Panorama Kyjov - rekonstrukce zdroje tepla</v>
      </c>
      <c r="F7" s="136"/>
      <c r="G7" s="136"/>
      <c r="H7" s="136"/>
      <c r="L7" s="17"/>
    </row>
    <row r="8" s="2" customFormat="1" ht="12" customHeight="1">
      <c r="A8" s="35"/>
      <c r="B8" s="41"/>
      <c r="C8" s="35"/>
      <c r="D8" s="136" t="s">
        <v>639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7" t="s">
        <v>640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6" t="s">
        <v>18</v>
      </c>
      <c r="E11" s="35"/>
      <c r="F11" s="138" t="s">
        <v>1</v>
      </c>
      <c r="G11" s="35"/>
      <c r="H11" s="35"/>
      <c r="I11" s="136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6" t="s">
        <v>20</v>
      </c>
      <c r="E12" s="35"/>
      <c r="F12" s="138" t="s">
        <v>21</v>
      </c>
      <c r="G12" s="35"/>
      <c r="H12" s="35"/>
      <c r="I12" s="136" t="s">
        <v>22</v>
      </c>
      <c r="J12" s="139" t="str">
        <f>'Rekapitulace stavby'!AN8</f>
        <v>29. 5. 2023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6" t="s">
        <v>24</v>
      </c>
      <c r="E14" s="35"/>
      <c r="F14" s="35"/>
      <c r="G14" s="35"/>
      <c r="H14" s="35"/>
      <c r="I14" s="136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36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6" t="s">
        <v>28</v>
      </c>
      <c r="E17" s="35"/>
      <c r="F17" s="35"/>
      <c r="G17" s="35"/>
      <c r="H17" s="35"/>
      <c r="I17" s="136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36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6" t="s">
        <v>30</v>
      </c>
      <c r="E20" s="35"/>
      <c r="F20" s="35"/>
      <c r="G20" s="35"/>
      <c r="H20" s="35"/>
      <c r="I20" s="136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36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6" t="s">
        <v>32</v>
      </c>
      <c r="E23" s="35"/>
      <c r="F23" s="35"/>
      <c r="G23" s="35"/>
      <c r="H23" s="35"/>
      <c r="I23" s="136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36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6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4"/>
      <c r="J29" s="144"/>
      <c r="K29" s="144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5" t="s">
        <v>34</v>
      </c>
      <c r="E30" s="35"/>
      <c r="F30" s="35"/>
      <c r="G30" s="35"/>
      <c r="H30" s="35"/>
      <c r="I30" s="35"/>
      <c r="J30" s="146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4"/>
      <c r="J31" s="144"/>
      <c r="K31" s="144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7" t="s">
        <v>36</v>
      </c>
      <c r="G32" s="35"/>
      <c r="H32" s="35"/>
      <c r="I32" s="147" t="s">
        <v>35</v>
      </c>
      <c r="J32" s="147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8" t="s">
        <v>38</v>
      </c>
      <c r="E33" s="136" t="s">
        <v>39</v>
      </c>
      <c r="F33" s="149">
        <f>ROUND((SUM(BE119:BE152)),  2)</f>
        <v>0</v>
      </c>
      <c r="G33" s="35"/>
      <c r="H33" s="35"/>
      <c r="I33" s="150">
        <v>0.20999999999999999</v>
      </c>
      <c r="J33" s="149">
        <f>ROUND(((SUM(BE119:BE152))*I33),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6" t="s">
        <v>40</v>
      </c>
      <c r="F34" s="149">
        <f>ROUND((SUM(BF119:BF152)),  2)</f>
        <v>0</v>
      </c>
      <c r="G34" s="35"/>
      <c r="H34" s="35"/>
      <c r="I34" s="150">
        <v>0.14999999999999999</v>
      </c>
      <c r="J34" s="149">
        <f>ROUND(((SUM(BF119:BF152))*I34),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6" t="s">
        <v>41</v>
      </c>
      <c r="F35" s="149">
        <f>ROUND((SUM(BG119:BG152)),  2)</f>
        <v>0</v>
      </c>
      <c r="G35" s="35"/>
      <c r="H35" s="35"/>
      <c r="I35" s="150">
        <v>0.20999999999999999</v>
      </c>
      <c r="J35" s="149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6" t="s">
        <v>42</v>
      </c>
      <c r="F36" s="149">
        <f>ROUND((SUM(BH119:BH152)),  2)</f>
        <v>0</v>
      </c>
      <c r="G36" s="35"/>
      <c r="H36" s="35"/>
      <c r="I36" s="150">
        <v>0.14999999999999999</v>
      </c>
      <c r="J36" s="149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6" t="s">
        <v>43</v>
      </c>
      <c r="F37" s="149">
        <f>ROUND((SUM(BI119:BI152)),  2)</f>
        <v>0</v>
      </c>
      <c r="G37" s="35"/>
      <c r="H37" s="35"/>
      <c r="I37" s="150">
        <v>0</v>
      </c>
      <c r="J37" s="149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1"/>
      <c r="D39" s="152" t="s">
        <v>44</v>
      </c>
      <c r="E39" s="153"/>
      <c r="F39" s="153"/>
      <c r="G39" s="154" t="s">
        <v>45</v>
      </c>
      <c r="H39" s="155" t="s">
        <v>46</v>
      </c>
      <c r="I39" s="153"/>
      <c r="J39" s="156">
        <f>SUM(J30:J37)</f>
        <v>0</v>
      </c>
      <c r="K39" s="15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244" t="str">
        <f>E7</f>
        <v>Kino Panorama Kyjov - rekonstrukce zdroje tepla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639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2023-003-01 - Rozváděč RK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Kyjov</v>
      </c>
      <c r="G89" s="37"/>
      <c r="H89" s="37"/>
      <c r="I89" s="29" t="s">
        <v>22</v>
      </c>
      <c r="J89" s="76" t="str">
        <f>IF(J12="","",J12)</f>
        <v>29. 5. 2023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9" t="s">
        <v>90</v>
      </c>
      <c r="D94" s="170"/>
      <c r="E94" s="170"/>
      <c r="F94" s="170"/>
      <c r="G94" s="170"/>
      <c r="H94" s="170"/>
      <c r="I94" s="170"/>
      <c r="J94" s="171" t="s">
        <v>91</v>
      </c>
      <c r="K94" s="170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2" t="s">
        <v>92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3"/>
      <c r="C97" s="174"/>
      <c r="D97" s="175" t="s">
        <v>94</v>
      </c>
      <c r="E97" s="176"/>
      <c r="F97" s="176"/>
      <c r="G97" s="176"/>
      <c r="H97" s="176"/>
      <c r="I97" s="176"/>
      <c r="J97" s="177">
        <f>J120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95</v>
      </c>
      <c r="E98" s="182"/>
      <c r="F98" s="182"/>
      <c r="G98" s="182"/>
      <c r="H98" s="182"/>
      <c r="I98" s="182"/>
      <c r="J98" s="183">
        <f>J121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3"/>
      <c r="C99" s="174"/>
      <c r="D99" s="175" t="s">
        <v>100</v>
      </c>
      <c r="E99" s="176"/>
      <c r="F99" s="176"/>
      <c r="G99" s="176"/>
      <c r="H99" s="176"/>
      <c r="I99" s="176"/>
      <c r="J99" s="177">
        <f>J151</f>
        <v>0</v>
      </c>
      <c r="K99" s="174"/>
      <c r="L99" s="17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244" t="str">
        <f>E7</f>
        <v>Kino Panorama Kyjov - rekonstrukce zdroje tepla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639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2023-003-01 - Rozváděč RK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Kyjov</v>
      </c>
      <c r="G113" s="37"/>
      <c r="H113" s="37"/>
      <c r="I113" s="29" t="s">
        <v>22</v>
      </c>
      <c r="J113" s="76" t="str">
        <f>IF(J12="","",J12)</f>
        <v>29. 5. 2023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32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5"/>
      <c r="B118" s="186"/>
      <c r="C118" s="187" t="s">
        <v>109</v>
      </c>
      <c r="D118" s="188" t="s">
        <v>59</v>
      </c>
      <c r="E118" s="188" t="s">
        <v>55</v>
      </c>
      <c r="F118" s="188" t="s">
        <v>56</v>
      </c>
      <c r="G118" s="188" t="s">
        <v>110</v>
      </c>
      <c r="H118" s="188" t="s">
        <v>111</v>
      </c>
      <c r="I118" s="188" t="s">
        <v>112</v>
      </c>
      <c r="J118" s="189" t="s">
        <v>91</v>
      </c>
      <c r="K118" s="190" t="s">
        <v>113</v>
      </c>
      <c r="L118" s="191"/>
      <c r="M118" s="97" t="s">
        <v>1</v>
      </c>
      <c r="N118" s="98" t="s">
        <v>38</v>
      </c>
      <c r="O118" s="98" t="s">
        <v>114</v>
      </c>
      <c r="P118" s="98" t="s">
        <v>115</v>
      </c>
      <c r="Q118" s="98" t="s">
        <v>116</v>
      </c>
      <c r="R118" s="98" t="s">
        <v>117</v>
      </c>
      <c r="S118" s="98" t="s">
        <v>118</v>
      </c>
      <c r="T118" s="99" t="s">
        <v>119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5"/>
      <c r="B119" s="36"/>
      <c r="C119" s="104" t="s">
        <v>120</v>
      </c>
      <c r="D119" s="37"/>
      <c r="E119" s="37"/>
      <c r="F119" s="37"/>
      <c r="G119" s="37"/>
      <c r="H119" s="37"/>
      <c r="I119" s="37"/>
      <c r="J119" s="192">
        <f>BK119</f>
        <v>0</v>
      </c>
      <c r="K119" s="37"/>
      <c r="L119" s="41"/>
      <c r="M119" s="100"/>
      <c r="N119" s="193"/>
      <c r="O119" s="101"/>
      <c r="P119" s="194">
        <f>P120+P151</f>
        <v>0</v>
      </c>
      <c r="Q119" s="101"/>
      <c r="R119" s="194">
        <f>R120+R151</f>
        <v>0.001683</v>
      </c>
      <c r="S119" s="101"/>
      <c r="T119" s="195">
        <f>T120+T151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73</v>
      </c>
      <c r="AU119" s="14" t="s">
        <v>93</v>
      </c>
      <c r="BK119" s="196">
        <f>BK120+BK151</f>
        <v>0</v>
      </c>
    </row>
    <row r="120" s="12" customFormat="1" ht="25.92" customHeight="1">
      <c r="A120" s="12"/>
      <c r="B120" s="197"/>
      <c r="C120" s="198"/>
      <c r="D120" s="199" t="s">
        <v>73</v>
      </c>
      <c r="E120" s="200" t="s">
        <v>121</v>
      </c>
      <c r="F120" s="200" t="s">
        <v>122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P121</f>
        <v>0</v>
      </c>
      <c r="Q120" s="205"/>
      <c r="R120" s="206">
        <f>R121</f>
        <v>0.001683</v>
      </c>
      <c r="S120" s="205"/>
      <c r="T120" s="207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84</v>
      </c>
      <c r="AT120" s="209" t="s">
        <v>73</v>
      </c>
      <c r="AU120" s="209" t="s">
        <v>74</v>
      </c>
      <c r="AY120" s="208" t="s">
        <v>123</v>
      </c>
      <c r="BK120" s="210">
        <f>BK121</f>
        <v>0</v>
      </c>
    </row>
    <row r="121" s="12" customFormat="1" ht="22.8" customHeight="1">
      <c r="A121" s="12"/>
      <c r="B121" s="197"/>
      <c r="C121" s="198"/>
      <c r="D121" s="199" t="s">
        <v>73</v>
      </c>
      <c r="E121" s="211" t="s">
        <v>124</v>
      </c>
      <c r="F121" s="211" t="s">
        <v>125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SUM(P122:P150)</f>
        <v>0</v>
      </c>
      <c r="Q121" s="205"/>
      <c r="R121" s="206">
        <f>SUM(R122:R150)</f>
        <v>0.001683</v>
      </c>
      <c r="S121" s="205"/>
      <c r="T121" s="207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84</v>
      </c>
      <c r="AT121" s="209" t="s">
        <v>73</v>
      </c>
      <c r="AU121" s="209" t="s">
        <v>79</v>
      </c>
      <c r="AY121" s="208" t="s">
        <v>123</v>
      </c>
      <c r="BK121" s="210">
        <f>SUM(BK122:BK150)</f>
        <v>0</v>
      </c>
    </row>
    <row r="122" s="2" customFormat="1" ht="33" customHeight="1">
      <c r="A122" s="35"/>
      <c r="B122" s="36"/>
      <c r="C122" s="213" t="s">
        <v>179</v>
      </c>
      <c r="D122" s="213" t="s">
        <v>126</v>
      </c>
      <c r="E122" s="214" t="s">
        <v>641</v>
      </c>
      <c r="F122" s="215" t="s">
        <v>642</v>
      </c>
      <c r="G122" s="216" t="s">
        <v>129</v>
      </c>
      <c r="H122" s="217">
        <v>6</v>
      </c>
      <c r="I122" s="218"/>
      <c r="J122" s="219">
        <f>ROUND(I122*H122,2)</f>
        <v>0</v>
      </c>
      <c r="K122" s="220"/>
      <c r="L122" s="41"/>
      <c r="M122" s="221" t="s">
        <v>1</v>
      </c>
      <c r="N122" s="222" t="s">
        <v>39</v>
      </c>
      <c r="O122" s="8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5" t="s">
        <v>130</v>
      </c>
      <c r="AT122" s="225" t="s">
        <v>126</v>
      </c>
      <c r="AU122" s="225" t="s">
        <v>84</v>
      </c>
      <c r="AY122" s="14" t="s">
        <v>123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4" t="s">
        <v>79</v>
      </c>
      <c r="BK122" s="226">
        <f>ROUND(I122*H122,2)</f>
        <v>0</v>
      </c>
      <c r="BL122" s="14" t="s">
        <v>130</v>
      </c>
      <c r="BM122" s="225" t="s">
        <v>643</v>
      </c>
    </row>
    <row r="123" s="2" customFormat="1" ht="24.15" customHeight="1">
      <c r="A123" s="35"/>
      <c r="B123" s="36"/>
      <c r="C123" s="227" t="s">
        <v>143</v>
      </c>
      <c r="D123" s="227" t="s">
        <v>133</v>
      </c>
      <c r="E123" s="228" t="s">
        <v>644</v>
      </c>
      <c r="F123" s="229" t="s">
        <v>645</v>
      </c>
      <c r="G123" s="230" t="s">
        <v>129</v>
      </c>
      <c r="H123" s="231">
        <v>6.9000000000000004</v>
      </c>
      <c r="I123" s="232"/>
      <c r="J123" s="233">
        <f>ROUND(I123*H123,2)</f>
        <v>0</v>
      </c>
      <c r="K123" s="234"/>
      <c r="L123" s="235"/>
      <c r="M123" s="236" t="s">
        <v>1</v>
      </c>
      <c r="N123" s="237" t="s">
        <v>39</v>
      </c>
      <c r="O123" s="88"/>
      <c r="P123" s="223">
        <f>O123*H123</f>
        <v>0</v>
      </c>
      <c r="Q123" s="223">
        <v>6.9999999999999994E-05</v>
      </c>
      <c r="R123" s="223">
        <f>Q123*H123</f>
        <v>0.00048299999999999998</v>
      </c>
      <c r="S123" s="223">
        <v>0</v>
      </c>
      <c r="T123" s="22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5" t="s">
        <v>137</v>
      </c>
      <c r="AT123" s="225" t="s">
        <v>133</v>
      </c>
      <c r="AU123" s="225" t="s">
        <v>84</v>
      </c>
      <c r="AY123" s="14" t="s">
        <v>123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4" t="s">
        <v>79</v>
      </c>
      <c r="BK123" s="226">
        <f>ROUND(I123*H123,2)</f>
        <v>0</v>
      </c>
      <c r="BL123" s="14" t="s">
        <v>130</v>
      </c>
      <c r="BM123" s="225" t="s">
        <v>646</v>
      </c>
    </row>
    <row r="124" s="2" customFormat="1" ht="24.15" customHeight="1">
      <c r="A124" s="35"/>
      <c r="B124" s="36"/>
      <c r="C124" s="213" t="s">
        <v>147</v>
      </c>
      <c r="D124" s="213" t="s">
        <v>126</v>
      </c>
      <c r="E124" s="214" t="s">
        <v>647</v>
      </c>
      <c r="F124" s="215" t="s">
        <v>648</v>
      </c>
      <c r="G124" s="216" t="s">
        <v>186</v>
      </c>
      <c r="H124" s="217">
        <v>4</v>
      </c>
      <c r="I124" s="218"/>
      <c r="J124" s="219">
        <f>ROUND(I124*H124,2)</f>
        <v>0</v>
      </c>
      <c r="K124" s="220"/>
      <c r="L124" s="41"/>
      <c r="M124" s="221" t="s">
        <v>1</v>
      </c>
      <c r="N124" s="222" t="s">
        <v>39</v>
      </c>
      <c r="O124" s="8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5" t="s">
        <v>130</v>
      </c>
      <c r="AT124" s="225" t="s">
        <v>126</v>
      </c>
      <c r="AU124" s="225" t="s">
        <v>84</v>
      </c>
      <c r="AY124" s="14" t="s">
        <v>123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4" t="s">
        <v>79</v>
      </c>
      <c r="BK124" s="226">
        <f>ROUND(I124*H124,2)</f>
        <v>0</v>
      </c>
      <c r="BL124" s="14" t="s">
        <v>130</v>
      </c>
      <c r="BM124" s="225" t="s">
        <v>649</v>
      </c>
    </row>
    <row r="125" s="2" customFormat="1" ht="16.5" customHeight="1">
      <c r="A125" s="35"/>
      <c r="B125" s="36"/>
      <c r="C125" s="227" t="s">
        <v>183</v>
      </c>
      <c r="D125" s="227" t="s">
        <v>133</v>
      </c>
      <c r="E125" s="228" t="s">
        <v>650</v>
      </c>
      <c r="F125" s="229" t="s">
        <v>651</v>
      </c>
      <c r="G125" s="230" t="s">
        <v>136</v>
      </c>
      <c r="H125" s="231">
        <v>4</v>
      </c>
      <c r="I125" s="232"/>
      <c r="J125" s="233">
        <f>ROUND(I125*H125,2)</f>
        <v>0</v>
      </c>
      <c r="K125" s="234"/>
      <c r="L125" s="235"/>
      <c r="M125" s="236" t="s">
        <v>1</v>
      </c>
      <c r="N125" s="237" t="s">
        <v>39</v>
      </c>
      <c r="O125" s="8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5" t="s">
        <v>137</v>
      </c>
      <c r="AT125" s="225" t="s">
        <v>133</v>
      </c>
      <c r="AU125" s="225" t="s">
        <v>84</v>
      </c>
      <c r="AY125" s="14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4" t="s">
        <v>79</v>
      </c>
      <c r="BK125" s="226">
        <f>ROUND(I125*H125,2)</f>
        <v>0</v>
      </c>
      <c r="BL125" s="14" t="s">
        <v>130</v>
      </c>
      <c r="BM125" s="225" t="s">
        <v>652</v>
      </c>
    </row>
    <row r="126" s="2" customFormat="1" ht="24.15" customHeight="1">
      <c r="A126" s="35"/>
      <c r="B126" s="36"/>
      <c r="C126" s="213" t="s">
        <v>132</v>
      </c>
      <c r="D126" s="213" t="s">
        <v>126</v>
      </c>
      <c r="E126" s="214" t="s">
        <v>339</v>
      </c>
      <c r="F126" s="215" t="s">
        <v>340</v>
      </c>
      <c r="G126" s="216" t="s">
        <v>186</v>
      </c>
      <c r="H126" s="217">
        <v>6</v>
      </c>
      <c r="I126" s="218"/>
      <c r="J126" s="219">
        <f>ROUND(I126*H126,2)</f>
        <v>0</v>
      </c>
      <c r="K126" s="220"/>
      <c r="L126" s="41"/>
      <c r="M126" s="221" t="s">
        <v>1</v>
      </c>
      <c r="N126" s="222" t="s">
        <v>39</v>
      </c>
      <c r="O126" s="8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5" t="s">
        <v>130</v>
      </c>
      <c r="AT126" s="225" t="s">
        <v>126</v>
      </c>
      <c r="AU126" s="225" t="s">
        <v>84</v>
      </c>
      <c r="AY126" s="14" t="s">
        <v>123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4" t="s">
        <v>79</v>
      </c>
      <c r="BK126" s="226">
        <f>ROUND(I126*H126,2)</f>
        <v>0</v>
      </c>
      <c r="BL126" s="14" t="s">
        <v>130</v>
      </c>
      <c r="BM126" s="225" t="s">
        <v>653</v>
      </c>
    </row>
    <row r="127" s="2" customFormat="1" ht="16.5" customHeight="1">
      <c r="A127" s="35"/>
      <c r="B127" s="36"/>
      <c r="C127" s="227" t="s">
        <v>139</v>
      </c>
      <c r="D127" s="227" t="s">
        <v>133</v>
      </c>
      <c r="E127" s="228" t="s">
        <v>654</v>
      </c>
      <c r="F127" s="229" t="s">
        <v>328</v>
      </c>
      <c r="G127" s="230" t="s">
        <v>136</v>
      </c>
      <c r="H127" s="231">
        <v>3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39</v>
      </c>
      <c r="O127" s="8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5" t="s">
        <v>137</v>
      </c>
      <c r="AT127" s="225" t="s">
        <v>133</v>
      </c>
      <c r="AU127" s="225" t="s">
        <v>84</v>
      </c>
      <c r="AY127" s="14" t="s">
        <v>123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4" t="s">
        <v>79</v>
      </c>
      <c r="BK127" s="226">
        <f>ROUND(I127*H127,2)</f>
        <v>0</v>
      </c>
      <c r="BL127" s="14" t="s">
        <v>130</v>
      </c>
      <c r="BM127" s="225" t="s">
        <v>655</v>
      </c>
    </row>
    <row r="128" s="2" customFormat="1" ht="16.5" customHeight="1">
      <c r="A128" s="35"/>
      <c r="B128" s="36"/>
      <c r="C128" s="227" t="s">
        <v>151</v>
      </c>
      <c r="D128" s="227" t="s">
        <v>133</v>
      </c>
      <c r="E128" s="228" t="s">
        <v>656</v>
      </c>
      <c r="F128" s="229" t="s">
        <v>657</v>
      </c>
      <c r="G128" s="230" t="s">
        <v>1</v>
      </c>
      <c r="H128" s="231">
        <v>2</v>
      </c>
      <c r="I128" s="232"/>
      <c r="J128" s="233">
        <f>ROUND(I128*H128,2)</f>
        <v>0</v>
      </c>
      <c r="K128" s="234"/>
      <c r="L128" s="235"/>
      <c r="M128" s="236" t="s">
        <v>1</v>
      </c>
      <c r="N128" s="237" t="s">
        <v>39</v>
      </c>
      <c r="O128" s="8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5" t="s">
        <v>137</v>
      </c>
      <c r="AT128" s="225" t="s">
        <v>133</v>
      </c>
      <c r="AU128" s="225" t="s">
        <v>84</v>
      </c>
      <c r="AY128" s="14" t="s">
        <v>123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4" t="s">
        <v>79</v>
      </c>
      <c r="BK128" s="226">
        <f>ROUND(I128*H128,2)</f>
        <v>0</v>
      </c>
      <c r="BL128" s="14" t="s">
        <v>130</v>
      </c>
      <c r="BM128" s="225" t="s">
        <v>658</v>
      </c>
    </row>
    <row r="129" s="2" customFormat="1" ht="16.5" customHeight="1">
      <c r="A129" s="35"/>
      <c r="B129" s="36"/>
      <c r="C129" s="227" t="s">
        <v>155</v>
      </c>
      <c r="D129" s="227" t="s">
        <v>133</v>
      </c>
      <c r="E129" s="228" t="s">
        <v>659</v>
      </c>
      <c r="F129" s="229" t="s">
        <v>660</v>
      </c>
      <c r="G129" s="230" t="s">
        <v>136</v>
      </c>
      <c r="H129" s="231">
        <v>1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39</v>
      </c>
      <c r="O129" s="8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5" t="s">
        <v>137</v>
      </c>
      <c r="AT129" s="225" t="s">
        <v>133</v>
      </c>
      <c r="AU129" s="225" t="s">
        <v>84</v>
      </c>
      <c r="AY129" s="14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4" t="s">
        <v>79</v>
      </c>
      <c r="BK129" s="226">
        <f>ROUND(I129*H129,2)</f>
        <v>0</v>
      </c>
      <c r="BL129" s="14" t="s">
        <v>130</v>
      </c>
      <c r="BM129" s="225" t="s">
        <v>661</v>
      </c>
    </row>
    <row r="130" s="2" customFormat="1" ht="24.15" customHeight="1">
      <c r="A130" s="35"/>
      <c r="B130" s="36"/>
      <c r="C130" s="213" t="s">
        <v>79</v>
      </c>
      <c r="D130" s="213" t="s">
        <v>126</v>
      </c>
      <c r="E130" s="214" t="s">
        <v>662</v>
      </c>
      <c r="F130" s="215" t="s">
        <v>663</v>
      </c>
      <c r="G130" s="216" t="s">
        <v>186</v>
      </c>
      <c r="H130" s="217">
        <v>1</v>
      </c>
      <c r="I130" s="218"/>
      <c r="J130" s="219">
        <f>ROUND(I130*H130,2)</f>
        <v>0</v>
      </c>
      <c r="K130" s="220"/>
      <c r="L130" s="41"/>
      <c r="M130" s="221" t="s">
        <v>1</v>
      </c>
      <c r="N130" s="222" t="s">
        <v>39</v>
      </c>
      <c r="O130" s="8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5" t="s">
        <v>130</v>
      </c>
      <c r="AT130" s="225" t="s">
        <v>126</v>
      </c>
      <c r="AU130" s="225" t="s">
        <v>84</v>
      </c>
      <c r="AY130" s="14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4" t="s">
        <v>79</v>
      </c>
      <c r="BK130" s="226">
        <f>ROUND(I130*H130,2)</f>
        <v>0</v>
      </c>
      <c r="BL130" s="14" t="s">
        <v>130</v>
      </c>
      <c r="BM130" s="225" t="s">
        <v>664</v>
      </c>
    </row>
    <row r="131" s="2" customFormat="1" ht="16.5" customHeight="1">
      <c r="A131" s="35"/>
      <c r="B131" s="36"/>
      <c r="C131" s="227" t="s">
        <v>188</v>
      </c>
      <c r="D131" s="227" t="s">
        <v>133</v>
      </c>
      <c r="E131" s="228" t="s">
        <v>665</v>
      </c>
      <c r="F131" s="229" t="s">
        <v>666</v>
      </c>
      <c r="G131" s="230" t="s">
        <v>136</v>
      </c>
      <c r="H131" s="231">
        <v>1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39</v>
      </c>
      <c r="O131" s="8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5" t="s">
        <v>137</v>
      </c>
      <c r="AT131" s="225" t="s">
        <v>133</v>
      </c>
      <c r="AU131" s="225" t="s">
        <v>84</v>
      </c>
      <c r="AY131" s="14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4" t="s">
        <v>79</v>
      </c>
      <c r="BK131" s="226">
        <f>ROUND(I131*H131,2)</f>
        <v>0</v>
      </c>
      <c r="BL131" s="14" t="s">
        <v>130</v>
      </c>
      <c r="BM131" s="225" t="s">
        <v>667</v>
      </c>
    </row>
    <row r="132" s="2" customFormat="1" ht="24.15" customHeight="1">
      <c r="A132" s="35"/>
      <c r="B132" s="36"/>
      <c r="C132" s="213" t="s">
        <v>84</v>
      </c>
      <c r="D132" s="213" t="s">
        <v>126</v>
      </c>
      <c r="E132" s="214" t="s">
        <v>668</v>
      </c>
      <c r="F132" s="215" t="s">
        <v>669</v>
      </c>
      <c r="G132" s="216" t="s">
        <v>186</v>
      </c>
      <c r="H132" s="217">
        <v>1</v>
      </c>
      <c r="I132" s="218"/>
      <c r="J132" s="219">
        <f>ROUND(I132*H132,2)</f>
        <v>0</v>
      </c>
      <c r="K132" s="220"/>
      <c r="L132" s="41"/>
      <c r="M132" s="221" t="s">
        <v>1</v>
      </c>
      <c r="N132" s="222" t="s">
        <v>39</v>
      </c>
      <c r="O132" s="8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5" t="s">
        <v>130</v>
      </c>
      <c r="AT132" s="225" t="s">
        <v>126</v>
      </c>
      <c r="AU132" s="225" t="s">
        <v>84</v>
      </c>
      <c r="AY132" s="14" t="s">
        <v>123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4" t="s">
        <v>79</v>
      </c>
      <c r="BK132" s="226">
        <f>ROUND(I132*H132,2)</f>
        <v>0</v>
      </c>
      <c r="BL132" s="14" t="s">
        <v>130</v>
      </c>
      <c r="BM132" s="225" t="s">
        <v>670</v>
      </c>
    </row>
    <row r="133" s="2" customFormat="1" ht="16.5" customHeight="1">
      <c r="A133" s="35"/>
      <c r="B133" s="36"/>
      <c r="C133" s="227" t="s">
        <v>192</v>
      </c>
      <c r="D133" s="227" t="s">
        <v>133</v>
      </c>
      <c r="E133" s="228" t="s">
        <v>671</v>
      </c>
      <c r="F133" s="229" t="s">
        <v>672</v>
      </c>
      <c r="G133" s="230" t="s">
        <v>673</v>
      </c>
      <c r="H133" s="231">
        <v>1</v>
      </c>
      <c r="I133" s="232"/>
      <c r="J133" s="233">
        <f>ROUND(I133*H133,2)</f>
        <v>0</v>
      </c>
      <c r="K133" s="234"/>
      <c r="L133" s="235"/>
      <c r="M133" s="236" t="s">
        <v>1</v>
      </c>
      <c r="N133" s="237" t="s">
        <v>39</v>
      </c>
      <c r="O133" s="8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5" t="s">
        <v>137</v>
      </c>
      <c r="AT133" s="225" t="s">
        <v>133</v>
      </c>
      <c r="AU133" s="225" t="s">
        <v>84</v>
      </c>
      <c r="AY133" s="14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4" t="s">
        <v>79</v>
      </c>
      <c r="BK133" s="226">
        <f>ROUND(I133*H133,2)</f>
        <v>0</v>
      </c>
      <c r="BL133" s="14" t="s">
        <v>130</v>
      </c>
      <c r="BM133" s="225" t="s">
        <v>674</v>
      </c>
    </row>
    <row r="134" s="2" customFormat="1" ht="24.15" customHeight="1">
      <c r="A134" s="35"/>
      <c r="B134" s="36"/>
      <c r="C134" s="213" t="s">
        <v>531</v>
      </c>
      <c r="D134" s="213" t="s">
        <v>126</v>
      </c>
      <c r="E134" s="214" t="s">
        <v>675</v>
      </c>
      <c r="F134" s="215" t="s">
        <v>676</v>
      </c>
      <c r="G134" s="216" t="s">
        <v>186</v>
      </c>
      <c r="H134" s="217">
        <v>3</v>
      </c>
      <c r="I134" s="218"/>
      <c r="J134" s="219">
        <f>ROUND(I134*H134,2)</f>
        <v>0</v>
      </c>
      <c r="K134" s="220"/>
      <c r="L134" s="41"/>
      <c r="M134" s="221" t="s">
        <v>1</v>
      </c>
      <c r="N134" s="222" t="s">
        <v>39</v>
      </c>
      <c r="O134" s="8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5" t="s">
        <v>130</v>
      </c>
      <c r="AT134" s="225" t="s">
        <v>126</v>
      </c>
      <c r="AU134" s="225" t="s">
        <v>84</v>
      </c>
      <c r="AY134" s="14" t="s">
        <v>123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4" t="s">
        <v>79</v>
      </c>
      <c r="BK134" s="226">
        <f>ROUND(I134*H134,2)</f>
        <v>0</v>
      </c>
      <c r="BL134" s="14" t="s">
        <v>130</v>
      </c>
      <c r="BM134" s="225" t="s">
        <v>677</v>
      </c>
    </row>
    <row r="135" s="2" customFormat="1" ht="24.15" customHeight="1">
      <c r="A135" s="35"/>
      <c r="B135" s="36"/>
      <c r="C135" s="227" t="s">
        <v>159</v>
      </c>
      <c r="D135" s="227" t="s">
        <v>133</v>
      </c>
      <c r="E135" s="228" t="s">
        <v>678</v>
      </c>
      <c r="F135" s="229" t="s">
        <v>679</v>
      </c>
      <c r="G135" s="230" t="s">
        <v>186</v>
      </c>
      <c r="H135" s="231">
        <v>3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39</v>
      </c>
      <c r="O135" s="88"/>
      <c r="P135" s="223">
        <f>O135*H135</f>
        <v>0</v>
      </c>
      <c r="Q135" s="223">
        <v>0.00040000000000000002</v>
      </c>
      <c r="R135" s="223">
        <f>Q135*H135</f>
        <v>0.0012000000000000001</v>
      </c>
      <c r="S135" s="223">
        <v>0</v>
      </c>
      <c r="T135" s="22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5" t="s">
        <v>137</v>
      </c>
      <c r="AT135" s="225" t="s">
        <v>133</v>
      </c>
      <c r="AU135" s="225" t="s">
        <v>84</v>
      </c>
      <c r="AY135" s="14" t="s">
        <v>123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4" t="s">
        <v>79</v>
      </c>
      <c r="BK135" s="226">
        <f>ROUND(I135*H135,2)</f>
        <v>0</v>
      </c>
      <c r="BL135" s="14" t="s">
        <v>130</v>
      </c>
      <c r="BM135" s="225" t="s">
        <v>680</v>
      </c>
    </row>
    <row r="136" s="2" customFormat="1" ht="24.15" customHeight="1">
      <c r="A136" s="35"/>
      <c r="B136" s="36"/>
      <c r="C136" s="213" t="s">
        <v>196</v>
      </c>
      <c r="D136" s="213" t="s">
        <v>126</v>
      </c>
      <c r="E136" s="214" t="s">
        <v>681</v>
      </c>
      <c r="F136" s="215" t="s">
        <v>682</v>
      </c>
      <c r="G136" s="216" t="s">
        <v>186</v>
      </c>
      <c r="H136" s="217">
        <v>1</v>
      </c>
      <c r="I136" s="218"/>
      <c r="J136" s="219">
        <f>ROUND(I136*H136,2)</f>
        <v>0</v>
      </c>
      <c r="K136" s="220"/>
      <c r="L136" s="41"/>
      <c r="M136" s="221" t="s">
        <v>1</v>
      </c>
      <c r="N136" s="222" t="s">
        <v>39</v>
      </c>
      <c r="O136" s="8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5" t="s">
        <v>130</v>
      </c>
      <c r="AT136" s="225" t="s">
        <v>126</v>
      </c>
      <c r="AU136" s="225" t="s">
        <v>84</v>
      </c>
      <c r="AY136" s="14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4" t="s">
        <v>79</v>
      </c>
      <c r="BK136" s="226">
        <f>ROUND(I136*H136,2)</f>
        <v>0</v>
      </c>
      <c r="BL136" s="14" t="s">
        <v>130</v>
      </c>
      <c r="BM136" s="225" t="s">
        <v>683</v>
      </c>
    </row>
    <row r="137" s="2" customFormat="1" ht="16.5" customHeight="1">
      <c r="A137" s="35"/>
      <c r="B137" s="36"/>
      <c r="C137" s="227" t="s">
        <v>200</v>
      </c>
      <c r="D137" s="227" t="s">
        <v>133</v>
      </c>
      <c r="E137" s="228" t="s">
        <v>684</v>
      </c>
      <c r="F137" s="229" t="s">
        <v>685</v>
      </c>
      <c r="G137" s="230" t="s">
        <v>136</v>
      </c>
      <c r="H137" s="231">
        <v>1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39</v>
      </c>
      <c r="O137" s="8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5" t="s">
        <v>137</v>
      </c>
      <c r="AT137" s="225" t="s">
        <v>133</v>
      </c>
      <c r="AU137" s="225" t="s">
        <v>84</v>
      </c>
      <c r="AY137" s="14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4" t="s">
        <v>79</v>
      </c>
      <c r="BK137" s="226">
        <f>ROUND(I137*H137,2)</f>
        <v>0</v>
      </c>
      <c r="BL137" s="14" t="s">
        <v>130</v>
      </c>
      <c r="BM137" s="225" t="s">
        <v>686</v>
      </c>
    </row>
    <row r="138" s="2" customFormat="1" ht="24.15" customHeight="1">
      <c r="A138" s="35"/>
      <c r="B138" s="36"/>
      <c r="C138" s="213" t="s">
        <v>163</v>
      </c>
      <c r="D138" s="213" t="s">
        <v>126</v>
      </c>
      <c r="E138" s="214" t="s">
        <v>687</v>
      </c>
      <c r="F138" s="215" t="s">
        <v>688</v>
      </c>
      <c r="G138" s="216" t="s">
        <v>186</v>
      </c>
      <c r="H138" s="217">
        <v>1</v>
      </c>
      <c r="I138" s="218"/>
      <c r="J138" s="219">
        <f>ROUND(I138*H138,2)</f>
        <v>0</v>
      </c>
      <c r="K138" s="220"/>
      <c r="L138" s="41"/>
      <c r="M138" s="221" t="s">
        <v>1</v>
      </c>
      <c r="N138" s="222" t="s">
        <v>39</v>
      </c>
      <c r="O138" s="8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5" t="s">
        <v>130</v>
      </c>
      <c r="AT138" s="225" t="s">
        <v>126</v>
      </c>
      <c r="AU138" s="225" t="s">
        <v>84</v>
      </c>
      <c r="AY138" s="14" t="s">
        <v>123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4" t="s">
        <v>79</v>
      </c>
      <c r="BK138" s="226">
        <f>ROUND(I138*H138,2)</f>
        <v>0</v>
      </c>
      <c r="BL138" s="14" t="s">
        <v>130</v>
      </c>
      <c r="BM138" s="225" t="s">
        <v>689</v>
      </c>
    </row>
    <row r="139" s="2" customFormat="1" ht="16.5" customHeight="1">
      <c r="A139" s="35"/>
      <c r="B139" s="36"/>
      <c r="C139" s="227" t="s">
        <v>8</v>
      </c>
      <c r="D139" s="227" t="s">
        <v>133</v>
      </c>
      <c r="E139" s="228" t="s">
        <v>690</v>
      </c>
      <c r="F139" s="229" t="s">
        <v>691</v>
      </c>
      <c r="G139" s="230" t="s">
        <v>136</v>
      </c>
      <c r="H139" s="231">
        <v>1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39</v>
      </c>
      <c r="O139" s="8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5" t="s">
        <v>137</v>
      </c>
      <c r="AT139" s="225" t="s">
        <v>133</v>
      </c>
      <c r="AU139" s="225" t="s">
        <v>84</v>
      </c>
      <c r="AY139" s="14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4" t="s">
        <v>79</v>
      </c>
      <c r="BK139" s="226">
        <f>ROUND(I139*H139,2)</f>
        <v>0</v>
      </c>
      <c r="BL139" s="14" t="s">
        <v>130</v>
      </c>
      <c r="BM139" s="225" t="s">
        <v>692</v>
      </c>
    </row>
    <row r="140" s="2" customFormat="1" ht="24.15" customHeight="1">
      <c r="A140" s="35"/>
      <c r="B140" s="36"/>
      <c r="C140" s="213" t="s">
        <v>175</v>
      </c>
      <c r="D140" s="213" t="s">
        <v>126</v>
      </c>
      <c r="E140" s="214" t="s">
        <v>693</v>
      </c>
      <c r="F140" s="215" t="s">
        <v>694</v>
      </c>
      <c r="G140" s="216" t="s">
        <v>186</v>
      </c>
      <c r="H140" s="217">
        <v>1</v>
      </c>
      <c r="I140" s="218"/>
      <c r="J140" s="219">
        <f>ROUND(I140*H140,2)</f>
        <v>0</v>
      </c>
      <c r="K140" s="220"/>
      <c r="L140" s="41"/>
      <c r="M140" s="221" t="s">
        <v>1</v>
      </c>
      <c r="N140" s="222" t="s">
        <v>39</v>
      </c>
      <c r="O140" s="8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5" t="s">
        <v>130</v>
      </c>
      <c r="AT140" s="225" t="s">
        <v>126</v>
      </c>
      <c r="AU140" s="225" t="s">
        <v>84</v>
      </c>
      <c r="AY140" s="14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4" t="s">
        <v>79</v>
      </c>
      <c r="BK140" s="226">
        <f>ROUND(I140*H140,2)</f>
        <v>0</v>
      </c>
      <c r="BL140" s="14" t="s">
        <v>130</v>
      </c>
      <c r="BM140" s="225" t="s">
        <v>695</v>
      </c>
    </row>
    <row r="141" s="2" customFormat="1" ht="16.5" customHeight="1">
      <c r="A141" s="35"/>
      <c r="B141" s="36"/>
      <c r="C141" s="227" t="s">
        <v>130</v>
      </c>
      <c r="D141" s="227" t="s">
        <v>133</v>
      </c>
      <c r="E141" s="228" t="s">
        <v>696</v>
      </c>
      <c r="F141" s="229" t="s">
        <v>697</v>
      </c>
      <c r="G141" s="230" t="s">
        <v>136</v>
      </c>
      <c r="H141" s="231">
        <v>1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39</v>
      </c>
      <c r="O141" s="8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5" t="s">
        <v>137</v>
      </c>
      <c r="AT141" s="225" t="s">
        <v>133</v>
      </c>
      <c r="AU141" s="225" t="s">
        <v>84</v>
      </c>
      <c r="AY141" s="14" t="s">
        <v>123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4" t="s">
        <v>79</v>
      </c>
      <c r="BK141" s="226">
        <f>ROUND(I141*H141,2)</f>
        <v>0</v>
      </c>
      <c r="BL141" s="14" t="s">
        <v>130</v>
      </c>
      <c r="BM141" s="225" t="s">
        <v>698</v>
      </c>
    </row>
    <row r="142" s="2" customFormat="1" ht="21.75" customHeight="1">
      <c r="A142" s="35"/>
      <c r="B142" s="36"/>
      <c r="C142" s="213" t="s">
        <v>167</v>
      </c>
      <c r="D142" s="213" t="s">
        <v>126</v>
      </c>
      <c r="E142" s="214" t="s">
        <v>699</v>
      </c>
      <c r="F142" s="215" t="s">
        <v>700</v>
      </c>
      <c r="G142" s="216" t="s">
        <v>186</v>
      </c>
      <c r="H142" s="217">
        <v>1</v>
      </c>
      <c r="I142" s="218"/>
      <c r="J142" s="219">
        <f>ROUND(I142*H142,2)</f>
        <v>0</v>
      </c>
      <c r="K142" s="220"/>
      <c r="L142" s="41"/>
      <c r="M142" s="221" t="s">
        <v>1</v>
      </c>
      <c r="N142" s="222" t="s">
        <v>39</v>
      </c>
      <c r="O142" s="8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5" t="s">
        <v>130</v>
      </c>
      <c r="AT142" s="225" t="s">
        <v>126</v>
      </c>
      <c r="AU142" s="225" t="s">
        <v>84</v>
      </c>
      <c r="AY142" s="14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4" t="s">
        <v>79</v>
      </c>
      <c r="BK142" s="226">
        <f>ROUND(I142*H142,2)</f>
        <v>0</v>
      </c>
      <c r="BL142" s="14" t="s">
        <v>130</v>
      </c>
      <c r="BM142" s="225" t="s">
        <v>701</v>
      </c>
    </row>
    <row r="143" s="2" customFormat="1" ht="24.15" customHeight="1">
      <c r="A143" s="35"/>
      <c r="B143" s="36"/>
      <c r="C143" s="213" t="s">
        <v>214</v>
      </c>
      <c r="D143" s="213" t="s">
        <v>126</v>
      </c>
      <c r="E143" s="214" t="s">
        <v>702</v>
      </c>
      <c r="F143" s="215" t="s">
        <v>703</v>
      </c>
      <c r="G143" s="216" t="s">
        <v>186</v>
      </c>
      <c r="H143" s="217">
        <v>1</v>
      </c>
      <c r="I143" s="218"/>
      <c r="J143" s="219">
        <f>ROUND(I143*H143,2)</f>
        <v>0</v>
      </c>
      <c r="K143" s="220"/>
      <c r="L143" s="41"/>
      <c r="M143" s="221" t="s">
        <v>1</v>
      </c>
      <c r="N143" s="222" t="s">
        <v>39</v>
      </c>
      <c r="O143" s="8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5" t="s">
        <v>130</v>
      </c>
      <c r="AT143" s="225" t="s">
        <v>126</v>
      </c>
      <c r="AU143" s="225" t="s">
        <v>84</v>
      </c>
      <c r="AY143" s="14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4" t="s">
        <v>79</v>
      </c>
      <c r="BK143" s="226">
        <f>ROUND(I143*H143,2)</f>
        <v>0</v>
      </c>
      <c r="BL143" s="14" t="s">
        <v>130</v>
      </c>
      <c r="BM143" s="225" t="s">
        <v>704</v>
      </c>
    </row>
    <row r="144" s="2" customFormat="1" ht="16.5" customHeight="1">
      <c r="A144" s="35"/>
      <c r="B144" s="36"/>
      <c r="C144" s="227" t="s">
        <v>226</v>
      </c>
      <c r="D144" s="227" t="s">
        <v>133</v>
      </c>
      <c r="E144" s="228" t="s">
        <v>705</v>
      </c>
      <c r="F144" s="229" t="s">
        <v>706</v>
      </c>
      <c r="G144" s="230" t="s">
        <v>129</v>
      </c>
      <c r="H144" s="231">
        <v>2</v>
      </c>
      <c r="I144" s="232"/>
      <c r="J144" s="233">
        <f>ROUND(I144*H144,2)</f>
        <v>0</v>
      </c>
      <c r="K144" s="234"/>
      <c r="L144" s="235"/>
      <c r="M144" s="236" t="s">
        <v>1</v>
      </c>
      <c r="N144" s="237" t="s">
        <v>39</v>
      </c>
      <c r="O144" s="8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5" t="s">
        <v>137</v>
      </c>
      <c r="AT144" s="225" t="s">
        <v>133</v>
      </c>
      <c r="AU144" s="225" t="s">
        <v>84</v>
      </c>
      <c r="AY144" s="14" t="s">
        <v>123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4" t="s">
        <v>79</v>
      </c>
      <c r="BK144" s="226">
        <f>ROUND(I144*H144,2)</f>
        <v>0</v>
      </c>
      <c r="BL144" s="14" t="s">
        <v>130</v>
      </c>
      <c r="BM144" s="225" t="s">
        <v>707</v>
      </c>
    </row>
    <row r="145" s="2" customFormat="1" ht="24.15" customHeight="1">
      <c r="A145" s="35"/>
      <c r="B145" s="36"/>
      <c r="C145" s="213" t="s">
        <v>218</v>
      </c>
      <c r="D145" s="213" t="s">
        <v>126</v>
      </c>
      <c r="E145" s="214" t="s">
        <v>708</v>
      </c>
      <c r="F145" s="215" t="s">
        <v>709</v>
      </c>
      <c r="G145" s="216" t="s">
        <v>710</v>
      </c>
      <c r="H145" s="217">
        <v>1</v>
      </c>
      <c r="I145" s="218"/>
      <c r="J145" s="219">
        <f>ROUND(I145*H145,2)</f>
        <v>0</v>
      </c>
      <c r="K145" s="220"/>
      <c r="L145" s="41"/>
      <c r="M145" s="221" t="s">
        <v>1</v>
      </c>
      <c r="N145" s="222" t="s">
        <v>39</v>
      </c>
      <c r="O145" s="8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5" t="s">
        <v>130</v>
      </c>
      <c r="AT145" s="225" t="s">
        <v>126</v>
      </c>
      <c r="AU145" s="225" t="s">
        <v>84</v>
      </c>
      <c r="AY145" s="14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4" t="s">
        <v>79</v>
      </c>
      <c r="BK145" s="226">
        <f>ROUND(I145*H145,2)</f>
        <v>0</v>
      </c>
      <c r="BL145" s="14" t="s">
        <v>130</v>
      </c>
      <c r="BM145" s="225" t="s">
        <v>711</v>
      </c>
    </row>
    <row r="146" s="2" customFormat="1" ht="16.5" customHeight="1">
      <c r="A146" s="35"/>
      <c r="B146" s="36"/>
      <c r="C146" s="227" t="s">
        <v>7</v>
      </c>
      <c r="D146" s="227" t="s">
        <v>133</v>
      </c>
      <c r="E146" s="228" t="s">
        <v>712</v>
      </c>
      <c r="F146" s="229" t="s">
        <v>713</v>
      </c>
      <c r="G146" s="230" t="s">
        <v>136</v>
      </c>
      <c r="H146" s="231">
        <v>1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39</v>
      </c>
      <c r="O146" s="8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5" t="s">
        <v>137</v>
      </c>
      <c r="AT146" s="225" t="s">
        <v>133</v>
      </c>
      <c r="AU146" s="225" t="s">
        <v>84</v>
      </c>
      <c r="AY146" s="14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4" t="s">
        <v>79</v>
      </c>
      <c r="BK146" s="226">
        <f>ROUND(I146*H146,2)</f>
        <v>0</v>
      </c>
      <c r="BL146" s="14" t="s">
        <v>130</v>
      </c>
      <c r="BM146" s="225" t="s">
        <v>714</v>
      </c>
    </row>
    <row r="147" s="2" customFormat="1" ht="16.5" customHeight="1">
      <c r="A147" s="35"/>
      <c r="B147" s="36"/>
      <c r="C147" s="227" t="s">
        <v>231</v>
      </c>
      <c r="D147" s="227" t="s">
        <v>133</v>
      </c>
      <c r="E147" s="228" t="s">
        <v>715</v>
      </c>
      <c r="F147" s="229" t="s">
        <v>716</v>
      </c>
      <c r="G147" s="230" t="s">
        <v>599</v>
      </c>
      <c r="H147" s="231">
        <v>1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39</v>
      </c>
      <c r="O147" s="8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5" t="s">
        <v>137</v>
      </c>
      <c r="AT147" s="225" t="s">
        <v>133</v>
      </c>
      <c r="AU147" s="225" t="s">
        <v>84</v>
      </c>
      <c r="AY147" s="14" t="s">
        <v>123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4" t="s">
        <v>79</v>
      </c>
      <c r="BK147" s="226">
        <f>ROUND(I147*H147,2)</f>
        <v>0</v>
      </c>
      <c r="BL147" s="14" t="s">
        <v>130</v>
      </c>
      <c r="BM147" s="225" t="s">
        <v>717</v>
      </c>
    </row>
    <row r="148" s="2" customFormat="1" ht="16.5" customHeight="1">
      <c r="A148" s="35"/>
      <c r="B148" s="36"/>
      <c r="C148" s="227" t="s">
        <v>235</v>
      </c>
      <c r="D148" s="227" t="s">
        <v>133</v>
      </c>
      <c r="E148" s="228" t="s">
        <v>718</v>
      </c>
      <c r="F148" s="229" t="s">
        <v>719</v>
      </c>
      <c r="G148" s="230" t="s">
        <v>136</v>
      </c>
      <c r="H148" s="231">
        <v>1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39</v>
      </c>
      <c r="O148" s="8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5" t="s">
        <v>137</v>
      </c>
      <c r="AT148" s="225" t="s">
        <v>133</v>
      </c>
      <c r="AU148" s="225" t="s">
        <v>84</v>
      </c>
      <c r="AY148" s="14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4" t="s">
        <v>79</v>
      </c>
      <c r="BK148" s="226">
        <f>ROUND(I148*H148,2)</f>
        <v>0</v>
      </c>
      <c r="BL148" s="14" t="s">
        <v>130</v>
      </c>
      <c r="BM148" s="225" t="s">
        <v>720</v>
      </c>
    </row>
    <row r="149" s="2" customFormat="1" ht="16.5" customHeight="1">
      <c r="A149" s="35"/>
      <c r="B149" s="36"/>
      <c r="C149" s="213" t="s">
        <v>239</v>
      </c>
      <c r="D149" s="213" t="s">
        <v>126</v>
      </c>
      <c r="E149" s="214" t="s">
        <v>721</v>
      </c>
      <c r="F149" s="215" t="s">
        <v>722</v>
      </c>
      <c r="G149" s="216" t="s">
        <v>186</v>
      </c>
      <c r="H149" s="217">
        <v>6</v>
      </c>
      <c r="I149" s="218"/>
      <c r="J149" s="219">
        <f>ROUND(I149*H149,2)</f>
        <v>0</v>
      </c>
      <c r="K149" s="220"/>
      <c r="L149" s="41"/>
      <c r="M149" s="221" t="s">
        <v>1</v>
      </c>
      <c r="N149" s="222" t="s">
        <v>39</v>
      </c>
      <c r="O149" s="8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5" t="s">
        <v>130</v>
      </c>
      <c r="AT149" s="225" t="s">
        <v>126</v>
      </c>
      <c r="AU149" s="225" t="s">
        <v>84</v>
      </c>
      <c r="AY149" s="14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4" t="s">
        <v>79</v>
      </c>
      <c r="BK149" s="226">
        <f>ROUND(I149*H149,2)</f>
        <v>0</v>
      </c>
      <c r="BL149" s="14" t="s">
        <v>130</v>
      </c>
      <c r="BM149" s="225" t="s">
        <v>723</v>
      </c>
    </row>
    <row r="150" s="2" customFormat="1" ht="21.75" customHeight="1">
      <c r="A150" s="35"/>
      <c r="B150" s="36"/>
      <c r="C150" s="213" t="s">
        <v>250</v>
      </c>
      <c r="D150" s="213" t="s">
        <v>126</v>
      </c>
      <c r="E150" s="214" t="s">
        <v>724</v>
      </c>
      <c r="F150" s="215" t="s">
        <v>725</v>
      </c>
      <c r="G150" s="216" t="s">
        <v>186</v>
      </c>
      <c r="H150" s="217">
        <v>1</v>
      </c>
      <c r="I150" s="218"/>
      <c r="J150" s="219">
        <f>ROUND(I150*H150,2)</f>
        <v>0</v>
      </c>
      <c r="K150" s="220"/>
      <c r="L150" s="41"/>
      <c r="M150" s="221" t="s">
        <v>1</v>
      </c>
      <c r="N150" s="222" t="s">
        <v>39</v>
      </c>
      <c r="O150" s="8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5" t="s">
        <v>130</v>
      </c>
      <c r="AT150" s="225" t="s">
        <v>126</v>
      </c>
      <c r="AU150" s="225" t="s">
        <v>84</v>
      </c>
      <c r="AY150" s="14" t="s">
        <v>123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4" t="s">
        <v>79</v>
      </c>
      <c r="BK150" s="226">
        <f>ROUND(I150*H150,2)</f>
        <v>0</v>
      </c>
      <c r="BL150" s="14" t="s">
        <v>130</v>
      </c>
      <c r="BM150" s="225" t="s">
        <v>726</v>
      </c>
    </row>
    <row r="151" s="12" customFormat="1" ht="25.92" customHeight="1">
      <c r="A151" s="12"/>
      <c r="B151" s="197"/>
      <c r="C151" s="198"/>
      <c r="D151" s="199" t="s">
        <v>73</v>
      </c>
      <c r="E151" s="200" t="s">
        <v>576</v>
      </c>
      <c r="F151" s="200" t="s">
        <v>577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</f>
        <v>0</v>
      </c>
      <c r="Q151" s="205"/>
      <c r="R151" s="206">
        <f>R152</f>
        <v>0</v>
      </c>
      <c r="S151" s="205"/>
      <c r="T151" s="20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159</v>
      </c>
      <c r="AT151" s="209" t="s">
        <v>73</v>
      </c>
      <c r="AU151" s="209" t="s">
        <v>74</v>
      </c>
      <c r="AY151" s="208" t="s">
        <v>123</v>
      </c>
      <c r="BK151" s="210">
        <f>BK152</f>
        <v>0</v>
      </c>
    </row>
    <row r="152" s="2" customFormat="1" ht="16.5" customHeight="1">
      <c r="A152" s="35"/>
      <c r="B152" s="36"/>
      <c r="C152" s="213" t="s">
        <v>222</v>
      </c>
      <c r="D152" s="213" t="s">
        <v>126</v>
      </c>
      <c r="E152" s="214" t="s">
        <v>727</v>
      </c>
      <c r="F152" s="215" t="s">
        <v>728</v>
      </c>
      <c r="G152" s="216" t="s">
        <v>581</v>
      </c>
      <c r="H152" s="217">
        <v>6</v>
      </c>
      <c r="I152" s="218"/>
      <c r="J152" s="219">
        <f>ROUND(I152*H152,2)</f>
        <v>0</v>
      </c>
      <c r="K152" s="220"/>
      <c r="L152" s="41"/>
      <c r="M152" s="238" t="s">
        <v>1</v>
      </c>
      <c r="N152" s="239" t="s">
        <v>39</v>
      </c>
      <c r="O152" s="240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5" t="s">
        <v>582</v>
      </c>
      <c r="AT152" s="225" t="s">
        <v>126</v>
      </c>
      <c r="AU152" s="225" t="s">
        <v>79</v>
      </c>
      <c r="AY152" s="14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4" t="s">
        <v>79</v>
      </c>
      <c r="BK152" s="226">
        <f>ROUND(I152*H152,2)</f>
        <v>0</v>
      </c>
      <c r="BL152" s="14" t="s">
        <v>582</v>
      </c>
      <c r="BM152" s="225" t="s">
        <v>729</v>
      </c>
    </row>
    <row r="153" s="2" customFormat="1" ht="6.96" customHeight="1">
      <c r="A153" s="35"/>
      <c r="B153" s="63"/>
      <c r="C153" s="64"/>
      <c r="D153" s="64"/>
      <c r="E153" s="64"/>
      <c r="F153" s="64"/>
      <c r="G153" s="64"/>
      <c r="H153" s="64"/>
      <c r="I153" s="64"/>
      <c r="J153" s="64"/>
      <c r="K153" s="64"/>
      <c r="L153" s="41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cm6JrBFsOy3Z0aJ3D8YaR+wZ9l1eSrvaD6eq7mFA+AaLWMKnKiF2PD41/R/wwSwPW64+YKTxyj3Een5C48+/jg==" hashValue="WdVy2AaMX0xLL0DWk5huzND+ny/NbEY7Wv8exIvzrMuwA0ZqqNlWHNl2Xw2Adb2isTyJcokcl486EbolKXAv/A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84</v>
      </c>
    </row>
    <row r="4" s="1" customFormat="1" ht="24.96" customHeight="1">
      <c r="B4" s="17"/>
      <c r="D4" s="134" t="s">
        <v>88</v>
      </c>
      <c r="L4" s="17"/>
      <c r="M4" s="135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16</v>
      </c>
      <c r="L6" s="17"/>
    </row>
    <row r="7" s="1" customFormat="1" ht="16.5" customHeight="1">
      <c r="B7" s="17"/>
      <c r="E7" s="243" t="str">
        <f>'Rekapitulace stavby'!K6</f>
        <v>Kino Panorama Kyjov - rekonstrukce zdroje tepla</v>
      </c>
      <c r="F7" s="136"/>
      <c r="G7" s="136"/>
      <c r="H7" s="136"/>
      <c r="L7" s="17"/>
    </row>
    <row r="8" s="2" customFormat="1" ht="12" customHeight="1">
      <c r="A8" s="35"/>
      <c r="B8" s="41"/>
      <c r="C8" s="35"/>
      <c r="D8" s="136" t="s">
        <v>639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7" t="s">
        <v>730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6" t="s">
        <v>18</v>
      </c>
      <c r="E11" s="35"/>
      <c r="F11" s="138" t="s">
        <v>1</v>
      </c>
      <c r="G11" s="35"/>
      <c r="H11" s="35"/>
      <c r="I11" s="136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6" t="s">
        <v>20</v>
      </c>
      <c r="E12" s="35"/>
      <c r="F12" s="138" t="s">
        <v>21</v>
      </c>
      <c r="G12" s="35"/>
      <c r="H12" s="35"/>
      <c r="I12" s="136" t="s">
        <v>22</v>
      </c>
      <c r="J12" s="139" t="str">
        <f>'Rekapitulace stavby'!AN8</f>
        <v>29. 5. 2023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6" t="s">
        <v>24</v>
      </c>
      <c r="E14" s="35"/>
      <c r="F14" s="35"/>
      <c r="G14" s="35"/>
      <c r="H14" s="35"/>
      <c r="I14" s="136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36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6" t="s">
        <v>28</v>
      </c>
      <c r="E17" s="35"/>
      <c r="F17" s="35"/>
      <c r="G17" s="35"/>
      <c r="H17" s="35"/>
      <c r="I17" s="136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36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6" t="s">
        <v>30</v>
      </c>
      <c r="E20" s="35"/>
      <c r="F20" s="35"/>
      <c r="G20" s="35"/>
      <c r="H20" s="35"/>
      <c r="I20" s="136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36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6" t="s">
        <v>32</v>
      </c>
      <c r="E23" s="35"/>
      <c r="F23" s="35"/>
      <c r="G23" s="35"/>
      <c r="H23" s="35"/>
      <c r="I23" s="136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36" t="s">
        <v>27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6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4"/>
      <c r="J29" s="144"/>
      <c r="K29" s="144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5" t="s">
        <v>34</v>
      </c>
      <c r="E30" s="35"/>
      <c r="F30" s="35"/>
      <c r="G30" s="35"/>
      <c r="H30" s="35"/>
      <c r="I30" s="35"/>
      <c r="J30" s="146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4"/>
      <c r="J31" s="144"/>
      <c r="K31" s="144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7" t="s">
        <v>36</v>
      </c>
      <c r="G32" s="35"/>
      <c r="H32" s="35"/>
      <c r="I32" s="147" t="s">
        <v>35</v>
      </c>
      <c r="J32" s="147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8" t="s">
        <v>38</v>
      </c>
      <c r="E33" s="136" t="s">
        <v>39</v>
      </c>
      <c r="F33" s="149">
        <f>ROUND((SUM(BE119:BE159)),  2)</f>
        <v>0</v>
      </c>
      <c r="G33" s="35"/>
      <c r="H33" s="35"/>
      <c r="I33" s="150">
        <v>0.20999999999999999</v>
      </c>
      <c r="J33" s="149">
        <f>ROUND(((SUM(BE119:BE159))*I33),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6" t="s">
        <v>40</v>
      </c>
      <c r="F34" s="149">
        <f>ROUND((SUM(BF119:BF159)),  2)</f>
        <v>0</v>
      </c>
      <c r="G34" s="35"/>
      <c r="H34" s="35"/>
      <c r="I34" s="150">
        <v>0.14999999999999999</v>
      </c>
      <c r="J34" s="149">
        <f>ROUND(((SUM(BF119:BF159))*I34),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6" t="s">
        <v>41</v>
      </c>
      <c r="F35" s="149">
        <f>ROUND((SUM(BG119:BG159)),  2)</f>
        <v>0</v>
      </c>
      <c r="G35" s="35"/>
      <c r="H35" s="35"/>
      <c r="I35" s="150">
        <v>0.20999999999999999</v>
      </c>
      <c r="J35" s="149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6" t="s">
        <v>42</v>
      </c>
      <c r="F36" s="149">
        <f>ROUND((SUM(BH119:BH159)),  2)</f>
        <v>0</v>
      </c>
      <c r="G36" s="35"/>
      <c r="H36" s="35"/>
      <c r="I36" s="150">
        <v>0.14999999999999999</v>
      </c>
      <c r="J36" s="149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6" t="s">
        <v>43</v>
      </c>
      <c r="F37" s="149">
        <f>ROUND((SUM(BI119:BI159)),  2)</f>
        <v>0</v>
      </c>
      <c r="G37" s="35"/>
      <c r="H37" s="35"/>
      <c r="I37" s="150">
        <v>0</v>
      </c>
      <c r="J37" s="149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1"/>
      <c r="D39" s="152" t="s">
        <v>44</v>
      </c>
      <c r="E39" s="153"/>
      <c r="F39" s="153"/>
      <c r="G39" s="154" t="s">
        <v>45</v>
      </c>
      <c r="H39" s="155" t="s">
        <v>46</v>
      </c>
      <c r="I39" s="153"/>
      <c r="J39" s="156">
        <f>SUM(J30:J37)</f>
        <v>0</v>
      </c>
      <c r="K39" s="15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244" t="str">
        <f>E7</f>
        <v>Kino Panorama Kyjov - rekonstrukce zdroje tepla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639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2023-003-02 - Úprava rozváděče RH pole č.4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Kyjov</v>
      </c>
      <c r="G89" s="37"/>
      <c r="H89" s="37"/>
      <c r="I89" s="29" t="s">
        <v>22</v>
      </c>
      <c r="J89" s="76" t="str">
        <f>IF(J12="","",J12)</f>
        <v>29. 5. 2023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9" t="s">
        <v>90</v>
      </c>
      <c r="D94" s="170"/>
      <c r="E94" s="170"/>
      <c r="F94" s="170"/>
      <c r="G94" s="170"/>
      <c r="H94" s="170"/>
      <c r="I94" s="170"/>
      <c r="J94" s="171" t="s">
        <v>91</v>
      </c>
      <c r="K94" s="170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2" t="s">
        <v>92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3"/>
      <c r="C97" s="174"/>
      <c r="D97" s="175" t="s">
        <v>94</v>
      </c>
      <c r="E97" s="176"/>
      <c r="F97" s="176"/>
      <c r="G97" s="176"/>
      <c r="H97" s="176"/>
      <c r="I97" s="176"/>
      <c r="J97" s="177">
        <f>J120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95</v>
      </c>
      <c r="E98" s="182"/>
      <c r="F98" s="182"/>
      <c r="G98" s="182"/>
      <c r="H98" s="182"/>
      <c r="I98" s="182"/>
      <c r="J98" s="183">
        <f>J121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3"/>
      <c r="C99" s="174"/>
      <c r="D99" s="175" t="s">
        <v>100</v>
      </c>
      <c r="E99" s="176"/>
      <c r="F99" s="176"/>
      <c r="G99" s="176"/>
      <c r="H99" s="176"/>
      <c r="I99" s="176"/>
      <c r="J99" s="177">
        <f>J158</f>
        <v>0</v>
      </c>
      <c r="K99" s="174"/>
      <c r="L99" s="17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244" t="str">
        <f>E7</f>
        <v>Kino Panorama Kyjov - rekonstrukce zdroje tepla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639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2023-003-02 - Úprava rozváděče RH pole č.4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Kyjov</v>
      </c>
      <c r="G113" s="37"/>
      <c r="H113" s="37"/>
      <c r="I113" s="29" t="s">
        <v>22</v>
      </c>
      <c r="J113" s="76" t="str">
        <f>IF(J12="","",J12)</f>
        <v>29. 5. 2023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32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5"/>
      <c r="B118" s="186"/>
      <c r="C118" s="187" t="s">
        <v>109</v>
      </c>
      <c r="D118" s="188" t="s">
        <v>59</v>
      </c>
      <c r="E118" s="188" t="s">
        <v>55</v>
      </c>
      <c r="F118" s="188" t="s">
        <v>56</v>
      </c>
      <c r="G118" s="188" t="s">
        <v>110</v>
      </c>
      <c r="H118" s="188" t="s">
        <v>111</v>
      </c>
      <c r="I118" s="188" t="s">
        <v>112</v>
      </c>
      <c r="J118" s="189" t="s">
        <v>91</v>
      </c>
      <c r="K118" s="190" t="s">
        <v>113</v>
      </c>
      <c r="L118" s="191"/>
      <c r="M118" s="97" t="s">
        <v>1</v>
      </c>
      <c r="N118" s="98" t="s">
        <v>38</v>
      </c>
      <c r="O118" s="98" t="s">
        <v>114</v>
      </c>
      <c r="P118" s="98" t="s">
        <v>115</v>
      </c>
      <c r="Q118" s="98" t="s">
        <v>116</v>
      </c>
      <c r="R118" s="98" t="s">
        <v>117</v>
      </c>
      <c r="S118" s="98" t="s">
        <v>118</v>
      </c>
      <c r="T118" s="99" t="s">
        <v>119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5"/>
      <c r="B119" s="36"/>
      <c r="C119" s="104" t="s">
        <v>120</v>
      </c>
      <c r="D119" s="37"/>
      <c r="E119" s="37"/>
      <c r="F119" s="37"/>
      <c r="G119" s="37"/>
      <c r="H119" s="37"/>
      <c r="I119" s="37"/>
      <c r="J119" s="192">
        <f>BK119</f>
        <v>0</v>
      </c>
      <c r="K119" s="37"/>
      <c r="L119" s="41"/>
      <c r="M119" s="100"/>
      <c r="N119" s="193"/>
      <c r="O119" s="101"/>
      <c r="P119" s="194">
        <f>P120+P158</f>
        <v>0</v>
      </c>
      <c r="Q119" s="101"/>
      <c r="R119" s="194">
        <f>R120+R158</f>
        <v>0.0078700000000000003</v>
      </c>
      <c r="S119" s="101"/>
      <c r="T119" s="195">
        <f>T120+T158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73</v>
      </c>
      <c r="AU119" s="14" t="s">
        <v>93</v>
      </c>
      <c r="BK119" s="196">
        <f>BK120+BK158</f>
        <v>0</v>
      </c>
    </row>
    <row r="120" s="12" customFormat="1" ht="25.92" customHeight="1">
      <c r="A120" s="12"/>
      <c r="B120" s="197"/>
      <c r="C120" s="198"/>
      <c r="D120" s="199" t="s">
        <v>73</v>
      </c>
      <c r="E120" s="200" t="s">
        <v>121</v>
      </c>
      <c r="F120" s="200" t="s">
        <v>122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P121</f>
        <v>0</v>
      </c>
      <c r="Q120" s="205"/>
      <c r="R120" s="206">
        <f>R121</f>
        <v>0.0078700000000000003</v>
      </c>
      <c r="S120" s="205"/>
      <c r="T120" s="207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84</v>
      </c>
      <c r="AT120" s="209" t="s">
        <v>73</v>
      </c>
      <c r="AU120" s="209" t="s">
        <v>74</v>
      </c>
      <c r="AY120" s="208" t="s">
        <v>123</v>
      </c>
      <c r="BK120" s="210">
        <f>BK121</f>
        <v>0</v>
      </c>
    </row>
    <row r="121" s="12" customFormat="1" ht="22.8" customHeight="1">
      <c r="A121" s="12"/>
      <c r="B121" s="197"/>
      <c r="C121" s="198"/>
      <c r="D121" s="199" t="s">
        <v>73</v>
      </c>
      <c r="E121" s="211" t="s">
        <v>124</v>
      </c>
      <c r="F121" s="211" t="s">
        <v>125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SUM(P122:P157)</f>
        <v>0</v>
      </c>
      <c r="Q121" s="205"/>
      <c r="R121" s="206">
        <f>SUM(R122:R157)</f>
        <v>0.0078700000000000003</v>
      </c>
      <c r="S121" s="205"/>
      <c r="T121" s="207">
        <f>SUM(T122:T157)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84</v>
      </c>
      <c r="AT121" s="209" t="s">
        <v>73</v>
      </c>
      <c r="AU121" s="209" t="s">
        <v>79</v>
      </c>
      <c r="AY121" s="208" t="s">
        <v>123</v>
      </c>
      <c r="BK121" s="210">
        <f>SUM(BK122:BK157)</f>
        <v>0</v>
      </c>
    </row>
    <row r="122" s="2" customFormat="1" ht="33" customHeight="1">
      <c r="A122" s="35"/>
      <c r="B122" s="36"/>
      <c r="C122" s="213" t="s">
        <v>79</v>
      </c>
      <c r="D122" s="213" t="s">
        <v>126</v>
      </c>
      <c r="E122" s="214" t="s">
        <v>641</v>
      </c>
      <c r="F122" s="215" t="s">
        <v>642</v>
      </c>
      <c r="G122" s="216" t="s">
        <v>129</v>
      </c>
      <c r="H122" s="217">
        <v>6</v>
      </c>
      <c r="I122" s="218"/>
      <c r="J122" s="219">
        <f>ROUND(I122*H122,2)</f>
        <v>0</v>
      </c>
      <c r="K122" s="220"/>
      <c r="L122" s="41"/>
      <c r="M122" s="221" t="s">
        <v>1</v>
      </c>
      <c r="N122" s="222" t="s">
        <v>39</v>
      </c>
      <c r="O122" s="8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5" t="s">
        <v>130</v>
      </c>
      <c r="AT122" s="225" t="s">
        <v>126</v>
      </c>
      <c r="AU122" s="225" t="s">
        <v>84</v>
      </c>
      <c r="AY122" s="14" t="s">
        <v>123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4" t="s">
        <v>79</v>
      </c>
      <c r="BK122" s="226">
        <f>ROUND(I122*H122,2)</f>
        <v>0</v>
      </c>
      <c r="BL122" s="14" t="s">
        <v>130</v>
      </c>
      <c r="BM122" s="225" t="s">
        <v>731</v>
      </c>
    </row>
    <row r="123" s="2" customFormat="1" ht="37.8" customHeight="1">
      <c r="A123" s="35"/>
      <c r="B123" s="36"/>
      <c r="C123" s="227" t="s">
        <v>171</v>
      </c>
      <c r="D123" s="227" t="s">
        <v>133</v>
      </c>
      <c r="E123" s="228" t="s">
        <v>732</v>
      </c>
      <c r="F123" s="229" t="s">
        <v>733</v>
      </c>
      <c r="G123" s="230" t="s">
        <v>129</v>
      </c>
      <c r="H123" s="231">
        <v>8</v>
      </c>
      <c r="I123" s="232"/>
      <c r="J123" s="233">
        <f>ROUND(I123*H123,2)</f>
        <v>0</v>
      </c>
      <c r="K123" s="234"/>
      <c r="L123" s="235"/>
      <c r="M123" s="236" t="s">
        <v>1</v>
      </c>
      <c r="N123" s="237" t="s">
        <v>39</v>
      </c>
      <c r="O123" s="88"/>
      <c r="P123" s="223">
        <f>O123*H123</f>
        <v>0</v>
      </c>
      <c r="Q123" s="223">
        <v>0.00019000000000000001</v>
      </c>
      <c r="R123" s="223">
        <f>Q123*H123</f>
        <v>0.0015200000000000001</v>
      </c>
      <c r="S123" s="223">
        <v>0</v>
      </c>
      <c r="T123" s="22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5" t="s">
        <v>137</v>
      </c>
      <c r="AT123" s="225" t="s">
        <v>133</v>
      </c>
      <c r="AU123" s="225" t="s">
        <v>84</v>
      </c>
      <c r="AY123" s="14" t="s">
        <v>123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4" t="s">
        <v>79</v>
      </c>
      <c r="BK123" s="226">
        <f>ROUND(I123*H123,2)</f>
        <v>0</v>
      </c>
      <c r="BL123" s="14" t="s">
        <v>130</v>
      </c>
      <c r="BM123" s="225" t="s">
        <v>734</v>
      </c>
    </row>
    <row r="124" s="2" customFormat="1" ht="24.15" customHeight="1">
      <c r="A124" s="35"/>
      <c r="B124" s="36"/>
      <c r="C124" s="213" t="s">
        <v>531</v>
      </c>
      <c r="D124" s="213" t="s">
        <v>126</v>
      </c>
      <c r="E124" s="214" t="s">
        <v>647</v>
      </c>
      <c r="F124" s="215" t="s">
        <v>648</v>
      </c>
      <c r="G124" s="216" t="s">
        <v>186</v>
      </c>
      <c r="H124" s="217">
        <v>4</v>
      </c>
      <c r="I124" s="218"/>
      <c r="J124" s="219">
        <f>ROUND(I124*H124,2)</f>
        <v>0</v>
      </c>
      <c r="K124" s="220"/>
      <c r="L124" s="41"/>
      <c r="M124" s="221" t="s">
        <v>1</v>
      </c>
      <c r="N124" s="222" t="s">
        <v>39</v>
      </c>
      <c r="O124" s="8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5" t="s">
        <v>130</v>
      </c>
      <c r="AT124" s="225" t="s">
        <v>126</v>
      </c>
      <c r="AU124" s="225" t="s">
        <v>84</v>
      </c>
      <c r="AY124" s="14" t="s">
        <v>123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4" t="s">
        <v>79</v>
      </c>
      <c r="BK124" s="226">
        <f>ROUND(I124*H124,2)</f>
        <v>0</v>
      </c>
      <c r="BL124" s="14" t="s">
        <v>130</v>
      </c>
      <c r="BM124" s="225" t="s">
        <v>735</v>
      </c>
    </row>
    <row r="125" s="2" customFormat="1" ht="16.5" customHeight="1">
      <c r="A125" s="35"/>
      <c r="B125" s="36"/>
      <c r="C125" s="227" t="s">
        <v>159</v>
      </c>
      <c r="D125" s="227" t="s">
        <v>133</v>
      </c>
      <c r="E125" s="228" t="s">
        <v>736</v>
      </c>
      <c r="F125" s="229" t="s">
        <v>737</v>
      </c>
      <c r="G125" s="230" t="s">
        <v>136</v>
      </c>
      <c r="H125" s="231">
        <v>4</v>
      </c>
      <c r="I125" s="232"/>
      <c r="J125" s="233">
        <f>ROUND(I125*H125,2)</f>
        <v>0</v>
      </c>
      <c r="K125" s="234"/>
      <c r="L125" s="235"/>
      <c r="M125" s="236" t="s">
        <v>1</v>
      </c>
      <c r="N125" s="237" t="s">
        <v>39</v>
      </c>
      <c r="O125" s="8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5" t="s">
        <v>137</v>
      </c>
      <c r="AT125" s="225" t="s">
        <v>133</v>
      </c>
      <c r="AU125" s="225" t="s">
        <v>84</v>
      </c>
      <c r="AY125" s="14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4" t="s">
        <v>79</v>
      </c>
      <c r="BK125" s="226">
        <f>ROUND(I125*H125,2)</f>
        <v>0</v>
      </c>
      <c r="BL125" s="14" t="s">
        <v>130</v>
      </c>
      <c r="BM125" s="225" t="s">
        <v>738</v>
      </c>
    </row>
    <row r="126" s="2" customFormat="1" ht="16.5" customHeight="1">
      <c r="A126" s="35"/>
      <c r="B126" s="36"/>
      <c r="C126" s="227" t="s">
        <v>137</v>
      </c>
      <c r="D126" s="227" t="s">
        <v>133</v>
      </c>
      <c r="E126" s="228" t="s">
        <v>739</v>
      </c>
      <c r="F126" s="229" t="s">
        <v>740</v>
      </c>
      <c r="G126" s="230" t="s">
        <v>136</v>
      </c>
      <c r="H126" s="231">
        <v>8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39</v>
      </c>
      <c r="O126" s="8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5" t="s">
        <v>137</v>
      </c>
      <c r="AT126" s="225" t="s">
        <v>133</v>
      </c>
      <c r="AU126" s="225" t="s">
        <v>84</v>
      </c>
      <c r="AY126" s="14" t="s">
        <v>123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4" t="s">
        <v>79</v>
      </c>
      <c r="BK126" s="226">
        <f>ROUND(I126*H126,2)</f>
        <v>0</v>
      </c>
      <c r="BL126" s="14" t="s">
        <v>130</v>
      </c>
      <c r="BM126" s="225" t="s">
        <v>741</v>
      </c>
    </row>
    <row r="127" s="2" customFormat="1" ht="24.15" customHeight="1">
      <c r="A127" s="35"/>
      <c r="B127" s="36"/>
      <c r="C127" s="213" t="s">
        <v>163</v>
      </c>
      <c r="D127" s="213" t="s">
        <v>126</v>
      </c>
      <c r="E127" s="214" t="s">
        <v>339</v>
      </c>
      <c r="F127" s="215" t="s">
        <v>340</v>
      </c>
      <c r="G127" s="216" t="s">
        <v>186</v>
      </c>
      <c r="H127" s="217">
        <v>9</v>
      </c>
      <c r="I127" s="218"/>
      <c r="J127" s="219">
        <f>ROUND(I127*H127,2)</f>
        <v>0</v>
      </c>
      <c r="K127" s="220"/>
      <c r="L127" s="41"/>
      <c r="M127" s="221" t="s">
        <v>1</v>
      </c>
      <c r="N127" s="222" t="s">
        <v>39</v>
      </c>
      <c r="O127" s="8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5" t="s">
        <v>130</v>
      </c>
      <c r="AT127" s="225" t="s">
        <v>126</v>
      </c>
      <c r="AU127" s="225" t="s">
        <v>84</v>
      </c>
      <c r="AY127" s="14" t="s">
        <v>123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4" t="s">
        <v>79</v>
      </c>
      <c r="BK127" s="226">
        <f>ROUND(I127*H127,2)</f>
        <v>0</v>
      </c>
      <c r="BL127" s="14" t="s">
        <v>130</v>
      </c>
      <c r="BM127" s="225" t="s">
        <v>742</v>
      </c>
    </row>
    <row r="128" s="2" customFormat="1" ht="16.5" customHeight="1">
      <c r="A128" s="35"/>
      <c r="B128" s="36"/>
      <c r="C128" s="227" t="s">
        <v>175</v>
      </c>
      <c r="D128" s="227" t="s">
        <v>133</v>
      </c>
      <c r="E128" s="228" t="s">
        <v>654</v>
      </c>
      <c r="F128" s="229" t="s">
        <v>328</v>
      </c>
      <c r="G128" s="230" t="s">
        <v>136</v>
      </c>
      <c r="H128" s="231">
        <v>3</v>
      </c>
      <c r="I128" s="232"/>
      <c r="J128" s="233">
        <f>ROUND(I128*H128,2)</f>
        <v>0</v>
      </c>
      <c r="K128" s="234"/>
      <c r="L128" s="235"/>
      <c r="M128" s="236" t="s">
        <v>1</v>
      </c>
      <c r="N128" s="237" t="s">
        <v>39</v>
      </c>
      <c r="O128" s="8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5" t="s">
        <v>137</v>
      </c>
      <c r="AT128" s="225" t="s">
        <v>133</v>
      </c>
      <c r="AU128" s="225" t="s">
        <v>84</v>
      </c>
      <c r="AY128" s="14" t="s">
        <v>123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4" t="s">
        <v>79</v>
      </c>
      <c r="BK128" s="226">
        <f>ROUND(I128*H128,2)</f>
        <v>0</v>
      </c>
      <c r="BL128" s="14" t="s">
        <v>130</v>
      </c>
      <c r="BM128" s="225" t="s">
        <v>743</v>
      </c>
    </row>
    <row r="129" s="2" customFormat="1" ht="16.5" customHeight="1">
      <c r="A129" s="35"/>
      <c r="B129" s="36"/>
      <c r="C129" s="227" t="s">
        <v>179</v>
      </c>
      <c r="D129" s="227" t="s">
        <v>133</v>
      </c>
      <c r="E129" s="228" t="s">
        <v>656</v>
      </c>
      <c r="F129" s="229" t="s">
        <v>657</v>
      </c>
      <c r="G129" s="230" t="s">
        <v>1</v>
      </c>
      <c r="H129" s="231">
        <v>2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39</v>
      </c>
      <c r="O129" s="8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5" t="s">
        <v>137</v>
      </c>
      <c r="AT129" s="225" t="s">
        <v>133</v>
      </c>
      <c r="AU129" s="225" t="s">
        <v>84</v>
      </c>
      <c r="AY129" s="14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4" t="s">
        <v>79</v>
      </c>
      <c r="BK129" s="226">
        <f>ROUND(I129*H129,2)</f>
        <v>0</v>
      </c>
      <c r="BL129" s="14" t="s">
        <v>130</v>
      </c>
      <c r="BM129" s="225" t="s">
        <v>744</v>
      </c>
    </row>
    <row r="130" s="2" customFormat="1" ht="16.5" customHeight="1">
      <c r="A130" s="35"/>
      <c r="B130" s="36"/>
      <c r="C130" s="227" t="s">
        <v>143</v>
      </c>
      <c r="D130" s="227" t="s">
        <v>133</v>
      </c>
      <c r="E130" s="228" t="s">
        <v>659</v>
      </c>
      <c r="F130" s="229" t="s">
        <v>660</v>
      </c>
      <c r="G130" s="230" t="s">
        <v>136</v>
      </c>
      <c r="H130" s="231">
        <v>4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39</v>
      </c>
      <c r="O130" s="8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5" t="s">
        <v>137</v>
      </c>
      <c r="AT130" s="225" t="s">
        <v>133</v>
      </c>
      <c r="AU130" s="225" t="s">
        <v>84</v>
      </c>
      <c r="AY130" s="14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4" t="s">
        <v>79</v>
      </c>
      <c r="BK130" s="226">
        <f>ROUND(I130*H130,2)</f>
        <v>0</v>
      </c>
      <c r="BL130" s="14" t="s">
        <v>130</v>
      </c>
      <c r="BM130" s="225" t="s">
        <v>745</v>
      </c>
    </row>
    <row r="131" s="2" customFormat="1" ht="24.15" customHeight="1">
      <c r="A131" s="35"/>
      <c r="B131" s="36"/>
      <c r="C131" s="213" t="s">
        <v>147</v>
      </c>
      <c r="D131" s="213" t="s">
        <v>126</v>
      </c>
      <c r="E131" s="214" t="s">
        <v>662</v>
      </c>
      <c r="F131" s="215" t="s">
        <v>663</v>
      </c>
      <c r="G131" s="216" t="s">
        <v>186</v>
      </c>
      <c r="H131" s="217">
        <v>1</v>
      </c>
      <c r="I131" s="218"/>
      <c r="J131" s="219">
        <f>ROUND(I131*H131,2)</f>
        <v>0</v>
      </c>
      <c r="K131" s="220"/>
      <c r="L131" s="41"/>
      <c r="M131" s="221" t="s">
        <v>1</v>
      </c>
      <c r="N131" s="222" t="s">
        <v>39</v>
      </c>
      <c r="O131" s="8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5" t="s">
        <v>130</v>
      </c>
      <c r="AT131" s="225" t="s">
        <v>126</v>
      </c>
      <c r="AU131" s="225" t="s">
        <v>84</v>
      </c>
      <c r="AY131" s="14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4" t="s">
        <v>79</v>
      </c>
      <c r="BK131" s="226">
        <f>ROUND(I131*H131,2)</f>
        <v>0</v>
      </c>
      <c r="BL131" s="14" t="s">
        <v>130</v>
      </c>
      <c r="BM131" s="225" t="s">
        <v>746</v>
      </c>
    </row>
    <row r="132" s="2" customFormat="1" ht="16.5" customHeight="1">
      <c r="A132" s="35"/>
      <c r="B132" s="36"/>
      <c r="C132" s="227" t="s">
        <v>183</v>
      </c>
      <c r="D132" s="227" t="s">
        <v>133</v>
      </c>
      <c r="E132" s="228" t="s">
        <v>665</v>
      </c>
      <c r="F132" s="229" t="s">
        <v>666</v>
      </c>
      <c r="G132" s="230" t="s">
        <v>136</v>
      </c>
      <c r="H132" s="231">
        <v>1</v>
      </c>
      <c r="I132" s="232"/>
      <c r="J132" s="233">
        <f>ROUND(I132*H132,2)</f>
        <v>0</v>
      </c>
      <c r="K132" s="234"/>
      <c r="L132" s="235"/>
      <c r="M132" s="236" t="s">
        <v>1</v>
      </c>
      <c r="N132" s="237" t="s">
        <v>39</v>
      </c>
      <c r="O132" s="8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5" t="s">
        <v>137</v>
      </c>
      <c r="AT132" s="225" t="s">
        <v>133</v>
      </c>
      <c r="AU132" s="225" t="s">
        <v>84</v>
      </c>
      <c r="AY132" s="14" t="s">
        <v>123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4" t="s">
        <v>79</v>
      </c>
      <c r="BK132" s="226">
        <f>ROUND(I132*H132,2)</f>
        <v>0</v>
      </c>
      <c r="BL132" s="14" t="s">
        <v>130</v>
      </c>
      <c r="BM132" s="225" t="s">
        <v>747</v>
      </c>
    </row>
    <row r="133" s="2" customFormat="1" ht="24.15" customHeight="1">
      <c r="A133" s="35"/>
      <c r="B133" s="36"/>
      <c r="C133" s="213" t="s">
        <v>270</v>
      </c>
      <c r="D133" s="213" t="s">
        <v>126</v>
      </c>
      <c r="E133" s="214" t="s">
        <v>748</v>
      </c>
      <c r="F133" s="215" t="s">
        <v>749</v>
      </c>
      <c r="G133" s="216" t="s">
        <v>186</v>
      </c>
      <c r="H133" s="217">
        <v>1</v>
      </c>
      <c r="I133" s="218"/>
      <c r="J133" s="219">
        <f>ROUND(I133*H133,2)</f>
        <v>0</v>
      </c>
      <c r="K133" s="220"/>
      <c r="L133" s="41"/>
      <c r="M133" s="221" t="s">
        <v>1</v>
      </c>
      <c r="N133" s="222" t="s">
        <v>39</v>
      </c>
      <c r="O133" s="8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5" t="s">
        <v>130</v>
      </c>
      <c r="AT133" s="225" t="s">
        <v>126</v>
      </c>
      <c r="AU133" s="225" t="s">
        <v>84</v>
      </c>
      <c r="AY133" s="14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4" t="s">
        <v>79</v>
      </c>
      <c r="BK133" s="226">
        <f>ROUND(I133*H133,2)</f>
        <v>0</v>
      </c>
      <c r="BL133" s="14" t="s">
        <v>130</v>
      </c>
      <c r="BM133" s="225" t="s">
        <v>750</v>
      </c>
    </row>
    <row r="134" s="2" customFormat="1" ht="16.5" customHeight="1">
      <c r="A134" s="35"/>
      <c r="B134" s="36"/>
      <c r="C134" s="227" t="s">
        <v>294</v>
      </c>
      <c r="D134" s="227" t="s">
        <v>133</v>
      </c>
      <c r="E134" s="228" t="s">
        <v>751</v>
      </c>
      <c r="F134" s="229" t="s">
        <v>752</v>
      </c>
      <c r="G134" s="230" t="s">
        <v>136</v>
      </c>
      <c r="H134" s="231">
        <v>1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39</v>
      </c>
      <c r="O134" s="8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5" t="s">
        <v>137</v>
      </c>
      <c r="AT134" s="225" t="s">
        <v>133</v>
      </c>
      <c r="AU134" s="225" t="s">
        <v>84</v>
      </c>
      <c r="AY134" s="14" t="s">
        <v>123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4" t="s">
        <v>79</v>
      </c>
      <c r="BK134" s="226">
        <f>ROUND(I134*H134,2)</f>
        <v>0</v>
      </c>
      <c r="BL134" s="14" t="s">
        <v>130</v>
      </c>
      <c r="BM134" s="225" t="s">
        <v>753</v>
      </c>
    </row>
    <row r="135" s="2" customFormat="1" ht="24.15" customHeight="1">
      <c r="A135" s="35"/>
      <c r="B135" s="36"/>
      <c r="C135" s="213" t="s">
        <v>188</v>
      </c>
      <c r="D135" s="213" t="s">
        <v>126</v>
      </c>
      <c r="E135" s="214" t="s">
        <v>668</v>
      </c>
      <c r="F135" s="215" t="s">
        <v>669</v>
      </c>
      <c r="G135" s="216" t="s">
        <v>186</v>
      </c>
      <c r="H135" s="217">
        <v>1</v>
      </c>
      <c r="I135" s="218"/>
      <c r="J135" s="219">
        <f>ROUND(I135*H135,2)</f>
        <v>0</v>
      </c>
      <c r="K135" s="220"/>
      <c r="L135" s="41"/>
      <c r="M135" s="221" t="s">
        <v>1</v>
      </c>
      <c r="N135" s="222" t="s">
        <v>39</v>
      </c>
      <c r="O135" s="8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5" t="s">
        <v>130</v>
      </c>
      <c r="AT135" s="225" t="s">
        <v>126</v>
      </c>
      <c r="AU135" s="225" t="s">
        <v>84</v>
      </c>
      <c r="AY135" s="14" t="s">
        <v>123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4" t="s">
        <v>79</v>
      </c>
      <c r="BK135" s="226">
        <f>ROUND(I135*H135,2)</f>
        <v>0</v>
      </c>
      <c r="BL135" s="14" t="s">
        <v>130</v>
      </c>
      <c r="BM135" s="225" t="s">
        <v>754</v>
      </c>
    </row>
    <row r="136" s="2" customFormat="1" ht="16.5" customHeight="1">
      <c r="A136" s="35"/>
      <c r="B136" s="36"/>
      <c r="C136" s="227" t="s">
        <v>254</v>
      </c>
      <c r="D136" s="227" t="s">
        <v>133</v>
      </c>
      <c r="E136" s="228" t="s">
        <v>755</v>
      </c>
      <c r="F136" s="229" t="s">
        <v>756</v>
      </c>
      <c r="G136" s="230" t="s">
        <v>136</v>
      </c>
      <c r="H136" s="231">
        <v>1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39</v>
      </c>
      <c r="O136" s="8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5" t="s">
        <v>137</v>
      </c>
      <c r="AT136" s="225" t="s">
        <v>133</v>
      </c>
      <c r="AU136" s="225" t="s">
        <v>84</v>
      </c>
      <c r="AY136" s="14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4" t="s">
        <v>79</v>
      </c>
      <c r="BK136" s="226">
        <f>ROUND(I136*H136,2)</f>
        <v>0</v>
      </c>
      <c r="BL136" s="14" t="s">
        <v>130</v>
      </c>
      <c r="BM136" s="225" t="s">
        <v>757</v>
      </c>
    </row>
    <row r="137" s="2" customFormat="1" ht="24.15" customHeight="1">
      <c r="A137" s="35"/>
      <c r="B137" s="36"/>
      <c r="C137" s="213" t="s">
        <v>196</v>
      </c>
      <c r="D137" s="213" t="s">
        <v>126</v>
      </c>
      <c r="E137" s="214" t="s">
        <v>675</v>
      </c>
      <c r="F137" s="215" t="s">
        <v>676</v>
      </c>
      <c r="G137" s="216" t="s">
        <v>186</v>
      </c>
      <c r="H137" s="217">
        <v>8</v>
      </c>
      <c r="I137" s="218"/>
      <c r="J137" s="219">
        <f>ROUND(I137*H137,2)</f>
        <v>0</v>
      </c>
      <c r="K137" s="220"/>
      <c r="L137" s="41"/>
      <c r="M137" s="221" t="s">
        <v>1</v>
      </c>
      <c r="N137" s="222" t="s">
        <v>39</v>
      </c>
      <c r="O137" s="8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5" t="s">
        <v>130</v>
      </c>
      <c r="AT137" s="225" t="s">
        <v>126</v>
      </c>
      <c r="AU137" s="225" t="s">
        <v>84</v>
      </c>
      <c r="AY137" s="14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4" t="s">
        <v>79</v>
      </c>
      <c r="BK137" s="226">
        <f>ROUND(I137*H137,2)</f>
        <v>0</v>
      </c>
      <c r="BL137" s="14" t="s">
        <v>130</v>
      </c>
      <c r="BM137" s="225" t="s">
        <v>758</v>
      </c>
    </row>
    <row r="138" s="2" customFormat="1" ht="24.15" customHeight="1">
      <c r="A138" s="35"/>
      <c r="B138" s="36"/>
      <c r="C138" s="227" t="s">
        <v>200</v>
      </c>
      <c r="D138" s="227" t="s">
        <v>133</v>
      </c>
      <c r="E138" s="228" t="s">
        <v>678</v>
      </c>
      <c r="F138" s="229" t="s">
        <v>679</v>
      </c>
      <c r="G138" s="230" t="s">
        <v>186</v>
      </c>
      <c r="H138" s="231">
        <v>8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39</v>
      </c>
      <c r="O138" s="88"/>
      <c r="P138" s="223">
        <f>O138*H138</f>
        <v>0</v>
      </c>
      <c r="Q138" s="223">
        <v>0.00040000000000000002</v>
      </c>
      <c r="R138" s="223">
        <f>Q138*H138</f>
        <v>0.0032000000000000002</v>
      </c>
      <c r="S138" s="223">
        <v>0</v>
      </c>
      <c r="T138" s="22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5" t="s">
        <v>137</v>
      </c>
      <c r="AT138" s="225" t="s">
        <v>133</v>
      </c>
      <c r="AU138" s="225" t="s">
        <v>84</v>
      </c>
      <c r="AY138" s="14" t="s">
        <v>123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4" t="s">
        <v>79</v>
      </c>
      <c r="BK138" s="226">
        <f>ROUND(I138*H138,2)</f>
        <v>0</v>
      </c>
      <c r="BL138" s="14" t="s">
        <v>130</v>
      </c>
      <c r="BM138" s="225" t="s">
        <v>759</v>
      </c>
    </row>
    <row r="139" s="2" customFormat="1" ht="16.5" customHeight="1">
      <c r="A139" s="35"/>
      <c r="B139" s="36"/>
      <c r="C139" s="227" t="s">
        <v>266</v>
      </c>
      <c r="D139" s="227" t="s">
        <v>133</v>
      </c>
      <c r="E139" s="228" t="s">
        <v>760</v>
      </c>
      <c r="F139" s="229" t="s">
        <v>761</v>
      </c>
      <c r="G139" s="230" t="s">
        <v>136</v>
      </c>
      <c r="H139" s="231">
        <v>1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39</v>
      </c>
      <c r="O139" s="8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5" t="s">
        <v>137</v>
      </c>
      <c r="AT139" s="225" t="s">
        <v>133</v>
      </c>
      <c r="AU139" s="225" t="s">
        <v>84</v>
      </c>
      <c r="AY139" s="14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4" t="s">
        <v>79</v>
      </c>
      <c r="BK139" s="226">
        <f>ROUND(I139*H139,2)</f>
        <v>0</v>
      </c>
      <c r="BL139" s="14" t="s">
        <v>130</v>
      </c>
      <c r="BM139" s="225" t="s">
        <v>762</v>
      </c>
    </row>
    <row r="140" s="2" customFormat="1" ht="16.5" customHeight="1">
      <c r="A140" s="35"/>
      <c r="B140" s="36"/>
      <c r="C140" s="227" t="s">
        <v>246</v>
      </c>
      <c r="D140" s="227" t="s">
        <v>133</v>
      </c>
      <c r="E140" s="228" t="s">
        <v>763</v>
      </c>
      <c r="F140" s="229" t="s">
        <v>764</v>
      </c>
      <c r="G140" s="230" t="s">
        <v>136</v>
      </c>
      <c r="H140" s="231">
        <v>1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39</v>
      </c>
      <c r="O140" s="8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5" t="s">
        <v>137</v>
      </c>
      <c r="AT140" s="225" t="s">
        <v>133</v>
      </c>
      <c r="AU140" s="225" t="s">
        <v>84</v>
      </c>
      <c r="AY140" s="14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4" t="s">
        <v>79</v>
      </c>
      <c r="BK140" s="226">
        <f>ROUND(I140*H140,2)</f>
        <v>0</v>
      </c>
      <c r="BL140" s="14" t="s">
        <v>130</v>
      </c>
      <c r="BM140" s="225" t="s">
        <v>765</v>
      </c>
    </row>
    <row r="141" s="2" customFormat="1" ht="24.15" customHeight="1">
      <c r="A141" s="35"/>
      <c r="B141" s="36"/>
      <c r="C141" s="213" t="s">
        <v>276</v>
      </c>
      <c r="D141" s="213" t="s">
        <v>126</v>
      </c>
      <c r="E141" s="214" t="s">
        <v>766</v>
      </c>
      <c r="F141" s="215" t="s">
        <v>767</v>
      </c>
      <c r="G141" s="216" t="s">
        <v>186</v>
      </c>
      <c r="H141" s="217">
        <v>3</v>
      </c>
      <c r="I141" s="218"/>
      <c r="J141" s="219">
        <f>ROUND(I141*H141,2)</f>
        <v>0</v>
      </c>
      <c r="K141" s="220"/>
      <c r="L141" s="41"/>
      <c r="M141" s="221" t="s">
        <v>1</v>
      </c>
      <c r="N141" s="222" t="s">
        <v>39</v>
      </c>
      <c r="O141" s="8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5" t="s">
        <v>130</v>
      </c>
      <c r="AT141" s="225" t="s">
        <v>126</v>
      </c>
      <c r="AU141" s="225" t="s">
        <v>84</v>
      </c>
      <c r="AY141" s="14" t="s">
        <v>123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4" t="s">
        <v>79</v>
      </c>
      <c r="BK141" s="226">
        <f>ROUND(I141*H141,2)</f>
        <v>0</v>
      </c>
      <c r="BL141" s="14" t="s">
        <v>130</v>
      </c>
      <c r="BM141" s="225" t="s">
        <v>768</v>
      </c>
    </row>
    <row r="142" s="2" customFormat="1" ht="24.15" customHeight="1">
      <c r="A142" s="35"/>
      <c r="B142" s="36"/>
      <c r="C142" s="227" t="s">
        <v>280</v>
      </c>
      <c r="D142" s="227" t="s">
        <v>133</v>
      </c>
      <c r="E142" s="228" t="s">
        <v>769</v>
      </c>
      <c r="F142" s="229" t="s">
        <v>770</v>
      </c>
      <c r="G142" s="230" t="s">
        <v>186</v>
      </c>
      <c r="H142" s="231">
        <v>1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39</v>
      </c>
      <c r="O142" s="88"/>
      <c r="P142" s="223">
        <f>O142*H142</f>
        <v>0</v>
      </c>
      <c r="Q142" s="223">
        <v>0.0010499999999999999</v>
      </c>
      <c r="R142" s="223">
        <f>Q142*H142</f>
        <v>0.0010499999999999999</v>
      </c>
      <c r="S142" s="223">
        <v>0</v>
      </c>
      <c r="T142" s="22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5" t="s">
        <v>137</v>
      </c>
      <c r="AT142" s="225" t="s">
        <v>133</v>
      </c>
      <c r="AU142" s="225" t="s">
        <v>84</v>
      </c>
      <c r="AY142" s="14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4" t="s">
        <v>79</v>
      </c>
      <c r="BK142" s="226">
        <f>ROUND(I142*H142,2)</f>
        <v>0</v>
      </c>
      <c r="BL142" s="14" t="s">
        <v>130</v>
      </c>
      <c r="BM142" s="225" t="s">
        <v>771</v>
      </c>
    </row>
    <row r="143" s="2" customFormat="1" ht="24.15" customHeight="1">
      <c r="A143" s="35"/>
      <c r="B143" s="36"/>
      <c r="C143" s="227" t="s">
        <v>284</v>
      </c>
      <c r="D143" s="227" t="s">
        <v>133</v>
      </c>
      <c r="E143" s="228" t="s">
        <v>772</v>
      </c>
      <c r="F143" s="229" t="s">
        <v>773</v>
      </c>
      <c r="G143" s="230" t="s">
        <v>186</v>
      </c>
      <c r="H143" s="231">
        <v>2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39</v>
      </c>
      <c r="O143" s="88"/>
      <c r="P143" s="223">
        <f>O143*H143</f>
        <v>0</v>
      </c>
      <c r="Q143" s="223">
        <v>0.0010499999999999999</v>
      </c>
      <c r="R143" s="223">
        <f>Q143*H143</f>
        <v>0.0020999999999999999</v>
      </c>
      <c r="S143" s="223">
        <v>0</v>
      </c>
      <c r="T143" s="22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5" t="s">
        <v>137</v>
      </c>
      <c r="AT143" s="225" t="s">
        <v>133</v>
      </c>
      <c r="AU143" s="225" t="s">
        <v>84</v>
      </c>
      <c r="AY143" s="14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4" t="s">
        <v>79</v>
      </c>
      <c r="BK143" s="226">
        <f>ROUND(I143*H143,2)</f>
        <v>0</v>
      </c>
      <c r="BL143" s="14" t="s">
        <v>130</v>
      </c>
      <c r="BM143" s="225" t="s">
        <v>774</v>
      </c>
    </row>
    <row r="144" s="2" customFormat="1" ht="24.15" customHeight="1">
      <c r="A144" s="35"/>
      <c r="B144" s="36"/>
      <c r="C144" s="213" t="s">
        <v>214</v>
      </c>
      <c r="D144" s="213" t="s">
        <v>126</v>
      </c>
      <c r="E144" s="214" t="s">
        <v>687</v>
      </c>
      <c r="F144" s="215" t="s">
        <v>688</v>
      </c>
      <c r="G144" s="216" t="s">
        <v>186</v>
      </c>
      <c r="H144" s="217">
        <v>1</v>
      </c>
      <c r="I144" s="218"/>
      <c r="J144" s="219">
        <f>ROUND(I144*H144,2)</f>
        <v>0</v>
      </c>
      <c r="K144" s="220"/>
      <c r="L144" s="41"/>
      <c r="M144" s="221" t="s">
        <v>1</v>
      </c>
      <c r="N144" s="222" t="s">
        <v>39</v>
      </c>
      <c r="O144" s="8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5" t="s">
        <v>130</v>
      </c>
      <c r="AT144" s="225" t="s">
        <v>126</v>
      </c>
      <c r="AU144" s="225" t="s">
        <v>84</v>
      </c>
      <c r="AY144" s="14" t="s">
        <v>123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4" t="s">
        <v>79</v>
      </c>
      <c r="BK144" s="226">
        <f>ROUND(I144*H144,2)</f>
        <v>0</v>
      </c>
      <c r="BL144" s="14" t="s">
        <v>130</v>
      </c>
      <c r="BM144" s="225" t="s">
        <v>775</v>
      </c>
    </row>
    <row r="145" s="2" customFormat="1" ht="16.5" customHeight="1">
      <c r="A145" s="35"/>
      <c r="B145" s="36"/>
      <c r="C145" s="227" t="s">
        <v>218</v>
      </c>
      <c r="D145" s="227" t="s">
        <v>133</v>
      </c>
      <c r="E145" s="228" t="s">
        <v>690</v>
      </c>
      <c r="F145" s="229" t="s">
        <v>691</v>
      </c>
      <c r="G145" s="230" t="s">
        <v>136</v>
      </c>
      <c r="H145" s="231">
        <v>1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39</v>
      </c>
      <c r="O145" s="8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5" t="s">
        <v>137</v>
      </c>
      <c r="AT145" s="225" t="s">
        <v>133</v>
      </c>
      <c r="AU145" s="225" t="s">
        <v>84</v>
      </c>
      <c r="AY145" s="14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4" t="s">
        <v>79</v>
      </c>
      <c r="BK145" s="226">
        <f>ROUND(I145*H145,2)</f>
        <v>0</v>
      </c>
      <c r="BL145" s="14" t="s">
        <v>130</v>
      </c>
      <c r="BM145" s="225" t="s">
        <v>776</v>
      </c>
    </row>
    <row r="146" s="2" customFormat="1" ht="24.15" customHeight="1">
      <c r="A146" s="35"/>
      <c r="B146" s="36"/>
      <c r="C146" s="213" t="s">
        <v>222</v>
      </c>
      <c r="D146" s="213" t="s">
        <v>126</v>
      </c>
      <c r="E146" s="214" t="s">
        <v>693</v>
      </c>
      <c r="F146" s="215" t="s">
        <v>694</v>
      </c>
      <c r="G146" s="216" t="s">
        <v>186</v>
      </c>
      <c r="H146" s="217">
        <v>2</v>
      </c>
      <c r="I146" s="218"/>
      <c r="J146" s="219">
        <f>ROUND(I146*H146,2)</f>
        <v>0</v>
      </c>
      <c r="K146" s="220"/>
      <c r="L146" s="41"/>
      <c r="M146" s="221" t="s">
        <v>1</v>
      </c>
      <c r="N146" s="222" t="s">
        <v>39</v>
      </c>
      <c r="O146" s="8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5" t="s">
        <v>130</v>
      </c>
      <c r="AT146" s="225" t="s">
        <v>126</v>
      </c>
      <c r="AU146" s="225" t="s">
        <v>84</v>
      </c>
      <c r="AY146" s="14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4" t="s">
        <v>79</v>
      </c>
      <c r="BK146" s="226">
        <f>ROUND(I146*H146,2)</f>
        <v>0</v>
      </c>
      <c r="BL146" s="14" t="s">
        <v>130</v>
      </c>
      <c r="BM146" s="225" t="s">
        <v>777</v>
      </c>
    </row>
    <row r="147" s="2" customFormat="1" ht="16.5" customHeight="1">
      <c r="A147" s="35"/>
      <c r="B147" s="36"/>
      <c r="C147" s="227" t="s">
        <v>226</v>
      </c>
      <c r="D147" s="227" t="s">
        <v>133</v>
      </c>
      <c r="E147" s="228" t="s">
        <v>696</v>
      </c>
      <c r="F147" s="229" t="s">
        <v>697</v>
      </c>
      <c r="G147" s="230" t="s">
        <v>136</v>
      </c>
      <c r="H147" s="231">
        <v>2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39</v>
      </c>
      <c r="O147" s="8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5" t="s">
        <v>137</v>
      </c>
      <c r="AT147" s="225" t="s">
        <v>133</v>
      </c>
      <c r="AU147" s="225" t="s">
        <v>84</v>
      </c>
      <c r="AY147" s="14" t="s">
        <v>123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4" t="s">
        <v>79</v>
      </c>
      <c r="BK147" s="226">
        <f>ROUND(I147*H147,2)</f>
        <v>0</v>
      </c>
      <c r="BL147" s="14" t="s">
        <v>130</v>
      </c>
      <c r="BM147" s="225" t="s">
        <v>778</v>
      </c>
    </row>
    <row r="148" s="2" customFormat="1" ht="24.15" customHeight="1">
      <c r="A148" s="35"/>
      <c r="B148" s="36"/>
      <c r="C148" s="213" t="s">
        <v>290</v>
      </c>
      <c r="D148" s="213" t="s">
        <v>126</v>
      </c>
      <c r="E148" s="214" t="s">
        <v>779</v>
      </c>
      <c r="F148" s="215" t="s">
        <v>780</v>
      </c>
      <c r="G148" s="216" t="s">
        <v>186</v>
      </c>
      <c r="H148" s="217">
        <v>1</v>
      </c>
      <c r="I148" s="218"/>
      <c r="J148" s="219">
        <f>ROUND(I148*H148,2)</f>
        <v>0</v>
      </c>
      <c r="K148" s="220"/>
      <c r="L148" s="41"/>
      <c r="M148" s="221" t="s">
        <v>1</v>
      </c>
      <c r="N148" s="222" t="s">
        <v>39</v>
      </c>
      <c r="O148" s="8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5" t="s">
        <v>130</v>
      </c>
      <c r="AT148" s="225" t="s">
        <v>126</v>
      </c>
      <c r="AU148" s="225" t="s">
        <v>84</v>
      </c>
      <c r="AY148" s="14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4" t="s">
        <v>79</v>
      </c>
      <c r="BK148" s="226">
        <f>ROUND(I148*H148,2)</f>
        <v>0</v>
      </c>
      <c r="BL148" s="14" t="s">
        <v>130</v>
      </c>
      <c r="BM148" s="225" t="s">
        <v>781</v>
      </c>
    </row>
    <row r="149" s="2" customFormat="1" ht="16.5" customHeight="1">
      <c r="A149" s="35"/>
      <c r="B149" s="36"/>
      <c r="C149" s="227" t="s">
        <v>298</v>
      </c>
      <c r="D149" s="227" t="s">
        <v>133</v>
      </c>
      <c r="E149" s="228" t="s">
        <v>782</v>
      </c>
      <c r="F149" s="229" t="s">
        <v>783</v>
      </c>
      <c r="G149" s="230" t="s">
        <v>136</v>
      </c>
      <c r="H149" s="231">
        <v>1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39</v>
      </c>
      <c r="O149" s="8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5" t="s">
        <v>137</v>
      </c>
      <c r="AT149" s="225" t="s">
        <v>133</v>
      </c>
      <c r="AU149" s="225" t="s">
        <v>84</v>
      </c>
      <c r="AY149" s="14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4" t="s">
        <v>79</v>
      </c>
      <c r="BK149" s="226">
        <f>ROUND(I149*H149,2)</f>
        <v>0</v>
      </c>
      <c r="BL149" s="14" t="s">
        <v>130</v>
      </c>
      <c r="BM149" s="225" t="s">
        <v>784</v>
      </c>
    </row>
    <row r="150" s="2" customFormat="1" ht="21.75" customHeight="1">
      <c r="A150" s="35"/>
      <c r="B150" s="36"/>
      <c r="C150" s="213" t="s">
        <v>7</v>
      </c>
      <c r="D150" s="213" t="s">
        <v>126</v>
      </c>
      <c r="E150" s="214" t="s">
        <v>699</v>
      </c>
      <c r="F150" s="215" t="s">
        <v>700</v>
      </c>
      <c r="G150" s="216" t="s">
        <v>186</v>
      </c>
      <c r="H150" s="217">
        <v>1</v>
      </c>
      <c r="I150" s="218"/>
      <c r="J150" s="219">
        <f>ROUND(I150*H150,2)</f>
        <v>0</v>
      </c>
      <c r="K150" s="220"/>
      <c r="L150" s="41"/>
      <c r="M150" s="221" t="s">
        <v>1</v>
      </c>
      <c r="N150" s="222" t="s">
        <v>39</v>
      </c>
      <c r="O150" s="8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5" t="s">
        <v>130</v>
      </c>
      <c r="AT150" s="225" t="s">
        <v>126</v>
      </c>
      <c r="AU150" s="225" t="s">
        <v>84</v>
      </c>
      <c r="AY150" s="14" t="s">
        <v>123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4" t="s">
        <v>79</v>
      </c>
      <c r="BK150" s="226">
        <f>ROUND(I150*H150,2)</f>
        <v>0</v>
      </c>
      <c r="BL150" s="14" t="s">
        <v>130</v>
      </c>
      <c r="BM150" s="225" t="s">
        <v>785</v>
      </c>
    </row>
    <row r="151" s="2" customFormat="1" ht="24.15" customHeight="1">
      <c r="A151" s="35"/>
      <c r="B151" s="36"/>
      <c r="C151" s="213" t="s">
        <v>231</v>
      </c>
      <c r="D151" s="213" t="s">
        <v>126</v>
      </c>
      <c r="E151" s="214" t="s">
        <v>702</v>
      </c>
      <c r="F151" s="215" t="s">
        <v>703</v>
      </c>
      <c r="G151" s="216" t="s">
        <v>186</v>
      </c>
      <c r="H151" s="217">
        <v>1</v>
      </c>
      <c r="I151" s="218"/>
      <c r="J151" s="219">
        <f>ROUND(I151*H151,2)</f>
        <v>0</v>
      </c>
      <c r="K151" s="220"/>
      <c r="L151" s="41"/>
      <c r="M151" s="221" t="s">
        <v>1</v>
      </c>
      <c r="N151" s="222" t="s">
        <v>39</v>
      </c>
      <c r="O151" s="8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5" t="s">
        <v>130</v>
      </c>
      <c r="AT151" s="225" t="s">
        <v>126</v>
      </c>
      <c r="AU151" s="225" t="s">
        <v>84</v>
      </c>
      <c r="AY151" s="14" t="s">
        <v>123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4" t="s">
        <v>79</v>
      </c>
      <c r="BK151" s="226">
        <f>ROUND(I151*H151,2)</f>
        <v>0</v>
      </c>
      <c r="BL151" s="14" t="s">
        <v>130</v>
      </c>
      <c r="BM151" s="225" t="s">
        <v>786</v>
      </c>
    </row>
    <row r="152" s="2" customFormat="1" ht="16.5" customHeight="1">
      <c r="A152" s="35"/>
      <c r="B152" s="36"/>
      <c r="C152" s="227" t="s">
        <v>235</v>
      </c>
      <c r="D152" s="227" t="s">
        <v>133</v>
      </c>
      <c r="E152" s="228" t="s">
        <v>705</v>
      </c>
      <c r="F152" s="229" t="s">
        <v>706</v>
      </c>
      <c r="G152" s="230" t="s">
        <v>129</v>
      </c>
      <c r="H152" s="231">
        <v>2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39</v>
      </c>
      <c r="O152" s="8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5" t="s">
        <v>137</v>
      </c>
      <c r="AT152" s="225" t="s">
        <v>133</v>
      </c>
      <c r="AU152" s="225" t="s">
        <v>84</v>
      </c>
      <c r="AY152" s="14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4" t="s">
        <v>79</v>
      </c>
      <c r="BK152" s="226">
        <f>ROUND(I152*H152,2)</f>
        <v>0</v>
      </c>
      <c r="BL152" s="14" t="s">
        <v>130</v>
      </c>
      <c r="BM152" s="225" t="s">
        <v>787</v>
      </c>
    </row>
    <row r="153" s="2" customFormat="1" ht="24.15" customHeight="1">
      <c r="A153" s="35"/>
      <c r="B153" s="36"/>
      <c r="C153" s="213" t="s">
        <v>239</v>
      </c>
      <c r="D153" s="213" t="s">
        <v>126</v>
      </c>
      <c r="E153" s="214" t="s">
        <v>708</v>
      </c>
      <c r="F153" s="215" t="s">
        <v>709</v>
      </c>
      <c r="G153" s="216" t="s">
        <v>710</v>
      </c>
      <c r="H153" s="217">
        <v>1</v>
      </c>
      <c r="I153" s="218"/>
      <c r="J153" s="219">
        <f>ROUND(I153*H153,2)</f>
        <v>0</v>
      </c>
      <c r="K153" s="220"/>
      <c r="L153" s="41"/>
      <c r="M153" s="221" t="s">
        <v>1</v>
      </c>
      <c r="N153" s="222" t="s">
        <v>39</v>
      </c>
      <c r="O153" s="8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5" t="s">
        <v>130</v>
      </c>
      <c r="AT153" s="225" t="s">
        <v>126</v>
      </c>
      <c r="AU153" s="225" t="s">
        <v>84</v>
      </c>
      <c r="AY153" s="14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4" t="s">
        <v>79</v>
      </c>
      <c r="BK153" s="226">
        <f>ROUND(I153*H153,2)</f>
        <v>0</v>
      </c>
      <c r="BL153" s="14" t="s">
        <v>130</v>
      </c>
      <c r="BM153" s="225" t="s">
        <v>788</v>
      </c>
    </row>
    <row r="154" s="2" customFormat="1" ht="16.5" customHeight="1">
      <c r="A154" s="35"/>
      <c r="B154" s="36"/>
      <c r="C154" s="227" t="s">
        <v>250</v>
      </c>
      <c r="D154" s="227" t="s">
        <v>133</v>
      </c>
      <c r="E154" s="228" t="s">
        <v>712</v>
      </c>
      <c r="F154" s="229" t="s">
        <v>713</v>
      </c>
      <c r="G154" s="230" t="s">
        <v>136</v>
      </c>
      <c r="H154" s="231">
        <v>1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39</v>
      </c>
      <c r="O154" s="8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5" t="s">
        <v>137</v>
      </c>
      <c r="AT154" s="225" t="s">
        <v>133</v>
      </c>
      <c r="AU154" s="225" t="s">
        <v>84</v>
      </c>
      <c r="AY154" s="14" t="s">
        <v>123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4" t="s">
        <v>79</v>
      </c>
      <c r="BK154" s="226">
        <f>ROUND(I154*H154,2)</f>
        <v>0</v>
      </c>
      <c r="BL154" s="14" t="s">
        <v>130</v>
      </c>
      <c r="BM154" s="225" t="s">
        <v>789</v>
      </c>
    </row>
    <row r="155" s="2" customFormat="1" ht="16.5" customHeight="1">
      <c r="A155" s="35"/>
      <c r="B155" s="36"/>
      <c r="C155" s="227" t="s">
        <v>132</v>
      </c>
      <c r="D155" s="227" t="s">
        <v>133</v>
      </c>
      <c r="E155" s="228" t="s">
        <v>715</v>
      </c>
      <c r="F155" s="229" t="s">
        <v>716</v>
      </c>
      <c r="G155" s="230" t="s">
        <v>599</v>
      </c>
      <c r="H155" s="231">
        <v>1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39</v>
      </c>
      <c r="O155" s="8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5" t="s">
        <v>137</v>
      </c>
      <c r="AT155" s="225" t="s">
        <v>133</v>
      </c>
      <c r="AU155" s="225" t="s">
        <v>84</v>
      </c>
      <c r="AY155" s="14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4" t="s">
        <v>79</v>
      </c>
      <c r="BK155" s="226">
        <f>ROUND(I155*H155,2)</f>
        <v>0</v>
      </c>
      <c r="BL155" s="14" t="s">
        <v>130</v>
      </c>
      <c r="BM155" s="225" t="s">
        <v>790</v>
      </c>
    </row>
    <row r="156" s="2" customFormat="1" ht="16.5" customHeight="1">
      <c r="A156" s="35"/>
      <c r="B156" s="36"/>
      <c r="C156" s="213" t="s">
        <v>151</v>
      </c>
      <c r="D156" s="213" t="s">
        <v>126</v>
      </c>
      <c r="E156" s="214" t="s">
        <v>721</v>
      </c>
      <c r="F156" s="215" t="s">
        <v>722</v>
      </c>
      <c r="G156" s="216" t="s">
        <v>186</v>
      </c>
      <c r="H156" s="217">
        <v>6</v>
      </c>
      <c r="I156" s="218"/>
      <c r="J156" s="219">
        <f>ROUND(I156*H156,2)</f>
        <v>0</v>
      </c>
      <c r="K156" s="220"/>
      <c r="L156" s="41"/>
      <c r="M156" s="221" t="s">
        <v>1</v>
      </c>
      <c r="N156" s="222" t="s">
        <v>39</v>
      </c>
      <c r="O156" s="8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5" t="s">
        <v>130</v>
      </c>
      <c r="AT156" s="225" t="s">
        <v>126</v>
      </c>
      <c r="AU156" s="225" t="s">
        <v>84</v>
      </c>
      <c r="AY156" s="14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4" t="s">
        <v>79</v>
      </c>
      <c r="BK156" s="226">
        <f>ROUND(I156*H156,2)</f>
        <v>0</v>
      </c>
      <c r="BL156" s="14" t="s">
        <v>130</v>
      </c>
      <c r="BM156" s="225" t="s">
        <v>791</v>
      </c>
    </row>
    <row r="157" s="2" customFormat="1" ht="21.75" customHeight="1">
      <c r="A157" s="35"/>
      <c r="B157" s="36"/>
      <c r="C157" s="213" t="s">
        <v>155</v>
      </c>
      <c r="D157" s="213" t="s">
        <v>126</v>
      </c>
      <c r="E157" s="214" t="s">
        <v>724</v>
      </c>
      <c r="F157" s="215" t="s">
        <v>725</v>
      </c>
      <c r="G157" s="216" t="s">
        <v>186</v>
      </c>
      <c r="H157" s="217">
        <v>1</v>
      </c>
      <c r="I157" s="218"/>
      <c r="J157" s="219">
        <f>ROUND(I157*H157,2)</f>
        <v>0</v>
      </c>
      <c r="K157" s="220"/>
      <c r="L157" s="41"/>
      <c r="M157" s="221" t="s">
        <v>1</v>
      </c>
      <c r="N157" s="222" t="s">
        <v>39</v>
      </c>
      <c r="O157" s="8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5" t="s">
        <v>130</v>
      </c>
      <c r="AT157" s="225" t="s">
        <v>126</v>
      </c>
      <c r="AU157" s="225" t="s">
        <v>84</v>
      </c>
      <c r="AY157" s="14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4" t="s">
        <v>79</v>
      </c>
      <c r="BK157" s="226">
        <f>ROUND(I157*H157,2)</f>
        <v>0</v>
      </c>
      <c r="BL157" s="14" t="s">
        <v>130</v>
      </c>
      <c r="BM157" s="225" t="s">
        <v>792</v>
      </c>
    </row>
    <row r="158" s="12" customFormat="1" ht="25.92" customHeight="1">
      <c r="A158" s="12"/>
      <c r="B158" s="197"/>
      <c r="C158" s="198"/>
      <c r="D158" s="199" t="s">
        <v>73</v>
      </c>
      <c r="E158" s="200" t="s">
        <v>576</v>
      </c>
      <c r="F158" s="200" t="s">
        <v>577</v>
      </c>
      <c r="G158" s="198"/>
      <c r="H158" s="198"/>
      <c r="I158" s="201"/>
      <c r="J158" s="202">
        <f>BK158</f>
        <v>0</v>
      </c>
      <c r="K158" s="198"/>
      <c r="L158" s="203"/>
      <c r="M158" s="204"/>
      <c r="N158" s="205"/>
      <c r="O158" s="205"/>
      <c r="P158" s="206">
        <f>P159</f>
        <v>0</v>
      </c>
      <c r="Q158" s="205"/>
      <c r="R158" s="206">
        <f>R159</f>
        <v>0</v>
      </c>
      <c r="S158" s="205"/>
      <c r="T158" s="207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159</v>
      </c>
      <c r="AT158" s="209" t="s">
        <v>73</v>
      </c>
      <c r="AU158" s="209" t="s">
        <v>74</v>
      </c>
      <c r="AY158" s="208" t="s">
        <v>123</v>
      </c>
      <c r="BK158" s="210">
        <f>BK159</f>
        <v>0</v>
      </c>
    </row>
    <row r="159" s="2" customFormat="1" ht="16.5" customHeight="1">
      <c r="A159" s="35"/>
      <c r="B159" s="36"/>
      <c r="C159" s="213" t="s">
        <v>167</v>
      </c>
      <c r="D159" s="213" t="s">
        <v>126</v>
      </c>
      <c r="E159" s="214" t="s">
        <v>727</v>
      </c>
      <c r="F159" s="215" t="s">
        <v>728</v>
      </c>
      <c r="G159" s="216" t="s">
        <v>581</v>
      </c>
      <c r="H159" s="217">
        <v>8</v>
      </c>
      <c r="I159" s="218"/>
      <c r="J159" s="219">
        <f>ROUND(I159*H159,2)</f>
        <v>0</v>
      </c>
      <c r="K159" s="220"/>
      <c r="L159" s="41"/>
      <c r="M159" s="238" t="s">
        <v>1</v>
      </c>
      <c r="N159" s="239" t="s">
        <v>39</v>
      </c>
      <c r="O159" s="240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5" t="s">
        <v>582</v>
      </c>
      <c r="AT159" s="225" t="s">
        <v>126</v>
      </c>
      <c r="AU159" s="225" t="s">
        <v>79</v>
      </c>
      <c r="AY159" s="14" t="s">
        <v>123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4" t="s">
        <v>79</v>
      </c>
      <c r="BK159" s="226">
        <f>ROUND(I159*H159,2)</f>
        <v>0</v>
      </c>
      <c r="BL159" s="14" t="s">
        <v>582</v>
      </c>
      <c r="BM159" s="225" t="s">
        <v>793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64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s4lrIUlz/NuTCmBlCPCQZ+WAESI4vQi64SgdPP4Iar3zXcDbxp4JUiffgBHqNl2aRMcqYJoRP9olj5xGKGRi6Q==" hashValue="cPm6GAkdmGQD/SczDUAywvDxj1pY91zmm7bwdmnCDaFc41MVvnMkayPd15/niUiydyfCVXtF9iHrZGt1GMDVxg==" algorithmName="SHA-512" password="CC35"/>
  <autoFilter ref="C118:K1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František Vytopil</dc:creator>
  <cp:lastModifiedBy>František Vytopil</cp:lastModifiedBy>
  <dcterms:created xsi:type="dcterms:W3CDTF">2023-05-29T14:44:53Z</dcterms:created>
  <dcterms:modified xsi:type="dcterms:W3CDTF">2023-05-29T14:44:57Z</dcterms:modified>
</cp:coreProperties>
</file>