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M:\1. Zakázky\2023028D_JN3_ONR_UB_Osvětlení_MPO_PNO\Zadávací dokumentace\"/>
    </mc:Choice>
  </mc:AlternateContent>
  <xr:revisionPtr revIDLastSave="0" documentId="13_ncr:1_{38FCDDC7-A686-4275-85C3-B83D71A8E2DB}" xr6:coauthVersionLast="47" xr6:coauthVersionMax="47" xr10:uidLastSave="{00000000-0000-0000-0000-000000000000}"/>
  <bookViews>
    <workbookView xWindow="-120" yWindow="-120" windowWidth="25440" windowHeight="15270" xr2:uid="{00000000-000D-0000-FFFF-FFFF00000000}"/>
  </bookViews>
  <sheets>
    <sheet name="Rozpočet NPO 2022 UB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5" i="4" l="1"/>
  <c r="H110" i="4"/>
  <c r="H104" i="4"/>
  <c r="H103" i="4"/>
  <c r="H102" i="4"/>
  <c r="H101" i="4"/>
  <c r="H98" i="4"/>
  <c r="H97" i="4"/>
  <c r="H96" i="4"/>
  <c r="H63" i="4"/>
  <c r="K87" i="4" l="1"/>
  <c r="F87" i="4"/>
  <c r="J87" i="4" s="1"/>
  <c r="K86" i="4"/>
  <c r="F86" i="4"/>
  <c r="J86" i="4" s="1"/>
  <c r="K85" i="4"/>
  <c r="F85" i="4"/>
  <c r="J85" i="4" s="1"/>
  <c r="K84" i="4"/>
  <c r="F84" i="4"/>
  <c r="J84" i="4" s="1"/>
  <c r="K83" i="4"/>
  <c r="F83" i="4"/>
  <c r="J83" i="4" s="1"/>
  <c r="K82" i="4"/>
  <c r="F82" i="4"/>
  <c r="J82" i="4" s="1"/>
  <c r="K81" i="4"/>
  <c r="F81" i="4"/>
  <c r="J81" i="4" s="1"/>
  <c r="K80" i="4"/>
  <c r="F80" i="4"/>
  <c r="J80" i="4" s="1"/>
  <c r="K79" i="4"/>
  <c r="F79" i="4"/>
  <c r="J79" i="4" s="1"/>
  <c r="K78" i="4"/>
  <c r="F78" i="4"/>
  <c r="J78" i="4" s="1"/>
  <c r="K77" i="4"/>
  <c r="F77" i="4"/>
  <c r="J77" i="4" s="1"/>
  <c r="K76" i="4"/>
  <c r="F76" i="4"/>
  <c r="J76" i="4" s="1"/>
  <c r="K75" i="4"/>
  <c r="F75" i="4"/>
  <c r="J75" i="4" s="1"/>
  <c r="K74" i="4"/>
  <c r="F74" i="4"/>
  <c r="J74" i="4" s="1"/>
  <c r="K73" i="4"/>
  <c r="F73" i="4"/>
  <c r="J73" i="4" s="1"/>
  <c r="K72" i="4"/>
  <c r="F72" i="4"/>
  <c r="J72" i="4" s="1"/>
  <c r="K71" i="4"/>
  <c r="F71" i="4"/>
  <c r="J71" i="4" s="1"/>
  <c r="K70" i="4"/>
  <c r="F70" i="4"/>
  <c r="J70" i="4" s="1"/>
  <c r="F41" i="4"/>
  <c r="J41" i="4" s="1"/>
  <c r="F43" i="4"/>
  <c r="J43" i="4" s="1"/>
  <c r="K63" i="4"/>
  <c r="J63" i="4"/>
  <c r="K38" i="4"/>
  <c r="F38" i="4"/>
  <c r="J38" i="4" s="1"/>
  <c r="K37" i="4"/>
  <c r="F37" i="4"/>
  <c r="J37" i="4" s="1"/>
  <c r="K36" i="4"/>
  <c r="F36" i="4"/>
  <c r="J36" i="4" s="1"/>
  <c r="K35" i="4"/>
  <c r="F35" i="4"/>
  <c r="J35" i="4" s="1"/>
  <c r="K34" i="4"/>
  <c r="F34" i="4"/>
  <c r="J34" i="4" s="1"/>
  <c r="K33" i="4"/>
  <c r="F33" i="4"/>
  <c r="J33" i="4" s="1"/>
  <c r="K32" i="4"/>
  <c r="F32" i="4"/>
  <c r="J32" i="4" s="1"/>
  <c r="K31" i="4"/>
  <c r="F31" i="4"/>
  <c r="J31" i="4" s="1"/>
  <c r="K30" i="4"/>
  <c r="F30" i="4"/>
  <c r="J30" i="4" s="1"/>
  <c r="K29" i="4"/>
  <c r="F29" i="4"/>
  <c r="J29" i="4" s="1"/>
  <c r="K43" i="4"/>
  <c r="K42" i="4"/>
  <c r="F42" i="4"/>
  <c r="J42" i="4" s="1"/>
  <c r="K41" i="4"/>
  <c r="K40" i="4"/>
  <c r="F40" i="4"/>
  <c r="J40" i="4" s="1"/>
  <c r="K39" i="4"/>
  <c r="F39" i="4"/>
  <c r="J39" i="4" s="1"/>
  <c r="C27" i="4"/>
  <c r="H109" i="4" l="1"/>
  <c r="H111" i="4"/>
  <c r="K111" i="4" s="1"/>
  <c r="H112" i="4"/>
  <c r="H113" i="4"/>
  <c r="K113" i="4" s="1"/>
  <c r="H114" i="4"/>
  <c r="K114" i="4" s="1"/>
  <c r="H100" i="4"/>
  <c r="H99" i="4"/>
  <c r="F92" i="4"/>
  <c r="F93" i="4"/>
  <c r="F94" i="4"/>
  <c r="F95" i="4"/>
  <c r="F105" i="4"/>
  <c r="F106" i="4"/>
  <c r="F107" i="4"/>
  <c r="F108" i="4"/>
  <c r="J111" i="4"/>
  <c r="F66" i="4"/>
  <c r="F67" i="4"/>
  <c r="F68" i="4"/>
  <c r="F69" i="4"/>
  <c r="F88" i="4"/>
  <c r="F89" i="4"/>
  <c r="F48" i="4"/>
  <c r="F49" i="4"/>
  <c r="F50" i="4"/>
  <c r="F51" i="4"/>
  <c r="F52" i="4"/>
  <c r="F53" i="4"/>
  <c r="F62" i="4"/>
  <c r="F45" i="4"/>
  <c r="F46" i="4"/>
  <c r="F13" i="4"/>
  <c r="F15" i="4"/>
  <c r="F17" i="4"/>
  <c r="F19" i="4"/>
  <c r="F21" i="4"/>
  <c r="F23" i="4"/>
  <c r="F25" i="4"/>
  <c r="J114" i="4"/>
  <c r="J113" i="4"/>
  <c r="J112" i="4"/>
  <c r="H61" i="4"/>
  <c r="H60" i="4"/>
  <c r="H59" i="4"/>
  <c r="H58" i="4"/>
  <c r="H57" i="4"/>
  <c r="H56" i="4"/>
  <c r="H55" i="4"/>
  <c r="H54" i="4"/>
  <c r="H116" i="4" l="1"/>
  <c r="F121" i="4" s="1"/>
  <c r="K112" i="4"/>
  <c r="F27" i="4"/>
  <c r="K13" i="4"/>
  <c r="K15" i="4"/>
  <c r="K17" i="4"/>
  <c r="K19" i="4"/>
  <c r="K21" i="4"/>
  <c r="K23" i="4"/>
  <c r="K25" i="4"/>
  <c r="K44" i="4"/>
  <c r="K45" i="4"/>
  <c r="K46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J65" i="4"/>
  <c r="K65" i="4"/>
  <c r="K66" i="4"/>
  <c r="K67" i="4"/>
  <c r="K68" i="4"/>
  <c r="K69" i="4"/>
  <c r="J90" i="4"/>
  <c r="K90" i="4"/>
  <c r="K91" i="4"/>
  <c r="J92" i="4"/>
  <c r="K92" i="4"/>
  <c r="J93" i="4"/>
  <c r="K93" i="4"/>
  <c r="K94" i="4"/>
  <c r="K101" i="4"/>
  <c r="K102" i="4"/>
  <c r="K103" i="4"/>
  <c r="K104" i="4"/>
  <c r="K105" i="4"/>
  <c r="K106" i="4"/>
  <c r="K107" i="4"/>
  <c r="K108" i="4"/>
  <c r="K109" i="4"/>
  <c r="K110" i="4"/>
  <c r="K115" i="4"/>
  <c r="K11" i="4"/>
  <c r="K88" i="4"/>
  <c r="J88" i="4"/>
  <c r="G69" i="4"/>
  <c r="J69" i="4"/>
  <c r="G68" i="4"/>
  <c r="J68" i="4"/>
  <c r="J57" i="4"/>
  <c r="J13" i="4"/>
  <c r="J15" i="4"/>
  <c r="J17" i="4"/>
  <c r="J19" i="4"/>
  <c r="J21" i="4"/>
  <c r="J23" i="4"/>
  <c r="J25" i="4"/>
  <c r="F44" i="4"/>
  <c r="J44" i="4" s="1"/>
  <c r="J45" i="4"/>
  <c r="J46" i="4"/>
  <c r="J48" i="4"/>
  <c r="J49" i="4"/>
  <c r="J50" i="4"/>
  <c r="J51" i="4"/>
  <c r="J52" i="4"/>
  <c r="J53" i="4"/>
  <c r="J54" i="4"/>
  <c r="J55" i="4"/>
  <c r="J56" i="4"/>
  <c r="J58" i="4"/>
  <c r="J59" i="4"/>
  <c r="J66" i="4"/>
  <c r="J67" i="4"/>
  <c r="J62" i="4"/>
  <c r="J60" i="4"/>
  <c r="J61" i="4"/>
  <c r="J89" i="4"/>
  <c r="F91" i="4"/>
  <c r="J91" i="4" s="1"/>
  <c r="J95" i="4"/>
  <c r="J96" i="4"/>
  <c r="J97" i="4"/>
  <c r="J98" i="4"/>
  <c r="J99" i="4"/>
  <c r="J100" i="4"/>
  <c r="J101" i="4"/>
  <c r="J102" i="4"/>
  <c r="J103" i="4"/>
  <c r="J104" i="4"/>
  <c r="J105" i="4"/>
  <c r="J106" i="4"/>
  <c r="J107" i="4"/>
  <c r="J108" i="4"/>
  <c r="J110" i="4"/>
  <c r="J94" i="4"/>
  <c r="J115" i="4"/>
  <c r="F11" i="4"/>
  <c r="J11" i="4" s="1"/>
  <c r="F116" i="4" l="1"/>
  <c r="F120" i="4" s="1"/>
  <c r="J109" i="4"/>
  <c r="K100" i="4"/>
  <c r="K99" i="4"/>
  <c r="K98" i="4"/>
  <c r="K97" i="4"/>
  <c r="K96" i="4"/>
  <c r="K95" i="4"/>
  <c r="J116" i="4" l="1"/>
  <c r="G91" i="4"/>
  <c r="B116" i="4" l="1"/>
  <c r="F119" i="4" s="1"/>
  <c r="K89" i="4"/>
  <c r="K116" i="4" s="1"/>
  <c r="G121" i="4" l="1"/>
  <c r="H121" i="4" s="1"/>
  <c r="J121" i="4" s="1"/>
  <c r="G119" i="4"/>
  <c r="H119" i="4" s="1"/>
  <c r="J119" i="4" s="1"/>
  <c r="G120" i="4"/>
  <c r="H120" i="4" s="1"/>
  <c r="J120" i="4" s="1"/>
  <c r="D120" i="4"/>
  <c r="D121" i="4" l="1"/>
</calcChain>
</file>

<file path=xl/sharedStrings.xml><?xml version="1.0" encoding="utf-8"?>
<sst xmlns="http://schemas.openxmlformats.org/spreadsheetml/2006/main" count="317" uniqueCount="209">
  <si>
    <t>ks</t>
  </si>
  <si>
    <t>m</t>
  </si>
  <si>
    <t>hod</t>
  </si>
  <si>
    <t>č.</t>
  </si>
  <si>
    <t xml:space="preserve">Položka </t>
  </si>
  <si>
    <t>MJ</t>
  </si>
  <si>
    <t>Výdaje v Kč bez DPH</t>
  </si>
  <si>
    <t>Kč/MJ</t>
  </si>
  <si>
    <t xml:space="preserve">Způsobilé </t>
  </si>
  <si>
    <t>Nezpůsobilé</t>
  </si>
  <si>
    <t>Položkový rozpočet k akci:</t>
  </si>
  <si>
    <t>Montáž svítidel</t>
  </si>
  <si>
    <t>Demontáž stávajících svítidel</t>
  </si>
  <si>
    <t>Zpracování revizní zprávy</t>
  </si>
  <si>
    <t>kpl.</t>
  </si>
  <si>
    <t>Rekapitulace</t>
  </si>
  <si>
    <t>Celkové výdaje</t>
  </si>
  <si>
    <t>podíl</t>
  </si>
  <si>
    <t>bez DPH</t>
  </si>
  <si>
    <t>DPH (21%)</t>
  </si>
  <si>
    <t>s DPH</t>
  </si>
  <si>
    <t>Z toho způsobilé výdaje</t>
  </si>
  <si>
    <t>Z toho nezpůsobilé výdaje</t>
  </si>
  <si>
    <t>∑</t>
  </si>
  <si>
    <t>Množství</t>
  </si>
  <si>
    <t>1.1</t>
  </si>
  <si>
    <t>1.2</t>
  </si>
  <si>
    <t>1.3</t>
  </si>
  <si>
    <t>1.4</t>
  </si>
  <si>
    <t>1.5</t>
  </si>
  <si>
    <t>1.6</t>
  </si>
  <si>
    <t>1.7</t>
  </si>
  <si>
    <t>1.8</t>
  </si>
  <si>
    <t>Výdaje v Kč s DPH</t>
  </si>
  <si>
    <t>Způsobilé</t>
  </si>
  <si>
    <t>Redukce na výložník</t>
  </si>
  <si>
    <t>Výložník UNI 500 vč. příslušenství pro upevnění na sloup</t>
  </si>
  <si>
    <t>Výložník V1/89-1500 (h=1,8m)</t>
  </si>
  <si>
    <t>Výložník koncový rovný UDTR 1 - 500</t>
  </si>
  <si>
    <t>Drát 10 drát o 10mm(0,62kg/m), pevně</t>
  </si>
  <si>
    <t xml:space="preserve">SV 9.35.4/2 (dva nosiče pojistek) Stožárová výzbroj </t>
  </si>
  <si>
    <t>Svorka univerzální pro lano 6-50mm2</t>
  </si>
  <si>
    <t>Svorka propichovací pro AES</t>
  </si>
  <si>
    <t>Pronájem mobilní plošiny</t>
  </si>
  <si>
    <t>kpl</t>
  </si>
  <si>
    <t>Predběžné obhlídky st místa</t>
  </si>
  <si>
    <t>Dokumentace příprava zakázky</t>
  </si>
  <si>
    <t>Účast na koordinačních jednáních a kontrolních dnech</t>
  </si>
  <si>
    <t>Likvidace a odvoz odpadu</t>
  </si>
  <si>
    <t>Mimostaveništní doprava, přesun</t>
  </si>
  <si>
    <t>Úklid stanoviště</t>
  </si>
  <si>
    <t>Spolupráce se správci sítí</t>
  </si>
  <si>
    <t>Zabezpečení pracoviště</t>
  </si>
  <si>
    <t>Dopravní značení</t>
  </si>
  <si>
    <t>PD realizační dokumentace</t>
  </si>
  <si>
    <t>Energetický audit</t>
  </si>
  <si>
    <t>Dokumentace pro revizního technika</t>
  </si>
  <si>
    <t>Podružný materiál</t>
  </si>
  <si>
    <t>1.18</t>
  </si>
  <si>
    <t>1.19</t>
  </si>
  <si>
    <t>1.20</t>
  </si>
  <si>
    <t>1.21</t>
  </si>
  <si>
    <t>1.22</t>
  </si>
  <si>
    <t>1.23</t>
  </si>
  <si>
    <t>1.24</t>
  </si>
  <si>
    <t>1.25</t>
  </si>
  <si>
    <t>1.26</t>
  </si>
  <si>
    <t>1.27</t>
  </si>
  <si>
    <t>1.28</t>
  </si>
  <si>
    <t>1.29</t>
  </si>
  <si>
    <t>1.30</t>
  </si>
  <si>
    <t>1.31</t>
  </si>
  <si>
    <t>1.32</t>
  </si>
  <si>
    <t>1.33</t>
  </si>
  <si>
    <t>Trubka ocelová 6040 d 40   mm, pevně</t>
  </si>
  <si>
    <t>1.34</t>
  </si>
  <si>
    <t>1.35</t>
  </si>
  <si>
    <t>1.36</t>
  </si>
  <si>
    <t>1.37</t>
  </si>
  <si>
    <t>1.38</t>
  </si>
  <si>
    <t>1.39</t>
  </si>
  <si>
    <t>1.40</t>
  </si>
  <si>
    <t>1.41</t>
  </si>
  <si>
    <t>1.42</t>
  </si>
  <si>
    <t>Materiál</t>
  </si>
  <si>
    <t>Montážní práce</t>
  </si>
  <si>
    <t>Konzola pro závěsný kabel LVF-3 (AES)</t>
  </si>
  <si>
    <t>Konzola pro závěsný kabel LVT-F1 (AES)</t>
  </si>
  <si>
    <t>Ukončení vodičů v rozváděřích Do  25   mm2</t>
  </si>
  <si>
    <t>Ukončení vodičů na svorkovnici Do  25 mm2</t>
  </si>
  <si>
    <t>ukončení vodičů Na vodiči AlFe</t>
  </si>
  <si>
    <t>Ostatní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</si>
  <si>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</si>
  <si>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</si>
  <si>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</si>
  <si>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</si>
  <si>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</si>
  <si>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</si>
  <si>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</si>
  <si>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</si>
  <si>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</si>
  <si>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</si>
  <si>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</si>
  <si>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</si>
  <si>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</si>
  <si>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Certifikované měření osvětlení po realizaci projektu</t>
  </si>
  <si>
    <t>Technický dozor investora</t>
  </si>
  <si>
    <t>Elektromateriál</t>
  </si>
  <si>
    <t>Rozváděče RVO</t>
  </si>
  <si>
    <t>Vyhledani pripojovaciho mista</t>
  </si>
  <si>
    <t>3.1</t>
  </si>
  <si>
    <t>3.3</t>
  </si>
  <si>
    <t>3.4</t>
  </si>
  <si>
    <t>3.5</t>
  </si>
  <si>
    <t>3.7</t>
  </si>
  <si>
    <t>3.8</t>
  </si>
  <si>
    <t>3.9</t>
  </si>
  <si>
    <t>3.10</t>
  </si>
  <si>
    <t>3.11</t>
  </si>
  <si>
    <t>3.12</t>
  </si>
  <si>
    <t>3.13</t>
  </si>
  <si>
    <t>3.14</t>
  </si>
  <si>
    <t>3.15</t>
  </si>
  <si>
    <t>3.16</t>
  </si>
  <si>
    <t>3.17</t>
  </si>
  <si>
    <t>3.18</t>
  </si>
  <si>
    <t>3.20</t>
  </si>
  <si>
    <t>3.21</t>
  </si>
  <si>
    <t>3.22</t>
  </si>
  <si>
    <t>3.23</t>
  </si>
  <si>
    <t>3.24</t>
  </si>
  <si>
    <t>3.25</t>
  </si>
  <si>
    <t>3.26</t>
  </si>
  <si>
    <t>3.27</t>
  </si>
  <si>
    <t>Revizni technik - revize</t>
  </si>
  <si>
    <t>recyklační poplatek svítidla</t>
  </si>
  <si>
    <t>PPV</t>
  </si>
  <si>
    <t>Rizika a pojištění</t>
  </si>
  <si>
    <t>GZS</t>
  </si>
  <si>
    <t>Doprava, přesun hmot</t>
  </si>
  <si>
    <t>Provozní vlivy</t>
  </si>
  <si>
    <t>2.14</t>
  </si>
  <si>
    <t>2.15</t>
  </si>
  <si>
    <t>3.6</t>
  </si>
  <si>
    <t>Zpracování projektové dokumentace vč. pasportu předmětné části a generelu VO</t>
  </si>
  <si>
    <t>DPH</t>
  </si>
  <si>
    <t>REKONSTRUKCE VEŘEJNÉHO OSVĚTLENÍ</t>
  </si>
  <si>
    <t>Kabel silový CYKY-J 5x1.5 mm2 , pevně</t>
  </si>
  <si>
    <t>ROZVADĚČ RVOp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</si>
  <si>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</si>
  <si>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</si>
  <si>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</si>
  <si>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</si>
  <si>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</si>
  <si>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</si>
  <si>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</si>
  <si>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</si>
  <si>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</si>
  <si>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Objímka třmenová s hákem 205</t>
  </si>
  <si>
    <t>Dne: 26.10.2022   Zpracoval: Pavel Keřt AKTÉ PK s.r.o.</t>
  </si>
  <si>
    <t>Skříň s pojistkami na sloup (SP100/NSP3P) s příslušenstvím výměna</t>
  </si>
  <si>
    <t>Závěsný kabel silový AES 4x25  mm2</t>
  </si>
  <si>
    <t>Zemnící tyč</t>
  </si>
  <si>
    <t>úprava rozváděče RVO 01 vč. systému řízení a spínání</t>
  </si>
  <si>
    <t>úprava rozváděče RVO 03 vč. systému řízení a spínání</t>
  </si>
  <si>
    <t>úprava rozváděče RVO 04 vč. systému řízení a spínání</t>
  </si>
  <si>
    <t>úprava rozváděče RVO 05 vč. systému řízení a spínání</t>
  </si>
  <si>
    <t>úprava rozváděče RVO 06 vč. systému řízení a spínání</t>
  </si>
  <si>
    <t>úprava rozváděče RVO 08 vč. systému řízení a spínání</t>
  </si>
  <si>
    <t>úprava rozváděče RVO 10 vč. systému řízení a spínání</t>
  </si>
  <si>
    <t>úprava rozváděče RVO 12 vč. systému řízení a spínání</t>
  </si>
  <si>
    <t>úprava rozváděče RVO 13 vč. systému řízení a spínání</t>
  </si>
  <si>
    <t>úprava rozváděče RVO 14 vč. systému řízení a spínání</t>
  </si>
  <si>
    <t>úprava rozváděče RVO 18 vč. systému řízení a spínání</t>
  </si>
  <si>
    <t>úprava rozváděče RVO 24 vč. systému řízení a spínání</t>
  </si>
  <si>
    <t>úprava rozváděče RVO 25 vč. systému řízení a spínání</t>
  </si>
  <si>
    <t>úprava rozváděče RVO 28 vč. systému řízení a spínání</t>
  </si>
  <si>
    <t>úprava rozváděče RVO 41 vč. systému řízení a spínání</t>
  </si>
  <si>
    <t>úprava rozváděče RVO 42 vč. systému řízení a spínání</t>
  </si>
  <si>
    <t>úprava rozváděče RVO 43 vč. systému řízení a spínání</t>
  </si>
  <si>
    <t>2.16</t>
  </si>
  <si>
    <t>2.17</t>
  </si>
  <si>
    <t>2.18</t>
  </si>
  <si>
    <t>2.19</t>
  </si>
  <si>
    <t>2.20</t>
  </si>
  <si>
    <t>2.21</t>
  </si>
  <si>
    <t>2.22</t>
  </si>
  <si>
    <t>2.23</t>
  </si>
  <si>
    <t>2.24</t>
  </si>
  <si>
    <t>Kč</t>
  </si>
  <si>
    <t>Svítidla - dle technické specifikace parametrů pro silniční svítidlo</t>
  </si>
  <si>
    <t>Navrženo TVO40SQ20N 20W</t>
  </si>
  <si>
    <t>Navrženo TVO40SQ30N 30W</t>
  </si>
  <si>
    <t>Navrženo TVO40SQ35N 35W</t>
  </si>
  <si>
    <t>Navrženo TVO40SQ50N 50W</t>
  </si>
  <si>
    <t>Navrženo TVO40SQ70N 70W</t>
  </si>
  <si>
    <t>Navrženo TVO40SQ80N 80W</t>
  </si>
  <si>
    <t>Navrženo TVO40SQ125N 125W</t>
  </si>
  <si>
    <t xml:space="preserve">Navrženo TVO40SQ40N 40W </t>
  </si>
  <si>
    <t>LED veřejné osvětlení příkon max. 20W, stmívatelné 4DIM NAST. AstroDIM, přepěťová ochrana včetně pojistky.  Svítidlo musí splňovat technickou specifikaci - příloha č.7 a Standardy VO města UB</t>
  </si>
  <si>
    <t>LED veřejné osvětlení příkon max. 30W, stmívatelné  4DIM NAST. AstroDIM, přepěťová ochrana včetně pojistky.  Svítidlo musí splňovat technickou specifikaci - příloha č.7 a Standardy VO města UB</t>
  </si>
  <si>
    <t>LED veřejné osvětlení příkon max. 35W, stmívatelné  4DIM NAST. AstroDIM, přepěťová ochrana včetně pojistky. Svítidlo musí splňovat technickou specifikaci - příloha č.7 a Standardy VO města UB</t>
  </si>
  <si>
    <t>LED veřejné osvětlení příkon max. 40W, stmívatelné  4DIM NAST. AstroDIM, přepěťová ochrana včetně pojistky. Svítidlo musí splňovat technickou specifikaci - příloha č.7 a Standardy VO města UB</t>
  </si>
  <si>
    <t>LED veřejné osvětlení příkon max 50W, stmívatelné  4DIM NAST. AstroDIM, přepěťová ochrana včetně pojistky. Svítidlo musí splňovat technickou specifikaci - příloha č.7 a Standardy VO města UB</t>
  </si>
  <si>
    <t>LED veřejné osvětlení příkon max. 70W, stmívatelné  4DIM NAST. AstroDIM, přepěťová ochrana včetně pojistky. Svítidlo musí splňovat technickou specifikaci - příloha č.7 a Standardy VO města UB</t>
  </si>
  <si>
    <t>LED veřejné osvětlení příkon max. 80W, stmívatelné  4DIM NAST. AstroDIM, přepěťová ochrana včetně pojistky. Svítidlo musí splňovat technickou specifikaci - příloha č.7 a Standardy VO města UB</t>
  </si>
  <si>
    <t>LED veřejné osvětlení příkon max. 125W, stmívatelné  4DIM NAST. AstroDIM, přepěťová ochrana včetně pojistky. Svítidlo musí splňovat technickou specifikaci - příloha č.7 a Standardy VO města UB</t>
  </si>
  <si>
    <t>úprava rozváděče RVO 10 vč. systému řízení a spínání a RVO 11</t>
  </si>
  <si>
    <t>MĚSTA UHERSKÝ BROD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</si>
</sst>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FA"/>
        <bgColor indexed="64"/>
      </patternFill>
    </fill>
    <fill>
      <patternFill patternType="solid">
        <fgColor rgb="FFF5FFFA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1" xfId="0" applyFont="1" applyBorder="1" applyAlignment="1">
      <alignment vertical="center"/>
    </xf>
    <xf numFmtId="49" fontId="5" fillId="3" borderId="1" xfId="0" applyNumberFormat="1" applyFont="1" applyFill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/>
    </xf>
    <xf numFmtId="49" fontId="5" fillId="3" borderId="1" xfId="0" applyNumberFormat="1" applyFont="1" applyFill="1" applyBorder="1" applyAlignment="1">
      <alignment horizontal="left" vertic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vertical="center"/>
    </xf>
    <xf numFmtId="0" fontId="1" fillId="0" borderId="1" xfId="0" applyFont="1" applyBorder="1" applyAlignment="1">
      <alignment horizontal="center" vertical="center"/>
    </xf>
    <xf numFmtId="10" fontId="1" fillId="0" borderId="1" xfId="0" applyNumberFormat="1" applyFont="1" applyBorder="1" applyAlignment="1">
      <alignment vertical="center"/>
    </xf>
    <xf numFmtId="0" fontId="1" fillId="0" borderId="8" xfId="0" applyFont="1" applyBorder="1" applyAlignment="1">
      <alignment horizontal="center" vertical="center"/>
    </xf>
    <xf numFmtId="10" fontId="1" fillId="0" borderId="9" xfId="0" applyNumberFormat="1" applyFont="1" applyBorder="1" applyAlignment="1">
      <alignment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4" fontId="6" fillId="0" borderId="1" xfId="0" applyNumberFormat="1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4" fontId="3" fillId="0" borderId="1" xfId="0" applyNumberFormat="1" applyFont="1" applyBorder="1" applyAlignment="1">
      <alignment horizontal="right" vertical="center"/>
    </xf>
    <xf numFmtId="4" fontId="3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3" fontId="3" fillId="0" borderId="1" xfId="0" applyNumberFormat="1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4" fontId="3" fillId="0" borderId="1" xfId="0" applyNumberFormat="1" applyFont="1" applyBorder="1" applyAlignment="1">
      <alignment vertical="center"/>
    </xf>
    <xf numFmtId="4" fontId="3" fillId="0" borderId="6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4" fontId="5" fillId="3" borderId="1" xfId="0" applyNumberFormat="1" applyFont="1" applyFill="1" applyBorder="1" applyAlignment="1">
      <alignment horizontal="right" vertical="center"/>
    </xf>
    <xf numFmtId="49" fontId="5" fillId="3" borderId="1" xfId="0" applyNumberFormat="1" applyFont="1" applyFill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vertical="center"/>
    </xf>
    <xf numFmtId="49" fontId="7" fillId="3" borderId="1" xfId="0" applyNumberFormat="1" applyFont="1" applyFill="1" applyBorder="1" applyAlignment="1">
      <alignment horizontal="left" vertical="center"/>
    </xf>
    <xf numFmtId="4" fontId="1" fillId="0" borderId="9" xfId="0" applyNumberFormat="1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2" fillId="0" borderId="3" xfId="0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4" fontId="1" fillId="0" borderId="11" xfId="0" applyNumberFormat="1" applyFont="1" applyBorder="1" applyAlignment="1">
      <alignment vertical="center"/>
    </xf>
    <xf numFmtId="0" fontId="2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right" vertical="center"/>
    </xf>
    <xf numFmtId="4" fontId="6" fillId="0" borderId="6" xfId="0" applyNumberFormat="1" applyFont="1" applyBorder="1" applyAlignment="1">
      <alignment horizontal="right" vertical="center" wrapText="1"/>
    </xf>
    <xf numFmtId="0" fontId="3" fillId="0" borderId="6" xfId="0" applyFont="1" applyBorder="1" applyAlignment="1">
      <alignment horizontal="right" vertical="center"/>
    </xf>
    <xf numFmtId="0" fontId="6" fillId="0" borderId="6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4" fontId="3" fillId="0" borderId="5" xfId="0" applyNumberFormat="1" applyFont="1" applyBorder="1" applyAlignment="1">
      <alignment horizontal="right" vertical="center"/>
    </xf>
    <xf numFmtId="4" fontId="3" fillId="0" borderId="5" xfId="0" applyNumberFormat="1" applyFont="1" applyBorder="1" applyAlignment="1">
      <alignment vertical="center"/>
    </xf>
    <xf numFmtId="4" fontId="6" fillId="0" borderId="5" xfId="0" applyNumberFormat="1" applyFont="1" applyBorder="1" applyAlignment="1">
      <alignment vertical="center"/>
    </xf>
    <xf numFmtId="4" fontId="6" fillId="0" borderId="6" xfId="0" applyNumberFormat="1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2" fillId="0" borderId="15" xfId="0" applyFont="1" applyBorder="1" applyAlignment="1">
      <alignment horizontal="right" vertical="center"/>
    </xf>
    <xf numFmtId="0" fontId="2" fillId="0" borderId="12" xfId="0" applyFont="1" applyBorder="1" applyAlignment="1">
      <alignment vertical="center"/>
    </xf>
    <xf numFmtId="4" fontId="1" fillId="0" borderId="17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/>
    </xf>
    <xf numFmtId="0" fontId="10" fillId="0" borderId="5" xfId="0" applyFont="1" applyBorder="1" applyAlignment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/>
    </xf>
    <xf numFmtId="0" fontId="2" fillId="5" borderId="1" xfId="0" applyFont="1" applyFill="1" applyBorder="1" applyAlignment="1">
      <alignment horizontal="center" vertical="center" wrapText="1"/>
    </xf>
    <xf numFmtId="49" fontId="2" fillId="5" borderId="5" xfId="0" applyNumberFormat="1" applyFont="1" applyFill="1" applyBorder="1" applyAlignment="1">
      <alignment horizontal="center" vertical="center"/>
    </xf>
    <xf numFmtId="4" fontId="5" fillId="5" borderId="1" xfId="0" applyNumberFormat="1" applyFont="1" applyFill="1" applyBorder="1" applyAlignment="1">
      <alignment horizontal="right" vertical="center"/>
    </xf>
    <xf numFmtId="49" fontId="5" fillId="5" borderId="1" xfId="0" applyNumberFormat="1" applyFont="1" applyFill="1" applyBorder="1" applyAlignment="1">
      <alignment horizontal="right" vertical="center"/>
    </xf>
    <xf numFmtId="4" fontId="6" fillId="5" borderId="1" xfId="0" applyNumberFormat="1" applyFont="1" applyFill="1" applyBorder="1" applyAlignment="1">
      <alignment horizontal="right" vertical="center" wrapText="1"/>
    </xf>
    <xf numFmtId="0" fontId="6" fillId="5" borderId="1" xfId="0" applyFont="1" applyFill="1" applyBorder="1" applyAlignment="1">
      <alignment horizontal="right" vertical="center"/>
    </xf>
    <xf numFmtId="0" fontId="6" fillId="5" borderId="1" xfId="0" applyFont="1" applyFill="1" applyBorder="1" applyAlignment="1">
      <alignment horizontal="right" vertical="center" wrapText="1"/>
    </xf>
    <xf numFmtId="4" fontId="1" fillId="0" borderId="1" xfId="0" applyNumberFormat="1" applyFont="1" applyBorder="1" applyAlignment="1">
      <alignment vertical="center" shrinkToFit="1"/>
    </xf>
    <xf numFmtId="4" fontId="1" fillId="0" borderId="6" xfId="0" applyNumberFormat="1" applyFont="1" applyBorder="1" applyAlignment="1">
      <alignment vertical="center" shrinkToFit="1"/>
    </xf>
    <xf numFmtId="4" fontId="1" fillId="0" borderId="16" xfId="0" applyNumberFormat="1" applyFont="1" applyBorder="1" applyAlignment="1">
      <alignment vertical="center" shrinkToFit="1"/>
    </xf>
    <xf numFmtId="0" fontId="1" fillId="5" borderId="8" xfId="0" applyFont="1" applyFill="1" applyBorder="1" applyAlignment="1">
      <alignment horizontal="center" vertical="center"/>
    </xf>
    <xf numFmtId="4" fontId="9" fillId="5" borderId="9" xfId="0" applyNumberFormat="1" applyFont="1" applyFill="1" applyBorder="1" applyAlignment="1">
      <alignment vertical="center"/>
    </xf>
    <xf numFmtId="4" fontId="6" fillId="5" borderId="9" xfId="0" applyNumberFormat="1" applyFont="1" applyFill="1" applyBorder="1" applyAlignment="1">
      <alignment vertical="center"/>
    </xf>
    <xf numFmtId="4" fontId="6" fillId="5" borderId="11" xfId="0" applyNumberFormat="1" applyFont="1" applyFill="1" applyBorder="1" applyAlignment="1">
      <alignment vertical="center"/>
    </xf>
    <xf numFmtId="4" fontId="5" fillId="4" borderId="1" xfId="0" applyNumberFormat="1" applyFont="1" applyFill="1" applyBorder="1" applyAlignment="1" applyProtection="1">
      <alignment horizontal="right" vertical="center"/>
      <protection locked="0"/>
    </xf>
    <xf numFmtId="4" fontId="3" fillId="4" borderId="1" xfId="0" applyNumberFormat="1" applyFont="1" applyFill="1" applyBorder="1" applyAlignment="1" applyProtection="1">
      <alignment horizontal="right" vertical="center"/>
      <protection locked="0"/>
    </xf>
    <xf numFmtId="49" fontId="2" fillId="0" borderId="22" xfId="0" applyNumberFormat="1" applyFont="1" applyBorder="1" applyAlignment="1">
      <alignment horizontal="center" vertical="center"/>
    </xf>
    <xf numFmtId="4" fontId="5" fillId="3" borderId="23" xfId="0" applyNumberFormat="1" applyFont="1" applyFill="1" applyBorder="1" applyAlignment="1">
      <alignment horizontal="right" vertical="center"/>
    </xf>
    <xf numFmtId="4" fontId="6" fillId="0" borderId="23" xfId="0" applyNumberFormat="1" applyFont="1" applyBorder="1" applyAlignment="1">
      <alignment horizontal="right" vertical="center" wrapText="1"/>
    </xf>
    <xf numFmtId="49" fontId="2" fillId="0" borderId="13" xfId="0" applyNumberFormat="1" applyFont="1" applyBorder="1" applyAlignment="1">
      <alignment horizontal="center" vertical="center"/>
    </xf>
    <xf numFmtId="4" fontId="5" fillId="3" borderId="24" xfId="0" applyNumberFormat="1" applyFont="1" applyFill="1" applyBorder="1" applyAlignment="1">
      <alignment horizontal="right" vertical="center"/>
    </xf>
    <xf numFmtId="4" fontId="5" fillId="4" borderId="24" xfId="0" applyNumberFormat="1" applyFont="1" applyFill="1" applyBorder="1" applyAlignment="1" applyProtection="1">
      <alignment horizontal="right" vertical="center"/>
      <protection locked="0"/>
    </xf>
    <xf numFmtId="4" fontId="6" fillId="0" borderId="24" xfId="0" applyNumberFormat="1" applyFont="1" applyBorder="1" applyAlignment="1">
      <alignment horizontal="right" vertical="center" wrapText="1"/>
    </xf>
    <xf numFmtId="49" fontId="5" fillId="3" borderId="25" xfId="0" applyNumberFormat="1" applyFont="1" applyFill="1" applyBorder="1" applyAlignment="1">
      <alignment horizontal="left" vertical="center" wrapText="1"/>
    </xf>
    <xf numFmtId="49" fontId="5" fillId="3" borderId="26" xfId="0" applyNumberFormat="1" applyFont="1" applyFill="1" applyBorder="1" applyAlignment="1">
      <alignment horizontal="left" vertical="center" wrapText="1"/>
    </xf>
    <xf numFmtId="0" fontId="6" fillId="0" borderId="27" xfId="0" applyFont="1" applyBorder="1" applyAlignment="1">
      <alignment horizontal="right" vertical="center"/>
    </xf>
    <xf numFmtId="4" fontId="3" fillId="0" borderId="22" xfId="0" applyNumberFormat="1" applyFont="1" applyBorder="1" applyAlignment="1">
      <alignment horizontal="right" vertical="center"/>
    </xf>
    <xf numFmtId="4" fontId="3" fillId="0" borderId="27" xfId="0" applyNumberFormat="1" applyFont="1" applyBorder="1" applyAlignment="1">
      <alignment horizontal="right" vertical="center"/>
    </xf>
    <xf numFmtId="0" fontId="6" fillId="0" borderId="14" xfId="0" applyFont="1" applyBorder="1" applyAlignment="1">
      <alignment horizontal="right" vertical="center"/>
    </xf>
    <xf numFmtId="4" fontId="3" fillId="0" borderId="13" xfId="0" applyNumberFormat="1" applyFont="1" applyBorder="1" applyAlignment="1">
      <alignment horizontal="right" vertical="center"/>
    </xf>
    <xf numFmtId="4" fontId="3" fillId="0" borderId="14" xfId="0" applyNumberFormat="1" applyFont="1" applyBorder="1" applyAlignment="1">
      <alignment horizontal="right" vertical="center"/>
    </xf>
    <xf numFmtId="49" fontId="5" fillId="4" borderId="23" xfId="0" applyNumberFormat="1" applyFont="1" applyFill="1" applyBorder="1" applyAlignment="1">
      <alignment horizontal="left" vertical="center" wrapText="1"/>
    </xf>
    <xf numFmtId="49" fontId="5" fillId="4" borderId="28" xfId="0" applyNumberFormat="1" applyFont="1" applyFill="1" applyBorder="1" applyAlignment="1">
      <alignment horizontal="left" vertical="center" wrapText="1"/>
    </xf>
    <xf numFmtId="4" fontId="5" fillId="0" borderId="23" xfId="0" applyNumberFormat="1" applyFont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49" fontId="2" fillId="0" borderId="0" xfId="0" applyNumberFormat="1" applyFont="1" applyAlignment="1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7" borderId="6" xfId="0" applyFont="1" applyFill="1" applyBorder="1" applyAlignment="1">
      <alignment horizontal="center" vertical="center"/>
    </xf>
    <xf numFmtId="0" fontId="2" fillId="6" borderId="18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center" vertical="center" wrapText="1"/>
    </xf>
    <xf numFmtId="0" fontId="0" fillId="6" borderId="20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3" fontId="6" fillId="5" borderId="9" xfId="0" applyNumberFormat="1" applyFont="1" applyFill="1" applyBorder="1" applyAlignment="1">
      <alignment vertical="center"/>
    </xf>
    <xf numFmtId="0" fontId="3" fillId="5" borderId="9" xfId="0" applyFont="1" applyFill="1" applyBorder="1" applyAlignment="1">
      <alignment vertical="center"/>
    </xf>
    <xf numFmtId="0" fontId="2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2" fillId="0" borderId="1" xfId="0" applyFont="1" applyBorder="1" applyAlignment="1">
      <alignment vertical="center"/>
    </xf>
  </cellXfs>
  <cellStyles count="1">
    <cellStyle name="Normální" xfId="0" builtinId="0"/>
  </cellStyles>
  <dxfs count="0"/>
  <tableStyles count="0" defaultTableStyle="TableStyleMedium9" defaultPivotStyle="PivotStyleLight16"/>
  <colors>
    <mruColors>
      <color rgb="FFF5FFFA"/>
      <color rgb="FFF3FFF8"/>
      <color rgb="FFEFFFF6"/>
      <color rgb="FF00B853"/>
      <color rgb="FFFFFF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41911</xdr:rowOff>
    </xdr:from>
    <xdr:to>
      <xdr:col>1</xdr:col>
      <xdr:colOff>1308100</xdr:colOff>
      <xdr:row>3</xdr:row>
      <xdr:rowOff>20083</xdr:rowOff>
    </xdr:to>
    <xdr:pic>
      <xdr:nvPicPr>
        <xdr:cNvPr id="5" name="Obrázek 4">
          <a:extLst>
            <a:ext uri="{FF2B5EF4-FFF2-40B4-BE49-F238E27FC236}">
              <a16:creationId xmlns:a16="http://schemas.microsoft.com/office/drawing/2014/main" id="{83177F1B-6B8A-4A46-83A7-53FD304A9B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1911"/>
          <a:ext cx="1758950" cy="549672"/>
        </a:xfrm>
        <a:prstGeom prst="rect">
          <a:avLst/>
        </a:prstGeom>
      </xdr:spPr>
    </xdr:pic>
    <xdr:clientData/>
  </xdr:twoCellAnchor>
  <xdr:twoCellAnchor editAs="oneCell">
    <xdr:from>
      <xdr:col>1</xdr:col>
      <xdr:colOff>2638425</xdr:colOff>
      <xdr:row>0</xdr:row>
      <xdr:rowOff>38735</xdr:rowOff>
    </xdr:from>
    <xdr:to>
      <xdr:col>1</xdr:col>
      <xdr:colOff>3810635</xdr:colOff>
      <xdr:row>3</xdr:row>
      <xdr:rowOff>38735</xdr:rowOff>
    </xdr:to>
    <xdr:pic>
      <xdr:nvPicPr>
        <xdr:cNvPr id="6" name="Obrázek 5">
          <a:extLst>
            <a:ext uri="{FF2B5EF4-FFF2-40B4-BE49-F238E27FC236}">
              <a16:creationId xmlns:a16="http://schemas.microsoft.com/office/drawing/2014/main" id="{68808E2F-724B-4F02-B12B-C3FB7A760D2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89275" y="38735"/>
          <a:ext cx="1172210" cy="571500"/>
        </a:xfrm>
        <a:prstGeom prst="rect">
          <a:avLst/>
        </a:prstGeom>
      </xdr:spPr>
    </xdr:pic>
    <xdr:clientData/>
  </xdr:twoCellAnchor>
  <xdr:twoCellAnchor editAs="oneCell">
    <xdr:from>
      <xdr:col>8</xdr:col>
      <xdr:colOff>76705</xdr:colOff>
      <xdr:row>0</xdr:row>
      <xdr:rowOff>1</xdr:rowOff>
    </xdr:from>
    <xdr:to>
      <xdr:col>10</xdr:col>
      <xdr:colOff>441324</xdr:colOff>
      <xdr:row>3</xdr:row>
      <xdr:rowOff>133351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1ACA5957-4D02-43D6-9ED4-FB646ECEE8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566655" y="1"/>
          <a:ext cx="1234570" cy="7048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4"/>
  <sheetViews>
    <sheetView tabSelected="1" zoomScale="115" zoomScaleNormal="115" workbookViewId="0">
      <selection activeCell="N11" sqref="N11"/>
    </sheetView>
  </sheetViews>
  <sheetFormatPr defaultRowHeight="12.75" x14ac:dyDescent="0.25"/>
  <cols>
    <col min="1" max="1" width="6.7109375" style="10" customWidth="1"/>
    <col min="2" max="2" width="69.5703125" style="11" customWidth="1"/>
    <col min="3" max="3" width="8" style="11" customWidth="1"/>
    <col min="4" max="4" width="7.85546875" style="10" customWidth="1"/>
    <col min="5" max="5" width="9" style="11" customWidth="1"/>
    <col min="6" max="6" width="11.42578125" style="11" customWidth="1"/>
    <col min="7" max="7" width="0.140625" style="11" customWidth="1"/>
    <col min="8" max="8" width="11.7109375" style="11" customWidth="1"/>
    <col min="9" max="9" width="2.140625" style="11" customWidth="1"/>
    <col min="10" max="11" width="10.85546875" style="11" customWidth="1"/>
    <col min="12" max="12" width="9.140625" style="11"/>
    <col min="13" max="13" width="11.28515625" style="11" bestFit="1" customWidth="1"/>
    <col min="14" max="16384" width="9.140625" style="11"/>
  </cols>
  <sheetData>
    <row r="1" spans="1:11" s="44" customFormat="1" ht="15" x14ac:dyDescent="0.25"/>
    <row r="2" spans="1:11" s="44" customFormat="1" ht="15" x14ac:dyDescent="0.25"/>
    <row r="3" spans="1:11" s="44" customFormat="1" ht="15" x14ac:dyDescent="0.25"/>
    <row r="4" spans="1:11" s="9" customFormat="1" x14ac:dyDescent="0.25">
      <c r="A4" s="126" t="s">
        <v>10</v>
      </c>
      <c r="B4" s="126"/>
      <c r="C4" s="118" t="s">
        <v>146</v>
      </c>
      <c r="D4" s="118"/>
      <c r="E4" s="118"/>
      <c r="F4" s="118"/>
      <c r="G4" s="118"/>
      <c r="H4" s="118"/>
    </row>
    <row r="5" spans="1:11" ht="13.5" thickBot="1" x14ac:dyDescent="0.3">
      <c r="C5" s="118" t="s">
        <v>208</v>
      </c>
      <c r="D5" s="118"/>
      <c r="E5" s="118"/>
      <c r="F5" s="118"/>
      <c r="G5" s="118"/>
      <c r="H5" s="118"/>
    </row>
    <row r="6" spans="1:11" x14ac:dyDescent="0.25">
      <c r="A6" s="112" t="s">
        <v>3</v>
      </c>
      <c r="B6" s="129" t="s">
        <v>4</v>
      </c>
      <c r="C6" s="119" t="s">
        <v>24</v>
      </c>
      <c r="D6" s="119" t="s">
        <v>5</v>
      </c>
      <c r="E6" s="119" t="s">
        <v>6</v>
      </c>
      <c r="F6" s="119"/>
      <c r="G6" s="119"/>
      <c r="H6" s="113"/>
      <c r="I6" s="12"/>
      <c r="J6" s="112" t="s">
        <v>33</v>
      </c>
      <c r="K6" s="113"/>
    </row>
    <row r="7" spans="1:11" x14ac:dyDescent="0.25">
      <c r="A7" s="114"/>
      <c r="B7" s="131"/>
      <c r="C7" s="120"/>
      <c r="D7" s="120"/>
      <c r="E7" s="120" t="s">
        <v>7</v>
      </c>
      <c r="F7" s="122" t="s">
        <v>8</v>
      </c>
      <c r="G7" s="123"/>
      <c r="H7" s="121" t="s">
        <v>9</v>
      </c>
      <c r="J7" s="114" t="s">
        <v>34</v>
      </c>
      <c r="K7" s="116" t="s">
        <v>9</v>
      </c>
    </row>
    <row r="8" spans="1:11" x14ac:dyDescent="0.25">
      <c r="A8" s="114"/>
      <c r="B8" s="131"/>
      <c r="C8" s="120"/>
      <c r="D8" s="120"/>
      <c r="E8" s="120"/>
      <c r="F8" s="124"/>
      <c r="G8" s="125"/>
      <c r="H8" s="121"/>
      <c r="J8" s="115"/>
      <c r="K8" s="117"/>
    </row>
    <row r="9" spans="1:11" x14ac:dyDescent="0.25">
      <c r="A9" s="6">
        <v>1</v>
      </c>
      <c r="B9" s="3" t="s">
        <v>84</v>
      </c>
      <c r="C9" s="2"/>
      <c r="D9" s="2"/>
      <c r="E9" s="2"/>
      <c r="F9" s="1"/>
      <c r="G9" s="1"/>
      <c r="H9" s="51"/>
      <c r="J9" s="68">
        <v>1.21</v>
      </c>
      <c r="K9" s="56"/>
    </row>
    <row r="10" spans="1:11" x14ac:dyDescent="0.25">
      <c r="A10" s="70"/>
      <c r="B10" s="69" t="s">
        <v>190</v>
      </c>
      <c r="C10" s="71"/>
      <c r="D10" s="71"/>
      <c r="E10" s="71"/>
      <c r="F10" s="72"/>
      <c r="G10" s="1"/>
      <c r="H10" s="51"/>
      <c r="J10" s="57"/>
      <c r="K10" s="18"/>
    </row>
    <row r="11" spans="1:11" ht="22.5" x14ac:dyDescent="0.25">
      <c r="A11" s="91" t="s">
        <v>25</v>
      </c>
      <c r="B11" s="96" t="s">
        <v>199</v>
      </c>
      <c r="C11" s="92">
        <v>25</v>
      </c>
      <c r="D11" s="92" t="s">
        <v>0</v>
      </c>
      <c r="E11" s="93"/>
      <c r="F11" s="94">
        <f>C11*E11</f>
        <v>0</v>
      </c>
      <c r="G11" s="28"/>
      <c r="H11" s="100"/>
      <c r="I11" s="29"/>
      <c r="J11" s="101">
        <f>F11*$J$9</f>
        <v>0</v>
      </c>
      <c r="K11" s="102">
        <f>H11*$J$9</f>
        <v>0</v>
      </c>
    </row>
    <row r="12" spans="1:11" x14ac:dyDescent="0.25">
      <c r="A12" s="88"/>
      <c r="B12" s="103" t="s">
        <v>191</v>
      </c>
      <c r="C12" s="89"/>
      <c r="D12" s="89"/>
      <c r="E12" s="105"/>
      <c r="F12" s="90"/>
      <c r="G12" s="28"/>
      <c r="H12" s="97"/>
      <c r="I12" s="29"/>
      <c r="J12" s="98"/>
      <c r="K12" s="99"/>
    </row>
    <row r="13" spans="1:11" ht="22.5" x14ac:dyDescent="0.25">
      <c r="A13" s="91" t="s">
        <v>26</v>
      </c>
      <c r="B13" s="96" t="s">
        <v>200</v>
      </c>
      <c r="C13" s="92">
        <v>94</v>
      </c>
      <c r="D13" s="92" t="s">
        <v>0</v>
      </c>
      <c r="E13" s="93"/>
      <c r="F13" s="94">
        <f t="shared" ref="F13:F27" si="0">C13*E13</f>
        <v>0</v>
      </c>
      <c r="G13" s="28"/>
      <c r="H13" s="100"/>
      <c r="I13" s="29"/>
      <c r="J13" s="101">
        <f t="shared" ref="J13:J68" si="1">F13*$J$9</f>
        <v>0</v>
      </c>
      <c r="K13" s="102">
        <f t="shared" ref="K13:K68" si="2">H13*$J$9</f>
        <v>0</v>
      </c>
    </row>
    <row r="14" spans="1:11" ht="12" customHeight="1" x14ac:dyDescent="0.25">
      <c r="A14" s="88"/>
      <c r="B14" s="103" t="s">
        <v>192</v>
      </c>
      <c r="C14" s="89"/>
      <c r="D14" s="89"/>
      <c r="E14" s="105"/>
      <c r="F14" s="90"/>
      <c r="G14" s="28"/>
      <c r="H14" s="97"/>
      <c r="I14" s="29"/>
      <c r="J14" s="98"/>
      <c r="K14" s="99"/>
    </row>
    <row r="15" spans="1:11" ht="22.5" x14ac:dyDescent="0.25">
      <c r="A15" s="91" t="s">
        <v>27</v>
      </c>
      <c r="B15" s="96" t="s">
        <v>201</v>
      </c>
      <c r="C15" s="92">
        <v>49</v>
      </c>
      <c r="D15" s="92" t="s">
        <v>0</v>
      </c>
      <c r="E15" s="93"/>
      <c r="F15" s="94">
        <f t="shared" si="0"/>
        <v>0</v>
      </c>
      <c r="G15" s="28"/>
      <c r="H15" s="100"/>
      <c r="I15" s="29"/>
      <c r="J15" s="101">
        <f t="shared" si="1"/>
        <v>0</v>
      </c>
      <c r="K15" s="102">
        <f t="shared" si="2"/>
        <v>0</v>
      </c>
    </row>
    <row r="16" spans="1:11" ht="12" customHeight="1" x14ac:dyDescent="0.25">
      <c r="A16" s="88"/>
      <c r="B16" s="103" t="s">
        <v>193</v>
      </c>
      <c r="C16" s="89"/>
      <c r="D16" s="89"/>
      <c r="E16" s="105"/>
      <c r="F16" s="90"/>
      <c r="G16" s="28"/>
      <c r="H16" s="97"/>
      <c r="I16" s="29"/>
      <c r="J16" s="98"/>
      <c r="K16" s="99"/>
    </row>
    <row r="17" spans="1:13" ht="22.5" x14ac:dyDescent="0.25">
      <c r="A17" s="91" t="s">
        <v>28</v>
      </c>
      <c r="B17" s="96" t="s">
        <v>202</v>
      </c>
      <c r="C17" s="92">
        <v>77</v>
      </c>
      <c r="D17" s="92" t="s">
        <v>0</v>
      </c>
      <c r="E17" s="93"/>
      <c r="F17" s="94">
        <f t="shared" si="0"/>
        <v>0</v>
      </c>
      <c r="G17" s="28"/>
      <c r="H17" s="100"/>
      <c r="I17" s="29"/>
      <c r="J17" s="101">
        <f t="shared" si="1"/>
        <v>0</v>
      </c>
      <c r="K17" s="102">
        <f t="shared" si="2"/>
        <v>0</v>
      </c>
    </row>
    <row r="18" spans="1:13" x14ac:dyDescent="0.25">
      <c r="A18" s="88"/>
      <c r="B18" s="104" t="s">
        <v>198</v>
      </c>
      <c r="C18" s="89"/>
      <c r="D18" s="89"/>
      <c r="E18" s="105"/>
      <c r="F18" s="90"/>
      <c r="G18" s="28"/>
      <c r="H18" s="97"/>
      <c r="I18" s="29"/>
      <c r="J18" s="98"/>
      <c r="K18" s="99"/>
    </row>
    <row r="19" spans="1:13" ht="22.5" x14ac:dyDescent="0.25">
      <c r="A19" s="91" t="s">
        <v>29</v>
      </c>
      <c r="B19" s="96" t="s">
        <v>203</v>
      </c>
      <c r="C19" s="92">
        <v>59</v>
      </c>
      <c r="D19" s="92" t="s">
        <v>0</v>
      </c>
      <c r="E19" s="93"/>
      <c r="F19" s="94">
        <f t="shared" si="0"/>
        <v>0</v>
      </c>
      <c r="G19" s="28"/>
      <c r="H19" s="100"/>
      <c r="I19" s="29"/>
      <c r="J19" s="101">
        <f t="shared" si="1"/>
        <v>0</v>
      </c>
      <c r="K19" s="102">
        <f t="shared" si="2"/>
        <v>0</v>
      </c>
    </row>
    <row r="20" spans="1:13" x14ac:dyDescent="0.25">
      <c r="A20" s="88"/>
      <c r="B20" s="103" t="s">
        <v>194</v>
      </c>
      <c r="C20" s="89"/>
      <c r="D20" s="89"/>
      <c r="E20" s="105"/>
      <c r="F20" s="90"/>
      <c r="G20" s="28"/>
      <c r="H20" s="97"/>
      <c r="I20" s="29"/>
      <c r="J20" s="98"/>
      <c r="K20" s="99"/>
    </row>
    <row r="21" spans="1:13" ht="22.5" x14ac:dyDescent="0.25">
      <c r="A21" s="91" t="s">
        <v>30</v>
      </c>
      <c r="B21" s="96" t="s">
        <v>204</v>
      </c>
      <c r="C21" s="92">
        <v>78</v>
      </c>
      <c r="D21" s="92" t="s">
        <v>0</v>
      </c>
      <c r="E21" s="93"/>
      <c r="F21" s="94">
        <f t="shared" si="0"/>
        <v>0</v>
      </c>
      <c r="G21" s="28"/>
      <c r="H21" s="100"/>
      <c r="I21" s="29"/>
      <c r="J21" s="101">
        <f t="shared" si="1"/>
        <v>0</v>
      </c>
      <c r="K21" s="102">
        <f t="shared" si="2"/>
        <v>0</v>
      </c>
    </row>
    <row r="22" spans="1:13" x14ac:dyDescent="0.25">
      <c r="A22" s="88"/>
      <c r="B22" s="103" t="s">
        <v>195</v>
      </c>
      <c r="C22" s="89"/>
      <c r="D22" s="89"/>
      <c r="E22" s="105"/>
      <c r="F22" s="90"/>
      <c r="G22" s="28"/>
      <c r="H22" s="97"/>
      <c r="I22" s="29"/>
      <c r="J22" s="98"/>
      <c r="K22" s="99"/>
    </row>
    <row r="23" spans="1:13" ht="22.5" x14ac:dyDescent="0.25">
      <c r="A23" s="91" t="s">
        <v>31</v>
      </c>
      <c r="B23" s="95" t="s">
        <v>205</v>
      </c>
      <c r="C23" s="92">
        <v>34</v>
      </c>
      <c r="D23" s="92" t="s">
        <v>0</v>
      </c>
      <c r="E23" s="93"/>
      <c r="F23" s="94">
        <f t="shared" si="0"/>
        <v>0</v>
      </c>
      <c r="G23" s="28"/>
      <c r="H23" s="100"/>
      <c r="I23" s="29"/>
      <c r="J23" s="101">
        <f t="shared" si="1"/>
        <v>0</v>
      </c>
      <c r="K23" s="102">
        <f t="shared" si="2"/>
        <v>0</v>
      </c>
    </row>
    <row r="24" spans="1:13" x14ac:dyDescent="0.25">
      <c r="A24" s="88"/>
      <c r="B24" s="103" t="s">
        <v>196</v>
      </c>
      <c r="C24" s="89"/>
      <c r="D24" s="89"/>
      <c r="E24" s="105"/>
      <c r="F24" s="90"/>
      <c r="G24" s="28"/>
      <c r="H24" s="97"/>
      <c r="I24" s="29"/>
      <c r="J24" s="98"/>
      <c r="K24" s="99"/>
    </row>
    <row r="25" spans="1:13" ht="22.5" x14ac:dyDescent="0.25">
      <c r="A25" s="91" t="s">
        <v>32</v>
      </c>
      <c r="B25" s="95" t="s">
        <v>206</v>
      </c>
      <c r="C25" s="92">
        <v>2</v>
      </c>
      <c r="D25" s="92" t="s">
        <v>0</v>
      </c>
      <c r="E25" s="93"/>
      <c r="F25" s="94">
        <f t="shared" si="0"/>
        <v>0</v>
      </c>
      <c r="G25" s="28"/>
      <c r="H25" s="100"/>
      <c r="I25" s="29"/>
      <c r="J25" s="101">
        <f t="shared" si="1"/>
        <v>0</v>
      </c>
      <c r="K25" s="102">
        <f t="shared" si="2"/>
        <v>0</v>
      </c>
      <c r="M25" s="26"/>
    </row>
    <row r="26" spans="1:13" x14ac:dyDescent="0.25">
      <c r="A26" s="88"/>
      <c r="B26" s="103" t="s">
        <v>197</v>
      </c>
      <c r="C26" s="89"/>
      <c r="D26" s="89"/>
      <c r="E26" s="105"/>
      <c r="F26" s="90"/>
      <c r="G26" s="28"/>
      <c r="H26" s="97"/>
      <c r="I26" s="29"/>
      <c r="J26" s="98"/>
      <c r="K26" s="99"/>
      <c r="M26" s="26"/>
    </row>
    <row r="27" spans="1:13" x14ac:dyDescent="0.25">
      <c r="A27" s="7"/>
      <c r="B27" s="14" t="s">
        <v>135</v>
      </c>
      <c r="C27" s="40">
        <f>SUM(C11:C25)</f>
        <v>418</v>
      </c>
      <c r="D27" s="40" t="s">
        <v>0</v>
      </c>
      <c r="E27" s="86"/>
      <c r="F27" s="27">
        <f t="shared" si="0"/>
        <v>0</v>
      </c>
      <c r="G27" s="28"/>
      <c r="H27" s="52"/>
      <c r="I27" s="29"/>
      <c r="J27" s="58"/>
      <c r="K27" s="31"/>
      <c r="M27" s="26"/>
    </row>
    <row r="28" spans="1:13" x14ac:dyDescent="0.25">
      <c r="A28" s="73"/>
      <c r="B28" s="69" t="s">
        <v>108</v>
      </c>
      <c r="C28" s="74"/>
      <c r="D28" s="75"/>
      <c r="E28" s="74"/>
      <c r="F28" s="76"/>
      <c r="G28" s="28"/>
      <c r="H28" s="52"/>
      <c r="I28" s="29"/>
      <c r="J28" s="58"/>
      <c r="K28" s="31"/>
    </row>
    <row r="29" spans="1:13" x14ac:dyDescent="0.25">
      <c r="A29" s="7" t="s">
        <v>149</v>
      </c>
      <c r="B29" s="14" t="s">
        <v>163</v>
      </c>
      <c r="C29" s="40">
        <v>1</v>
      </c>
      <c r="D29" s="41" t="s">
        <v>44</v>
      </c>
      <c r="E29" s="86"/>
      <c r="F29" s="27">
        <f t="shared" ref="F29:F38" si="3">C29*E29</f>
        <v>0</v>
      </c>
      <c r="G29" s="28"/>
      <c r="H29" s="52"/>
      <c r="I29" s="29"/>
      <c r="J29" s="58">
        <f t="shared" ref="J29:J38" si="4">F29*$J$9</f>
        <v>0</v>
      </c>
      <c r="K29" s="31">
        <f t="shared" ref="K29:K38" si="5">H29*$J$9</f>
        <v>0</v>
      </c>
    </row>
    <row r="30" spans="1:13" x14ac:dyDescent="0.25">
      <c r="A30" s="7" t="s">
        <v>150</v>
      </c>
      <c r="B30" s="14" t="s">
        <v>164</v>
      </c>
      <c r="C30" s="40">
        <v>1</v>
      </c>
      <c r="D30" s="41" t="s">
        <v>44</v>
      </c>
      <c r="E30" s="86"/>
      <c r="F30" s="27">
        <f t="shared" si="3"/>
        <v>0</v>
      </c>
      <c r="G30" s="28"/>
      <c r="H30" s="52"/>
      <c r="I30" s="29"/>
      <c r="J30" s="58">
        <f t="shared" si="4"/>
        <v>0</v>
      </c>
      <c r="K30" s="31">
        <f t="shared" si="5"/>
        <v>0</v>
      </c>
    </row>
    <row r="31" spans="1:13" x14ac:dyDescent="0.25">
      <c r="A31" s="7" t="s">
        <v>151</v>
      </c>
      <c r="B31" s="14" t="s">
        <v>165</v>
      </c>
      <c r="C31" s="40">
        <v>1</v>
      </c>
      <c r="D31" s="41" t="s">
        <v>44</v>
      </c>
      <c r="E31" s="86"/>
      <c r="F31" s="27">
        <f t="shared" si="3"/>
        <v>0</v>
      </c>
      <c r="G31" s="28"/>
      <c r="H31" s="52"/>
      <c r="I31" s="29"/>
      <c r="J31" s="58">
        <f t="shared" si="4"/>
        <v>0</v>
      </c>
      <c r="K31" s="31">
        <f t="shared" si="5"/>
        <v>0</v>
      </c>
    </row>
    <row r="32" spans="1:13" x14ac:dyDescent="0.25">
      <c r="A32" s="7" t="s">
        <v>152</v>
      </c>
      <c r="B32" s="14" t="s">
        <v>166</v>
      </c>
      <c r="C32" s="40">
        <v>1</v>
      </c>
      <c r="D32" s="41" t="s">
        <v>44</v>
      </c>
      <c r="E32" s="86"/>
      <c r="F32" s="27">
        <f t="shared" si="3"/>
        <v>0</v>
      </c>
      <c r="G32" s="28"/>
      <c r="H32" s="52"/>
      <c r="I32" s="29"/>
      <c r="J32" s="58">
        <f t="shared" si="4"/>
        <v>0</v>
      </c>
      <c r="K32" s="31">
        <f t="shared" si="5"/>
        <v>0</v>
      </c>
    </row>
    <row r="33" spans="1:11" x14ac:dyDescent="0.25">
      <c r="A33" s="7" t="s">
        <v>153</v>
      </c>
      <c r="B33" s="14" t="s">
        <v>167</v>
      </c>
      <c r="C33" s="40">
        <v>1</v>
      </c>
      <c r="D33" s="41" t="s">
        <v>44</v>
      </c>
      <c r="E33" s="86"/>
      <c r="F33" s="27">
        <f t="shared" si="3"/>
        <v>0</v>
      </c>
      <c r="G33" s="28"/>
      <c r="H33" s="52"/>
      <c r="I33" s="29"/>
      <c r="J33" s="58">
        <f t="shared" si="4"/>
        <v>0</v>
      </c>
      <c r="K33" s="31">
        <f t="shared" si="5"/>
        <v>0</v>
      </c>
    </row>
    <row r="34" spans="1:11" x14ac:dyDescent="0.25">
      <c r="A34" s="7" t="s">
        <v>154</v>
      </c>
      <c r="B34" s="14" t="s">
        <v>168</v>
      </c>
      <c r="C34" s="40">
        <v>1</v>
      </c>
      <c r="D34" s="41" t="s">
        <v>44</v>
      </c>
      <c r="E34" s="86"/>
      <c r="F34" s="27">
        <f t="shared" si="3"/>
        <v>0</v>
      </c>
      <c r="G34" s="28"/>
      <c r="H34" s="52"/>
      <c r="I34" s="29"/>
      <c r="J34" s="58">
        <f t="shared" si="4"/>
        <v>0</v>
      </c>
      <c r="K34" s="31">
        <f t="shared" si="5"/>
        <v>0</v>
      </c>
    </row>
    <row r="35" spans="1:11" x14ac:dyDescent="0.25">
      <c r="A35" s="7" t="s">
        <v>155</v>
      </c>
      <c r="B35" s="14" t="s">
        <v>207</v>
      </c>
      <c r="C35" s="40">
        <v>1</v>
      </c>
      <c r="D35" s="41" t="s">
        <v>44</v>
      </c>
      <c r="E35" s="86"/>
      <c r="F35" s="27">
        <f t="shared" si="3"/>
        <v>0</v>
      </c>
      <c r="G35" s="28"/>
      <c r="H35" s="52"/>
      <c r="I35" s="29"/>
      <c r="J35" s="58">
        <f t="shared" si="4"/>
        <v>0</v>
      </c>
      <c r="K35" s="31">
        <f t="shared" si="5"/>
        <v>0</v>
      </c>
    </row>
    <row r="36" spans="1:11" x14ac:dyDescent="0.25">
      <c r="A36" s="7" t="s">
        <v>156</v>
      </c>
      <c r="B36" s="14" t="s">
        <v>170</v>
      </c>
      <c r="C36" s="40">
        <v>1</v>
      </c>
      <c r="D36" s="41" t="s">
        <v>44</v>
      </c>
      <c r="E36" s="86"/>
      <c r="F36" s="27">
        <f t="shared" si="3"/>
        <v>0</v>
      </c>
      <c r="G36" s="28"/>
      <c r="H36" s="52"/>
      <c r="I36" s="29"/>
      <c r="J36" s="58">
        <f t="shared" si="4"/>
        <v>0</v>
      </c>
      <c r="K36" s="31">
        <f t="shared" si="5"/>
        <v>0</v>
      </c>
    </row>
    <row r="37" spans="1:11" x14ac:dyDescent="0.25">
      <c r="A37" s="7" t="s">
        <v>157</v>
      </c>
      <c r="B37" s="14" t="s">
        <v>171</v>
      </c>
      <c r="C37" s="40">
        <v>1</v>
      </c>
      <c r="D37" s="41" t="s">
        <v>44</v>
      </c>
      <c r="E37" s="86"/>
      <c r="F37" s="27">
        <f t="shared" si="3"/>
        <v>0</v>
      </c>
      <c r="G37" s="28"/>
      <c r="H37" s="52"/>
      <c r="I37" s="29"/>
      <c r="J37" s="58">
        <f t="shared" si="4"/>
        <v>0</v>
      </c>
      <c r="K37" s="31">
        <f t="shared" si="5"/>
        <v>0</v>
      </c>
    </row>
    <row r="38" spans="1:11" x14ac:dyDescent="0.25">
      <c r="A38" s="7" t="s">
        <v>58</v>
      </c>
      <c r="B38" s="14" t="s">
        <v>172</v>
      </c>
      <c r="C38" s="40">
        <v>1</v>
      </c>
      <c r="D38" s="41" t="s">
        <v>44</v>
      </c>
      <c r="E38" s="86"/>
      <c r="F38" s="27">
        <f t="shared" si="3"/>
        <v>0</v>
      </c>
      <c r="G38" s="28"/>
      <c r="H38" s="52"/>
      <c r="I38" s="29"/>
      <c r="J38" s="58">
        <f t="shared" si="4"/>
        <v>0</v>
      </c>
      <c r="K38" s="31">
        <f t="shared" si="5"/>
        <v>0</v>
      </c>
    </row>
    <row r="39" spans="1:11" x14ac:dyDescent="0.25">
      <c r="A39" s="7" t="s">
        <v>59</v>
      </c>
      <c r="B39" s="14" t="s">
        <v>173</v>
      </c>
      <c r="C39" s="40">
        <v>1</v>
      </c>
      <c r="D39" s="41" t="s">
        <v>44</v>
      </c>
      <c r="E39" s="86"/>
      <c r="F39" s="27">
        <f t="shared" ref="F39:F43" si="6">C39*E39</f>
        <v>0</v>
      </c>
      <c r="G39" s="28"/>
      <c r="H39" s="52"/>
      <c r="I39" s="29"/>
      <c r="J39" s="58">
        <f t="shared" ref="J39:J43" si="7">F39*$J$9</f>
        <v>0</v>
      </c>
      <c r="K39" s="31">
        <f t="shared" ref="K39:K43" si="8">H39*$J$9</f>
        <v>0</v>
      </c>
    </row>
    <row r="40" spans="1:11" x14ac:dyDescent="0.25">
      <c r="A40" s="7" t="s">
        <v>60</v>
      </c>
      <c r="B40" s="14" t="s">
        <v>174</v>
      </c>
      <c r="C40" s="40">
        <v>1</v>
      </c>
      <c r="D40" s="41" t="s">
        <v>44</v>
      </c>
      <c r="E40" s="86"/>
      <c r="F40" s="27">
        <f t="shared" si="6"/>
        <v>0</v>
      </c>
      <c r="G40" s="28"/>
      <c r="H40" s="52"/>
      <c r="I40" s="29"/>
      <c r="J40" s="58">
        <f t="shared" si="7"/>
        <v>0</v>
      </c>
      <c r="K40" s="31">
        <f t="shared" si="8"/>
        <v>0</v>
      </c>
    </row>
    <row r="41" spans="1:11" x14ac:dyDescent="0.25">
      <c r="A41" s="7" t="s">
        <v>61</v>
      </c>
      <c r="B41" s="14" t="s">
        <v>175</v>
      </c>
      <c r="C41" s="40">
        <v>1</v>
      </c>
      <c r="D41" s="41" t="s">
        <v>44</v>
      </c>
      <c r="E41" s="86"/>
      <c r="F41" s="27">
        <f t="shared" si="6"/>
        <v>0</v>
      </c>
      <c r="G41" s="28"/>
      <c r="H41" s="52"/>
      <c r="I41" s="29"/>
      <c r="J41" s="58">
        <f t="shared" si="7"/>
        <v>0</v>
      </c>
      <c r="K41" s="31">
        <f t="shared" si="8"/>
        <v>0</v>
      </c>
    </row>
    <row r="42" spans="1:11" x14ac:dyDescent="0.25">
      <c r="A42" s="7" t="s">
        <v>62</v>
      </c>
      <c r="B42" s="14" t="s">
        <v>176</v>
      </c>
      <c r="C42" s="40">
        <v>1</v>
      </c>
      <c r="D42" s="41" t="s">
        <v>44</v>
      </c>
      <c r="E42" s="86"/>
      <c r="F42" s="27">
        <f t="shared" si="6"/>
        <v>0</v>
      </c>
      <c r="G42" s="28"/>
      <c r="H42" s="52"/>
      <c r="I42" s="29"/>
      <c r="J42" s="58">
        <f t="shared" si="7"/>
        <v>0</v>
      </c>
      <c r="K42" s="31">
        <f t="shared" si="8"/>
        <v>0</v>
      </c>
    </row>
    <row r="43" spans="1:11" x14ac:dyDescent="0.25">
      <c r="A43" s="7" t="s">
        <v>63</v>
      </c>
      <c r="B43" s="14" t="s">
        <v>177</v>
      </c>
      <c r="C43" s="40">
        <v>1</v>
      </c>
      <c r="D43" s="41" t="s">
        <v>44</v>
      </c>
      <c r="E43" s="86"/>
      <c r="F43" s="27">
        <f t="shared" si="6"/>
        <v>0</v>
      </c>
      <c r="G43" s="28"/>
      <c r="H43" s="52"/>
      <c r="I43" s="29"/>
      <c r="J43" s="58">
        <f t="shared" si="7"/>
        <v>0</v>
      </c>
      <c r="K43" s="31">
        <f t="shared" si="8"/>
        <v>0</v>
      </c>
    </row>
    <row r="44" spans="1:11" x14ac:dyDescent="0.25">
      <c r="A44" s="7" t="s">
        <v>64</v>
      </c>
      <c r="B44" s="14" t="s">
        <v>178</v>
      </c>
      <c r="C44" s="40">
        <v>1</v>
      </c>
      <c r="D44" s="41" t="s">
        <v>44</v>
      </c>
      <c r="E44" s="86"/>
      <c r="F44" s="27">
        <f t="shared" ref="F44:F46" si="9">C44*E44</f>
        <v>0</v>
      </c>
      <c r="G44" s="28"/>
      <c r="H44" s="52"/>
      <c r="I44" s="29"/>
      <c r="J44" s="58">
        <f t="shared" si="1"/>
        <v>0</v>
      </c>
      <c r="K44" s="31">
        <f t="shared" si="2"/>
        <v>0</v>
      </c>
    </row>
    <row r="45" spans="1:11" x14ac:dyDescent="0.25">
      <c r="A45" s="7" t="s">
        <v>65</v>
      </c>
      <c r="B45" s="14" t="s">
        <v>179</v>
      </c>
      <c r="C45" s="40">
        <v>1</v>
      </c>
      <c r="D45" s="41" t="s">
        <v>44</v>
      </c>
      <c r="E45" s="86"/>
      <c r="F45" s="27">
        <f t="shared" si="9"/>
        <v>0</v>
      </c>
      <c r="G45" s="28"/>
      <c r="H45" s="52"/>
      <c r="I45" s="29"/>
      <c r="J45" s="58">
        <f t="shared" si="1"/>
        <v>0</v>
      </c>
      <c r="K45" s="31">
        <f t="shared" si="2"/>
        <v>0</v>
      </c>
    </row>
    <row r="46" spans="1:11" x14ac:dyDescent="0.25">
      <c r="A46" s="7" t="s">
        <v>66</v>
      </c>
      <c r="B46" s="16" t="s">
        <v>148</v>
      </c>
      <c r="C46" s="40">
        <v>1</v>
      </c>
      <c r="D46" s="41" t="s">
        <v>0</v>
      </c>
      <c r="E46" s="86"/>
      <c r="F46" s="27">
        <f t="shared" si="9"/>
        <v>0</v>
      </c>
      <c r="G46" s="28"/>
      <c r="H46" s="52"/>
      <c r="I46" s="29"/>
      <c r="J46" s="58">
        <f t="shared" si="1"/>
        <v>0</v>
      </c>
      <c r="K46" s="31">
        <f t="shared" si="2"/>
        <v>0</v>
      </c>
    </row>
    <row r="47" spans="1:11" x14ac:dyDescent="0.25">
      <c r="A47" s="73"/>
      <c r="B47" s="69" t="s">
        <v>107</v>
      </c>
      <c r="C47" s="74"/>
      <c r="D47" s="75"/>
      <c r="E47" s="74"/>
      <c r="F47" s="76"/>
      <c r="G47" s="28"/>
      <c r="H47" s="52"/>
      <c r="I47" s="29"/>
      <c r="J47" s="58"/>
      <c r="K47" s="31"/>
    </row>
    <row r="48" spans="1:11" x14ac:dyDescent="0.25">
      <c r="A48" s="7" t="s">
        <v>67</v>
      </c>
      <c r="B48" s="16" t="s">
        <v>160</v>
      </c>
      <c r="C48" s="40">
        <v>2</v>
      </c>
      <c r="D48" s="41" t="s">
        <v>0</v>
      </c>
      <c r="E48" s="86"/>
      <c r="F48" s="27">
        <f t="shared" ref="F48:F108" si="10">C48*E48</f>
        <v>0</v>
      </c>
      <c r="G48" s="28"/>
      <c r="H48" s="52"/>
      <c r="I48" s="29"/>
      <c r="J48" s="58">
        <f t="shared" si="1"/>
        <v>0</v>
      </c>
      <c r="K48" s="31">
        <f t="shared" si="2"/>
        <v>0</v>
      </c>
    </row>
    <row r="49" spans="1:11" x14ac:dyDescent="0.25">
      <c r="A49" s="7" t="s">
        <v>68</v>
      </c>
      <c r="B49" s="16" t="s">
        <v>35</v>
      </c>
      <c r="C49" s="40">
        <v>262</v>
      </c>
      <c r="D49" s="41" t="s">
        <v>0</v>
      </c>
      <c r="E49" s="86"/>
      <c r="F49" s="27">
        <f t="shared" si="10"/>
        <v>0</v>
      </c>
      <c r="G49" s="28"/>
      <c r="H49" s="52"/>
      <c r="I49" s="29"/>
      <c r="J49" s="58">
        <f t="shared" si="1"/>
        <v>0</v>
      </c>
      <c r="K49" s="31">
        <f t="shared" si="2"/>
        <v>0</v>
      </c>
    </row>
    <row r="50" spans="1:11" x14ac:dyDescent="0.25">
      <c r="A50" s="7" t="s">
        <v>69</v>
      </c>
      <c r="B50" s="16" t="s">
        <v>36</v>
      </c>
      <c r="C50" s="40">
        <v>84</v>
      </c>
      <c r="D50" s="41" t="s">
        <v>0</v>
      </c>
      <c r="E50" s="86"/>
      <c r="F50" s="27">
        <f t="shared" si="10"/>
        <v>0</v>
      </c>
      <c r="G50" s="28"/>
      <c r="H50" s="52"/>
      <c r="I50" s="29"/>
      <c r="J50" s="58">
        <f t="shared" si="1"/>
        <v>0</v>
      </c>
      <c r="K50" s="31">
        <f t="shared" si="2"/>
        <v>0</v>
      </c>
    </row>
    <row r="51" spans="1:11" x14ac:dyDescent="0.25">
      <c r="A51" s="7" t="s">
        <v>70</v>
      </c>
      <c r="B51" s="16" t="s">
        <v>37</v>
      </c>
      <c r="C51" s="40">
        <v>5</v>
      </c>
      <c r="D51" s="41" t="s">
        <v>0</v>
      </c>
      <c r="E51" s="86"/>
      <c r="F51" s="27">
        <f t="shared" si="10"/>
        <v>0</v>
      </c>
      <c r="G51" s="28"/>
      <c r="H51" s="52"/>
      <c r="I51" s="29"/>
      <c r="J51" s="58">
        <f t="shared" si="1"/>
        <v>0</v>
      </c>
      <c r="K51" s="31">
        <f t="shared" si="2"/>
        <v>0</v>
      </c>
    </row>
    <row r="52" spans="1:11" x14ac:dyDescent="0.25">
      <c r="A52" s="7" t="s">
        <v>71</v>
      </c>
      <c r="B52" s="16" t="s">
        <v>38</v>
      </c>
      <c r="C52" s="40">
        <v>4</v>
      </c>
      <c r="D52" s="41" t="s">
        <v>0</v>
      </c>
      <c r="E52" s="86"/>
      <c r="F52" s="27">
        <f t="shared" si="10"/>
        <v>0</v>
      </c>
      <c r="G52" s="28"/>
      <c r="H52" s="52"/>
      <c r="I52" s="29"/>
      <c r="J52" s="58">
        <f t="shared" si="1"/>
        <v>0</v>
      </c>
      <c r="K52" s="31">
        <f t="shared" si="2"/>
        <v>0</v>
      </c>
    </row>
    <row r="53" spans="1:11" x14ac:dyDescent="0.25">
      <c r="A53" s="7" t="s">
        <v>72</v>
      </c>
      <c r="B53" s="16" t="s">
        <v>147</v>
      </c>
      <c r="C53" s="40">
        <v>4500</v>
      </c>
      <c r="D53" s="41" t="s">
        <v>1</v>
      </c>
      <c r="E53" s="86"/>
      <c r="F53" s="27">
        <f t="shared" si="10"/>
        <v>0</v>
      </c>
      <c r="G53" s="28"/>
      <c r="H53" s="52"/>
      <c r="I53" s="29"/>
      <c r="J53" s="58">
        <f t="shared" si="1"/>
        <v>0</v>
      </c>
      <c r="K53" s="31">
        <f t="shared" si="2"/>
        <v>0</v>
      </c>
    </row>
    <row r="54" spans="1:11" x14ac:dyDescent="0.25">
      <c r="A54" s="7" t="s">
        <v>73</v>
      </c>
      <c r="B54" s="16" t="s">
        <v>161</v>
      </c>
      <c r="C54" s="40">
        <v>75</v>
      </c>
      <c r="D54" s="41" t="s">
        <v>1</v>
      </c>
      <c r="E54" s="86"/>
      <c r="F54" s="27"/>
      <c r="G54" s="28"/>
      <c r="H54" s="53">
        <f t="shared" ref="H54:H57" si="11">C54*E54</f>
        <v>0</v>
      </c>
      <c r="I54" s="29"/>
      <c r="J54" s="58">
        <f t="shared" si="1"/>
        <v>0</v>
      </c>
      <c r="K54" s="31">
        <f t="shared" si="2"/>
        <v>0</v>
      </c>
    </row>
    <row r="55" spans="1:11" x14ac:dyDescent="0.25">
      <c r="A55" s="7" t="s">
        <v>75</v>
      </c>
      <c r="B55" s="16" t="s">
        <v>74</v>
      </c>
      <c r="C55" s="40">
        <v>6</v>
      </c>
      <c r="D55" s="41" t="s">
        <v>1</v>
      </c>
      <c r="E55" s="86"/>
      <c r="F55" s="27"/>
      <c r="G55" s="28"/>
      <c r="H55" s="53">
        <f t="shared" si="11"/>
        <v>0</v>
      </c>
      <c r="I55" s="29"/>
      <c r="J55" s="58">
        <f t="shared" si="1"/>
        <v>0</v>
      </c>
      <c r="K55" s="31">
        <f t="shared" si="2"/>
        <v>0</v>
      </c>
    </row>
    <row r="56" spans="1:11" x14ac:dyDescent="0.25">
      <c r="A56" s="7" t="s">
        <v>76</v>
      </c>
      <c r="B56" s="16" t="s">
        <v>39</v>
      </c>
      <c r="C56" s="40">
        <v>60</v>
      </c>
      <c r="D56" s="41" t="s">
        <v>1</v>
      </c>
      <c r="E56" s="86"/>
      <c r="F56" s="27"/>
      <c r="G56" s="28"/>
      <c r="H56" s="53">
        <f t="shared" si="11"/>
        <v>0</v>
      </c>
      <c r="I56" s="29"/>
      <c r="J56" s="58">
        <f t="shared" si="1"/>
        <v>0</v>
      </c>
      <c r="K56" s="31">
        <f t="shared" si="2"/>
        <v>0</v>
      </c>
    </row>
    <row r="57" spans="1:11" x14ac:dyDescent="0.25">
      <c r="A57" s="7" t="s">
        <v>77</v>
      </c>
      <c r="B57" s="16" t="s">
        <v>162</v>
      </c>
      <c r="C57" s="40">
        <v>17</v>
      </c>
      <c r="D57" s="41" t="s">
        <v>1</v>
      </c>
      <c r="E57" s="86"/>
      <c r="F57" s="27"/>
      <c r="G57" s="28"/>
      <c r="H57" s="53">
        <f t="shared" si="11"/>
        <v>0</v>
      </c>
      <c r="I57" s="29"/>
      <c r="J57" s="58">
        <f t="shared" si="1"/>
        <v>0</v>
      </c>
      <c r="K57" s="31">
        <f t="shared" si="2"/>
        <v>0</v>
      </c>
    </row>
    <row r="58" spans="1:11" x14ac:dyDescent="0.25">
      <c r="A58" s="7" t="s">
        <v>78</v>
      </c>
      <c r="B58" s="16" t="s">
        <v>86</v>
      </c>
      <c r="C58" s="40">
        <v>4</v>
      </c>
      <c r="D58" s="41" t="s">
        <v>0</v>
      </c>
      <c r="E58" s="86"/>
      <c r="F58" s="27"/>
      <c r="G58" s="28"/>
      <c r="H58" s="53">
        <f>C58*E58</f>
        <v>0</v>
      </c>
      <c r="I58" s="29"/>
      <c r="J58" s="58">
        <f t="shared" si="1"/>
        <v>0</v>
      </c>
      <c r="K58" s="31">
        <f t="shared" si="2"/>
        <v>0</v>
      </c>
    </row>
    <row r="59" spans="1:11" x14ac:dyDescent="0.25">
      <c r="A59" s="7" t="s">
        <v>79</v>
      </c>
      <c r="B59" s="16" t="s">
        <v>87</v>
      </c>
      <c r="C59" s="40">
        <v>4</v>
      </c>
      <c r="D59" s="41" t="s">
        <v>0</v>
      </c>
      <c r="E59" s="86"/>
      <c r="F59" s="27"/>
      <c r="G59" s="28"/>
      <c r="H59" s="53">
        <f>C59*E59</f>
        <v>0</v>
      </c>
      <c r="I59" s="29"/>
      <c r="J59" s="58">
        <f t="shared" si="1"/>
        <v>0</v>
      </c>
      <c r="K59" s="31">
        <f t="shared" si="2"/>
        <v>0</v>
      </c>
    </row>
    <row r="60" spans="1:11" x14ac:dyDescent="0.25">
      <c r="A60" s="7" t="s">
        <v>80</v>
      </c>
      <c r="B60" s="16" t="s">
        <v>41</v>
      </c>
      <c r="C60" s="40">
        <v>4</v>
      </c>
      <c r="D60" s="41" t="s">
        <v>0</v>
      </c>
      <c r="E60" s="86"/>
      <c r="F60" s="27"/>
      <c r="G60" s="32"/>
      <c r="H60" s="53">
        <f>C60*E60</f>
        <v>0</v>
      </c>
      <c r="I60" s="29"/>
      <c r="J60" s="58">
        <f t="shared" si="1"/>
        <v>0</v>
      </c>
      <c r="K60" s="31">
        <f t="shared" si="2"/>
        <v>0</v>
      </c>
    </row>
    <row r="61" spans="1:11" x14ac:dyDescent="0.25">
      <c r="A61" s="7" t="s">
        <v>81</v>
      </c>
      <c r="B61" s="16" t="s">
        <v>42</v>
      </c>
      <c r="C61" s="40">
        <v>80</v>
      </c>
      <c r="D61" s="41" t="s">
        <v>0</v>
      </c>
      <c r="E61" s="86"/>
      <c r="F61" s="27"/>
      <c r="G61" s="32"/>
      <c r="H61" s="53">
        <f>C61*E61</f>
        <v>0</v>
      </c>
      <c r="I61" s="29"/>
      <c r="J61" s="58">
        <f t="shared" si="1"/>
        <v>0</v>
      </c>
      <c r="K61" s="31">
        <f t="shared" si="2"/>
        <v>0</v>
      </c>
    </row>
    <row r="62" spans="1:11" x14ac:dyDescent="0.25">
      <c r="A62" s="7" t="s">
        <v>82</v>
      </c>
      <c r="B62" s="16" t="s">
        <v>40</v>
      </c>
      <c r="C62" s="40">
        <v>200</v>
      </c>
      <c r="D62" s="41" t="s">
        <v>0</v>
      </c>
      <c r="E62" s="86"/>
      <c r="F62" s="27">
        <f t="shared" si="10"/>
        <v>0</v>
      </c>
      <c r="G62" s="28"/>
      <c r="H62" s="52"/>
      <c r="I62" s="29"/>
      <c r="J62" s="58">
        <f t="shared" si="1"/>
        <v>0</v>
      </c>
      <c r="K62" s="31">
        <f t="shared" si="2"/>
        <v>0</v>
      </c>
    </row>
    <row r="63" spans="1:11" x14ac:dyDescent="0.25">
      <c r="A63" s="7" t="s">
        <v>83</v>
      </c>
      <c r="B63" s="16" t="s">
        <v>158</v>
      </c>
      <c r="C63" s="40">
        <v>4</v>
      </c>
      <c r="D63" s="41" t="s">
        <v>0</v>
      </c>
      <c r="E63" s="86"/>
      <c r="F63" s="27"/>
      <c r="G63" s="28"/>
      <c r="H63" s="53">
        <f>C63*E63</f>
        <v>0</v>
      </c>
      <c r="I63" s="29"/>
      <c r="J63" s="58">
        <f t="shared" ref="J63" si="12">F63*$J$9</f>
        <v>0</v>
      </c>
      <c r="K63" s="31">
        <f t="shared" ref="K63" si="13">H63*$J$9</f>
        <v>0</v>
      </c>
    </row>
    <row r="64" spans="1:11" x14ac:dyDescent="0.25">
      <c r="A64" s="7"/>
      <c r="B64" s="45"/>
      <c r="C64" s="40"/>
      <c r="D64" s="41"/>
      <c r="E64" s="40"/>
      <c r="F64" s="27"/>
      <c r="G64" s="28"/>
      <c r="H64" s="52"/>
      <c r="I64" s="29"/>
      <c r="J64" s="58"/>
      <c r="K64" s="31"/>
    </row>
    <row r="65" spans="1:11" x14ac:dyDescent="0.25">
      <c r="A65" s="70">
        <v>2</v>
      </c>
      <c r="B65" s="69" t="s">
        <v>85</v>
      </c>
      <c r="C65" s="77"/>
      <c r="D65" s="77"/>
      <c r="E65" s="77"/>
      <c r="F65" s="78"/>
      <c r="G65" s="28"/>
      <c r="H65" s="52"/>
      <c r="I65" s="29"/>
      <c r="J65" s="58">
        <f t="shared" si="1"/>
        <v>0</v>
      </c>
      <c r="K65" s="31">
        <f t="shared" si="2"/>
        <v>0</v>
      </c>
    </row>
    <row r="66" spans="1:11" x14ac:dyDescent="0.25">
      <c r="A66" s="7" t="s">
        <v>92</v>
      </c>
      <c r="B66" s="16" t="s">
        <v>88</v>
      </c>
      <c r="C66" s="40">
        <v>68</v>
      </c>
      <c r="D66" s="41" t="s">
        <v>0</v>
      </c>
      <c r="E66" s="86"/>
      <c r="F66" s="27">
        <f t="shared" si="10"/>
        <v>0</v>
      </c>
      <c r="G66" s="28"/>
      <c r="H66" s="52"/>
      <c r="I66" s="29"/>
      <c r="J66" s="58">
        <f t="shared" si="1"/>
        <v>0</v>
      </c>
      <c r="K66" s="31">
        <f t="shared" si="2"/>
        <v>0</v>
      </c>
    </row>
    <row r="67" spans="1:11" x14ac:dyDescent="0.25">
      <c r="A67" s="7" t="s">
        <v>93</v>
      </c>
      <c r="B67" s="16" t="s">
        <v>89</v>
      </c>
      <c r="C67" s="40">
        <v>1254</v>
      </c>
      <c r="D67" s="41" t="s">
        <v>0</v>
      </c>
      <c r="E67" s="86"/>
      <c r="F67" s="27">
        <f t="shared" si="10"/>
        <v>0</v>
      </c>
      <c r="G67" s="28"/>
      <c r="H67" s="52"/>
      <c r="I67" s="29"/>
      <c r="J67" s="58">
        <f t="shared" si="1"/>
        <v>0</v>
      </c>
      <c r="K67" s="31">
        <f t="shared" si="2"/>
        <v>0</v>
      </c>
    </row>
    <row r="68" spans="1:11" x14ac:dyDescent="0.25">
      <c r="A68" s="7" t="s">
        <v>94</v>
      </c>
      <c r="B68" s="16" t="s">
        <v>11</v>
      </c>
      <c r="C68" s="40">
        <v>418</v>
      </c>
      <c r="D68" s="41" t="s">
        <v>0</v>
      </c>
      <c r="E68" s="86"/>
      <c r="F68" s="27">
        <f t="shared" si="10"/>
        <v>0</v>
      </c>
      <c r="G68" s="30">
        <f>E68*C68</f>
        <v>0</v>
      </c>
      <c r="H68" s="54"/>
      <c r="I68" s="29"/>
      <c r="J68" s="58">
        <f t="shared" si="1"/>
        <v>0</v>
      </c>
      <c r="K68" s="31">
        <f t="shared" si="2"/>
        <v>0</v>
      </c>
    </row>
    <row r="69" spans="1:11" x14ac:dyDescent="0.25">
      <c r="A69" s="7" t="s">
        <v>95</v>
      </c>
      <c r="B69" s="16" t="s">
        <v>12</v>
      </c>
      <c r="C69" s="40">
        <v>417</v>
      </c>
      <c r="D69" s="41" t="s">
        <v>0</v>
      </c>
      <c r="E69" s="86"/>
      <c r="F69" s="27">
        <f t="shared" si="10"/>
        <v>0</v>
      </c>
      <c r="G69" s="30">
        <f>E69*C69</f>
        <v>0</v>
      </c>
      <c r="H69" s="54"/>
      <c r="I69" s="29"/>
      <c r="J69" s="58">
        <f t="shared" ref="J69:J115" si="14">F69*$J$9</f>
        <v>0</v>
      </c>
      <c r="K69" s="31">
        <f t="shared" ref="K69:K115" si="15">H69*$J$9</f>
        <v>0</v>
      </c>
    </row>
    <row r="70" spans="1:11" x14ac:dyDescent="0.25">
      <c r="A70" s="7" t="s">
        <v>96</v>
      </c>
      <c r="B70" s="14" t="s">
        <v>163</v>
      </c>
      <c r="C70" s="40">
        <v>1</v>
      </c>
      <c r="D70" s="41" t="s">
        <v>44</v>
      </c>
      <c r="E70" s="86"/>
      <c r="F70" s="27">
        <f t="shared" si="10"/>
        <v>0</v>
      </c>
      <c r="G70" s="28"/>
      <c r="H70" s="52"/>
      <c r="I70" s="29"/>
      <c r="J70" s="58">
        <f t="shared" si="14"/>
        <v>0</v>
      </c>
      <c r="K70" s="31">
        <f t="shared" si="15"/>
        <v>0</v>
      </c>
    </row>
    <row r="71" spans="1:11" x14ac:dyDescent="0.25">
      <c r="A71" s="7" t="s">
        <v>97</v>
      </c>
      <c r="B71" s="14" t="s">
        <v>164</v>
      </c>
      <c r="C71" s="40">
        <v>1</v>
      </c>
      <c r="D71" s="41" t="s">
        <v>44</v>
      </c>
      <c r="E71" s="86"/>
      <c r="F71" s="27">
        <f t="shared" si="10"/>
        <v>0</v>
      </c>
      <c r="G71" s="28"/>
      <c r="H71" s="52"/>
      <c r="I71" s="29"/>
      <c r="J71" s="58">
        <f t="shared" si="14"/>
        <v>0</v>
      </c>
      <c r="K71" s="31">
        <f t="shared" si="15"/>
        <v>0</v>
      </c>
    </row>
    <row r="72" spans="1:11" x14ac:dyDescent="0.25">
      <c r="A72" s="7" t="s">
        <v>98</v>
      </c>
      <c r="B72" s="14" t="s">
        <v>165</v>
      </c>
      <c r="C72" s="40">
        <v>1</v>
      </c>
      <c r="D72" s="41" t="s">
        <v>44</v>
      </c>
      <c r="E72" s="86"/>
      <c r="F72" s="27">
        <f t="shared" si="10"/>
        <v>0</v>
      </c>
      <c r="G72" s="28"/>
      <c r="H72" s="52"/>
      <c r="I72" s="29"/>
      <c r="J72" s="58">
        <f t="shared" si="14"/>
        <v>0</v>
      </c>
      <c r="K72" s="31">
        <f t="shared" si="15"/>
        <v>0</v>
      </c>
    </row>
    <row r="73" spans="1:11" x14ac:dyDescent="0.25">
      <c r="A73" s="7" t="s">
        <v>99</v>
      </c>
      <c r="B73" s="14" t="s">
        <v>166</v>
      </c>
      <c r="C73" s="40">
        <v>1</v>
      </c>
      <c r="D73" s="41" t="s">
        <v>44</v>
      </c>
      <c r="E73" s="86"/>
      <c r="F73" s="27">
        <f t="shared" si="10"/>
        <v>0</v>
      </c>
      <c r="G73" s="28"/>
      <c r="H73" s="52"/>
      <c r="I73" s="29"/>
      <c r="J73" s="58">
        <f t="shared" si="14"/>
        <v>0</v>
      </c>
      <c r="K73" s="31">
        <f t="shared" si="15"/>
        <v>0</v>
      </c>
    </row>
    <row r="74" spans="1:11" x14ac:dyDescent="0.25">
      <c r="A74" s="7" t="s">
        <v>100</v>
      </c>
      <c r="B74" s="14" t="s">
        <v>167</v>
      </c>
      <c r="C74" s="40">
        <v>1</v>
      </c>
      <c r="D74" s="41" t="s">
        <v>44</v>
      </c>
      <c r="E74" s="86"/>
      <c r="F74" s="27">
        <f t="shared" si="10"/>
        <v>0</v>
      </c>
      <c r="G74" s="28"/>
      <c r="H74" s="52"/>
      <c r="I74" s="29"/>
      <c r="J74" s="58">
        <f t="shared" si="14"/>
        <v>0</v>
      </c>
      <c r="K74" s="31">
        <f t="shared" si="15"/>
        <v>0</v>
      </c>
    </row>
    <row r="75" spans="1:11" x14ac:dyDescent="0.25">
      <c r="A75" s="7" t="s">
        <v>101</v>
      </c>
      <c r="B75" s="14" t="s">
        <v>168</v>
      </c>
      <c r="C75" s="40">
        <v>1</v>
      </c>
      <c r="D75" s="41" t="s">
        <v>44</v>
      </c>
      <c r="E75" s="86"/>
      <c r="F75" s="27">
        <f t="shared" si="10"/>
        <v>0</v>
      </c>
      <c r="G75" s="28"/>
      <c r="H75" s="52"/>
      <c r="I75" s="29"/>
      <c r="J75" s="58">
        <f t="shared" si="14"/>
        <v>0</v>
      </c>
      <c r="K75" s="31">
        <f t="shared" si="15"/>
        <v>0</v>
      </c>
    </row>
    <row r="76" spans="1:11" x14ac:dyDescent="0.25">
      <c r="A76" s="7" t="s">
        <v>102</v>
      </c>
      <c r="B76" s="14" t="s">
        <v>169</v>
      </c>
      <c r="C76" s="40">
        <v>1</v>
      </c>
      <c r="D76" s="41" t="s">
        <v>44</v>
      </c>
      <c r="E76" s="86"/>
      <c r="F76" s="27">
        <f t="shared" si="10"/>
        <v>0</v>
      </c>
      <c r="G76" s="28"/>
      <c r="H76" s="52"/>
      <c r="I76" s="29"/>
      <c r="J76" s="58">
        <f t="shared" si="14"/>
        <v>0</v>
      </c>
      <c r="K76" s="31">
        <f t="shared" si="15"/>
        <v>0</v>
      </c>
    </row>
    <row r="77" spans="1:11" x14ac:dyDescent="0.25">
      <c r="A77" s="7" t="s">
        <v>103</v>
      </c>
      <c r="B77" s="14" t="s">
        <v>170</v>
      </c>
      <c r="C77" s="40">
        <v>1</v>
      </c>
      <c r="D77" s="41" t="s">
        <v>44</v>
      </c>
      <c r="E77" s="86"/>
      <c r="F77" s="27">
        <f t="shared" si="10"/>
        <v>0</v>
      </c>
      <c r="G77" s="28"/>
      <c r="H77" s="52"/>
      <c r="I77" s="29"/>
      <c r="J77" s="58">
        <f t="shared" si="14"/>
        <v>0</v>
      </c>
      <c r="K77" s="31">
        <f t="shared" si="15"/>
        <v>0</v>
      </c>
    </row>
    <row r="78" spans="1:11" x14ac:dyDescent="0.25">
      <c r="A78" s="7" t="s">
        <v>104</v>
      </c>
      <c r="B78" s="14" t="s">
        <v>171</v>
      </c>
      <c r="C78" s="40">
        <v>1</v>
      </c>
      <c r="D78" s="41" t="s">
        <v>44</v>
      </c>
      <c r="E78" s="86"/>
      <c r="F78" s="27">
        <f t="shared" si="10"/>
        <v>0</v>
      </c>
      <c r="G78" s="28"/>
      <c r="H78" s="52"/>
      <c r="I78" s="29"/>
      <c r="J78" s="58">
        <f t="shared" si="14"/>
        <v>0</v>
      </c>
      <c r="K78" s="31">
        <f t="shared" si="15"/>
        <v>0</v>
      </c>
    </row>
    <row r="79" spans="1:11" x14ac:dyDescent="0.25">
      <c r="A79" s="7" t="s">
        <v>141</v>
      </c>
      <c r="B79" s="14" t="s">
        <v>172</v>
      </c>
      <c r="C79" s="40">
        <v>1</v>
      </c>
      <c r="D79" s="41" t="s">
        <v>44</v>
      </c>
      <c r="E79" s="86"/>
      <c r="F79" s="27">
        <f t="shared" si="10"/>
        <v>0</v>
      </c>
      <c r="G79" s="28"/>
      <c r="H79" s="52"/>
      <c r="I79" s="29"/>
      <c r="J79" s="58">
        <f t="shared" si="14"/>
        <v>0</v>
      </c>
      <c r="K79" s="31">
        <f t="shared" si="15"/>
        <v>0</v>
      </c>
    </row>
    <row r="80" spans="1:11" x14ac:dyDescent="0.25">
      <c r="A80" s="7" t="s">
        <v>142</v>
      </c>
      <c r="B80" s="14" t="s">
        <v>173</v>
      </c>
      <c r="C80" s="40">
        <v>1</v>
      </c>
      <c r="D80" s="41" t="s">
        <v>44</v>
      </c>
      <c r="E80" s="86"/>
      <c r="F80" s="27">
        <f t="shared" si="10"/>
        <v>0</v>
      </c>
      <c r="G80" s="28"/>
      <c r="H80" s="52"/>
      <c r="I80" s="29"/>
      <c r="J80" s="58">
        <f t="shared" si="14"/>
        <v>0</v>
      </c>
      <c r="K80" s="31">
        <f t="shared" si="15"/>
        <v>0</v>
      </c>
    </row>
    <row r="81" spans="1:11" x14ac:dyDescent="0.25">
      <c r="A81" s="7" t="s">
        <v>180</v>
      </c>
      <c r="B81" s="14" t="s">
        <v>174</v>
      </c>
      <c r="C81" s="40">
        <v>1</v>
      </c>
      <c r="D81" s="41" t="s">
        <v>44</v>
      </c>
      <c r="E81" s="86"/>
      <c r="F81" s="27">
        <f t="shared" si="10"/>
        <v>0</v>
      </c>
      <c r="G81" s="28"/>
      <c r="H81" s="52"/>
      <c r="I81" s="29"/>
      <c r="J81" s="58">
        <f t="shared" si="14"/>
        <v>0</v>
      </c>
      <c r="K81" s="31">
        <f t="shared" si="15"/>
        <v>0</v>
      </c>
    </row>
    <row r="82" spans="1:11" x14ac:dyDescent="0.25">
      <c r="A82" s="7" t="s">
        <v>181</v>
      </c>
      <c r="B82" s="14" t="s">
        <v>175</v>
      </c>
      <c r="C82" s="40">
        <v>1</v>
      </c>
      <c r="D82" s="41" t="s">
        <v>44</v>
      </c>
      <c r="E82" s="86"/>
      <c r="F82" s="27">
        <f t="shared" si="10"/>
        <v>0</v>
      </c>
      <c r="G82" s="28"/>
      <c r="H82" s="52"/>
      <c r="I82" s="29"/>
      <c r="J82" s="58">
        <f t="shared" si="14"/>
        <v>0</v>
      </c>
      <c r="K82" s="31">
        <f t="shared" si="15"/>
        <v>0</v>
      </c>
    </row>
    <row r="83" spans="1:11" x14ac:dyDescent="0.25">
      <c r="A83" s="7" t="s">
        <v>182</v>
      </c>
      <c r="B83" s="14" t="s">
        <v>176</v>
      </c>
      <c r="C83" s="40">
        <v>1</v>
      </c>
      <c r="D83" s="41" t="s">
        <v>44</v>
      </c>
      <c r="E83" s="86"/>
      <c r="F83" s="27">
        <f t="shared" si="10"/>
        <v>0</v>
      </c>
      <c r="G83" s="28"/>
      <c r="H83" s="52"/>
      <c r="I83" s="29"/>
      <c r="J83" s="58">
        <f t="shared" si="14"/>
        <v>0</v>
      </c>
      <c r="K83" s="31">
        <f t="shared" si="15"/>
        <v>0</v>
      </c>
    </row>
    <row r="84" spans="1:11" x14ac:dyDescent="0.25">
      <c r="A84" s="7" t="s">
        <v>183</v>
      </c>
      <c r="B84" s="14" t="s">
        <v>177</v>
      </c>
      <c r="C84" s="40">
        <v>1</v>
      </c>
      <c r="D84" s="41" t="s">
        <v>44</v>
      </c>
      <c r="E84" s="86"/>
      <c r="F84" s="27">
        <f t="shared" si="10"/>
        <v>0</v>
      </c>
      <c r="G84" s="28"/>
      <c r="H84" s="52"/>
      <c r="I84" s="29"/>
      <c r="J84" s="58">
        <f t="shared" si="14"/>
        <v>0</v>
      </c>
      <c r="K84" s="31">
        <f t="shared" si="15"/>
        <v>0</v>
      </c>
    </row>
    <row r="85" spans="1:11" x14ac:dyDescent="0.25">
      <c r="A85" s="7" t="s">
        <v>184</v>
      </c>
      <c r="B85" s="14" t="s">
        <v>178</v>
      </c>
      <c r="C85" s="40">
        <v>1</v>
      </c>
      <c r="D85" s="41" t="s">
        <v>44</v>
      </c>
      <c r="E85" s="86"/>
      <c r="F85" s="27">
        <f t="shared" si="10"/>
        <v>0</v>
      </c>
      <c r="G85" s="28"/>
      <c r="H85" s="52"/>
      <c r="I85" s="29"/>
      <c r="J85" s="58">
        <f t="shared" si="14"/>
        <v>0</v>
      </c>
      <c r="K85" s="31">
        <f t="shared" si="15"/>
        <v>0</v>
      </c>
    </row>
    <row r="86" spans="1:11" x14ac:dyDescent="0.25">
      <c r="A86" s="7" t="s">
        <v>185</v>
      </c>
      <c r="B86" s="14" t="s">
        <v>179</v>
      </c>
      <c r="C86" s="40">
        <v>1</v>
      </c>
      <c r="D86" s="41" t="s">
        <v>44</v>
      </c>
      <c r="E86" s="86"/>
      <c r="F86" s="27">
        <f t="shared" si="10"/>
        <v>0</v>
      </c>
      <c r="G86" s="28"/>
      <c r="H86" s="52"/>
      <c r="I86" s="29"/>
      <c r="J86" s="58">
        <f t="shared" si="14"/>
        <v>0</v>
      </c>
      <c r="K86" s="31">
        <f t="shared" si="15"/>
        <v>0</v>
      </c>
    </row>
    <row r="87" spans="1:11" x14ac:dyDescent="0.25">
      <c r="A87" s="7" t="s">
        <v>186</v>
      </c>
      <c r="B87" s="16" t="s">
        <v>148</v>
      </c>
      <c r="C87" s="40">
        <v>1</v>
      </c>
      <c r="D87" s="41" t="s">
        <v>0</v>
      </c>
      <c r="E87" s="86"/>
      <c r="F87" s="27">
        <f t="shared" si="10"/>
        <v>0</v>
      </c>
      <c r="G87" s="28"/>
      <c r="H87" s="52"/>
      <c r="I87" s="29"/>
      <c r="J87" s="58">
        <f t="shared" si="14"/>
        <v>0</v>
      </c>
      <c r="K87" s="31">
        <f t="shared" si="15"/>
        <v>0</v>
      </c>
    </row>
    <row r="88" spans="1:11" x14ac:dyDescent="0.25">
      <c r="A88" s="7" t="s">
        <v>187</v>
      </c>
      <c r="B88" s="16" t="s">
        <v>109</v>
      </c>
      <c r="C88" s="40">
        <v>17</v>
      </c>
      <c r="D88" s="41" t="s">
        <v>44</v>
      </c>
      <c r="E88" s="86"/>
      <c r="F88" s="27">
        <f t="shared" si="10"/>
        <v>0</v>
      </c>
      <c r="G88" s="30"/>
      <c r="H88" s="31"/>
      <c r="I88" s="29"/>
      <c r="J88" s="58">
        <f t="shared" si="14"/>
        <v>0</v>
      </c>
      <c r="K88" s="31">
        <f t="shared" si="15"/>
        <v>0</v>
      </c>
    </row>
    <row r="89" spans="1:11" x14ac:dyDescent="0.25">
      <c r="A89" s="7" t="s">
        <v>188</v>
      </c>
      <c r="B89" s="16" t="s">
        <v>90</v>
      </c>
      <c r="C89" s="40">
        <v>4</v>
      </c>
      <c r="D89" s="41" t="s">
        <v>0</v>
      </c>
      <c r="E89" s="86"/>
      <c r="F89" s="27">
        <f t="shared" si="10"/>
        <v>0</v>
      </c>
      <c r="G89" s="32"/>
      <c r="H89" s="31"/>
      <c r="I89" s="29"/>
      <c r="J89" s="58">
        <f t="shared" si="14"/>
        <v>0</v>
      </c>
      <c r="K89" s="31">
        <f t="shared" si="15"/>
        <v>0</v>
      </c>
    </row>
    <row r="90" spans="1:11" x14ac:dyDescent="0.25">
      <c r="A90" s="70">
        <v>3</v>
      </c>
      <c r="B90" s="69" t="s">
        <v>91</v>
      </c>
      <c r="C90" s="77"/>
      <c r="D90" s="77"/>
      <c r="E90" s="77"/>
      <c r="F90" s="78"/>
      <c r="G90" s="34"/>
      <c r="H90" s="55"/>
      <c r="I90" s="35"/>
      <c r="J90" s="59">
        <f t="shared" si="14"/>
        <v>0</v>
      </c>
      <c r="K90" s="37">
        <f t="shared" si="15"/>
        <v>0</v>
      </c>
    </row>
    <row r="91" spans="1:11" x14ac:dyDescent="0.25">
      <c r="A91" s="7" t="s">
        <v>110</v>
      </c>
      <c r="B91" s="16" t="s">
        <v>43</v>
      </c>
      <c r="C91" s="40">
        <v>830</v>
      </c>
      <c r="D91" s="41" t="s">
        <v>2</v>
      </c>
      <c r="E91" s="86"/>
      <c r="F91" s="27">
        <f t="shared" si="10"/>
        <v>0</v>
      </c>
      <c r="G91" s="36">
        <f>E91*C91</f>
        <v>0</v>
      </c>
      <c r="H91" s="43"/>
      <c r="I91" s="35"/>
      <c r="J91" s="59">
        <f t="shared" si="14"/>
        <v>0</v>
      </c>
      <c r="K91" s="37">
        <f t="shared" si="15"/>
        <v>0</v>
      </c>
    </row>
    <row r="92" spans="1:11" x14ac:dyDescent="0.25">
      <c r="A92" s="7" t="s">
        <v>111</v>
      </c>
      <c r="B92" s="16" t="s">
        <v>134</v>
      </c>
      <c r="C92" s="40">
        <v>75</v>
      </c>
      <c r="D92" s="41" t="s">
        <v>2</v>
      </c>
      <c r="E92" s="87"/>
      <c r="F92" s="27">
        <f t="shared" si="10"/>
        <v>0</v>
      </c>
      <c r="G92" s="36"/>
      <c r="H92" s="43"/>
      <c r="I92" s="35"/>
      <c r="J92" s="59">
        <f t="shared" si="14"/>
        <v>0</v>
      </c>
      <c r="K92" s="37">
        <f t="shared" si="15"/>
        <v>0</v>
      </c>
    </row>
    <row r="93" spans="1:11" x14ac:dyDescent="0.25">
      <c r="A93" s="7" t="s">
        <v>112</v>
      </c>
      <c r="B93" s="16" t="s">
        <v>56</v>
      </c>
      <c r="C93" s="40">
        <v>1</v>
      </c>
      <c r="D93" s="41" t="s">
        <v>0</v>
      </c>
      <c r="E93" s="87"/>
      <c r="F93" s="27">
        <f t="shared" si="10"/>
        <v>0</v>
      </c>
      <c r="G93" s="36"/>
      <c r="H93" s="43"/>
      <c r="I93" s="35"/>
      <c r="J93" s="59">
        <f t="shared" si="14"/>
        <v>0</v>
      </c>
      <c r="K93" s="37">
        <f t="shared" si="15"/>
        <v>0</v>
      </c>
    </row>
    <row r="94" spans="1:11" x14ac:dyDescent="0.25">
      <c r="A94" s="7" t="s">
        <v>113</v>
      </c>
      <c r="B94" s="16" t="s">
        <v>13</v>
      </c>
      <c r="C94" s="33">
        <v>1</v>
      </c>
      <c r="D94" s="32" t="s">
        <v>14</v>
      </c>
      <c r="E94" s="87"/>
      <c r="F94" s="27">
        <f t="shared" si="10"/>
        <v>0</v>
      </c>
      <c r="G94" s="36"/>
      <c r="H94" s="37"/>
      <c r="I94" s="35"/>
      <c r="J94" s="59">
        <f t="shared" si="14"/>
        <v>0</v>
      </c>
      <c r="K94" s="37">
        <f t="shared" si="15"/>
        <v>0</v>
      </c>
    </row>
    <row r="95" spans="1:11" x14ac:dyDescent="0.25">
      <c r="A95" s="7" t="s">
        <v>143</v>
      </c>
      <c r="B95" s="16" t="s">
        <v>109</v>
      </c>
      <c r="C95" s="40">
        <v>5</v>
      </c>
      <c r="D95" s="41" t="s">
        <v>44</v>
      </c>
      <c r="E95" s="86"/>
      <c r="F95" s="27">
        <f t="shared" si="10"/>
        <v>0</v>
      </c>
      <c r="G95" s="36"/>
      <c r="H95" s="37"/>
      <c r="I95" s="35"/>
      <c r="J95" s="59">
        <f t="shared" si="14"/>
        <v>0</v>
      </c>
      <c r="K95" s="37">
        <f t="shared" si="15"/>
        <v>0</v>
      </c>
    </row>
    <row r="96" spans="1:11" x14ac:dyDescent="0.25">
      <c r="A96" s="7" t="s">
        <v>114</v>
      </c>
      <c r="B96" s="16" t="s">
        <v>45</v>
      </c>
      <c r="C96" s="40">
        <v>1</v>
      </c>
      <c r="D96" s="41" t="s">
        <v>44</v>
      </c>
      <c r="E96" s="86"/>
      <c r="F96" s="27"/>
      <c r="G96" s="36"/>
      <c r="H96" s="53">
        <f t="shared" ref="H96:H104" si="16">C96*E96</f>
        <v>0</v>
      </c>
      <c r="I96" s="35"/>
      <c r="J96" s="59">
        <f t="shared" si="14"/>
        <v>0</v>
      </c>
      <c r="K96" s="37">
        <f t="shared" si="15"/>
        <v>0</v>
      </c>
    </row>
    <row r="97" spans="1:11" x14ac:dyDescent="0.25">
      <c r="A97" s="7" t="s">
        <v>115</v>
      </c>
      <c r="B97" s="16" t="s">
        <v>46</v>
      </c>
      <c r="C97" s="40">
        <v>1</v>
      </c>
      <c r="D97" s="41" t="s">
        <v>44</v>
      </c>
      <c r="E97" s="86"/>
      <c r="F97" s="27"/>
      <c r="G97" s="36"/>
      <c r="H97" s="53">
        <f t="shared" si="16"/>
        <v>0</v>
      </c>
      <c r="I97" s="35"/>
      <c r="J97" s="59">
        <f t="shared" si="14"/>
        <v>0</v>
      </c>
      <c r="K97" s="37">
        <f t="shared" si="15"/>
        <v>0</v>
      </c>
    </row>
    <row r="98" spans="1:11" x14ac:dyDescent="0.25">
      <c r="A98" s="7" t="s">
        <v>116</v>
      </c>
      <c r="B98" s="16" t="s">
        <v>47</v>
      </c>
      <c r="C98" s="40">
        <v>1</v>
      </c>
      <c r="D98" s="41" t="s">
        <v>44</v>
      </c>
      <c r="E98" s="86"/>
      <c r="F98" s="27"/>
      <c r="G98" s="36"/>
      <c r="H98" s="53">
        <f t="shared" si="16"/>
        <v>0</v>
      </c>
      <c r="I98" s="35"/>
      <c r="J98" s="59">
        <f t="shared" si="14"/>
        <v>0</v>
      </c>
      <c r="K98" s="37">
        <f t="shared" si="15"/>
        <v>0</v>
      </c>
    </row>
    <row r="99" spans="1:11" x14ac:dyDescent="0.25">
      <c r="A99" s="7" t="s">
        <v>117</v>
      </c>
      <c r="B99" s="16" t="s">
        <v>48</v>
      </c>
      <c r="C99" s="40">
        <v>1</v>
      </c>
      <c r="D99" s="41" t="s">
        <v>44</v>
      </c>
      <c r="E99" s="86"/>
      <c r="F99" s="27"/>
      <c r="G99" s="36"/>
      <c r="H99" s="53">
        <f t="shared" si="16"/>
        <v>0</v>
      </c>
      <c r="I99" s="35"/>
      <c r="J99" s="59">
        <f t="shared" si="14"/>
        <v>0</v>
      </c>
      <c r="K99" s="37">
        <f t="shared" si="15"/>
        <v>0</v>
      </c>
    </row>
    <row r="100" spans="1:11" x14ac:dyDescent="0.25">
      <c r="A100" s="7" t="s">
        <v>118</v>
      </c>
      <c r="B100" s="16" t="s">
        <v>49</v>
      </c>
      <c r="C100" s="40">
        <v>1</v>
      </c>
      <c r="D100" s="41" t="s">
        <v>44</v>
      </c>
      <c r="E100" s="86"/>
      <c r="F100" s="27"/>
      <c r="G100" s="36"/>
      <c r="H100" s="53">
        <f t="shared" si="16"/>
        <v>0</v>
      </c>
      <c r="I100" s="35"/>
      <c r="J100" s="59">
        <f t="shared" si="14"/>
        <v>0</v>
      </c>
      <c r="K100" s="37">
        <f t="shared" si="15"/>
        <v>0</v>
      </c>
    </row>
    <row r="101" spans="1:11" x14ac:dyDescent="0.25">
      <c r="A101" s="7" t="s">
        <v>119</v>
      </c>
      <c r="B101" s="16" t="s">
        <v>50</v>
      </c>
      <c r="C101" s="40">
        <v>1</v>
      </c>
      <c r="D101" s="41" t="s">
        <v>44</v>
      </c>
      <c r="E101" s="86"/>
      <c r="F101" s="27"/>
      <c r="G101" s="36"/>
      <c r="H101" s="53">
        <f t="shared" si="16"/>
        <v>0</v>
      </c>
      <c r="I101" s="35"/>
      <c r="J101" s="59">
        <f t="shared" si="14"/>
        <v>0</v>
      </c>
      <c r="K101" s="37">
        <f t="shared" si="15"/>
        <v>0</v>
      </c>
    </row>
    <row r="102" spans="1:11" x14ac:dyDescent="0.25">
      <c r="A102" s="7" t="s">
        <v>120</v>
      </c>
      <c r="B102" s="16" t="s">
        <v>51</v>
      </c>
      <c r="C102" s="40">
        <v>1</v>
      </c>
      <c r="D102" s="41" t="s">
        <v>44</v>
      </c>
      <c r="E102" s="86"/>
      <c r="F102" s="27"/>
      <c r="G102" s="36"/>
      <c r="H102" s="53">
        <f t="shared" si="16"/>
        <v>0</v>
      </c>
      <c r="I102" s="35"/>
      <c r="J102" s="59">
        <f t="shared" si="14"/>
        <v>0</v>
      </c>
      <c r="K102" s="37">
        <f t="shared" si="15"/>
        <v>0</v>
      </c>
    </row>
    <row r="103" spans="1:11" x14ac:dyDescent="0.25">
      <c r="A103" s="7" t="s">
        <v>121</v>
      </c>
      <c r="B103" s="16" t="s">
        <v>52</v>
      </c>
      <c r="C103" s="40">
        <v>1</v>
      </c>
      <c r="D103" s="41" t="s">
        <v>44</v>
      </c>
      <c r="E103" s="86"/>
      <c r="F103" s="27"/>
      <c r="G103" s="36"/>
      <c r="H103" s="53">
        <f t="shared" si="16"/>
        <v>0</v>
      </c>
      <c r="I103" s="35"/>
      <c r="J103" s="59">
        <f t="shared" si="14"/>
        <v>0</v>
      </c>
      <c r="K103" s="37">
        <f t="shared" si="15"/>
        <v>0</v>
      </c>
    </row>
    <row r="104" spans="1:11" x14ac:dyDescent="0.25">
      <c r="A104" s="7" t="s">
        <v>122</v>
      </c>
      <c r="B104" s="16" t="s">
        <v>53</v>
      </c>
      <c r="C104" s="40">
        <v>1</v>
      </c>
      <c r="D104" s="41" t="s">
        <v>44</v>
      </c>
      <c r="E104" s="86"/>
      <c r="F104" s="27"/>
      <c r="G104" s="36"/>
      <c r="H104" s="53">
        <f t="shared" si="16"/>
        <v>0</v>
      </c>
      <c r="I104" s="35"/>
      <c r="J104" s="59">
        <f t="shared" si="14"/>
        <v>0</v>
      </c>
      <c r="K104" s="37">
        <f t="shared" si="15"/>
        <v>0</v>
      </c>
    </row>
    <row r="105" spans="1:11" x14ac:dyDescent="0.25">
      <c r="A105" s="7" t="s">
        <v>123</v>
      </c>
      <c r="B105" s="16" t="s">
        <v>105</v>
      </c>
      <c r="C105" s="40">
        <v>1</v>
      </c>
      <c r="D105" s="41" t="s">
        <v>44</v>
      </c>
      <c r="E105" s="86"/>
      <c r="F105" s="27">
        <f t="shared" si="10"/>
        <v>0</v>
      </c>
      <c r="G105" s="36"/>
      <c r="H105" s="37"/>
      <c r="I105" s="35"/>
      <c r="J105" s="59">
        <f t="shared" si="14"/>
        <v>0</v>
      </c>
      <c r="K105" s="37">
        <f t="shared" si="15"/>
        <v>0</v>
      </c>
    </row>
    <row r="106" spans="1:11" x14ac:dyDescent="0.25">
      <c r="A106" s="7" t="s">
        <v>124</v>
      </c>
      <c r="B106" s="16" t="s">
        <v>54</v>
      </c>
      <c r="C106" s="40">
        <v>1</v>
      </c>
      <c r="D106" s="41" t="s">
        <v>44</v>
      </c>
      <c r="E106" s="86"/>
      <c r="F106" s="27">
        <f t="shared" si="10"/>
        <v>0</v>
      </c>
      <c r="G106" s="36"/>
      <c r="H106" s="37"/>
      <c r="I106" s="35"/>
      <c r="J106" s="59">
        <f t="shared" si="14"/>
        <v>0</v>
      </c>
      <c r="K106" s="37">
        <f t="shared" si="15"/>
        <v>0</v>
      </c>
    </row>
    <row r="107" spans="1:11" x14ac:dyDescent="0.25">
      <c r="A107" s="7" t="s">
        <v>125</v>
      </c>
      <c r="B107" s="16" t="s">
        <v>55</v>
      </c>
      <c r="C107" s="40">
        <v>1</v>
      </c>
      <c r="D107" s="41" t="s">
        <v>44</v>
      </c>
      <c r="E107" s="86"/>
      <c r="F107" s="27">
        <f t="shared" si="10"/>
        <v>0</v>
      </c>
      <c r="G107" s="36"/>
      <c r="H107" s="37"/>
      <c r="I107" s="35"/>
      <c r="J107" s="59">
        <f t="shared" si="14"/>
        <v>0</v>
      </c>
      <c r="K107" s="37">
        <f t="shared" si="15"/>
        <v>0</v>
      </c>
    </row>
    <row r="108" spans="1:11" x14ac:dyDescent="0.25">
      <c r="A108" s="7" t="s">
        <v>126</v>
      </c>
      <c r="B108" s="16" t="s">
        <v>106</v>
      </c>
      <c r="C108" s="40">
        <v>1</v>
      </c>
      <c r="D108" s="41" t="s">
        <v>44</v>
      </c>
      <c r="E108" s="86"/>
      <c r="F108" s="27">
        <f t="shared" si="10"/>
        <v>0</v>
      </c>
      <c r="G108" s="36"/>
      <c r="H108" s="37"/>
      <c r="I108" s="35"/>
      <c r="J108" s="59">
        <f t="shared" si="14"/>
        <v>0</v>
      </c>
      <c r="K108" s="37">
        <f t="shared" si="15"/>
        <v>0</v>
      </c>
    </row>
    <row r="109" spans="1:11" x14ac:dyDescent="0.25">
      <c r="A109" s="7" t="s">
        <v>127</v>
      </c>
      <c r="B109" s="16" t="s">
        <v>136</v>
      </c>
      <c r="C109" s="40">
        <v>1</v>
      </c>
      <c r="D109" s="41" t="s">
        <v>44</v>
      </c>
      <c r="E109" s="86"/>
      <c r="F109" s="27"/>
      <c r="G109" s="36"/>
      <c r="H109" s="53">
        <f t="shared" ref="H109:H114" si="17">C109*E109</f>
        <v>0</v>
      </c>
      <c r="I109" s="35"/>
      <c r="J109" s="59">
        <f t="shared" si="14"/>
        <v>0</v>
      </c>
      <c r="K109" s="37">
        <f t="shared" si="15"/>
        <v>0</v>
      </c>
    </row>
    <row r="110" spans="1:11" x14ac:dyDescent="0.25">
      <c r="A110" s="7" t="s">
        <v>128</v>
      </c>
      <c r="B110" s="16" t="s">
        <v>57</v>
      </c>
      <c r="C110" s="40">
        <v>1</v>
      </c>
      <c r="D110" s="41" t="s">
        <v>44</v>
      </c>
      <c r="E110" s="87"/>
      <c r="F110" s="27"/>
      <c r="G110" s="36"/>
      <c r="H110" s="53">
        <f t="shared" si="17"/>
        <v>0</v>
      </c>
      <c r="I110" s="35"/>
      <c r="J110" s="59">
        <f t="shared" si="14"/>
        <v>0</v>
      </c>
      <c r="K110" s="37">
        <f t="shared" si="15"/>
        <v>0</v>
      </c>
    </row>
    <row r="111" spans="1:11" x14ac:dyDescent="0.25">
      <c r="A111" s="7" t="s">
        <v>129</v>
      </c>
      <c r="B111" s="16" t="s">
        <v>137</v>
      </c>
      <c r="C111" s="40">
        <v>1</v>
      </c>
      <c r="D111" s="41" t="s">
        <v>44</v>
      </c>
      <c r="E111" s="87"/>
      <c r="F111" s="27"/>
      <c r="G111" s="36"/>
      <c r="H111" s="53">
        <f t="shared" si="17"/>
        <v>0</v>
      </c>
      <c r="I111" s="35"/>
      <c r="J111" s="59">
        <f t="shared" ref="J111:J114" si="18">F111*$J$9</f>
        <v>0</v>
      </c>
      <c r="K111" s="37">
        <f t="shared" ref="K111:K114" si="19">H111*$J$9</f>
        <v>0</v>
      </c>
    </row>
    <row r="112" spans="1:11" x14ac:dyDescent="0.25">
      <c r="A112" s="7" t="s">
        <v>130</v>
      </c>
      <c r="B112" s="16" t="s">
        <v>138</v>
      </c>
      <c r="C112" s="40">
        <v>1</v>
      </c>
      <c r="D112" s="41" t="s">
        <v>44</v>
      </c>
      <c r="E112" s="87"/>
      <c r="F112" s="27"/>
      <c r="G112" s="36"/>
      <c r="H112" s="53">
        <f t="shared" si="17"/>
        <v>0</v>
      </c>
      <c r="I112" s="35"/>
      <c r="J112" s="59">
        <f t="shared" si="18"/>
        <v>0</v>
      </c>
      <c r="K112" s="37">
        <f t="shared" si="19"/>
        <v>0</v>
      </c>
    </row>
    <row r="113" spans="1:11" x14ac:dyDescent="0.25">
      <c r="A113" s="7" t="s">
        <v>131</v>
      </c>
      <c r="B113" s="16" t="s">
        <v>139</v>
      </c>
      <c r="C113" s="40">
        <v>1</v>
      </c>
      <c r="D113" s="41" t="s">
        <v>44</v>
      </c>
      <c r="E113" s="87"/>
      <c r="F113" s="27"/>
      <c r="G113" s="36"/>
      <c r="H113" s="53">
        <f t="shared" si="17"/>
        <v>0</v>
      </c>
      <c r="I113" s="35"/>
      <c r="J113" s="59">
        <f t="shared" si="18"/>
        <v>0</v>
      </c>
      <c r="K113" s="37">
        <f t="shared" si="19"/>
        <v>0</v>
      </c>
    </row>
    <row r="114" spans="1:11" x14ac:dyDescent="0.25">
      <c r="A114" s="7" t="s">
        <v>132</v>
      </c>
      <c r="B114" s="16" t="s">
        <v>140</v>
      </c>
      <c r="C114" s="40">
        <v>1</v>
      </c>
      <c r="D114" s="41" t="s">
        <v>44</v>
      </c>
      <c r="E114" s="87"/>
      <c r="F114" s="27"/>
      <c r="G114" s="36"/>
      <c r="H114" s="53">
        <f t="shared" si="17"/>
        <v>0</v>
      </c>
      <c r="I114" s="35"/>
      <c r="J114" s="59">
        <f t="shared" si="18"/>
        <v>0</v>
      </c>
      <c r="K114" s="37">
        <f t="shared" si="19"/>
        <v>0</v>
      </c>
    </row>
    <row r="115" spans="1:11" x14ac:dyDescent="0.25">
      <c r="A115" s="7" t="s">
        <v>133</v>
      </c>
      <c r="B115" s="38" t="s">
        <v>144</v>
      </c>
      <c r="C115" s="33">
        <v>1</v>
      </c>
      <c r="D115" s="32" t="s">
        <v>14</v>
      </c>
      <c r="E115" s="87"/>
      <c r="F115" s="27">
        <f t="shared" ref="F115" si="20">C115*E115</f>
        <v>0</v>
      </c>
      <c r="G115" s="36"/>
      <c r="H115" s="37"/>
      <c r="I115" s="35"/>
      <c r="J115" s="59">
        <f t="shared" si="14"/>
        <v>0</v>
      </c>
      <c r="K115" s="37">
        <f t="shared" si="15"/>
        <v>0</v>
      </c>
    </row>
    <row r="116" spans="1:11" s="9" customFormat="1" ht="13.5" thickBot="1" x14ac:dyDescent="0.3">
      <c r="A116" s="82" t="s">
        <v>23</v>
      </c>
      <c r="B116" s="83">
        <f>SUM(F116:H116)</f>
        <v>0</v>
      </c>
      <c r="C116" s="127"/>
      <c r="D116" s="128"/>
      <c r="E116" s="128"/>
      <c r="F116" s="84">
        <f>SUM(F11:F115)</f>
        <v>0</v>
      </c>
      <c r="G116" s="84"/>
      <c r="H116" s="85">
        <f>SUM(H11:H115)</f>
        <v>0</v>
      </c>
      <c r="I116" s="42"/>
      <c r="J116" s="60">
        <f>SUM(J11:J115)</f>
        <v>0</v>
      </c>
      <c r="K116" s="61">
        <f>SUM(K11:K115)</f>
        <v>0</v>
      </c>
    </row>
    <row r="117" spans="1:11" ht="13.5" thickBot="1" x14ac:dyDescent="0.3">
      <c r="A117" s="17"/>
      <c r="C117" s="35"/>
      <c r="D117" s="39"/>
      <c r="E117" s="35"/>
      <c r="F117" s="35"/>
      <c r="G117" s="35"/>
      <c r="H117" s="35"/>
      <c r="I117" s="35"/>
      <c r="J117" s="62"/>
      <c r="K117" s="63"/>
    </row>
    <row r="118" spans="1:11" s="9" customFormat="1" x14ac:dyDescent="0.25">
      <c r="A118" s="4"/>
      <c r="B118" s="129" t="s">
        <v>15</v>
      </c>
      <c r="C118" s="130"/>
      <c r="D118" s="5" t="s">
        <v>17</v>
      </c>
      <c r="E118" s="47"/>
      <c r="F118" s="48" t="s">
        <v>18</v>
      </c>
      <c r="G118" s="48" t="s">
        <v>19</v>
      </c>
      <c r="H118" s="49" t="s">
        <v>20</v>
      </c>
      <c r="J118" s="64" t="s">
        <v>145</v>
      </c>
      <c r="K118" s="65"/>
    </row>
    <row r="119" spans="1:11" x14ac:dyDescent="0.25">
      <c r="A119" s="8">
        <v>4</v>
      </c>
      <c r="B119" s="110" t="s">
        <v>16</v>
      </c>
      <c r="C119" s="110"/>
      <c r="D119" s="13"/>
      <c r="E119" s="19" t="s">
        <v>189</v>
      </c>
      <c r="F119" s="79">
        <f>B116</f>
        <v>0</v>
      </c>
      <c r="G119" s="15">
        <f>F119*0.21</f>
        <v>0</v>
      </c>
      <c r="H119" s="80">
        <f>SUM(F119:G119)</f>
        <v>0</v>
      </c>
      <c r="J119" s="81">
        <f>H119-F119</f>
        <v>0</v>
      </c>
      <c r="K119" s="18"/>
    </row>
    <row r="120" spans="1:11" x14ac:dyDescent="0.25">
      <c r="A120" s="8">
        <v>5</v>
      </c>
      <c r="B120" s="110" t="s">
        <v>21</v>
      </c>
      <c r="C120" s="110"/>
      <c r="D120" s="20" t="e">
        <f>F120/F119</f>
        <v>#DIV/0!</v>
      </c>
      <c r="E120" s="19" t="s">
        <v>189</v>
      </c>
      <c r="F120" s="79">
        <f>(F116+G116)</f>
        <v>0</v>
      </c>
      <c r="G120" s="15">
        <f>F120*0.21</f>
        <v>0</v>
      </c>
      <c r="H120" s="80">
        <f>SUM(F120:G120)</f>
        <v>0</v>
      </c>
      <c r="J120" s="81">
        <f t="shared" ref="J120:J121" si="21">H120-F120</f>
        <v>0</v>
      </c>
      <c r="K120" s="18"/>
    </row>
    <row r="121" spans="1:11" ht="13.5" thickBot="1" x14ac:dyDescent="0.3">
      <c r="A121" s="21">
        <v>6</v>
      </c>
      <c r="B121" s="111" t="s">
        <v>22</v>
      </c>
      <c r="C121" s="111"/>
      <c r="D121" s="22" t="e">
        <f>F121/F119</f>
        <v>#DIV/0!</v>
      </c>
      <c r="E121" s="23" t="s">
        <v>189</v>
      </c>
      <c r="F121" s="46">
        <f>H116</f>
        <v>0</v>
      </c>
      <c r="G121" s="46">
        <f>F121*0.21</f>
        <v>0</v>
      </c>
      <c r="H121" s="50">
        <f>SUM(F121:G121)</f>
        <v>0</v>
      </c>
      <c r="I121" s="24"/>
      <c r="J121" s="66">
        <f t="shared" si="21"/>
        <v>0</v>
      </c>
      <c r="K121" s="25"/>
    </row>
    <row r="122" spans="1:11" ht="7.5" customHeight="1" x14ac:dyDescent="0.25">
      <c r="E122" s="10"/>
    </row>
    <row r="124" spans="1:11" x14ac:dyDescent="0.25">
      <c r="A124" s="108" t="s">
        <v>159</v>
      </c>
      <c r="B124" s="108"/>
      <c r="D124" s="67"/>
      <c r="E124" s="109"/>
      <c r="F124" s="109"/>
      <c r="G124" s="109"/>
      <c r="H124" s="109"/>
    </row>
    <row r="126" spans="1:11" x14ac:dyDescent="0.25">
      <c r="H126" s="26"/>
    </row>
    <row r="144" spans="2:6" ht="15" x14ac:dyDescent="0.25">
      <c r="B144" s="106"/>
      <c r="C144" s="107"/>
      <c r="D144" s="107"/>
      <c r="E144" s="107"/>
      <c r="F144" s="107"/>
    </row>
  </sheetData>
  <sheetProtection algorithmName="SHA-512" hashValue="ELgMLb7oQzUyTtp8IFiqr7LOlGezhE0yYRubpGbY6Qf/e/MUtHS/nLjQbWJtZ1dyx7DnBxI0lPdS52gkyqCKlw==" saltValue="1knH0GyEm91MfMB5P3ZxYw==" spinCount="100000" sheet="1" objects="1" scenarios="1"/>
  <mergeCells count="22">
    <mergeCell ref="A4:B4"/>
    <mergeCell ref="C4:H4"/>
    <mergeCell ref="A6:A8"/>
    <mergeCell ref="C116:E116"/>
    <mergeCell ref="B118:C118"/>
    <mergeCell ref="B6:B8"/>
    <mergeCell ref="J6:K6"/>
    <mergeCell ref="J7:J8"/>
    <mergeCell ref="K7:K8"/>
    <mergeCell ref="C5:H5"/>
    <mergeCell ref="E6:H6"/>
    <mergeCell ref="E7:E8"/>
    <mergeCell ref="C6:C8"/>
    <mergeCell ref="D6:D8"/>
    <mergeCell ref="H7:H8"/>
    <mergeCell ref="F7:G8"/>
    <mergeCell ref="B144:F144"/>
    <mergeCell ref="A124:B124"/>
    <mergeCell ref="E124:H124"/>
    <mergeCell ref="B119:C119"/>
    <mergeCell ref="B120:C120"/>
    <mergeCell ref="B121:C121"/>
  </mergeCells>
  <phoneticPr fontId="3" type="noConversion"/>
  <pageMargins left="0.63" right="0.15748031496062992" top="0.9" bottom="0.53" header="0.3" footer="0.15748031496062992"/>
  <pageSetup paperSize="9" scale="90" orientation="landscape" r:id="rId1"/>
  <headerFooter>
    <oddHeader>&amp;F&amp;Rstránka &amp;P</oddHeader>
    <oddFooter>&amp;C&amp;F&amp;R&amp;P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 NPO 2022 UB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Ladislav Pleva</dc:creator>
  <cp:lastModifiedBy>Jana Schaferová</cp:lastModifiedBy>
  <cp:lastPrinted>2023-05-12T09:07:39Z</cp:lastPrinted>
  <dcterms:created xsi:type="dcterms:W3CDTF">2015-11-12T10:14:33Z</dcterms:created>
  <dcterms:modified xsi:type="dcterms:W3CDTF">2023-08-28T12:26:10Z</dcterms:modified>
</cp:coreProperties>
</file>