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BFB377EC-02FE-49C0-9D99-7AB379634F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znatelné" sheetId="1" r:id="rId1"/>
    <sheet name="Neuznatelné" sheetId="2" r:id="rId2"/>
  </sheets>
  <definedNames>
    <definedName name="_xlnm._FilterDatabase" localSheetId="1" hidden="1">Neuznatelné!$A$12:$H$12</definedName>
    <definedName name="_xlnm._FilterDatabase" localSheetId="0" hidden="1">Uznatelné!$A$12:$H$13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2" l="1"/>
  <c r="J21" i="2"/>
  <c r="L22" i="2"/>
  <c r="L21" i="2"/>
  <c r="J20" i="2"/>
  <c r="J13" i="2" s="1"/>
  <c r="L19" i="2"/>
  <c r="J19" i="2"/>
  <c r="L18" i="2"/>
  <c r="J18" i="2"/>
  <c r="L17" i="2"/>
  <c r="J17" i="2"/>
  <c r="L16" i="2"/>
  <c r="J16" i="2"/>
  <c r="L15" i="2"/>
  <c r="J15" i="2"/>
  <c r="L14" i="2"/>
  <c r="J14" i="2"/>
  <c r="J23" i="2" l="1"/>
  <c r="M22" i="2"/>
  <c r="M17" i="2"/>
  <c r="L20" i="2"/>
  <c r="M19" i="2"/>
  <c r="M21" i="2"/>
  <c r="M18" i="2"/>
  <c r="M16" i="2"/>
  <c r="M15" i="2"/>
  <c r="M14" i="2"/>
  <c r="L23" i="2" l="1"/>
  <c r="L13" i="2"/>
  <c r="M20" i="2"/>
  <c r="L76" i="1"/>
  <c r="J76" i="1"/>
  <c r="L75" i="1"/>
  <c r="J75" i="1"/>
  <c r="L74" i="1"/>
  <c r="J74" i="1"/>
  <c r="L73" i="1"/>
  <c r="J73" i="1"/>
  <c r="L72" i="1"/>
  <c r="J72" i="1"/>
  <c r="O70" i="1"/>
  <c r="L70" i="1"/>
  <c r="J70" i="1"/>
  <c r="L69" i="1"/>
  <c r="J69" i="1"/>
  <c r="L68" i="1"/>
  <c r="J68" i="1"/>
  <c r="L67" i="1"/>
  <c r="J67" i="1"/>
  <c r="H66" i="1"/>
  <c r="L66" i="1" s="1"/>
  <c r="L65" i="1"/>
  <c r="J65" i="1"/>
  <c r="L64" i="1"/>
  <c r="J64" i="1"/>
  <c r="L63" i="1"/>
  <c r="J63" i="1"/>
  <c r="L62" i="1"/>
  <c r="J62" i="1"/>
  <c r="O59" i="1"/>
  <c r="L59" i="1"/>
  <c r="J59" i="1"/>
  <c r="O58" i="1"/>
  <c r="L58" i="1"/>
  <c r="J58" i="1"/>
  <c r="O57" i="1"/>
  <c r="L57" i="1"/>
  <c r="J57" i="1"/>
  <c r="O56" i="1"/>
  <c r="L56" i="1"/>
  <c r="J56" i="1"/>
  <c r="O55" i="1"/>
  <c r="L55" i="1"/>
  <c r="J55" i="1"/>
  <c r="O54" i="1"/>
  <c r="L54" i="1"/>
  <c r="J54" i="1"/>
  <c r="O53" i="1"/>
  <c r="L53" i="1"/>
  <c r="J53" i="1"/>
  <c r="O52" i="1"/>
  <c r="L52" i="1"/>
  <c r="J52" i="1"/>
  <c r="O51" i="1"/>
  <c r="L51" i="1"/>
  <c r="J51" i="1"/>
  <c r="O48" i="1"/>
  <c r="O47" i="1" s="1"/>
  <c r="H49" i="1" s="1"/>
  <c r="L48" i="1"/>
  <c r="J48" i="1"/>
  <c r="O45" i="1"/>
  <c r="L45" i="1"/>
  <c r="J45" i="1"/>
  <c r="O44" i="1"/>
  <c r="L44" i="1"/>
  <c r="J44" i="1"/>
  <c r="O43" i="1"/>
  <c r="L43" i="1"/>
  <c r="J43" i="1"/>
  <c r="O42" i="1"/>
  <c r="L42" i="1"/>
  <c r="J42" i="1"/>
  <c r="O39" i="1"/>
  <c r="L39" i="1"/>
  <c r="J39" i="1"/>
  <c r="O38" i="1"/>
  <c r="L38" i="1"/>
  <c r="J38" i="1"/>
  <c r="O37" i="1"/>
  <c r="L37" i="1"/>
  <c r="J37" i="1"/>
  <c r="O36" i="1"/>
  <c r="L36" i="1"/>
  <c r="J36" i="1"/>
  <c r="O35" i="1"/>
  <c r="L35" i="1"/>
  <c r="J35" i="1"/>
  <c r="O34" i="1"/>
  <c r="L34" i="1"/>
  <c r="J34" i="1"/>
  <c r="O33" i="1"/>
  <c r="L33" i="1"/>
  <c r="J33" i="1"/>
  <c r="O30" i="1"/>
  <c r="L30" i="1"/>
  <c r="J30" i="1"/>
  <c r="O29" i="1"/>
  <c r="L29" i="1"/>
  <c r="J29" i="1"/>
  <c r="O28" i="1"/>
  <c r="L28" i="1"/>
  <c r="J28" i="1"/>
  <c r="O27" i="1"/>
  <c r="L27" i="1"/>
  <c r="J27" i="1"/>
  <c r="O24" i="1"/>
  <c r="L24" i="1"/>
  <c r="J24" i="1"/>
  <c r="O23" i="1"/>
  <c r="L23" i="1"/>
  <c r="J23" i="1"/>
  <c r="O22" i="1"/>
  <c r="L22" i="1"/>
  <c r="J22" i="1"/>
  <c r="O21" i="1"/>
  <c r="L21" i="1"/>
  <c r="J21" i="1"/>
  <c r="O20" i="1"/>
  <c r="L20" i="1"/>
  <c r="J20" i="1"/>
  <c r="O19" i="1"/>
  <c r="L19" i="1"/>
  <c r="J19" i="1"/>
  <c r="O18" i="1"/>
  <c r="L18" i="1"/>
  <c r="J18" i="1"/>
  <c r="H17" i="1"/>
  <c r="J17" i="1" s="1"/>
  <c r="O16" i="1"/>
  <c r="L16" i="1"/>
  <c r="J16" i="1"/>
  <c r="O15" i="1"/>
  <c r="L15" i="1"/>
  <c r="J15" i="1"/>
  <c r="M15" i="1" s="1"/>
  <c r="M23" i="2" l="1"/>
  <c r="M13" i="2"/>
  <c r="M24" i="2"/>
  <c r="M25" i="2" s="1"/>
  <c r="M27" i="1"/>
  <c r="M16" i="1"/>
  <c r="O32" i="1"/>
  <c r="M39" i="1"/>
  <c r="M30" i="1"/>
  <c r="M62" i="1"/>
  <c r="M70" i="1"/>
  <c r="M56" i="1"/>
  <c r="M42" i="1"/>
  <c r="M18" i="1"/>
  <c r="M35" i="1"/>
  <c r="H46" i="1"/>
  <c r="J46" i="1" s="1"/>
  <c r="J41" i="1" s="1"/>
  <c r="M29" i="1"/>
  <c r="M59" i="1"/>
  <c r="M68" i="1"/>
  <c r="M24" i="1"/>
  <c r="M21" i="1"/>
  <c r="M38" i="1"/>
  <c r="M67" i="1"/>
  <c r="M19" i="1"/>
  <c r="M57" i="1"/>
  <c r="M52" i="1"/>
  <c r="M34" i="1"/>
  <c r="M48" i="1"/>
  <c r="M55" i="1"/>
  <c r="M69" i="1"/>
  <c r="M75" i="1"/>
  <c r="M51" i="1"/>
  <c r="H60" i="1"/>
  <c r="L60" i="1" s="1"/>
  <c r="M63" i="1"/>
  <c r="M74" i="1"/>
  <c r="M36" i="1"/>
  <c r="M22" i="1"/>
  <c r="M64" i="1"/>
  <c r="M20" i="1"/>
  <c r="M45" i="1"/>
  <c r="M33" i="1"/>
  <c r="M54" i="1"/>
  <c r="L71" i="1"/>
  <c r="H40" i="1"/>
  <c r="L40" i="1" s="1"/>
  <c r="M43" i="1"/>
  <c r="H31" i="1"/>
  <c r="O31" i="1" s="1"/>
  <c r="O26" i="1" s="1"/>
  <c r="M37" i="1"/>
  <c r="O41" i="1"/>
  <c r="M44" i="1"/>
  <c r="M58" i="1"/>
  <c r="M65" i="1"/>
  <c r="M73" i="1"/>
  <c r="M23" i="1"/>
  <c r="M28" i="1"/>
  <c r="O50" i="1"/>
  <c r="M53" i="1"/>
  <c r="M76" i="1"/>
  <c r="J49" i="1"/>
  <c r="J47" i="1" s="1"/>
  <c r="L49" i="1"/>
  <c r="L17" i="1"/>
  <c r="O17" i="1"/>
  <c r="O14" i="1" s="1"/>
  <c r="J66" i="1"/>
  <c r="J61" i="1" s="1"/>
  <c r="J71" i="1"/>
  <c r="M72" i="1"/>
  <c r="J40" i="1" l="1"/>
  <c r="J32" i="1" s="1"/>
  <c r="L46" i="1"/>
  <c r="M46" i="1" s="1"/>
  <c r="M41" i="1" s="1"/>
  <c r="J60" i="1"/>
  <c r="J50" i="1" s="1"/>
  <c r="L61" i="1"/>
  <c r="J31" i="1"/>
  <c r="J26" i="1" s="1"/>
  <c r="L31" i="1"/>
  <c r="M49" i="1"/>
  <c r="M47" i="1" s="1"/>
  <c r="L47" i="1"/>
  <c r="M71" i="1"/>
  <c r="M66" i="1"/>
  <c r="M61" i="1" s="1"/>
  <c r="M17" i="1"/>
  <c r="L32" i="1"/>
  <c r="L50" i="1"/>
  <c r="H25" i="1"/>
  <c r="M40" i="1" l="1"/>
  <c r="M32" i="1" s="1"/>
  <c r="L41" i="1"/>
  <c r="M60" i="1"/>
  <c r="M50" i="1" s="1"/>
  <c r="M31" i="1"/>
  <c r="M26" i="1" s="1"/>
  <c r="L26" i="1"/>
  <c r="L25" i="1"/>
  <c r="J25" i="1"/>
  <c r="M25" i="1" l="1"/>
  <c r="L14" i="1"/>
  <c r="J14" i="1"/>
  <c r="J77" i="1"/>
  <c r="L77" i="1"/>
  <c r="M77" i="1" l="1"/>
  <c r="M14" i="1"/>
  <c r="M78" i="1" l="1"/>
  <c r="M79" i="1" s="1"/>
</calcChain>
</file>

<file path=xl/sharedStrings.xml><?xml version="1.0" encoding="utf-8"?>
<sst xmlns="http://schemas.openxmlformats.org/spreadsheetml/2006/main" count="396" uniqueCount="242">
  <si>
    <t>Rozpočet</t>
  </si>
  <si>
    <t>Název stavby:</t>
  </si>
  <si>
    <t>Víceúčelová sportovní hala Hodonín - oprava a modernizace po tornádu</t>
  </si>
  <si>
    <t>Druh stavby:</t>
  </si>
  <si>
    <t>D.1.4.5 Systém vnější ochrany před bleskem</t>
  </si>
  <si>
    <t>Objednatel:</t>
  </si>
  <si>
    <t>Město Hodonín</t>
  </si>
  <si>
    <t>Náklady:</t>
  </si>
  <si>
    <t>UZNATELNÉ</t>
  </si>
  <si>
    <t>Zhotovitel PD:</t>
  </si>
  <si>
    <t>Hrbotický Marek</t>
  </si>
  <si>
    <t>Datum:</t>
  </si>
  <si>
    <t>Vypracoval:</t>
  </si>
  <si>
    <t xml:space="preserve"> </t>
  </si>
  <si>
    <t>P.Č.</t>
  </si>
  <si>
    <t>Kód položky</t>
  </si>
  <si>
    <t>Popis</t>
  </si>
  <si>
    <t>Poznámka</t>
  </si>
  <si>
    <t>Typ</t>
  </si>
  <si>
    <t>MJ</t>
  </si>
  <si>
    <t>Množství celkem</t>
  </si>
  <si>
    <t>Materiál za MJ</t>
  </si>
  <si>
    <t>Materiál celkem</t>
  </si>
  <si>
    <t>Montáž za MJ</t>
  </si>
  <si>
    <t>Montáž celkem</t>
  </si>
  <si>
    <t>Celkem</t>
  </si>
  <si>
    <t>Hmotnost (kg) MJ</t>
  </si>
  <si>
    <t>Hmotnost (kg) celkem</t>
  </si>
  <si>
    <t>1</t>
  </si>
  <si>
    <t>2</t>
  </si>
  <si>
    <t>3</t>
  </si>
  <si>
    <t>Hromosvody</t>
  </si>
  <si>
    <t>Vodiče s vysokonapěťovou izolací - HVI</t>
  </si>
  <si>
    <t>000 105 331 000</t>
  </si>
  <si>
    <t>Podpůrná trubka GFK/Al 3200 mm, jímací tyč 2500 mm</t>
  </si>
  <si>
    <t>3x střed střechy + (2x 3) na přístavbách</t>
  </si>
  <si>
    <t>ks</t>
  </si>
  <si>
    <t>9</t>
  </si>
  <si>
    <t>000 105 281 000</t>
  </si>
  <si>
    <t>Podpůrná trubka GFK/Al 1955 mm, jímací tyč 2500 mm</t>
  </si>
  <si>
    <t>14x po obvodu střechy haly</t>
  </si>
  <si>
    <t>14</t>
  </si>
  <si>
    <t>000 819 294 000</t>
  </si>
  <si>
    <t>Sada pro upevnění vodičů HVI long vně podpůrné trubky</t>
  </si>
  <si>
    <t>výše uvedených 9 + 14</t>
  </si>
  <si>
    <t>4</t>
  </si>
  <si>
    <t>000 819 136 000</t>
  </si>
  <si>
    <t>Vodič s vysokonapěťovou izolací (s=0,75m vzduch) HVI long, šedý</t>
  </si>
  <si>
    <t>kalkulace projektanta zaokroulena na 100 návin cívky</t>
  </si>
  <si>
    <t>m</t>
  </si>
  <si>
    <t>1200</t>
  </si>
  <si>
    <t>5</t>
  </si>
  <si>
    <t>000 819 147 000</t>
  </si>
  <si>
    <t>Sada připojovacích prvků pro vodiče s VNI (s=0,75m vzduch) HVI long k uložení uvnitř podpůrné trubky</t>
  </si>
  <si>
    <t>3x jímač na hlavní lodi haly + 6x svody na přístavbách</t>
  </si>
  <si>
    <t>6</t>
  </si>
  <si>
    <t>000 819 148 000</t>
  </si>
  <si>
    <t>Sada připojovacích prvků pro vodiče s VNI (s=0,75m vzduch) HVI long k uložení vně podpůrné trubky</t>
  </si>
  <si>
    <t>12x svody po obvodu haly</t>
  </si>
  <si>
    <t>12</t>
  </si>
  <si>
    <t>7</t>
  </si>
  <si>
    <t>000 819 196 000</t>
  </si>
  <si>
    <t>Připojovací prvky pro vodiče s VNI (s=0,75m vzduch) HVI long k uložení vně podpůrné trubky</t>
  </si>
  <si>
    <t>podrobná kalkulace projektanta na výkrese</t>
  </si>
  <si>
    <t>52</t>
  </si>
  <si>
    <t>8</t>
  </si>
  <si>
    <t>000 105 351 000</t>
  </si>
  <si>
    <t>Tříramenný stojan FeZn (r = 620 mm)</t>
  </si>
  <si>
    <t>6x jímače na přístavbách</t>
  </si>
  <si>
    <t>000 102 010 000</t>
  </si>
  <si>
    <t xml:space="preserve">Podstavec 17 kg </t>
  </si>
  <si>
    <t>(6x 9) jímače na přístavbách</t>
  </si>
  <si>
    <t>10</t>
  </si>
  <si>
    <t>000 102 050 000</t>
  </si>
  <si>
    <t>Podložka velká</t>
  </si>
  <si>
    <t>(6x 3) jímače na přístavbách</t>
  </si>
  <si>
    <t>11</t>
  </si>
  <si>
    <t>Přesun hmot - výška do 30 m</t>
  </si>
  <si>
    <t>celková hmotnost souboru "vodiče"</t>
  </si>
  <si>
    <t>kg</t>
  </si>
  <si>
    <t xml:space="preserve">Svorky </t>
  </si>
  <si>
    <t>000 459 019 000</t>
  </si>
  <si>
    <t>Zkušební svorka nerez pro spojení kruhových vodičů a vývodu uzemnění</t>
  </si>
  <si>
    <t>2x na severní a jižní fasádě</t>
  </si>
  <si>
    <t>13</t>
  </si>
  <si>
    <t>000 390 059 000</t>
  </si>
  <si>
    <t>Svorka univerzální pro spojení dvou kruhových vodičů, nerez</t>
  </si>
  <si>
    <t>000 481 003 000</t>
  </si>
  <si>
    <t>Číselný lístek (1-18) k označení svodu pro kruhové nebo páskové vodiče</t>
  </si>
  <si>
    <t xml:space="preserve">1x na každém svodu </t>
  </si>
  <si>
    <t>15</t>
  </si>
  <si>
    <t>000 480 004 000</t>
  </si>
  <si>
    <t>Číselný lístek pro zaváděcí tyče k označení svodu pospojování</t>
  </si>
  <si>
    <t>16</t>
  </si>
  <si>
    <t>celková hmotnost souboru "svorky"</t>
  </si>
  <si>
    <t>Podpěry vedení</t>
  </si>
  <si>
    <t>17</t>
  </si>
  <si>
    <t>000 253 229 000</t>
  </si>
  <si>
    <t>Podpěra vedení vysokonapěťového vodiče HVI na rovné střechy</t>
  </si>
  <si>
    <t>18</t>
  </si>
  <si>
    <t>000 275 250 000</t>
  </si>
  <si>
    <t xml:space="preserve">Držák vedení HVI se závitem M8 na zeď </t>
  </si>
  <si>
    <t>19</t>
  </si>
  <si>
    <t>000 276 006 000</t>
  </si>
  <si>
    <t>Umělohmotná krytka pod podpěru vedení HVI</t>
  </si>
  <si>
    <t>20</t>
  </si>
  <si>
    <t>000 275 320 000</t>
  </si>
  <si>
    <t>Podpěra vedení HVI s upínacím páskem</t>
  </si>
  <si>
    <t>(3+4+3) x 4ks na každém jímači</t>
  </si>
  <si>
    <t>21</t>
  </si>
  <si>
    <t>Upevňovací a kotvící materiál</t>
  </si>
  <si>
    <t>soubor</t>
  </si>
  <si>
    <t>22</t>
  </si>
  <si>
    <t>000 253 015 000</t>
  </si>
  <si>
    <t>Podpěra vedení AlMgSi 8 mm na rovné střechy</t>
  </si>
  <si>
    <t>23</t>
  </si>
  <si>
    <t>000 274 110 000</t>
  </si>
  <si>
    <t>Podpěra vedení AlMgSi 8 mm na zeď</t>
  </si>
  <si>
    <t>24</t>
  </si>
  <si>
    <t>celková hmotnost souboru "podpěry vedení"</t>
  </si>
  <si>
    <t>Pospojování</t>
  </si>
  <si>
    <t>25</t>
  </si>
  <si>
    <t>000 840 018 000</t>
  </si>
  <si>
    <t>Drát AlMgSi pr. 8 mm</t>
  </si>
  <si>
    <t>26</t>
  </si>
  <si>
    <t>000 540 250 000</t>
  </si>
  <si>
    <t>Připojovací svorka UNI na falc a konstrukce - pospojování prvků v ochranném prostoru</t>
  </si>
  <si>
    <t>27</t>
  </si>
  <si>
    <t>000 540 100 000</t>
  </si>
  <si>
    <t>Uzemňovací objímka</t>
  </si>
  <si>
    <t>3x střed střechy + 14x po obvodu haly</t>
  </si>
  <si>
    <t>28</t>
  </si>
  <si>
    <t>000 563 201 000</t>
  </si>
  <si>
    <t>Ekvipotenciální přípojnice K12 s odolností proti UV záření</t>
  </si>
  <si>
    <t>1x na hale + 2x na přístavbách</t>
  </si>
  <si>
    <t>29</t>
  </si>
  <si>
    <t>celková hmotnost souboru "pospojování"</t>
  </si>
  <si>
    <t>Pokrývačské, klempířské práce a ocelové konstrukce</t>
  </si>
  <si>
    <t>30</t>
  </si>
  <si>
    <t>kotvení podpěr v místě vysokého sklonu střechy na lodi haly</t>
  </si>
  <si>
    <t>odborný odhad projektanta 250x 130,-</t>
  </si>
  <si>
    <t>31</t>
  </si>
  <si>
    <t>celková hmotnost souboru "ocelové konstrukce"</t>
  </si>
  <si>
    <t>Uzemnění</t>
  </si>
  <si>
    <t>32</t>
  </si>
  <si>
    <t>000 860 335 000</t>
  </si>
  <si>
    <t>Páskový vodič nerez V4A 30/3,5 mm</t>
  </si>
  <si>
    <t>342</t>
  </si>
  <si>
    <t>33</t>
  </si>
  <si>
    <t>000 860 050 000</t>
  </si>
  <si>
    <t>Drát o prům. 10 mm nerez V4A</t>
  </si>
  <si>
    <t>49</t>
  </si>
  <si>
    <t>34</t>
  </si>
  <si>
    <t>000 318 219 000</t>
  </si>
  <si>
    <t>Křížová svorka V4A bez středové destičky pro kruhové a ploché vodiče se šířkou do 30 mm (V4A)</t>
  </si>
  <si>
    <t>84</t>
  </si>
  <si>
    <t>35</t>
  </si>
  <si>
    <t>000 319 219 000</t>
  </si>
  <si>
    <t>Křížová svorka nerez (V4A) se středovou destičkou pro vývod uzemnění a páskový nebo kruhový vodič se šířkou do 30 mm</t>
  </si>
  <si>
    <t>36</t>
  </si>
  <si>
    <t>000 104 903 000</t>
  </si>
  <si>
    <t>Zaváděcí tyče/vývody uzemnění nerez V4A</t>
  </si>
  <si>
    <t>37</t>
  </si>
  <si>
    <t>000 274 116 000</t>
  </si>
  <si>
    <t>Držák zaváděcí tyče/vývody uzemnění nerez</t>
  </si>
  <si>
    <t>4x na severní a jižní fasádě</t>
  </si>
  <si>
    <t>38</t>
  </si>
  <si>
    <t>000 549 001 000</t>
  </si>
  <si>
    <t>Chodníková revizní krabice se zkušební svorkou</t>
  </si>
  <si>
    <t>18x na každém svodu</t>
  </si>
  <si>
    <t>39</t>
  </si>
  <si>
    <t>000 618 214 000</t>
  </si>
  <si>
    <t>Mřížový rošt pro ochranu před krokovým napětím</t>
  </si>
  <si>
    <t>6x v blízkosti workoutového hřiště</t>
  </si>
  <si>
    <t>40</t>
  </si>
  <si>
    <t>000 540 271 000</t>
  </si>
  <si>
    <t>Propojovací svorka pro mřížové rošty</t>
  </si>
  <si>
    <t>9x 6 na každém mřížovém roště</t>
  </si>
  <si>
    <t>54</t>
  </si>
  <si>
    <t>41</t>
  </si>
  <si>
    <t>Vytýčení inženýrských sítí</t>
  </si>
  <si>
    <t>sazba správců sítí EG.D, CETIN, VaK, ČEZ, ELTODO</t>
  </si>
  <si>
    <t>42</t>
  </si>
  <si>
    <t xml:space="preserve">Přesun hmot </t>
  </si>
  <si>
    <t>celková hmotnost souboru "uzemnění"</t>
  </si>
  <si>
    <t>Zemní práce</t>
  </si>
  <si>
    <t>43</t>
  </si>
  <si>
    <t>460010023RT3</t>
  </si>
  <si>
    <t>Vytýčení kabelové trasy ve volném terénu délka trasy do 1000 m</t>
  </si>
  <si>
    <t>kalkulace projektanta</t>
  </si>
  <si>
    <t>km</t>
  </si>
  <si>
    <t>44</t>
  </si>
  <si>
    <t>460030011RT1</t>
  </si>
  <si>
    <t>Sejmutí drnu z ploch středně zatravněných</t>
  </si>
  <si>
    <t>45</t>
  </si>
  <si>
    <t>460030011RT3</t>
  </si>
  <si>
    <t>Odstranění dlažby</t>
  </si>
  <si>
    <t>46</t>
  </si>
  <si>
    <t>460200161R00</t>
  </si>
  <si>
    <t>Hloubení kabelové rýhy šířka 35 hloubka 80 cm  hor.4</t>
  </si>
  <si>
    <t>47</t>
  </si>
  <si>
    <t>460560154R00</t>
  </si>
  <si>
    <t xml:space="preserve">Zához rýhy šířka 35 hloubka 80 cm, hornina třídy </t>
  </si>
  <si>
    <t>48</t>
  </si>
  <si>
    <t>460620014RT1</t>
  </si>
  <si>
    <t>Provizorní úprava terénu v přírodní hornině 4 ruční vyrovnání a zhutnění</t>
  </si>
  <si>
    <t>460030013RT3</t>
  </si>
  <si>
    <t>Příprava povrchu pro pokládku dlažby</t>
  </si>
  <si>
    <t>50</t>
  </si>
  <si>
    <t>460030014RT1</t>
  </si>
  <si>
    <t>Zatravnění kabelové trasy</t>
  </si>
  <si>
    <t>51</t>
  </si>
  <si>
    <t>460030015RT3</t>
  </si>
  <si>
    <t>opětovné zadláždění dotčených zpevněných ploch</t>
  </si>
  <si>
    <t>460921102R01</t>
  </si>
  <si>
    <t xml:space="preserve">Zaměření kabel. trasy </t>
  </si>
  <si>
    <t>53</t>
  </si>
  <si>
    <t>Pomocné práce - rozebrání a obnova obrubníků, odstranění a obnova okrasných dřevin, odstranění a obnova ploch tvořených kačírkem (říční kámen)</t>
  </si>
  <si>
    <t>soub.</t>
  </si>
  <si>
    <t>Ostatní položky</t>
  </si>
  <si>
    <t>Demontážní práce - kompletní jímací, svodová a uzemňovací soustava</t>
  </si>
  <si>
    <t>10x 8hod demontáží</t>
  </si>
  <si>
    <t>hod.</t>
  </si>
  <si>
    <t>55</t>
  </si>
  <si>
    <t>Odvoz a likvidace odpadu - kompletní demontovaná hromosvodní soustava</t>
  </si>
  <si>
    <t>odborný odhad projektanta</t>
  </si>
  <si>
    <t>Bezpečnostní opatření na staveništi</t>
  </si>
  <si>
    <t>Nátěry, nástřiky vodičů</t>
  </si>
  <si>
    <t>Zakreslení skutečného stavu</t>
  </si>
  <si>
    <t>sazba projektanta</t>
  </si>
  <si>
    <t>Pronájem vysokozdvižné plošiny</t>
  </si>
  <si>
    <t>Výškové práce</t>
  </si>
  <si>
    <t>NEUZNATELNÉ</t>
  </si>
  <si>
    <t>Doprava</t>
  </si>
  <si>
    <t>3% z ceny za materiál uznatelných nákladů</t>
  </si>
  <si>
    <t>Kontrola a měření uzemnění</t>
  </si>
  <si>
    <t>20x svod</t>
  </si>
  <si>
    <t>Revize zařízení LPS</t>
  </si>
  <si>
    <t>Dohled státního odborného dozoru TIČR</t>
  </si>
  <si>
    <t>sazba inspektora</t>
  </si>
  <si>
    <t>DPH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</si>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</sst>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0"/>
    <numFmt numFmtId="166" formatCode="0.000"/>
  </numFmts>
  <fonts count="26">
    <font>
      <sz val="10"/>
      <name val="Arial CE"/>
      <charset val="238"/>
    </font>
    <font>
      <b/>
      <u/>
      <sz val="15"/>
      <name val="Tahoma"/>
      <family val="2"/>
      <charset val="238"/>
    </font>
    <font>
      <sz val="10"/>
      <color theme="1"/>
      <name val="Tahoma"/>
      <family val="2"/>
    </font>
    <font>
      <sz val="10"/>
      <name val="Tahoma"/>
      <family val="2"/>
    </font>
    <font>
      <sz val="15"/>
      <color indexed="8"/>
      <name val="Arial"/>
      <family val="2"/>
      <charset val="238"/>
    </font>
    <font>
      <sz val="15"/>
      <color rgb="FFFF0000"/>
      <name val="Arial"/>
      <family val="2"/>
      <charset val="238"/>
    </font>
    <font>
      <b/>
      <sz val="15"/>
      <name val="Tahoma"/>
      <family val="2"/>
      <charset val="238"/>
    </font>
    <font>
      <sz val="15"/>
      <name val="Tahoma"/>
      <family val="2"/>
      <charset val="238"/>
    </font>
    <font>
      <sz val="15"/>
      <name val="Arial CYR"/>
      <charset val="238"/>
    </font>
    <font>
      <sz val="15"/>
      <color rgb="FFFFFF99"/>
      <name val="Tahoma"/>
      <family val="2"/>
      <charset val="238"/>
    </font>
    <font>
      <b/>
      <i/>
      <sz val="15"/>
      <name val="Tahoma"/>
      <family val="2"/>
      <charset val="238"/>
    </font>
    <font>
      <i/>
      <sz val="15"/>
      <color rgb="FFFFFF99"/>
      <name val="Tahoma"/>
      <family val="2"/>
      <charset val="238"/>
    </font>
    <font>
      <i/>
      <sz val="15"/>
      <name val="Tahoma"/>
      <family val="2"/>
      <charset val="238"/>
    </font>
    <font>
      <i/>
      <sz val="15"/>
      <color rgb="FFFF0000"/>
      <name val="Tahoma"/>
      <family val="2"/>
      <charset val="238"/>
    </font>
    <font>
      <i/>
      <sz val="15"/>
      <color theme="1"/>
      <name val="Tahoma"/>
      <family val="2"/>
      <charset val="238"/>
    </font>
    <font>
      <i/>
      <sz val="14"/>
      <name val="Tahoma"/>
      <family val="2"/>
      <charset val="238"/>
    </font>
    <font>
      <sz val="10"/>
      <color rgb="FFFF0000"/>
      <name val="Tahoma"/>
      <family val="2"/>
    </font>
    <font>
      <i/>
      <sz val="10"/>
      <name val="Tahoma"/>
      <family val="2"/>
    </font>
    <font>
      <sz val="10"/>
      <name val="Tahoma"/>
      <family val="2"/>
      <charset val="238"/>
    </font>
    <font>
      <i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8"/>
      <color rgb="FFFF0000"/>
      <name val="Tahoma"/>
      <family val="2"/>
    </font>
    <font>
      <sz val="10"/>
      <color rgb="FFFF0000"/>
      <name val="Tahoma"/>
      <family val="2"/>
      <charset val="238"/>
    </font>
    <font>
      <b/>
      <sz val="10"/>
      <color indexed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1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1" fillId="3" borderId="10" xfId="0" applyNumberFormat="1" applyFont="1" applyFill="1" applyBorder="1" applyAlignment="1" applyProtection="1">
      <alignment horizontal="right" vertical="center" wrapText="1"/>
      <protection hidden="1"/>
    </xf>
    <xf numFmtId="0" fontId="11" fillId="3" borderId="10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2" fillId="3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3" borderId="10" xfId="0" applyNumberFormat="1" applyFont="1" applyFill="1" applyBorder="1" applyAlignment="1" applyProtection="1">
      <alignment horizontal="left" vertical="center" wrapText="1"/>
      <protection hidden="1"/>
    </xf>
    <xf numFmtId="164" fontId="12" fillId="3" borderId="10" xfId="0" applyNumberFormat="1" applyFont="1" applyFill="1" applyBorder="1" applyAlignment="1" applyProtection="1">
      <alignment horizontal="right" vertical="center" wrapText="1"/>
      <protection hidden="1"/>
    </xf>
    <xf numFmtId="165" fontId="12" fillId="3" borderId="10" xfId="0" applyNumberFormat="1" applyFont="1" applyFill="1" applyBorder="1" applyAlignment="1">
      <alignment vertical="center" wrapText="1"/>
    </xf>
    <xf numFmtId="165" fontId="12" fillId="3" borderId="24" xfId="0" applyNumberFormat="1" applyFont="1" applyFill="1" applyBorder="1" applyAlignment="1">
      <alignment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 applyProtection="1">
      <alignment horizontal="left" vertical="center" wrapText="1"/>
      <protection hidden="1"/>
    </xf>
    <xf numFmtId="49" fontId="12" fillId="4" borderId="10" xfId="0" applyNumberFormat="1" applyFont="1" applyFill="1" applyBorder="1" applyAlignment="1" applyProtection="1">
      <alignment horizontal="left" vertical="center" wrapText="1"/>
      <protection hidden="1"/>
    </xf>
    <xf numFmtId="49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5" borderId="10" xfId="0" applyNumberFormat="1" applyFont="1" applyFill="1" applyBorder="1" applyAlignment="1" applyProtection="1">
      <alignment vertical="center" wrapText="1"/>
      <protection hidden="1"/>
    </xf>
    <xf numFmtId="164" fontId="12" fillId="0" borderId="10" xfId="0" applyNumberFormat="1" applyFont="1" applyBorder="1" applyAlignment="1" applyProtection="1">
      <alignment horizontal="right" vertical="center" wrapText="1"/>
      <protection hidden="1"/>
    </xf>
    <xf numFmtId="164" fontId="12" fillId="5" borderId="10" xfId="0" applyNumberFormat="1" applyFont="1" applyFill="1" applyBorder="1" applyAlignment="1">
      <alignment vertical="center" wrapText="1"/>
    </xf>
    <xf numFmtId="164" fontId="12" fillId="0" borderId="10" xfId="0" applyNumberFormat="1" applyFont="1" applyBorder="1" applyAlignment="1">
      <alignment vertical="center" wrapText="1"/>
    </xf>
    <xf numFmtId="165" fontId="12" fillId="0" borderId="10" xfId="0" applyNumberFormat="1" applyFont="1" applyBorder="1" applyAlignment="1">
      <alignment vertical="center" wrapText="1"/>
    </xf>
    <xf numFmtId="165" fontId="12" fillId="0" borderId="24" xfId="0" applyNumberFormat="1" applyFont="1" applyBorder="1" applyAlignment="1">
      <alignment horizontal="right" vertical="center" wrapText="1"/>
    </xf>
    <xf numFmtId="1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49" fontId="13" fillId="0" borderId="10" xfId="0" applyNumberFormat="1" applyFont="1" applyBorder="1" applyAlignment="1" applyProtection="1">
      <alignment horizontal="left" vertical="center" wrapText="1"/>
      <protection hidden="1"/>
    </xf>
    <xf numFmtId="49" fontId="12" fillId="0" borderId="10" xfId="0" applyNumberFormat="1" applyFont="1" applyBorder="1" applyAlignment="1" applyProtection="1">
      <alignment horizontal="left" vertical="top" wrapText="1"/>
      <protection hidden="1"/>
    </xf>
    <xf numFmtId="49" fontId="12" fillId="4" borderId="10" xfId="0" applyNumberFormat="1" applyFont="1" applyFill="1" applyBorder="1" applyAlignment="1" applyProtection="1">
      <alignment horizontal="left" vertical="top" wrapText="1"/>
      <protection hidden="1"/>
    </xf>
    <xf numFmtId="49" fontId="12" fillId="4" borderId="10" xfId="0" applyNumberFormat="1" applyFont="1" applyFill="1" applyBorder="1" applyAlignment="1" applyProtection="1">
      <alignment horizontal="left" vertical="top"/>
      <protection hidden="1"/>
    </xf>
    <xf numFmtId="3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 applyProtection="1">
      <alignment vertical="top"/>
      <protection hidden="1"/>
    </xf>
    <xf numFmtId="164" fontId="12" fillId="0" borderId="10" xfId="0" applyNumberFormat="1" applyFont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>
      <alignment vertical="top"/>
    </xf>
    <xf numFmtId="164" fontId="12" fillId="0" borderId="10" xfId="0" applyNumberFormat="1" applyFont="1" applyBorder="1" applyAlignment="1">
      <alignment vertical="top"/>
    </xf>
    <xf numFmtId="165" fontId="12" fillId="0" borderId="10" xfId="0" applyNumberFormat="1" applyFont="1" applyBorder="1" applyAlignment="1">
      <alignment vertical="top"/>
    </xf>
    <xf numFmtId="165" fontId="12" fillId="0" borderId="24" xfId="0" applyNumberFormat="1" applyFont="1" applyBorder="1" applyAlignment="1">
      <alignment horizontal="right" vertical="top"/>
    </xf>
    <xf numFmtId="2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3" borderId="10" xfId="0" applyNumberFormat="1" applyFont="1" applyFill="1" applyBorder="1" applyAlignment="1" applyProtection="1">
      <alignment vertical="center" wrapText="1"/>
      <protection hidden="1"/>
    </xf>
    <xf numFmtId="1" fontId="12" fillId="4" borderId="10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49" fontId="14" fillId="4" borderId="10" xfId="0" applyNumberFormat="1" applyFont="1" applyFill="1" applyBorder="1" applyAlignment="1" applyProtection="1">
      <alignment horizontal="left" vertical="center" wrapText="1"/>
      <protection hidden="1"/>
    </xf>
    <xf numFmtId="49" fontId="15" fillId="4" borderId="10" xfId="0" applyNumberFormat="1" applyFont="1" applyFill="1" applyBorder="1" applyAlignment="1" applyProtection="1">
      <alignment horizontal="left" vertical="center" wrapText="1"/>
      <protection hidden="1"/>
    </xf>
    <xf numFmtId="0" fontId="12" fillId="3" borderId="10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2" fillId="3" borderId="10" xfId="0" applyFont="1" applyFill="1" applyBorder="1" applyAlignment="1">
      <alignment horizontal="right" vertical="center" wrapText="1"/>
    </xf>
    <xf numFmtId="164" fontId="12" fillId="5" borderId="10" xfId="0" applyNumberFormat="1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164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0" borderId="10" xfId="0" applyNumberFormat="1" applyFont="1" applyBorder="1" applyAlignment="1">
      <alignment horizontal="right" vertical="center" wrapText="1"/>
    </xf>
    <xf numFmtId="165" fontId="12" fillId="0" borderId="10" xfId="0" applyNumberFormat="1" applyFont="1" applyBorder="1" applyAlignment="1">
      <alignment horizontal="right" vertical="center" wrapText="1"/>
    </xf>
    <xf numFmtId="49" fontId="7" fillId="3" borderId="9" xfId="0" applyNumberFormat="1" applyFont="1" applyFill="1" applyBorder="1" applyAlignment="1">
      <alignment horizontal="center"/>
    </xf>
    <xf numFmtId="49" fontId="12" fillId="3" borderId="10" xfId="0" applyNumberFormat="1" applyFont="1" applyFill="1" applyBorder="1" applyAlignment="1" applyProtection="1">
      <alignment horizontal="left" vertical="top" wrapText="1"/>
      <protection hidden="1"/>
    </xf>
    <xf numFmtId="49" fontId="10" fillId="3" borderId="10" xfId="0" applyNumberFormat="1" applyFont="1" applyFill="1" applyBorder="1" applyAlignment="1" applyProtection="1">
      <alignment horizontal="left"/>
      <protection hidden="1"/>
    </xf>
    <xf numFmtId="49" fontId="12" fillId="3" borderId="10" xfId="0" applyNumberFormat="1" applyFont="1" applyFill="1" applyBorder="1" applyAlignment="1" applyProtection="1">
      <alignment horizontal="left"/>
      <protection hidden="1"/>
    </xf>
    <xf numFmtId="49" fontId="12" fillId="3" borderId="10" xfId="0" applyNumberFormat="1" applyFont="1" applyFill="1" applyBorder="1" applyAlignment="1" applyProtection="1">
      <alignment horizontal="right"/>
      <protection hidden="1"/>
    </xf>
    <xf numFmtId="164" fontId="12" fillId="3" borderId="10" xfId="0" applyNumberFormat="1" applyFont="1" applyFill="1" applyBorder="1" applyAlignment="1" applyProtection="1">
      <alignment vertical="top"/>
      <protection hidden="1"/>
    </xf>
    <xf numFmtId="164" fontId="12" fillId="3" borderId="10" xfId="0" applyNumberFormat="1" applyFont="1" applyFill="1" applyBorder="1" applyAlignment="1" applyProtection="1">
      <alignment horizontal="right" vertical="top"/>
      <protection hidden="1"/>
    </xf>
    <xf numFmtId="0" fontId="12" fillId="3" borderId="10" xfId="0" applyFont="1" applyFill="1" applyBorder="1" applyAlignment="1">
      <alignment horizontal="right"/>
    </xf>
    <xf numFmtId="0" fontId="12" fillId="3" borderId="24" xfId="0" applyFont="1" applyFill="1" applyBorder="1" applyAlignment="1">
      <alignment horizontal="right"/>
    </xf>
    <xf numFmtId="49" fontId="7" fillId="0" borderId="9" xfId="0" applyNumberFormat="1" applyFont="1" applyBorder="1" applyAlignment="1">
      <alignment horizontal="center"/>
    </xf>
    <xf numFmtId="166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>
      <alignment horizontal="right" vertical="top"/>
    </xf>
    <xf numFmtId="164" fontId="12" fillId="0" borderId="10" xfId="0" applyNumberFormat="1" applyFont="1" applyBorder="1" applyAlignment="1">
      <alignment horizontal="right" vertical="top"/>
    </xf>
    <xf numFmtId="0" fontId="12" fillId="0" borderId="10" xfId="0" applyFont="1" applyBorder="1" applyAlignment="1">
      <alignment horizontal="right"/>
    </xf>
    <xf numFmtId="2" fontId="12" fillId="4" borderId="10" xfId="0" applyNumberFormat="1" applyFont="1" applyFill="1" applyBorder="1" applyAlignment="1" applyProtection="1">
      <alignment horizontal="right" vertical="top"/>
      <protection hidden="1"/>
    </xf>
    <xf numFmtId="0" fontId="17" fillId="0" borderId="10" xfId="0" applyFont="1" applyBorder="1" applyAlignment="1">
      <alignment horizontal="right"/>
    </xf>
    <xf numFmtId="165" fontId="17" fillId="0" borderId="24" xfId="0" applyNumberFormat="1" applyFont="1" applyBorder="1" applyAlignment="1">
      <alignment horizontal="right" vertical="top"/>
    </xf>
    <xf numFmtId="0" fontId="12" fillId="4" borderId="10" xfId="0" applyFont="1" applyFill="1" applyBorder="1" applyAlignment="1" applyProtection="1">
      <alignment vertical="top" wrapText="1"/>
      <protection hidden="1"/>
    </xf>
    <xf numFmtId="49" fontId="12" fillId="4" borderId="10" xfId="0" applyNumberFormat="1" applyFont="1" applyFill="1" applyBorder="1" applyAlignment="1" applyProtection="1">
      <alignment horizontal="right" vertical="top"/>
      <protection hidden="1"/>
    </xf>
    <xf numFmtId="49" fontId="7" fillId="6" borderId="9" xfId="0" applyNumberFormat="1" applyFont="1" applyFill="1" applyBorder="1" applyAlignment="1">
      <alignment horizontal="center"/>
    </xf>
    <xf numFmtId="164" fontId="12" fillId="3" borderId="10" xfId="0" applyNumberFormat="1" applyFont="1" applyFill="1" applyBorder="1" applyAlignment="1" applyProtection="1">
      <alignment horizontal="left"/>
      <protection hidden="1"/>
    </xf>
    <xf numFmtId="164" fontId="12" fillId="3" borderId="10" xfId="0" applyNumberFormat="1" applyFont="1" applyFill="1" applyBorder="1" applyAlignment="1" applyProtection="1">
      <alignment horizontal="right"/>
      <protection hidden="1"/>
    </xf>
    <xf numFmtId="49" fontId="12" fillId="0" borderId="10" xfId="0" applyNumberFormat="1" applyFont="1" applyBorder="1" applyAlignment="1" applyProtection="1">
      <alignment horizontal="left" vertical="top"/>
      <protection hidden="1"/>
    </xf>
    <xf numFmtId="165" fontId="12" fillId="0" borderId="10" xfId="0" applyNumberFormat="1" applyFont="1" applyBorder="1" applyAlignment="1">
      <alignment horizontal="right" vertical="top"/>
    </xf>
    <xf numFmtId="49" fontId="7" fillId="7" borderId="25" xfId="0" applyNumberFormat="1" applyFont="1" applyFill="1" applyBorder="1" applyAlignment="1">
      <alignment horizontal="center"/>
    </xf>
    <xf numFmtId="49" fontId="12" fillId="7" borderId="26" xfId="0" applyNumberFormat="1" applyFont="1" applyFill="1" applyBorder="1" applyAlignment="1" applyProtection="1">
      <alignment horizontal="left" vertical="top" wrapText="1"/>
      <protection hidden="1"/>
    </xf>
    <xf numFmtId="164" fontId="10" fillId="7" borderId="26" xfId="0" applyNumberFormat="1" applyFont="1" applyFill="1" applyBorder="1" applyAlignment="1" applyProtection="1">
      <alignment horizontal="left" vertical="center"/>
      <protection hidden="1"/>
    </xf>
    <xf numFmtId="49" fontId="12" fillId="7" borderId="26" xfId="0" applyNumberFormat="1" applyFont="1" applyFill="1" applyBorder="1" applyAlignment="1" applyProtection="1">
      <alignment horizontal="left" vertical="center" wrapText="1"/>
      <protection hidden="1"/>
    </xf>
    <xf numFmtId="49" fontId="12" fillId="7" borderId="26" xfId="0" applyNumberFormat="1" applyFont="1" applyFill="1" applyBorder="1" applyAlignment="1" applyProtection="1">
      <alignment horizontal="left" vertical="center"/>
      <protection hidden="1"/>
    </xf>
    <xf numFmtId="2" fontId="12" fillId="7" borderId="26" xfId="0" applyNumberFormat="1" applyFont="1" applyFill="1" applyBorder="1" applyAlignment="1" applyProtection="1">
      <alignment horizontal="right" vertical="center"/>
      <protection hidden="1"/>
    </xf>
    <xf numFmtId="164" fontId="12" fillId="7" borderId="26" xfId="0" applyNumberFormat="1" applyFont="1" applyFill="1" applyBorder="1" applyAlignment="1" applyProtection="1">
      <alignment vertical="center"/>
      <protection hidden="1"/>
    </xf>
    <xf numFmtId="164" fontId="10" fillId="7" borderId="26" xfId="0" applyNumberFormat="1" applyFont="1" applyFill="1" applyBorder="1" applyAlignment="1" applyProtection="1">
      <alignment horizontal="right" vertical="center"/>
      <protection hidden="1"/>
    </xf>
    <xf numFmtId="164" fontId="12" fillId="7" borderId="26" xfId="0" applyNumberFormat="1" applyFont="1" applyFill="1" applyBorder="1" applyAlignment="1">
      <alignment horizontal="right" vertical="center"/>
    </xf>
    <xf numFmtId="165" fontId="12" fillId="7" borderId="26" xfId="0" applyNumberFormat="1" applyFont="1" applyFill="1" applyBorder="1" applyAlignment="1">
      <alignment horizontal="right" vertical="top"/>
    </xf>
    <xf numFmtId="165" fontId="12" fillId="7" borderId="28" xfId="0" applyNumberFormat="1" applyFont="1" applyFill="1" applyBorder="1" applyAlignment="1">
      <alignment horizontal="right" vertical="top"/>
    </xf>
    <xf numFmtId="49" fontId="18" fillId="0" borderId="0" xfId="0" applyNumberFormat="1" applyFont="1" applyAlignment="1" applyProtection="1">
      <alignment horizontal="left" vertical="center" wrapText="1"/>
      <protection hidden="1"/>
    </xf>
    <xf numFmtId="49" fontId="3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 applyProtection="1">
      <alignment horizontal="left" vertical="center" wrapText="1"/>
      <protection hidden="1"/>
    </xf>
    <xf numFmtId="49" fontId="19" fillId="0" borderId="0" xfId="0" applyNumberFormat="1" applyFont="1" applyAlignment="1" applyProtection="1">
      <alignment horizontal="right" vertical="center" wrapText="1"/>
      <protection hidden="1"/>
    </xf>
    <xf numFmtId="164" fontId="19" fillId="4" borderId="0" xfId="0" applyNumberFormat="1" applyFont="1" applyFill="1" applyAlignment="1" applyProtection="1">
      <alignment vertical="center" wrapText="1"/>
      <protection hidden="1"/>
    </xf>
    <xf numFmtId="164" fontId="19" fillId="0" borderId="0" xfId="0" applyNumberFormat="1" applyFont="1" applyAlignment="1" applyProtection="1">
      <alignment horizontal="right" vertical="center" wrapText="1"/>
      <protection hidden="1"/>
    </xf>
    <xf numFmtId="164" fontId="19" fillId="0" borderId="0" xfId="0" applyNumberFormat="1" applyFont="1" applyAlignment="1">
      <alignment horizontal="right" vertical="center" wrapText="1"/>
    </xf>
    <xf numFmtId="165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vertical="center" wrapText="1"/>
      <protection hidden="1"/>
    </xf>
    <xf numFmtId="164" fontId="19" fillId="0" borderId="0" xfId="0" applyNumberFormat="1" applyFont="1" applyAlignment="1">
      <alignment vertical="center" wrapText="1"/>
    </xf>
    <xf numFmtId="165" fontId="19" fillId="0" borderId="0" xfId="0" applyNumberFormat="1" applyFont="1" applyAlignment="1">
      <alignment vertical="center" wrapText="1"/>
    </xf>
    <xf numFmtId="49" fontId="20" fillId="0" borderId="0" xfId="0" applyNumberFormat="1" applyFont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164" fontId="20" fillId="4" borderId="0" xfId="0" applyNumberFormat="1" applyFont="1" applyFill="1" applyAlignment="1" applyProtection="1">
      <alignment vertical="center" wrapText="1"/>
      <protection hidden="1"/>
    </xf>
    <xf numFmtId="164" fontId="20" fillId="0" borderId="0" xfId="0" applyNumberFormat="1" applyFont="1" applyAlignment="1" applyProtection="1">
      <alignment horizontal="right" vertical="center" wrapText="1"/>
      <protection hidden="1"/>
    </xf>
    <xf numFmtId="164" fontId="20" fillId="0" borderId="0" xfId="0" applyNumberFormat="1" applyFont="1" applyAlignment="1">
      <alignment vertical="center" wrapText="1"/>
    </xf>
    <xf numFmtId="165" fontId="20" fillId="0" borderId="0" xfId="0" applyNumberFormat="1" applyFont="1" applyAlignment="1">
      <alignment vertical="center" wrapText="1"/>
    </xf>
    <xf numFmtId="165" fontId="20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49" fontId="22" fillId="0" borderId="0" xfId="0" applyNumberFormat="1" applyFont="1" applyAlignment="1" applyProtection="1">
      <alignment horizontal="left" vertical="center" wrapText="1"/>
      <protection hidden="1"/>
    </xf>
    <xf numFmtId="164" fontId="20" fillId="0" borderId="0" xfId="0" applyNumberFormat="1" applyFont="1" applyAlignment="1" applyProtection="1">
      <alignment vertical="center" wrapText="1"/>
      <protection hidden="1"/>
    </xf>
    <xf numFmtId="164" fontId="22" fillId="0" borderId="0" xfId="0" applyNumberFormat="1" applyFont="1" applyAlignment="1" applyProtection="1">
      <alignment vertical="center" wrapText="1"/>
      <protection hidden="1"/>
    </xf>
    <xf numFmtId="164" fontId="22" fillId="0" borderId="0" xfId="0" applyNumberFormat="1" applyFont="1" applyAlignment="1">
      <alignment vertical="center" wrapText="1"/>
    </xf>
    <xf numFmtId="4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164" fontId="23" fillId="0" borderId="0" xfId="0" applyNumberFormat="1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7" fillId="8" borderId="25" xfId="0" applyNumberFormat="1" applyFont="1" applyFill="1" applyBorder="1" applyAlignment="1">
      <alignment horizontal="center" vertical="center" wrapText="1"/>
    </xf>
    <xf numFmtId="49" fontId="12" fillId="8" borderId="26" xfId="0" applyNumberFormat="1" applyFont="1" applyFill="1" applyBorder="1" applyAlignment="1" applyProtection="1">
      <alignment horizontal="left" vertical="center" wrapText="1"/>
      <protection hidden="1"/>
    </xf>
    <xf numFmtId="164" fontId="10" fillId="8" borderId="26" xfId="0" applyNumberFormat="1" applyFont="1" applyFill="1" applyBorder="1" applyAlignment="1" applyProtection="1">
      <alignment horizontal="left" vertical="center" wrapText="1"/>
      <protection hidden="1"/>
    </xf>
    <xf numFmtId="2" fontId="12" fillId="8" borderId="26" xfId="0" applyNumberFormat="1" applyFont="1" applyFill="1" applyBorder="1" applyAlignment="1" applyProtection="1">
      <alignment horizontal="right" vertical="center" wrapText="1"/>
      <protection hidden="1"/>
    </xf>
    <xf numFmtId="164" fontId="12" fillId="8" borderId="26" xfId="0" applyNumberFormat="1" applyFont="1" applyFill="1" applyBorder="1" applyAlignment="1" applyProtection="1">
      <alignment vertical="center" wrapText="1"/>
      <protection hidden="1"/>
    </xf>
    <xf numFmtId="164" fontId="10" fillId="8" borderId="26" xfId="0" applyNumberFormat="1" applyFont="1" applyFill="1" applyBorder="1" applyAlignment="1" applyProtection="1">
      <alignment horizontal="right" vertical="center" wrapText="1"/>
      <protection hidden="1"/>
    </xf>
    <xf numFmtId="164" fontId="12" fillId="8" borderId="26" xfId="0" applyNumberFormat="1" applyFont="1" applyFill="1" applyBorder="1" applyAlignment="1">
      <alignment horizontal="right" vertical="center" wrapText="1"/>
    </xf>
    <xf numFmtId="165" fontId="12" fillId="8" borderId="26" xfId="0" applyNumberFormat="1" applyFont="1" applyFill="1" applyBorder="1" applyAlignment="1">
      <alignment horizontal="left" vertical="center" wrapText="1"/>
    </xf>
    <xf numFmtId="165" fontId="12" fillId="8" borderId="2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left" vertical="center" wrapText="1"/>
    </xf>
    <xf numFmtId="14" fontId="4" fillId="0" borderId="11" xfId="0" applyNumberFormat="1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14" fontId="4" fillId="0" borderId="24" xfId="0" applyNumberFormat="1" applyFont="1" applyBorder="1" applyAlignment="1">
      <alignment horizontal="left" vertical="center" wrapText="1"/>
    </xf>
    <xf numFmtId="14" fontId="4" fillId="0" borderId="26" xfId="0" applyNumberFormat="1" applyFont="1" applyBorder="1" applyAlignment="1">
      <alignment horizontal="left" vertical="center" wrapText="1"/>
    </xf>
    <xf numFmtId="14" fontId="4" fillId="0" borderId="28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3"/>
  <sheetViews>
    <sheetView tabSelected="1" zoomScale="60" zoomScaleNormal="60" workbookViewId="0">
      <pane ySplit="12" topLeftCell="A13" activePane="bottomLeft" state="frozen"/>
      <selection pane="bottomLeft" sqref="A1:O1"/>
    </sheetView>
  </sheetViews>
  <sheetFormatPr defaultColWidth="9.140625" defaultRowHeight="12.75"/>
  <cols>
    <col min="1" max="1" width="6.85546875" style="129" customWidth="1"/>
    <col min="2" max="2" width="26.28515625" style="129" bestFit="1" customWidth="1"/>
    <col min="3" max="3" width="84.42578125" style="128" customWidth="1"/>
    <col min="4" max="4" width="9.42578125" style="128" customWidth="1"/>
    <col min="5" max="5" width="22.85546875" style="128" customWidth="1"/>
    <col min="6" max="6" width="14.85546875" style="128" customWidth="1"/>
    <col min="7" max="7" width="9.7109375" style="128" bestFit="1" customWidth="1"/>
    <col min="8" max="8" width="15.140625" style="128" customWidth="1"/>
    <col min="9" max="9" width="20.28515625" style="128" customWidth="1"/>
    <col min="10" max="10" width="27" style="128" customWidth="1"/>
    <col min="11" max="11" width="19.85546875" style="128" customWidth="1"/>
    <col min="12" max="12" width="26.28515625" style="128" customWidth="1"/>
    <col min="13" max="13" width="27.42578125" style="128" customWidth="1"/>
    <col min="14" max="14" width="12.42578125" style="130" customWidth="1"/>
    <col min="15" max="15" width="17.28515625" style="130" customWidth="1"/>
    <col min="16" max="25" width="9.140625" style="1"/>
    <col min="26" max="26" width="53.28515625" style="128" customWidth="1"/>
    <col min="27" max="27" width="19.7109375" style="128" customWidth="1"/>
    <col min="28" max="28" width="2.85546875" style="128" customWidth="1"/>
    <col min="29" max="29" width="14.28515625" style="128" customWidth="1"/>
    <col min="30" max="16384" width="9.140625" style="128"/>
  </cols>
  <sheetData>
    <row r="1" spans="1:25" s="2" customFormat="1" ht="22.5" customHeight="1" thickBot="1">
      <c r="A1" s="156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2" customFormat="1">
      <c r="A2" s="159" t="s">
        <v>1</v>
      </c>
      <c r="B2" s="160"/>
      <c r="C2" s="161" t="s">
        <v>2</v>
      </c>
      <c r="D2" s="162"/>
      <c r="E2" s="162"/>
      <c r="F2" s="163"/>
      <c r="G2" s="164"/>
      <c r="H2" s="165"/>
      <c r="I2" s="166"/>
      <c r="J2" s="167"/>
      <c r="K2" s="167"/>
      <c r="L2" s="167"/>
      <c r="M2" s="167"/>
      <c r="N2" s="167"/>
      <c r="O2" s="168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2" customFormat="1" ht="33.6" customHeight="1">
      <c r="A3" s="140"/>
      <c r="B3" s="141"/>
      <c r="C3" s="142"/>
      <c r="D3" s="143"/>
      <c r="E3" s="143"/>
      <c r="F3" s="147"/>
      <c r="G3" s="148"/>
      <c r="H3" s="149"/>
      <c r="I3" s="153"/>
      <c r="J3" s="154"/>
      <c r="K3" s="154"/>
      <c r="L3" s="154"/>
      <c r="M3" s="154"/>
      <c r="N3" s="154"/>
      <c r="O3" s="155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2" customFormat="1">
      <c r="A4" s="140" t="s">
        <v>3</v>
      </c>
      <c r="B4" s="141"/>
      <c r="C4" s="142" t="s">
        <v>4</v>
      </c>
      <c r="D4" s="143"/>
      <c r="E4" s="143"/>
      <c r="F4" s="144" t="s">
        <v>5</v>
      </c>
      <c r="G4" s="145"/>
      <c r="H4" s="146"/>
      <c r="I4" s="150" t="s">
        <v>6</v>
      </c>
      <c r="J4" s="151"/>
      <c r="K4" s="151"/>
      <c r="L4" s="151"/>
      <c r="M4" s="151"/>
      <c r="N4" s="151"/>
      <c r="O4" s="152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2" customFormat="1">
      <c r="A5" s="140"/>
      <c r="B5" s="141"/>
      <c r="C5" s="142"/>
      <c r="D5" s="143"/>
      <c r="E5" s="143"/>
      <c r="F5" s="147"/>
      <c r="G5" s="148"/>
      <c r="H5" s="149"/>
      <c r="I5" s="153"/>
      <c r="J5" s="154"/>
      <c r="K5" s="154"/>
      <c r="L5" s="154"/>
      <c r="M5" s="154"/>
      <c r="N5" s="154"/>
      <c r="O5" s="155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2" customFormat="1">
      <c r="A6" s="140" t="s">
        <v>7</v>
      </c>
      <c r="B6" s="141"/>
      <c r="C6" s="169" t="s">
        <v>8</v>
      </c>
      <c r="D6" s="170"/>
      <c r="E6" s="170"/>
      <c r="F6" s="144" t="s">
        <v>9</v>
      </c>
      <c r="G6" s="145"/>
      <c r="H6" s="146"/>
      <c r="I6" s="171" t="s">
        <v>10</v>
      </c>
      <c r="J6" s="172"/>
      <c r="K6" s="172"/>
      <c r="L6" s="172"/>
      <c r="M6" s="172"/>
      <c r="N6" s="172"/>
      <c r="O6" s="173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2" customFormat="1">
      <c r="A7" s="140"/>
      <c r="B7" s="141"/>
      <c r="C7" s="169"/>
      <c r="D7" s="170"/>
      <c r="E7" s="170"/>
      <c r="F7" s="147"/>
      <c r="G7" s="148"/>
      <c r="H7" s="149"/>
      <c r="I7" s="153"/>
      <c r="J7" s="154"/>
      <c r="K7" s="154"/>
      <c r="L7" s="154"/>
      <c r="M7" s="154"/>
      <c r="N7" s="154"/>
      <c r="O7" s="155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2" customFormat="1">
      <c r="A8" s="140" t="s">
        <v>11</v>
      </c>
      <c r="B8" s="141"/>
      <c r="C8" s="176">
        <v>45069</v>
      </c>
      <c r="D8" s="177"/>
      <c r="E8" s="143"/>
      <c r="F8" s="140" t="s">
        <v>12</v>
      </c>
      <c r="G8" s="141"/>
      <c r="H8" s="141"/>
      <c r="I8" s="176" t="s">
        <v>10</v>
      </c>
      <c r="J8" s="176"/>
      <c r="K8" s="176"/>
      <c r="L8" s="176"/>
      <c r="M8" s="176"/>
      <c r="N8" s="176"/>
      <c r="O8" s="180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" customFormat="1" ht="23.1" customHeight="1" thickBot="1">
      <c r="A9" s="174"/>
      <c r="B9" s="175"/>
      <c r="C9" s="178"/>
      <c r="D9" s="179"/>
      <c r="E9" s="179"/>
      <c r="F9" s="174"/>
      <c r="G9" s="175"/>
      <c r="H9" s="175"/>
      <c r="I9" s="181"/>
      <c r="J9" s="181"/>
      <c r="K9" s="181"/>
      <c r="L9" s="181"/>
      <c r="M9" s="181"/>
      <c r="N9" s="181"/>
      <c r="O9" s="182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2" customFormat="1" ht="6.6" customHeight="1" thickBot="1">
      <c r="A10" s="3"/>
      <c r="B10" s="4"/>
      <c r="C10" s="5" t="s">
        <v>13</v>
      </c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7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2" customFormat="1" ht="57" thickBot="1">
      <c r="A11" s="8" t="s">
        <v>14</v>
      </c>
      <c r="B11" s="9" t="s">
        <v>15</v>
      </c>
      <c r="C11" s="9" t="s">
        <v>16</v>
      </c>
      <c r="D11" s="9"/>
      <c r="E11" s="9" t="s">
        <v>17</v>
      </c>
      <c r="F11" s="9" t="s">
        <v>18</v>
      </c>
      <c r="G11" s="9" t="s">
        <v>19</v>
      </c>
      <c r="H11" s="9" t="s">
        <v>20</v>
      </c>
      <c r="I11" s="9" t="s">
        <v>21</v>
      </c>
      <c r="J11" s="9" t="s">
        <v>22</v>
      </c>
      <c r="K11" s="9" t="s">
        <v>23</v>
      </c>
      <c r="L11" s="9" t="s">
        <v>24</v>
      </c>
      <c r="M11" s="9" t="s">
        <v>25</v>
      </c>
      <c r="N11" s="9" t="s">
        <v>26</v>
      </c>
      <c r="O11" s="10" t="s">
        <v>27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2" customFormat="1" ht="19.5" thickBot="1">
      <c r="A12" s="8" t="s">
        <v>28</v>
      </c>
      <c r="B12" s="9" t="s">
        <v>29</v>
      </c>
      <c r="C12" s="9" t="s">
        <v>30</v>
      </c>
      <c r="D12" s="9"/>
      <c r="E12" s="9">
        <v>5</v>
      </c>
      <c r="F12" s="9">
        <v>4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11">
        <v>11</v>
      </c>
      <c r="M12" s="11">
        <v>12</v>
      </c>
      <c r="N12" s="11">
        <v>13</v>
      </c>
      <c r="O12" s="12">
        <v>14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" customFormat="1" ht="18.75">
      <c r="A13" s="13"/>
      <c r="B13" s="14"/>
      <c r="C13" s="15" t="s">
        <v>31</v>
      </c>
      <c r="D13" s="15"/>
      <c r="E13" s="16"/>
      <c r="F13" s="16"/>
      <c r="G13" s="16"/>
      <c r="H13" s="17"/>
      <c r="I13" s="16"/>
      <c r="J13" s="16"/>
      <c r="K13" s="16"/>
      <c r="L13" s="16"/>
      <c r="M13" s="16"/>
      <c r="N13" s="18"/>
      <c r="O13" s="19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" customFormat="1" ht="18.75">
      <c r="A14" s="20"/>
      <c r="B14" s="21"/>
      <c r="C14" s="15" t="s">
        <v>32</v>
      </c>
      <c r="D14" s="15"/>
      <c r="E14" s="21"/>
      <c r="F14" s="21"/>
      <c r="G14" s="21"/>
      <c r="H14" s="22"/>
      <c r="I14" s="23"/>
      <c r="J14" s="24">
        <f>SUM(J15:J25)</f>
        <v>0</v>
      </c>
      <c r="K14" s="23"/>
      <c r="L14" s="24">
        <f>SUM(L15:L25)</f>
        <v>0</v>
      </c>
      <c r="M14" s="24">
        <f>SUM(M15:M25)</f>
        <v>0</v>
      </c>
      <c r="N14" s="25"/>
      <c r="O14" s="26">
        <f>SUM(O15:O21)</f>
        <v>1171.1134</v>
      </c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" customFormat="1" ht="75" customHeight="1">
      <c r="A15" s="27" t="s">
        <v>28</v>
      </c>
      <c r="B15" s="28" t="s">
        <v>33</v>
      </c>
      <c r="C15" s="28" t="s">
        <v>34</v>
      </c>
      <c r="D15" s="28"/>
      <c r="E15" s="29" t="s">
        <v>35</v>
      </c>
      <c r="F15" s="29"/>
      <c r="G15" s="29" t="s">
        <v>36</v>
      </c>
      <c r="H15" s="30" t="s">
        <v>37</v>
      </c>
      <c r="I15" s="31"/>
      <c r="J15" s="32">
        <f t="shared" ref="J15:J25" si="0">I15*H15</f>
        <v>0</v>
      </c>
      <c r="K15" s="33"/>
      <c r="L15" s="34">
        <f t="shared" ref="L15:L25" si="1">K15*H15</f>
        <v>0</v>
      </c>
      <c r="M15" s="32">
        <f t="shared" ref="M15:M25" si="2">L15+J15</f>
        <v>0</v>
      </c>
      <c r="N15" s="35">
        <v>8.5109999999999992</v>
      </c>
      <c r="O15" s="36">
        <f t="shared" ref="O15:O24" si="3">N15*H15</f>
        <v>76.59899999999999</v>
      </c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" customFormat="1" ht="33.950000000000003" customHeight="1">
      <c r="A16" s="27" t="s">
        <v>29</v>
      </c>
      <c r="B16" s="28" t="s">
        <v>38</v>
      </c>
      <c r="C16" s="28" t="s">
        <v>39</v>
      </c>
      <c r="D16" s="28"/>
      <c r="E16" s="29" t="s">
        <v>40</v>
      </c>
      <c r="F16" s="29"/>
      <c r="G16" s="29" t="s">
        <v>36</v>
      </c>
      <c r="H16" s="30" t="s">
        <v>41</v>
      </c>
      <c r="I16" s="31"/>
      <c r="J16" s="32">
        <f t="shared" si="0"/>
        <v>0</v>
      </c>
      <c r="K16" s="33"/>
      <c r="L16" s="34">
        <f t="shared" si="1"/>
        <v>0</v>
      </c>
      <c r="M16" s="32">
        <f t="shared" si="2"/>
        <v>0</v>
      </c>
      <c r="N16" s="35">
        <v>9.5109999999999992</v>
      </c>
      <c r="O16" s="36">
        <f t="shared" si="3"/>
        <v>133.154</v>
      </c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s="2" customFormat="1" ht="56.25" customHeight="1">
      <c r="A17" s="27" t="s">
        <v>30</v>
      </c>
      <c r="B17" s="28" t="s">
        <v>42</v>
      </c>
      <c r="C17" s="28" t="s">
        <v>43</v>
      </c>
      <c r="D17" s="28"/>
      <c r="E17" s="29" t="s">
        <v>44</v>
      </c>
      <c r="F17" s="29"/>
      <c r="G17" s="29" t="s">
        <v>36</v>
      </c>
      <c r="H17" s="37">
        <f>H15+H16</f>
        <v>23</v>
      </c>
      <c r="I17" s="31"/>
      <c r="J17" s="32">
        <f t="shared" si="0"/>
        <v>0</v>
      </c>
      <c r="K17" s="33"/>
      <c r="L17" s="34">
        <f t="shared" si="1"/>
        <v>0</v>
      </c>
      <c r="M17" s="32">
        <f t="shared" si="2"/>
        <v>0</v>
      </c>
      <c r="N17" s="35">
        <v>0.78080000000000005</v>
      </c>
      <c r="O17" s="36">
        <f t="shared" si="3"/>
        <v>17.958400000000001</v>
      </c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s="2" customFormat="1" ht="75">
      <c r="A18" s="27" t="s">
        <v>45</v>
      </c>
      <c r="B18" s="28" t="s">
        <v>46</v>
      </c>
      <c r="C18" s="28" t="s">
        <v>47</v>
      </c>
      <c r="D18" s="38"/>
      <c r="E18" s="29" t="s">
        <v>48</v>
      </c>
      <c r="F18" s="29"/>
      <c r="G18" s="29" t="s">
        <v>49</v>
      </c>
      <c r="H18" s="30" t="s">
        <v>50</v>
      </c>
      <c r="I18" s="31"/>
      <c r="J18" s="32">
        <f t="shared" si="0"/>
        <v>0</v>
      </c>
      <c r="K18" s="33"/>
      <c r="L18" s="34">
        <f t="shared" si="1"/>
        <v>0</v>
      </c>
      <c r="M18" s="32">
        <f t="shared" si="2"/>
        <v>0</v>
      </c>
      <c r="N18" s="35">
        <v>0.76</v>
      </c>
      <c r="O18" s="36">
        <f t="shared" si="3"/>
        <v>912</v>
      </c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s="2" customFormat="1" ht="75">
      <c r="A19" s="27" t="s">
        <v>51</v>
      </c>
      <c r="B19" s="28" t="s">
        <v>52</v>
      </c>
      <c r="C19" s="28" t="s">
        <v>53</v>
      </c>
      <c r="D19" s="38"/>
      <c r="E19" s="29" t="s">
        <v>54</v>
      </c>
      <c r="F19" s="29"/>
      <c r="G19" s="29" t="s">
        <v>36</v>
      </c>
      <c r="H19" s="30" t="s">
        <v>37</v>
      </c>
      <c r="I19" s="31"/>
      <c r="J19" s="32">
        <f t="shared" si="0"/>
        <v>0</v>
      </c>
      <c r="K19" s="33"/>
      <c r="L19" s="34">
        <f t="shared" si="1"/>
        <v>0</v>
      </c>
      <c r="M19" s="32">
        <f t="shared" si="2"/>
        <v>0</v>
      </c>
      <c r="N19" s="35">
        <v>0.39400000000000002</v>
      </c>
      <c r="O19" s="36">
        <f t="shared" si="3"/>
        <v>3.5460000000000003</v>
      </c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s="2" customFormat="1" ht="37.5">
      <c r="A20" s="27" t="s">
        <v>55</v>
      </c>
      <c r="B20" s="28" t="s">
        <v>56</v>
      </c>
      <c r="C20" s="28" t="s">
        <v>57</v>
      </c>
      <c r="D20" s="38"/>
      <c r="E20" s="29" t="s">
        <v>58</v>
      </c>
      <c r="F20" s="29"/>
      <c r="G20" s="29" t="s">
        <v>36</v>
      </c>
      <c r="H20" s="30" t="s">
        <v>59</v>
      </c>
      <c r="I20" s="31"/>
      <c r="J20" s="32">
        <f t="shared" si="0"/>
        <v>0</v>
      </c>
      <c r="K20" s="33"/>
      <c r="L20" s="34">
        <f t="shared" si="1"/>
        <v>0</v>
      </c>
      <c r="M20" s="32">
        <f t="shared" si="2"/>
        <v>0</v>
      </c>
      <c r="N20" s="35">
        <v>1.3939999999999999</v>
      </c>
      <c r="O20" s="36">
        <f t="shared" si="3"/>
        <v>16.727999999999998</v>
      </c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s="2" customFormat="1" ht="75">
      <c r="A21" s="27" t="s">
        <v>60</v>
      </c>
      <c r="B21" s="28" t="s">
        <v>61</v>
      </c>
      <c r="C21" s="28" t="s">
        <v>62</v>
      </c>
      <c r="D21" s="38"/>
      <c r="E21" s="29" t="s">
        <v>63</v>
      </c>
      <c r="F21" s="29"/>
      <c r="G21" s="29" t="s">
        <v>36</v>
      </c>
      <c r="H21" s="30" t="s">
        <v>64</v>
      </c>
      <c r="I21" s="31"/>
      <c r="J21" s="32">
        <f t="shared" si="0"/>
        <v>0</v>
      </c>
      <c r="K21" s="33"/>
      <c r="L21" s="34">
        <f t="shared" si="1"/>
        <v>0</v>
      </c>
      <c r="M21" s="32">
        <f t="shared" si="2"/>
        <v>0</v>
      </c>
      <c r="N21" s="35">
        <v>0.214</v>
      </c>
      <c r="O21" s="36">
        <f t="shared" si="3"/>
        <v>11.128</v>
      </c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s="2" customFormat="1" ht="37.5">
      <c r="A22" s="27" t="s">
        <v>65</v>
      </c>
      <c r="B22" s="28" t="s">
        <v>66</v>
      </c>
      <c r="C22" s="28" t="s">
        <v>67</v>
      </c>
      <c r="D22" s="28"/>
      <c r="E22" s="29" t="s">
        <v>68</v>
      </c>
      <c r="F22" s="29"/>
      <c r="G22" s="29" t="s">
        <v>36</v>
      </c>
      <c r="H22" s="30" t="s">
        <v>55</v>
      </c>
      <c r="I22" s="31"/>
      <c r="J22" s="32">
        <f t="shared" si="0"/>
        <v>0</v>
      </c>
      <c r="K22" s="33"/>
      <c r="L22" s="34">
        <f t="shared" si="1"/>
        <v>0</v>
      </c>
      <c r="M22" s="32">
        <f t="shared" si="2"/>
        <v>0</v>
      </c>
      <c r="N22" s="35">
        <v>11.5</v>
      </c>
      <c r="O22" s="36">
        <f t="shared" si="3"/>
        <v>69</v>
      </c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s="2" customFormat="1" ht="37.5">
      <c r="A23" s="27" t="s">
        <v>37</v>
      </c>
      <c r="B23" s="28" t="s">
        <v>69</v>
      </c>
      <c r="C23" s="39" t="s">
        <v>70</v>
      </c>
      <c r="D23" s="39"/>
      <c r="E23" s="40" t="s">
        <v>71</v>
      </c>
      <c r="F23" s="40"/>
      <c r="G23" s="41" t="s">
        <v>36</v>
      </c>
      <c r="H23" s="42">
        <v>54</v>
      </c>
      <c r="I23" s="43"/>
      <c r="J23" s="44">
        <f t="shared" si="0"/>
        <v>0</v>
      </c>
      <c r="K23" s="45"/>
      <c r="L23" s="46">
        <f t="shared" si="1"/>
        <v>0</v>
      </c>
      <c r="M23" s="44">
        <f t="shared" si="2"/>
        <v>0</v>
      </c>
      <c r="N23" s="47">
        <v>17.62</v>
      </c>
      <c r="O23" s="48">
        <f t="shared" si="3"/>
        <v>951.48</v>
      </c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s="2" customFormat="1" ht="37.5">
      <c r="A24" s="27" t="s">
        <v>72</v>
      </c>
      <c r="B24" s="28" t="s">
        <v>73</v>
      </c>
      <c r="C24" s="39" t="s">
        <v>74</v>
      </c>
      <c r="D24" s="39"/>
      <c r="E24" s="40" t="s">
        <v>75</v>
      </c>
      <c r="F24" s="40"/>
      <c r="G24" s="41" t="s">
        <v>36</v>
      </c>
      <c r="H24" s="42">
        <v>18</v>
      </c>
      <c r="I24" s="43"/>
      <c r="J24" s="44">
        <f t="shared" si="0"/>
        <v>0</v>
      </c>
      <c r="K24" s="45"/>
      <c r="L24" s="46">
        <f t="shared" si="1"/>
        <v>0</v>
      </c>
      <c r="M24" s="44">
        <f t="shared" si="2"/>
        <v>0</v>
      </c>
      <c r="N24" s="47">
        <v>0.217</v>
      </c>
      <c r="O24" s="48">
        <f t="shared" si="3"/>
        <v>3.9060000000000001</v>
      </c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s="2" customFormat="1" ht="75">
      <c r="A25" s="27" t="s">
        <v>76</v>
      </c>
      <c r="B25" s="28"/>
      <c r="C25" s="28" t="s">
        <v>77</v>
      </c>
      <c r="D25" s="28"/>
      <c r="E25" s="29" t="s">
        <v>78</v>
      </c>
      <c r="F25" s="29"/>
      <c r="G25" s="29" t="s">
        <v>79</v>
      </c>
      <c r="H25" s="49">
        <f>SUM(O15:O21)</f>
        <v>1171.1134</v>
      </c>
      <c r="I25" s="31"/>
      <c r="J25" s="32">
        <f t="shared" si="0"/>
        <v>0</v>
      </c>
      <c r="K25" s="33"/>
      <c r="L25" s="34">
        <f t="shared" si="1"/>
        <v>0</v>
      </c>
      <c r="M25" s="32">
        <f t="shared" si="2"/>
        <v>0</v>
      </c>
      <c r="N25" s="35"/>
      <c r="O25" s="36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s="2" customFormat="1" ht="18.75">
      <c r="A26" s="21"/>
      <c r="B26" s="21"/>
      <c r="C26" s="15" t="s">
        <v>80</v>
      </c>
      <c r="D26" s="15"/>
      <c r="E26" s="21"/>
      <c r="F26" s="21"/>
      <c r="G26" s="21"/>
      <c r="H26" s="22"/>
      <c r="I26" s="50"/>
      <c r="J26" s="24">
        <f>SUM(J27:J31)</f>
        <v>0</v>
      </c>
      <c r="K26" s="23"/>
      <c r="L26" s="24">
        <f>SUM(L27:L31)</f>
        <v>0</v>
      </c>
      <c r="M26" s="24">
        <f>SUM(M27:M31)</f>
        <v>0</v>
      </c>
      <c r="N26" s="25"/>
      <c r="O26" s="26">
        <f>SUM(O27:O31)</f>
        <v>20.639600000000002</v>
      </c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s="2" customFormat="1" ht="37.5">
      <c r="A27" s="27" t="s">
        <v>59</v>
      </c>
      <c r="B27" s="28" t="s">
        <v>81</v>
      </c>
      <c r="C27" s="28" t="s">
        <v>82</v>
      </c>
      <c r="D27" s="28"/>
      <c r="E27" s="29" t="s">
        <v>83</v>
      </c>
      <c r="F27" s="29"/>
      <c r="G27" s="29" t="s">
        <v>36</v>
      </c>
      <c r="H27" s="51">
        <v>2</v>
      </c>
      <c r="I27" s="31"/>
      <c r="J27" s="32">
        <f>I27*H27</f>
        <v>0</v>
      </c>
      <c r="K27" s="33"/>
      <c r="L27" s="34">
        <f>K27*H27</f>
        <v>0</v>
      </c>
      <c r="M27" s="32">
        <f>L27+J27</f>
        <v>0</v>
      </c>
      <c r="N27" s="52">
        <v>8.9300000000000004E-2</v>
      </c>
      <c r="O27" s="36">
        <f>N27*H27</f>
        <v>0.17860000000000001</v>
      </c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2" customFormat="1" ht="75">
      <c r="A28" s="27" t="s">
        <v>84</v>
      </c>
      <c r="B28" s="28" t="s">
        <v>85</v>
      </c>
      <c r="C28" s="28" t="s">
        <v>86</v>
      </c>
      <c r="D28" s="28"/>
      <c r="E28" s="29" t="s">
        <v>63</v>
      </c>
      <c r="F28" s="29"/>
      <c r="G28" s="29" t="s">
        <v>36</v>
      </c>
      <c r="H28" s="51">
        <v>212</v>
      </c>
      <c r="I28" s="31"/>
      <c r="J28" s="32">
        <f>I28*H28</f>
        <v>0</v>
      </c>
      <c r="K28" s="33"/>
      <c r="L28" s="34">
        <f>K28*H28</f>
        <v>0</v>
      </c>
      <c r="M28" s="32">
        <f>L28+J28</f>
        <v>0</v>
      </c>
      <c r="N28" s="52">
        <v>9.4E-2</v>
      </c>
      <c r="O28" s="36">
        <f>N28*H28</f>
        <v>19.928000000000001</v>
      </c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2" customFormat="1" ht="37.5">
      <c r="A29" s="27" t="s">
        <v>41</v>
      </c>
      <c r="B29" s="28" t="s">
        <v>87</v>
      </c>
      <c r="C29" s="28" t="s">
        <v>88</v>
      </c>
      <c r="D29" s="28"/>
      <c r="E29" s="29" t="s">
        <v>89</v>
      </c>
      <c r="F29" s="29"/>
      <c r="G29" s="29" t="s">
        <v>36</v>
      </c>
      <c r="H29" s="51">
        <v>18</v>
      </c>
      <c r="I29" s="31"/>
      <c r="J29" s="32">
        <f>I29*H29</f>
        <v>0</v>
      </c>
      <c r="K29" s="33"/>
      <c r="L29" s="34">
        <f>K29*H29</f>
        <v>0</v>
      </c>
      <c r="M29" s="32">
        <f>L29+J29</f>
        <v>0</v>
      </c>
      <c r="N29" s="52">
        <v>2.6499999999999999E-2</v>
      </c>
      <c r="O29" s="36">
        <f>N29*H29</f>
        <v>0.47699999999999998</v>
      </c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s="2" customFormat="1" ht="37.5">
      <c r="A30" s="27" t="s">
        <v>90</v>
      </c>
      <c r="B30" s="28" t="s">
        <v>91</v>
      </c>
      <c r="C30" s="28" t="s">
        <v>92</v>
      </c>
      <c r="D30" s="28"/>
      <c r="E30" s="29" t="s">
        <v>83</v>
      </c>
      <c r="F30" s="29"/>
      <c r="G30" s="29" t="s">
        <v>36</v>
      </c>
      <c r="H30" s="51">
        <v>2</v>
      </c>
      <c r="I30" s="31"/>
      <c r="J30" s="32">
        <f>I30*H30</f>
        <v>0</v>
      </c>
      <c r="K30" s="33"/>
      <c r="L30" s="34">
        <f>K30*H30</f>
        <v>0</v>
      </c>
      <c r="M30" s="32">
        <f>L30+J30</f>
        <v>0</v>
      </c>
      <c r="N30" s="52">
        <v>2.8000000000000001E-2</v>
      </c>
      <c r="O30" s="36">
        <f>N30*H30</f>
        <v>5.6000000000000001E-2</v>
      </c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s="2" customFormat="1" ht="75">
      <c r="A31" s="27" t="s">
        <v>93</v>
      </c>
      <c r="B31" s="28"/>
      <c r="C31" s="28" t="s">
        <v>77</v>
      </c>
      <c r="D31" s="28"/>
      <c r="E31" s="29" t="s">
        <v>94</v>
      </c>
      <c r="F31" s="29"/>
      <c r="G31" s="29" t="s">
        <v>79</v>
      </c>
      <c r="H31" s="49">
        <f>SUM(O27:O30)</f>
        <v>20.639600000000002</v>
      </c>
      <c r="I31" s="31"/>
      <c r="J31" s="32">
        <f>I31*H31</f>
        <v>0</v>
      </c>
      <c r="K31" s="33"/>
      <c r="L31" s="34">
        <f>K31*H31</f>
        <v>0</v>
      </c>
      <c r="M31" s="32">
        <f>L31+J31</f>
        <v>0</v>
      </c>
      <c r="N31" s="35"/>
      <c r="O31" s="36">
        <f>N31*H31</f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s="2" customFormat="1" ht="18.75">
      <c r="A32" s="20"/>
      <c r="B32" s="21"/>
      <c r="C32" s="15" t="s">
        <v>95</v>
      </c>
      <c r="D32" s="15"/>
      <c r="E32" s="21"/>
      <c r="F32" s="21"/>
      <c r="G32" s="21"/>
      <c r="H32" s="22"/>
      <c r="I32" s="50"/>
      <c r="J32" s="24">
        <f>SUM(J33:J40)</f>
        <v>0</v>
      </c>
      <c r="K32" s="23"/>
      <c r="L32" s="24">
        <f>SUM(L33:L40)</f>
        <v>0</v>
      </c>
      <c r="M32" s="24">
        <f>SUM(M33:M40)</f>
        <v>0</v>
      </c>
      <c r="N32" s="25"/>
      <c r="O32" s="26">
        <f>SUM(O33:O39)</f>
        <v>2616.5673200000001</v>
      </c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s="2" customFormat="1" ht="75">
      <c r="A33" s="27" t="s">
        <v>96</v>
      </c>
      <c r="B33" s="28" t="s">
        <v>97</v>
      </c>
      <c r="C33" s="28" t="s">
        <v>98</v>
      </c>
      <c r="D33" s="29"/>
      <c r="E33" s="29" t="s">
        <v>63</v>
      </c>
      <c r="F33" s="53"/>
      <c r="G33" s="29" t="s">
        <v>36</v>
      </c>
      <c r="H33" s="49">
        <v>516</v>
      </c>
      <c r="I33" s="31"/>
      <c r="J33" s="32">
        <f t="shared" ref="J33:J40" si="4">I33*H33</f>
        <v>0</v>
      </c>
      <c r="K33" s="33"/>
      <c r="L33" s="34">
        <f t="shared" ref="L33:L40" si="5">K33*H33</f>
        <v>0</v>
      </c>
      <c r="M33" s="32">
        <f t="shared" ref="M33:M40" si="6">L33+J33</f>
        <v>0</v>
      </c>
      <c r="N33" s="35">
        <v>4.8899999999999997</v>
      </c>
      <c r="O33" s="36">
        <f t="shared" ref="O33:O39" si="7">N33*H33</f>
        <v>2523.2399999999998</v>
      </c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2" customFormat="1" ht="75">
      <c r="A34" s="27" t="s">
        <v>99</v>
      </c>
      <c r="B34" s="28" t="s">
        <v>100</v>
      </c>
      <c r="C34" s="28" t="s">
        <v>101</v>
      </c>
      <c r="D34" s="28"/>
      <c r="E34" s="29" t="s">
        <v>63</v>
      </c>
      <c r="F34" s="29"/>
      <c r="G34" s="29" t="s">
        <v>36</v>
      </c>
      <c r="H34" s="49">
        <v>240</v>
      </c>
      <c r="I34" s="31"/>
      <c r="J34" s="32">
        <f t="shared" si="4"/>
        <v>0</v>
      </c>
      <c r="K34" s="33"/>
      <c r="L34" s="34">
        <f t="shared" si="5"/>
        <v>0</v>
      </c>
      <c r="M34" s="32">
        <f t="shared" si="6"/>
        <v>0</v>
      </c>
      <c r="N34" s="35">
        <v>4.9000000000000002E-2</v>
      </c>
      <c r="O34" s="36">
        <f t="shared" si="7"/>
        <v>11.76</v>
      </c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s="2" customFormat="1" ht="75">
      <c r="A35" s="27" t="s">
        <v>102</v>
      </c>
      <c r="B35" s="28" t="s">
        <v>103</v>
      </c>
      <c r="C35" s="28" t="s">
        <v>104</v>
      </c>
      <c r="D35" s="28"/>
      <c r="E35" s="29" t="s">
        <v>63</v>
      </c>
      <c r="F35" s="29"/>
      <c r="G35" s="29" t="s">
        <v>36</v>
      </c>
      <c r="H35" s="49">
        <v>240</v>
      </c>
      <c r="I35" s="31"/>
      <c r="J35" s="32">
        <f t="shared" si="4"/>
        <v>0</v>
      </c>
      <c r="K35" s="33"/>
      <c r="L35" s="34">
        <f t="shared" si="5"/>
        <v>0</v>
      </c>
      <c r="M35" s="32">
        <f t="shared" si="6"/>
        <v>0</v>
      </c>
      <c r="N35" s="35">
        <v>2.33E-3</v>
      </c>
      <c r="O35" s="36">
        <f t="shared" si="7"/>
        <v>0.55920000000000003</v>
      </c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s="2" customFormat="1" ht="56.25">
      <c r="A36" s="27" t="s">
        <v>105</v>
      </c>
      <c r="B36" s="28" t="s">
        <v>106</v>
      </c>
      <c r="C36" s="28" t="s">
        <v>107</v>
      </c>
      <c r="D36" s="28"/>
      <c r="E36" s="29" t="s">
        <v>108</v>
      </c>
      <c r="F36" s="29"/>
      <c r="G36" s="29" t="s">
        <v>36</v>
      </c>
      <c r="H36" s="49">
        <v>40</v>
      </c>
      <c r="I36" s="31"/>
      <c r="J36" s="32">
        <f t="shared" si="4"/>
        <v>0</v>
      </c>
      <c r="K36" s="33"/>
      <c r="L36" s="34">
        <f t="shared" si="5"/>
        <v>0</v>
      </c>
      <c r="M36" s="32">
        <f t="shared" si="6"/>
        <v>0</v>
      </c>
      <c r="N36" s="35">
        <v>0.25</v>
      </c>
      <c r="O36" s="36">
        <f t="shared" si="7"/>
        <v>10</v>
      </c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2" customFormat="1" ht="37.5">
      <c r="A37" s="27" t="s">
        <v>109</v>
      </c>
      <c r="B37" s="28"/>
      <c r="C37" s="28" t="s">
        <v>110</v>
      </c>
      <c r="D37" s="28"/>
      <c r="E37" s="29" t="s">
        <v>89</v>
      </c>
      <c r="F37" s="29"/>
      <c r="G37" s="54" t="s">
        <v>111</v>
      </c>
      <c r="H37" s="49">
        <v>18</v>
      </c>
      <c r="I37" s="31"/>
      <c r="J37" s="32">
        <f t="shared" si="4"/>
        <v>0</v>
      </c>
      <c r="K37" s="33"/>
      <c r="L37" s="34">
        <f t="shared" si="5"/>
        <v>0</v>
      </c>
      <c r="M37" s="32">
        <f t="shared" si="6"/>
        <v>0</v>
      </c>
      <c r="N37" s="35">
        <v>1.25</v>
      </c>
      <c r="O37" s="36">
        <f t="shared" si="7"/>
        <v>22.5</v>
      </c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s="2" customFormat="1" ht="75">
      <c r="A38" s="27" t="s">
        <v>112</v>
      </c>
      <c r="B38" s="28" t="s">
        <v>113</v>
      </c>
      <c r="C38" s="28" t="s">
        <v>114</v>
      </c>
      <c r="D38" s="28"/>
      <c r="E38" s="29" t="s">
        <v>63</v>
      </c>
      <c r="F38" s="53"/>
      <c r="G38" s="29" t="s">
        <v>36</v>
      </c>
      <c r="H38" s="49">
        <v>542</v>
      </c>
      <c r="I38" s="31"/>
      <c r="J38" s="32">
        <f t="shared" si="4"/>
        <v>0</v>
      </c>
      <c r="K38" s="33"/>
      <c r="L38" s="34">
        <f t="shared" si="5"/>
        <v>0</v>
      </c>
      <c r="M38" s="32">
        <f t="shared" si="6"/>
        <v>0</v>
      </c>
      <c r="N38" s="52">
        <v>8.6360000000000006E-2</v>
      </c>
      <c r="O38" s="36">
        <f t="shared" si="7"/>
        <v>46.807120000000005</v>
      </c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2" customFormat="1" ht="75">
      <c r="A39" s="27" t="s">
        <v>115</v>
      </c>
      <c r="B39" s="28" t="s">
        <v>116</v>
      </c>
      <c r="C39" s="28" t="s">
        <v>117</v>
      </c>
      <c r="D39" s="28"/>
      <c r="E39" s="29" t="s">
        <v>63</v>
      </c>
      <c r="F39" s="53"/>
      <c r="G39" s="29" t="s">
        <v>36</v>
      </c>
      <c r="H39" s="49">
        <v>54</v>
      </c>
      <c r="I39" s="31"/>
      <c r="J39" s="32">
        <f t="shared" si="4"/>
        <v>0</v>
      </c>
      <c r="K39" s="33"/>
      <c r="L39" s="34">
        <f t="shared" si="5"/>
        <v>0</v>
      </c>
      <c r="M39" s="32">
        <f t="shared" si="6"/>
        <v>0</v>
      </c>
      <c r="N39" s="52">
        <v>3.15E-2</v>
      </c>
      <c r="O39" s="36">
        <f t="shared" si="7"/>
        <v>1.7010000000000001</v>
      </c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s="2" customFormat="1" ht="93.75">
      <c r="A40" s="27" t="s">
        <v>118</v>
      </c>
      <c r="B40" s="28"/>
      <c r="C40" s="28" t="s">
        <v>77</v>
      </c>
      <c r="D40" s="28"/>
      <c r="E40" s="29" t="s">
        <v>119</v>
      </c>
      <c r="F40" s="29"/>
      <c r="G40" s="29" t="s">
        <v>79</v>
      </c>
      <c r="H40" s="49">
        <f>SUM(O33:O39)</f>
        <v>2616.5673200000001</v>
      </c>
      <c r="I40" s="31"/>
      <c r="J40" s="32">
        <f t="shared" si="4"/>
        <v>0</v>
      </c>
      <c r="K40" s="33"/>
      <c r="L40" s="34">
        <f t="shared" si="5"/>
        <v>0</v>
      </c>
      <c r="M40" s="32">
        <f t="shared" si="6"/>
        <v>0</v>
      </c>
      <c r="N40" s="35"/>
      <c r="O40" s="36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s="2" customFormat="1" ht="18.75">
      <c r="A41" s="20"/>
      <c r="B41" s="21"/>
      <c r="C41" s="15" t="s">
        <v>120</v>
      </c>
      <c r="D41" s="15"/>
      <c r="E41" s="21"/>
      <c r="F41" s="21"/>
      <c r="G41" s="21"/>
      <c r="H41" s="22"/>
      <c r="I41" s="50"/>
      <c r="J41" s="24">
        <f>SUM(J42:J46)</f>
        <v>0</v>
      </c>
      <c r="K41" s="23"/>
      <c r="L41" s="24">
        <f>SUM(L42:L46)</f>
        <v>0</v>
      </c>
      <c r="M41" s="24">
        <f>SUM(M42:M46)</f>
        <v>0</v>
      </c>
      <c r="N41" s="55"/>
      <c r="O41" s="26">
        <f>SUM(O42:O45)</f>
        <v>86.634399999999985</v>
      </c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s="2" customFormat="1" ht="75">
      <c r="A42" s="27" t="s">
        <v>121</v>
      </c>
      <c r="B42" s="28" t="s">
        <v>122</v>
      </c>
      <c r="C42" s="28" t="s">
        <v>123</v>
      </c>
      <c r="D42" s="28"/>
      <c r="E42" s="29" t="s">
        <v>63</v>
      </c>
      <c r="F42" s="29"/>
      <c r="G42" s="29" t="s">
        <v>49</v>
      </c>
      <c r="H42" s="51">
        <v>592</v>
      </c>
      <c r="I42" s="31"/>
      <c r="J42" s="32">
        <f>I42*H42</f>
        <v>0</v>
      </c>
      <c r="K42" s="33"/>
      <c r="L42" s="34">
        <f>K42*H42</f>
        <v>0</v>
      </c>
      <c r="M42" s="32">
        <f>L42+J42</f>
        <v>0</v>
      </c>
      <c r="N42" s="52">
        <v>0.1351</v>
      </c>
      <c r="O42" s="36">
        <f>N42*H42</f>
        <v>79.979199999999992</v>
      </c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s="2" customFormat="1" ht="75">
      <c r="A43" s="27" t="s">
        <v>124</v>
      </c>
      <c r="B43" s="28" t="s">
        <v>125</v>
      </c>
      <c r="C43" s="28" t="s">
        <v>126</v>
      </c>
      <c r="D43" s="28"/>
      <c r="E43" s="29" t="s">
        <v>63</v>
      </c>
      <c r="F43" s="29"/>
      <c r="G43" s="29" t="s">
        <v>36</v>
      </c>
      <c r="H43" s="49">
        <v>52</v>
      </c>
      <c r="I43" s="31"/>
      <c r="J43" s="32">
        <f>I43*H43</f>
        <v>0</v>
      </c>
      <c r="K43" s="33"/>
      <c r="L43" s="34">
        <f>K43*H43</f>
        <v>0</v>
      </c>
      <c r="M43" s="32">
        <f>L43+J43</f>
        <v>0</v>
      </c>
      <c r="N43" s="35">
        <v>6.1600000000000002E-2</v>
      </c>
      <c r="O43" s="36">
        <f>N43*H43</f>
        <v>3.2032000000000003</v>
      </c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2" customFormat="1" ht="56.25">
      <c r="A44" s="27" t="s">
        <v>127</v>
      </c>
      <c r="B44" s="28" t="s">
        <v>128</v>
      </c>
      <c r="C44" s="28" t="s">
        <v>129</v>
      </c>
      <c r="D44" s="38"/>
      <c r="E44" s="29" t="s">
        <v>130</v>
      </c>
      <c r="F44" s="29"/>
      <c r="G44" s="29" t="s">
        <v>36</v>
      </c>
      <c r="H44" s="49">
        <v>17</v>
      </c>
      <c r="I44" s="31"/>
      <c r="J44" s="32">
        <f>I44*H44</f>
        <v>0</v>
      </c>
      <c r="K44" s="33"/>
      <c r="L44" s="34">
        <f>K44*H44</f>
        <v>0</v>
      </c>
      <c r="M44" s="32">
        <f>L44+J44</f>
        <v>0</v>
      </c>
      <c r="N44" s="35">
        <v>0.13300000000000001</v>
      </c>
      <c r="O44" s="36">
        <f>N44*H44</f>
        <v>2.2610000000000001</v>
      </c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s="2" customFormat="1" ht="56.25">
      <c r="A45" s="27" t="s">
        <v>131</v>
      </c>
      <c r="B45" s="28" t="s">
        <v>132</v>
      </c>
      <c r="C45" s="28" t="s">
        <v>133</v>
      </c>
      <c r="D45" s="56"/>
      <c r="E45" s="29" t="s">
        <v>134</v>
      </c>
      <c r="F45" s="29"/>
      <c r="G45" s="29" t="s">
        <v>36</v>
      </c>
      <c r="H45" s="49">
        <v>3</v>
      </c>
      <c r="I45" s="31"/>
      <c r="J45" s="32">
        <f>I45*H45</f>
        <v>0</v>
      </c>
      <c r="K45" s="33"/>
      <c r="L45" s="34">
        <f>K45*H45</f>
        <v>0</v>
      </c>
      <c r="M45" s="32">
        <f>L45+J45</f>
        <v>0</v>
      </c>
      <c r="N45" s="35">
        <v>0.39700000000000002</v>
      </c>
      <c r="O45" s="36">
        <f>N45*H45</f>
        <v>1.1910000000000001</v>
      </c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s="2" customFormat="1" ht="75">
      <c r="A46" s="27" t="s">
        <v>135</v>
      </c>
      <c r="B46" s="28"/>
      <c r="C46" s="28" t="s">
        <v>77</v>
      </c>
      <c r="D46" s="28"/>
      <c r="E46" s="29" t="s">
        <v>136</v>
      </c>
      <c r="F46" s="29"/>
      <c r="G46" s="29" t="s">
        <v>79</v>
      </c>
      <c r="H46" s="49">
        <f>SUM(O42:O45)</f>
        <v>86.634399999999985</v>
      </c>
      <c r="I46" s="31"/>
      <c r="J46" s="32">
        <f>I46*H46</f>
        <v>0</v>
      </c>
      <c r="K46" s="33"/>
      <c r="L46" s="34">
        <f>K46*H46</f>
        <v>0</v>
      </c>
      <c r="M46" s="32">
        <f>L46+J46</f>
        <v>0</v>
      </c>
      <c r="N46" s="35"/>
      <c r="O46" s="36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s="2" customFormat="1" ht="18.75">
      <c r="A47" s="20"/>
      <c r="B47" s="21"/>
      <c r="C47" s="15" t="s">
        <v>137</v>
      </c>
      <c r="D47" s="15"/>
      <c r="E47" s="21"/>
      <c r="F47" s="21"/>
      <c r="G47" s="21"/>
      <c r="H47" s="22"/>
      <c r="I47" s="50"/>
      <c r="J47" s="24">
        <f>SUM(J48:J49)</f>
        <v>0</v>
      </c>
      <c r="K47" s="24"/>
      <c r="L47" s="24">
        <f>SUM(L48:L49)</f>
        <v>0</v>
      </c>
      <c r="M47" s="24">
        <f>SUM(M48:M49)</f>
        <v>0</v>
      </c>
      <c r="N47" s="57"/>
      <c r="O47" s="26">
        <f>SUM(O48:O48)</f>
        <v>0.5</v>
      </c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s="2" customFormat="1" ht="56.25">
      <c r="A48" s="27" t="s">
        <v>138</v>
      </c>
      <c r="B48" s="28"/>
      <c r="C48" s="28" t="s">
        <v>139</v>
      </c>
      <c r="D48" s="38"/>
      <c r="E48" s="29" t="s">
        <v>140</v>
      </c>
      <c r="F48" s="29"/>
      <c r="G48" s="54" t="s">
        <v>111</v>
      </c>
      <c r="H48" s="30" t="s">
        <v>28</v>
      </c>
      <c r="I48" s="31"/>
      <c r="J48" s="32">
        <f>I48*H48</f>
        <v>0</v>
      </c>
      <c r="K48" s="33"/>
      <c r="L48" s="34">
        <f>K48*H48</f>
        <v>0</v>
      </c>
      <c r="M48" s="32">
        <f>L48+J48</f>
        <v>0</v>
      </c>
      <c r="N48" s="35">
        <v>0.5</v>
      </c>
      <c r="O48" s="36">
        <f>N48*H48</f>
        <v>0.5</v>
      </c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2" customFormat="1" ht="93.75">
      <c r="A49" s="27" t="s">
        <v>141</v>
      </c>
      <c r="B49" s="28"/>
      <c r="C49" s="28" t="s">
        <v>77</v>
      </c>
      <c r="D49" s="28"/>
      <c r="E49" s="29" t="s">
        <v>142</v>
      </c>
      <c r="F49" s="29"/>
      <c r="G49" s="29" t="s">
        <v>79</v>
      </c>
      <c r="H49" s="49">
        <f>O47</f>
        <v>0.5</v>
      </c>
      <c r="I49" s="31"/>
      <c r="J49" s="32">
        <f>I49*H49</f>
        <v>0</v>
      </c>
      <c r="K49" s="58"/>
      <c r="L49" s="34">
        <f>K49*H49</f>
        <v>0</v>
      </c>
      <c r="M49" s="32">
        <f>L49+J49</f>
        <v>0</v>
      </c>
      <c r="N49" s="59"/>
      <c r="O49" s="36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s="2" customFormat="1" ht="18.75">
      <c r="A50" s="20"/>
      <c r="B50" s="21"/>
      <c r="C50" s="15" t="s">
        <v>143</v>
      </c>
      <c r="D50" s="15"/>
      <c r="E50" s="21"/>
      <c r="F50" s="21"/>
      <c r="G50" s="21"/>
      <c r="H50" s="22"/>
      <c r="I50" s="50"/>
      <c r="J50" s="24">
        <f>SUM(J51:J60)</f>
        <v>0</v>
      </c>
      <c r="K50" s="24"/>
      <c r="L50" s="24">
        <f>SUM(L51:L60)</f>
        <v>0</v>
      </c>
      <c r="M50" s="24">
        <f>SUM(M51:M60)</f>
        <v>0</v>
      </c>
      <c r="N50" s="57"/>
      <c r="O50" s="26">
        <f>SUM(O51:O59)</f>
        <v>928.63210000000004</v>
      </c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s="2" customFormat="1" ht="75">
      <c r="A51" s="27" t="s">
        <v>144</v>
      </c>
      <c r="B51" s="28" t="s">
        <v>145</v>
      </c>
      <c r="C51" s="28" t="s">
        <v>146</v>
      </c>
      <c r="D51" s="28"/>
      <c r="E51" s="29" t="s">
        <v>63</v>
      </c>
      <c r="F51" s="29"/>
      <c r="G51" s="29" t="s">
        <v>49</v>
      </c>
      <c r="H51" s="30" t="s">
        <v>147</v>
      </c>
      <c r="I51" s="31"/>
      <c r="J51" s="60">
        <f t="shared" ref="J51:J60" si="8">I51*H51</f>
        <v>0</v>
      </c>
      <c r="K51" s="58"/>
      <c r="L51" s="61">
        <f t="shared" ref="L51:L60" si="9">K51*H51</f>
        <v>0</v>
      </c>
      <c r="M51" s="32">
        <f t="shared" ref="M51:M60" si="10">L51+J51</f>
        <v>0</v>
      </c>
      <c r="N51" s="62">
        <v>0.82709999999999995</v>
      </c>
      <c r="O51" s="36">
        <f t="shared" ref="O51:O59" si="11">N51*H51</f>
        <v>282.8682</v>
      </c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s="2" customFormat="1" ht="75">
      <c r="A52" s="27" t="s">
        <v>148</v>
      </c>
      <c r="B52" s="28" t="s">
        <v>149</v>
      </c>
      <c r="C52" s="28" t="s">
        <v>150</v>
      </c>
      <c r="D52" s="28"/>
      <c r="E52" s="29" t="s">
        <v>63</v>
      </c>
      <c r="F52" s="29"/>
      <c r="G52" s="29" t="s">
        <v>49</v>
      </c>
      <c r="H52" s="30" t="s">
        <v>151</v>
      </c>
      <c r="I52" s="31"/>
      <c r="J52" s="60">
        <f t="shared" si="8"/>
        <v>0</v>
      </c>
      <c r="K52" s="58"/>
      <c r="L52" s="61">
        <f t="shared" si="9"/>
        <v>0</v>
      </c>
      <c r="M52" s="32">
        <f t="shared" si="10"/>
        <v>0</v>
      </c>
      <c r="N52" s="62">
        <v>0.61729999999999996</v>
      </c>
      <c r="O52" s="36">
        <f t="shared" si="11"/>
        <v>30.247699999999998</v>
      </c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s="2" customFormat="1" ht="75">
      <c r="A53" s="27" t="s">
        <v>152</v>
      </c>
      <c r="B53" s="28" t="s">
        <v>153</v>
      </c>
      <c r="C53" s="28" t="s">
        <v>154</v>
      </c>
      <c r="D53" s="28"/>
      <c r="E53" s="29" t="s">
        <v>63</v>
      </c>
      <c r="F53" s="29"/>
      <c r="G53" s="29" t="s">
        <v>36</v>
      </c>
      <c r="H53" s="30" t="s">
        <v>155</v>
      </c>
      <c r="I53" s="31"/>
      <c r="J53" s="60">
        <f t="shared" si="8"/>
        <v>0</v>
      </c>
      <c r="K53" s="58"/>
      <c r="L53" s="61">
        <f t="shared" si="9"/>
        <v>0</v>
      </c>
      <c r="M53" s="32">
        <f t="shared" si="10"/>
        <v>0</v>
      </c>
      <c r="N53" s="62">
        <v>0.23899999999999999</v>
      </c>
      <c r="O53" s="36">
        <f t="shared" si="11"/>
        <v>20.076000000000001</v>
      </c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2" customFormat="1" ht="37.5">
      <c r="A54" s="27" t="s">
        <v>156</v>
      </c>
      <c r="B54" s="28" t="s">
        <v>157</v>
      </c>
      <c r="C54" s="28" t="s">
        <v>158</v>
      </c>
      <c r="D54" s="28"/>
      <c r="E54" s="29" t="s">
        <v>83</v>
      </c>
      <c r="F54" s="29"/>
      <c r="G54" s="29" t="s">
        <v>36</v>
      </c>
      <c r="H54" s="30" t="s">
        <v>29</v>
      </c>
      <c r="I54" s="31"/>
      <c r="J54" s="60">
        <f t="shared" si="8"/>
        <v>0</v>
      </c>
      <c r="K54" s="58"/>
      <c r="L54" s="61">
        <f t="shared" si="9"/>
        <v>0</v>
      </c>
      <c r="M54" s="32">
        <f t="shared" si="10"/>
        <v>0</v>
      </c>
      <c r="N54" s="62">
        <v>0.32390000000000002</v>
      </c>
      <c r="O54" s="36">
        <f t="shared" si="11"/>
        <v>0.64780000000000004</v>
      </c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s="2" customFormat="1" ht="37.5">
      <c r="A55" s="27" t="s">
        <v>159</v>
      </c>
      <c r="B55" s="28" t="s">
        <v>160</v>
      </c>
      <c r="C55" s="28" t="s">
        <v>161</v>
      </c>
      <c r="D55" s="28"/>
      <c r="E55" s="29" t="s">
        <v>83</v>
      </c>
      <c r="F55" s="29"/>
      <c r="G55" s="29" t="s">
        <v>36</v>
      </c>
      <c r="H55" s="30" t="s">
        <v>29</v>
      </c>
      <c r="I55" s="31"/>
      <c r="J55" s="60">
        <f t="shared" si="8"/>
        <v>0</v>
      </c>
      <c r="K55" s="58"/>
      <c r="L55" s="61">
        <f t="shared" si="9"/>
        <v>0</v>
      </c>
      <c r="M55" s="32">
        <f t="shared" si="10"/>
        <v>0</v>
      </c>
      <c r="N55" s="62">
        <v>2.38</v>
      </c>
      <c r="O55" s="36">
        <f t="shared" si="11"/>
        <v>4.76</v>
      </c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s="2" customFormat="1" ht="37.5">
      <c r="A56" s="27" t="s">
        <v>162</v>
      </c>
      <c r="B56" s="28" t="s">
        <v>163</v>
      </c>
      <c r="C56" s="28" t="s">
        <v>164</v>
      </c>
      <c r="D56" s="28"/>
      <c r="E56" s="29" t="s">
        <v>165</v>
      </c>
      <c r="F56" s="29"/>
      <c r="G56" s="29" t="s">
        <v>36</v>
      </c>
      <c r="H56" s="30" t="s">
        <v>45</v>
      </c>
      <c r="I56" s="31"/>
      <c r="J56" s="60">
        <f t="shared" si="8"/>
        <v>0</v>
      </c>
      <c r="K56" s="58"/>
      <c r="L56" s="61">
        <f t="shared" si="9"/>
        <v>0</v>
      </c>
      <c r="M56" s="32">
        <f t="shared" si="10"/>
        <v>0</v>
      </c>
      <c r="N56" s="62">
        <v>3.8600000000000002E-2</v>
      </c>
      <c r="O56" s="36">
        <f t="shared" si="11"/>
        <v>0.15440000000000001</v>
      </c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s="2" customFormat="1" ht="37.5">
      <c r="A57" s="27" t="s">
        <v>166</v>
      </c>
      <c r="B57" s="28" t="s">
        <v>167</v>
      </c>
      <c r="C57" s="28" t="s">
        <v>168</v>
      </c>
      <c r="D57" s="28"/>
      <c r="E57" s="29" t="s">
        <v>169</v>
      </c>
      <c r="F57" s="29"/>
      <c r="G57" s="29" t="s">
        <v>36</v>
      </c>
      <c r="H57" s="30" t="s">
        <v>99</v>
      </c>
      <c r="I57" s="31"/>
      <c r="J57" s="60">
        <f t="shared" si="8"/>
        <v>0</v>
      </c>
      <c r="K57" s="58"/>
      <c r="L57" s="61">
        <f t="shared" si="9"/>
        <v>0</v>
      </c>
      <c r="M57" s="32">
        <f t="shared" si="10"/>
        <v>0</v>
      </c>
      <c r="N57" s="62">
        <v>6.101</v>
      </c>
      <c r="O57" s="36">
        <f t="shared" si="11"/>
        <v>109.818</v>
      </c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" customFormat="1" ht="56.25">
      <c r="A58" s="27" t="s">
        <v>170</v>
      </c>
      <c r="B58" s="28" t="s">
        <v>171</v>
      </c>
      <c r="C58" s="28" t="s">
        <v>172</v>
      </c>
      <c r="D58" s="28"/>
      <c r="E58" s="29" t="s">
        <v>173</v>
      </c>
      <c r="F58" s="29"/>
      <c r="G58" s="29" t="s">
        <v>36</v>
      </c>
      <c r="H58" s="30" t="s">
        <v>55</v>
      </c>
      <c r="I58" s="31"/>
      <c r="J58" s="60">
        <f t="shared" si="8"/>
        <v>0</v>
      </c>
      <c r="K58" s="58"/>
      <c r="L58" s="61">
        <f t="shared" si="9"/>
        <v>0</v>
      </c>
      <c r="M58" s="32">
        <f t="shared" si="10"/>
        <v>0</v>
      </c>
      <c r="N58" s="62">
        <v>7.101</v>
      </c>
      <c r="O58" s="36">
        <f t="shared" si="11"/>
        <v>42.606000000000002</v>
      </c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2" customFormat="1" ht="56.25">
      <c r="A59" s="27" t="s">
        <v>174</v>
      </c>
      <c r="B59" s="28" t="s">
        <v>175</v>
      </c>
      <c r="C59" s="28" t="s">
        <v>176</v>
      </c>
      <c r="D59" s="28"/>
      <c r="E59" s="29" t="s">
        <v>177</v>
      </c>
      <c r="F59" s="29"/>
      <c r="G59" s="29" t="s">
        <v>36</v>
      </c>
      <c r="H59" s="30" t="s">
        <v>178</v>
      </c>
      <c r="I59" s="31"/>
      <c r="J59" s="60">
        <f t="shared" si="8"/>
        <v>0</v>
      </c>
      <c r="K59" s="58"/>
      <c r="L59" s="61">
        <f t="shared" si="9"/>
        <v>0</v>
      </c>
      <c r="M59" s="32">
        <f t="shared" si="10"/>
        <v>0</v>
      </c>
      <c r="N59" s="62">
        <v>8.1010000000000009</v>
      </c>
      <c r="O59" s="36">
        <f t="shared" si="11"/>
        <v>437.45400000000006</v>
      </c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s="2" customFormat="1" ht="75">
      <c r="A60" s="27" t="s">
        <v>179</v>
      </c>
      <c r="B60" s="28"/>
      <c r="C60" s="28" t="s">
        <v>183</v>
      </c>
      <c r="D60" s="28"/>
      <c r="E60" s="29" t="s">
        <v>184</v>
      </c>
      <c r="F60" s="29"/>
      <c r="G60" s="29" t="s">
        <v>79</v>
      </c>
      <c r="H60" s="49">
        <f>SUM(O51:O57)</f>
        <v>448.57210000000003</v>
      </c>
      <c r="I60" s="31"/>
      <c r="J60" s="32">
        <f t="shared" si="8"/>
        <v>0</v>
      </c>
      <c r="K60" s="58"/>
      <c r="L60" s="61">
        <f t="shared" si="9"/>
        <v>0</v>
      </c>
      <c r="M60" s="32">
        <f t="shared" si="10"/>
        <v>0</v>
      </c>
      <c r="N60" s="59"/>
      <c r="O60" s="36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s="2" customFormat="1" ht="18.75">
      <c r="A61" s="63"/>
      <c r="B61" s="64"/>
      <c r="C61" s="65" t="s">
        <v>185</v>
      </c>
      <c r="D61" s="65"/>
      <c r="E61" s="66"/>
      <c r="F61" s="66"/>
      <c r="G61" s="66"/>
      <c r="H61" s="67"/>
      <c r="I61" s="68"/>
      <c r="J61" s="69">
        <f>SUM(J62:J70)</f>
        <v>0</v>
      </c>
      <c r="K61" s="69"/>
      <c r="L61" s="69">
        <f>SUM(L62:L70)</f>
        <v>0</v>
      </c>
      <c r="M61" s="69">
        <f>SUM(M62:M70)</f>
        <v>0</v>
      </c>
      <c r="N61" s="70"/>
      <c r="O61" s="7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s="2" customFormat="1" ht="37.5">
      <c r="A62" s="72" t="s">
        <v>182</v>
      </c>
      <c r="B62" s="39" t="s">
        <v>192</v>
      </c>
      <c r="C62" s="39" t="s">
        <v>193</v>
      </c>
      <c r="D62" s="39"/>
      <c r="E62" s="40" t="s">
        <v>189</v>
      </c>
      <c r="F62" s="40"/>
      <c r="G62" s="41" t="s">
        <v>49</v>
      </c>
      <c r="H62" s="78">
        <v>186</v>
      </c>
      <c r="I62" s="43"/>
      <c r="J62" s="74">
        <f t="shared" ref="J62:J70" si="12">I62*H62</f>
        <v>0</v>
      </c>
      <c r="K62" s="75"/>
      <c r="L62" s="76">
        <f t="shared" ref="L62:L70" si="13">K62*H62</f>
        <v>0</v>
      </c>
      <c r="M62" s="44">
        <f t="shared" ref="M62:M70" si="14">L62+J62</f>
        <v>0</v>
      </c>
      <c r="N62" s="77"/>
      <c r="O62" s="48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s="2" customFormat="1" ht="37.5">
      <c r="A63" s="72" t="s">
        <v>186</v>
      </c>
      <c r="B63" s="39" t="s">
        <v>195</v>
      </c>
      <c r="C63" s="39" t="s">
        <v>196</v>
      </c>
      <c r="D63" s="39"/>
      <c r="E63" s="40" t="s">
        <v>189</v>
      </c>
      <c r="F63" s="40"/>
      <c r="G63" s="40" t="s">
        <v>49</v>
      </c>
      <c r="H63" s="78">
        <v>205</v>
      </c>
      <c r="I63" s="43"/>
      <c r="J63" s="74">
        <f t="shared" si="12"/>
        <v>0</v>
      </c>
      <c r="K63" s="75"/>
      <c r="L63" s="76">
        <f t="shared" si="13"/>
        <v>0</v>
      </c>
      <c r="M63" s="44">
        <f t="shared" si="14"/>
        <v>0</v>
      </c>
      <c r="N63" s="79"/>
      <c r="O63" s="80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s="2" customFormat="1" ht="37.5">
      <c r="A64" s="72" t="s">
        <v>191</v>
      </c>
      <c r="B64" s="39" t="s">
        <v>198</v>
      </c>
      <c r="C64" s="39" t="s">
        <v>199</v>
      </c>
      <c r="D64" s="39"/>
      <c r="E64" s="40" t="s">
        <v>189</v>
      </c>
      <c r="F64" s="40"/>
      <c r="G64" s="41" t="s">
        <v>49</v>
      </c>
      <c r="H64" s="78">
        <v>391</v>
      </c>
      <c r="I64" s="43"/>
      <c r="J64" s="74">
        <f t="shared" si="12"/>
        <v>0</v>
      </c>
      <c r="K64" s="75"/>
      <c r="L64" s="76">
        <f t="shared" si="13"/>
        <v>0</v>
      </c>
      <c r="M64" s="44">
        <f t="shared" si="14"/>
        <v>0</v>
      </c>
      <c r="N64" s="77"/>
      <c r="O64" s="48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7" s="2" customFormat="1" ht="37.5">
      <c r="A65" s="72" t="s">
        <v>194</v>
      </c>
      <c r="B65" s="39" t="s">
        <v>201</v>
      </c>
      <c r="C65" s="39" t="s">
        <v>202</v>
      </c>
      <c r="D65" s="39"/>
      <c r="E65" s="40" t="s">
        <v>189</v>
      </c>
      <c r="F65" s="40"/>
      <c r="G65" s="41" t="s">
        <v>49</v>
      </c>
      <c r="H65" s="78">
        <v>391</v>
      </c>
      <c r="I65" s="43"/>
      <c r="J65" s="74">
        <f t="shared" si="12"/>
        <v>0</v>
      </c>
      <c r="K65" s="75"/>
      <c r="L65" s="76">
        <f t="shared" si="13"/>
        <v>0</v>
      </c>
      <c r="M65" s="44">
        <f t="shared" si="14"/>
        <v>0</v>
      </c>
      <c r="N65" s="77"/>
      <c r="O65" s="48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7" s="2" customFormat="1" ht="37.5">
      <c r="A66" s="72" t="s">
        <v>197</v>
      </c>
      <c r="B66" s="39" t="s">
        <v>204</v>
      </c>
      <c r="C66" s="39" t="s">
        <v>205</v>
      </c>
      <c r="D66" s="39"/>
      <c r="E66" s="40" t="s">
        <v>189</v>
      </c>
      <c r="F66" s="40"/>
      <c r="G66" s="41" t="s">
        <v>49</v>
      </c>
      <c r="H66" s="78">
        <f>H65</f>
        <v>391</v>
      </c>
      <c r="I66" s="43"/>
      <c r="J66" s="74">
        <f t="shared" si="12"/>
        <v>0</v>
      </c>
      <c r="K66" s="75"/>
      <c r="L66" s="76">
        <f t="shared" si="13"/>
        <v>0</v>
      </c>
      <c r="M66" s="44">
        <f t="shared" si="14"/>
        <v>0</v>
      </c>
      <c r="N66" s="77"/>
      <c r="O66" s="48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7" s="2" customFormat="1" ht="37.5">
      <c r="A67" s="72" t="s">
        <v>200</v>
      </c>
      <c r="B67" s="39" t="s">
        <v>206</v>
      </c>
      <c r="C67" s="39" t="s">
        <v>207</v>
      </c>
      <c r="D67" s="39"/>
      <c r="E67" s="40" t="s">
        <v>189</v>
      </c>
      <c r="F67" s="40"/>
      <c r="G67" s="41" t="s">
        <v>49</v>
      </c>
      <c r="H67" s="78">
        <v>205</v>
      </c>
      <c r="I67" s="43"/>
      <c r="J67" s="74">
        <f t="shared" si="12"/>
        <v>0</v>
      </c>
      <c r="K67" s="75"/>
      <c r="L67" s="76">
        <f t="shared" si="13"/>
        <v>0</v>
      </c>
      <c r="M67" s="44">
        <f t="shared" si="14"/>
        <v>0</v>
      </c>
      <c r="N67" s="77"/>
      <c r="O67" s="48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7" s="2" customFormat="1" ht="37.5">
      <c r="A68" s="72" t="s">
        <v>203</v>
      </c>
      <c r="B68" s="39" t="s">
        <v>209</v>
      </c>
      <c r="C68" s="39" t="s">
        <v>210</v>
      </c>
      <c r="D68" s="39"/>
      <c r="E68" s="81" t="s">
        <v>189</v>
      </c>
      <c r="F68" s="40"/>
      <c r="G68" s="41" t="s">
        <v>49</v>
      </c>
      <c r="H68" s="78">
        <v>186</v>
      </c>
      <c r="I68" s="43"/>
      <c r="J68" s="74">
        <f t="shared" si="12"/>
        <v>0</v>
      </c>
      <c r="K68" s="75"/>
      <c r="L68" s="76">
        <f t="shared" si="13"/>
        <v>0</v>
      </c>
      <c r="M68" s="44">
        <f t="shared" si="14"/>
        <v>0</v>
      </c>
      <c r="N68" s="77"/>
      <c r="O68" s="48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7" s="2" customFormat="1" ht="37.5">
      <c r="A69" s="72" t="s">
        <v>151</v>
      </c>
      <c r="B69" s="39" t="s">
        <v>212</v>
      </c>
      <c r="C69" s="39" t="s">
        <v>213</v>
      </c>
      <c r="D69" s="39"/>
      <c r="E69" s="40" t="s">
        <v>189</v>
      </c>
      <c r="F69" s="40"/>
      <c r="G69" s="41" t="s">
        <v>49</v>
      </c>
      <c r="H69" s="78">
        <v>205</v>
      </c>
      <c r="I69" s="43"/>
      <c r="J69" s="74">
        <f t="shared" si="12"/>
        <v>0</v>
      </c>
      <c r="K69" s="75"/>
      <c r="L69" s="76">
        <f t="shared" si="13"/>
        <v>0</v>
      </c>
      <c r="M69" s="44">
        <f t="shared" si="14"/>
        <v>0</v>
      </c>
      <c r="N69" s="77"/>
      <c r="O69" s="48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7" s="2" customFormat="1" ht="56.25">
      <c r="A70" s="72" t="s">
        <v>208</v>
      </c>
      <c r="B70" s="39"/>
      <c r="C70" s="39" t="s">
        <v>217</v>
      </c>
      <c r="D70" s="39"/>
      <c r="E70" s="40"/>
      <c r="F70" s="40"/>
      <c r="G70" s="41" t="s">
        <v>218</v>
      </c>
      <c r="H70" s="82" t="s">
        <v>28</v>
      </c>
      <c r="I70" s="43"/>
      <c r="J70" s="74">
        <f t="shared" si="12"/>
        <v>0</v>
      </c>
      <c r="K70" s="45"/>
      <c r="L70" s="46">
        <f t="shared" si="13"/>
        <v>0</v>
      </c>
      <c r="M70" s="44">
        <f t="shared" si="14"/>
        <v>0</v>
      </c>
      <c r="N70" s="47">
        <v>0</v>
      </c>
      <c r="O70" s="48">
        <f>N70*H70</f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7" s="2" customFormat="1" ht="18.75">
      <c r="A71" s="83"/>
      <c r="B71" s="64"/>
      <c r="C71" s="65" t="s">
        <v>219</v>
      </c>
      <c r="D71" s="65"/>
      <c r="E71" s="66"/>
      <c r="F71" s="66"/>
      <c r="G71" s="66"/>
      <c r="H71" s="67"/>
      <c r="I71" s="84"/>
      <c r="J71" s="85">
        <f>SUM(J72:J76)</f>
        <v>0</v>
      </c>
      <c r="K71" s="85"/>
      <c r="L71" s="85">
        <f>SUM(L72:L76)</f>
        <v>0</v>
      </c>
      <c r="M71" s="85">
        <f>SUM(M72:M76)</f>
        <v>0</v>
      </c>
      <c r="N71" s="70"/>
      <c r="O71" s="7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7" s="2" customFormat="1" ht="37.5">
      <c r="A72" s="72" t="s">
        <v>211</v>
      </c>
      <c r="B72" s="39"/>
      <c r="C72" s="39" t="s">
        <v>220</v>
      </c>
      <c r="D72" s="39"/>
      <c r="E72" s="40" t="s">
        <v>221</v>
      </c>
      <c r="F72" s="39"/>
      <c r="G72" s="86" t="s">
        <v>222</v>
      </c>
      <c r="H72" s="78">
        <v>80</v>
      </c>
      <c r="I72" s="43"/>
      <c r="J72" s="74">
        <f>I72*H72</f>
        <v>0</v>
      </c>
      <c r="K72" s="75"/>
      <c r="L72" s="76">
        <f>K72*H72</f>
        <v>0</v>
      </c>
      <c r="M72" s="44">
        <f>L72+J72</f>
        <v>0</v>
      </c>
      <c r="N72" s="87"/>
      <c r="O72" s="48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7" s="2" customFormat="1" ht="37.5">
      <c r="A73" s="72" t="s">
        <v>64</v>
      </c>
      <c r="B73" s="39"/>
      <c r="C73" s="39" t="s">
        <v>224</v>
      </c>
      <c r="D73" s="39"/>
      <c r="E73" s="39" t="s">
        <v>225</v>
      </c>
      <c r="F73" s="39"/>
      <c r="G73" s="86" t="s">
        <v>218</v>
      </c>
      <c r="H73" s="78">
        <v>1</v>
      </c>
      <c r="I73" s="43"/>
      <c r="J73" s="74">
        <f>I73*H73</f>
        <v>0</v>
      </c>
      <c r="K73" s="75"/>
      <c r="L73" s="76">
        <f>K73*H73</f>
        <v>0</v>
      </c>
      <c r="M73" s="44">
        <f>L73+J73</f>
        <v>0</v>
      </c>
      <c r="N73" s="87"/>
      <c r="O73" s="48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7" s="2" customFormat="1" ht="37.5">
      <c r="A74" s="72" t="s">
        <v>216</v>
      </c>
      <c r="B74" s="39"/>
      <c r="C74" s="39" t="s">
        <v>227</v>
      </c>
      <c r="D74" s="39"/>
      <c r="E74" s="39" t="s">
        <v>225</v>
      </c>
      <c r="F74" s="39"/>
      <c r="G74" s="86" t="s">
        <v>222</v>
      </c>
      <c r="H74" s="78">
        <v>80</v>
      </c>
      <c r="I74" s="43"/>
      <c r="J74" s="74">
        <f>I74*H74</f>
        <v>0</v>
      </c>
      <c r="K74" s="75"/>
      <c r="L74" s="76">
        <f>K74*H74</f>
        <v>0</v>
      </c>
      <c r="M74" s="44">
        <f>L74+J74</f>
        <v>0</v>
      </c>
      <c r="N74" s="87"/>
      <c r="O74" s="48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7" s="2" customFormat="1" ht="37.5">
      <c r="A75" s="72" t="s">
        <v>178</v>
      </c>
      <c r="B75" s="39"/>
      <c r="C75" s="39" t="s">
        <v>230</v>
      </c>
      <c r="D75" s="39"/>
      <c r="E75" s="39" t="s">
        <v>225</v>
      </c>
      <c r="F75" s="39"/>
      <c r="G75" s="86" t="s">
        <v>222</v>
      </c>
      <c r="H75" s="78">
        <v>280</v>
      </c>
      <c r="I75" s="43"/>
      <c r="J75" s="74">
        <f t="shared" ref="J75:J76" si="15">I75*H75</f>
        <v>0</v>
      </c>
      <c r="K75" s="75"/>
      <c r="L75" s="76">
        <f>K75*H75</f>
        <v>0</v>
      </c>
      <c r="M75" s="44">
        <f>L75+J75</f>
        <v>0</v>
      </c>
      <c r="N75" s="87"/>
      <c r="O75" s="48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7" s="2" customFormat="1" ht="37.5">
      <c r="A76" s="72" t="s">
        <v>223</v>
      </c>
      <c r="B76" s="39"/>
      <c r="C76" s="39" t="s">
        <v>231</v>
      </c>
      <c r="D76" s="39"/>
      <c r="E76" s="39" t="s">
        <v>225</v>
      </c>
      <c r="F76" s="39"/>
      <c r="G76" s="86" t="s">
        <v>222</v>
      </c>
      <c r="H76" s="78">
        <v>280</v>
      </c>
      <c r="I76" s="43"/>
      <c r="J76" s="74">
        <f t="shared" si="15"/>
        <v>0</v>
      </c>
      <c r="K76" s="75"/>
      <c r="L76" s="76">
        <f>K76*H76</f>
        <v>0</v>
      </c>
      <c r="M76" s="44">
        <f>L76+J76</f>
        <v>0</v>
      </c>
      <c r="N76" s="87"/>
      <c r="O76" s="48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7" s="2" customFormat="1" ht="15" customHeight="1" thickBot="1">
      <c r="A77" s="88"/>
      <c r="B77" s="89"/>
      <c r="C77" s="90" t="s">
        <v>25</v>
      </c>
      <c r="D77" s="90"/>
      <c r="E77" s="91"/>
      <c r="F77" s="91"/>
      <c r="G77" s="92"/>
      <c r="H77" s="93"/>
      <c r="I77" s="94"/>
      <c r="J77" s="95">
        <f>SUM(J72:J76,J62:J70,J53:J60,J50:J51,J44:J48,J35:J42,J29:J33,J15:J27)</f>
        <v>0</v>
      </c>
      <c r="K77" s="96"/>
      <c r="L77" s="95">
        <f>SUM(L72:L76,L62:L70,L53:L60,L50:L51,L44:L48,L35:L42,L29:L33,L15:L27)</f>
        <v>0</v>
      </c>
      <c r="M77" s="95">
        <f>SUM(M72:M76,M62:M70,M53:M60,M50:M51,M44:M48,M35:M42,M29:M33,M15:M27)</f>
        <v>0</v>
      </c>
      <c r="N77" s="97"/>
      <c r="O77" s="98"/>
      <c r="P77" s="1"/>
      <c r="Q77" s="1"/>
      <c r="R77" s="1"/>
      <c r="S77" s="1"/>
      <c r="T77" s="1"/>
      <c r="U77" s="1"/>
      <c r="V77" s="1"/>
      <c r="W77" s="1"/>
      <c r="X77" s="1"/>
      <c r="Y77" s="1"/>
      <c r="Z77" s="99"/>
      <c r="AA77" s="99"/>
    </row>
    <row r="78" spans="1:27" s="2" customFormat="1" ht="19.5" thickBot="1">
      <c r="A78" s="131"/>
      <c r="B78" s="132"/>
      <c r="C78" s="133"/>
      <c r="D78" s="132"/>
      <c r="E78" s="132"/>
      <c r="F78" s="132"/>
      <c r="G78" s="134"/>
      <c r="H78" s="135"/>
      <c r="I78" s="136"/>
      <c r="J78" s="137"/>
      <c r="K78" s="136"/>
      <c r="L78" s="136"/>
      <c r="M78" s="136">
        <f>M77*0.21</f>
        <v>0</v>
      </c>
      <c r="N78" s="138" t="s">
        <v>240</v>
      </c>
      <c r="O78" s="139"/>
      <c r="P78" s="1"/>
      <c r="Q78" s="1"/>
      <c r="R78" s="1"/>
      <c r="S78" s="1"/>
      <c r="T78" s="1"/>
      <c r="U78" s="1"/>
      <c r="V78" s="1"/>
      <c r="W78" s="1"/>
      <c r="X78" s="1"/>
    </row>
    <row r="79" spans="1:27" s="2" customFormat="1" ht="19.5" thickBot="1">
      <c r="A79" s="131"/>
      <c r="B79" s="132"/>
      <c r="C79" s="133"/>
      <c r="D79" s="132"/>
      <c r="E79" s="132"/>
      <c r="F79" s="132"/>
      <c r="G79" s="134"/>
      <c r="H79" s="135"/>
      <c r="I79" s="136"/>
      <c r="J79" s="137"/>
      <c r="K79" s="136"/>
      <c r="L79" s="136"/>
      <c r="M79" s="136">
        <f>M77+M78</f>
        <v>0</v>
      </c>
      <c r="N79" s="138" t="s">
        <v>241</v>
      </c>
      <c r="O79" s="139"/>
      <c r="P79" s="1"/>
      <c r="Q79" s="1"/>
      <c r="R79" s="1"/>
      <c r="S79" s="1"/>
      <c r="T79" s="1"/>
      <c r="U79" s="1"/>
      <c r="V79" s="1"/>
      <c r="W79" s="1"/>
      <c r="X79" s="1"/>
    </row>
    <row r="80" spans="1:27" s="2" customFormat="1" ht="15" customHeight="1">
      <c r="A80" s="100"/>
      <c r="B80" s="101"/>
      <c r="C80" s="101"/>
      <c r="D80" s="101"/>
      <c r="E80" s="101"/>
      <c r="F80" s="101"/>
      <c r="G80" s="101"/>
      <c r="H80" s="102"/>
      <c r="I80" s="103"/>
      <c r="J80" s="104"/>
      <c r="K80" s="105"/>
      <c r="L80" s="105"/>
      <c r="M80" s="104"/>
      <c r="N80" s="106"/>
      <c r="O80" s="106"/>
      <c r="P80" s="1"/>
      <c r="Q80" s="1"/>
      <c r="R80" s="1"/>
      <c r="S80" s="1"/>
      <c r="T80" s="1"/>
      <c r="U80" s="1"/>
      <c r="V80" s="1"/>
      <c r="W80" s="1"/>
      <c r="X80" s="1"/>
      <c r="Y80" s="1"/>
      <c r="Z80" s="99"/>
      <c r="AA80" s="99"/>
    </row>
    <row r="81" spans="1:27" s="2" customFormat="1" ht="14.1" customHeight="1">
      <c r="A81" s="100"/>
      <c r="B81" s="101"/>
      <c r="C81" s="101"/>
      <c r="D81" s="101"/>
      <c r="E81" s="101"/>
      <c r="F81" s="101"/>
      <c r="G81" s="101"/>
      <c r="H81" s="102"/>
      <c r="I81" s="103"/>
      <c r="J81" s="104"/>
      <c r="K81" s="105"/>
      <c r="L81" s="105"/>
      <c r="M81" s="104"/>
      <c r="N81" s="106"/>
      <c r="O81" s="106"/>
      <c r="P81" s="1"/>
      <c r="Q81" s="1"/>
      <c r="R81" s="1"/>
      <c r="S81" s="1"/>
      <c r="T81" s="1"/>
      <c r="U81" s="1"/>
      <c r="V81" s="1"/>
      <c r="W81" s="1"/>
      <c r="X81" s="1"/>
      <c r="Y81" s="1"/>
      <c r="Z81" s="99"/>
      <c r="AA81" s="99"/>
    </row>
    <row r="82" spans="1:27" s="2" customFormat="1" ht="16.350000000000001" customHeight="1">
      <c r="A82" s="100"/>
      <c r="B82" s="101"/>
      <c r="C82" s="101"/>
      <c r="D82" s="101"/>
      <c r="E82" s="101"/>
      <c r="F82" s="101"/>
      <c r="G82" s="101"/>
      <c r="H82" s="102"/>
      <c r="I82" s="103"/>
      <c r="J82" s="104"/>
      <c r="K82" s="105"/>
      <c r="L82" s="105"/>
      <c r="M82" s="104"/>
      <c r="N82" s="106"/>
      <c r="O82" s="106"/>
      <c r="P82" s="1"/>
      <c r="Q82" s="1"/>
      <c r="R82" s="1"/>
      <c r="S82" s="1"/>
      <c r="T82" s="1"/>
      <c r="U82" s="1"/>
      <c r="V82" s="1"/>
      <c r="W82" s="1"/>
      <c r="X82" s="1"/>
      <c r="Y82" s="1"/>
      <c r="Z82" s="99"/>
      <c r="AA82" s="99"/>
    </row>
    <row r="83" spans="1:27" s="2" customFormat="1" ht="16.350000000000001" customHeight="1">
      <c r="A83" s="100"/>
      <c r="B83" s="101"/>
      <c r="C83" s="101"/>
      <c r="D83" s="101"/>
      <c r="E83" s="101"/>
      <c r="F83" s="101"/>
      <c r="G83" s="101"/>
      <c r="H83" s="102"/>
      <c r="I83" s="103"/>
      <c r="J83" s="104"/>
      <c r="K83" s="105"/>
      <c r="L83" s="105"/>
      <c r="M83" s="104"/>
      <c r="N83" s="106"/>
      <c r="O83" s="106"/>
      <c r="P83" s="1"/>
      <c r="Q83" s="1"/>
      <c r="R83" s="1"/>
      <c r="S83" s="1"/>
      <c r="T83" s="1"/>
      <c r="U83" s="1"/>
      <c r="V83" s="1"/>
      <c r="W83" s="1"/>
      <c r="X83" s="1"/>
      <c r="Y83" s="1"/>
      <c r="Z83" s="99"/>
      <c r="AA83" s="99"/>
    </row>
    <row r="84" spans="1:27" s="2" customFormat="1" ht="17.100000000000001" customHeight="1">
      <c r="A84" s="100"/>
      <c r="B84" s="101"/>
      <c r="C84" s="101"/>
      <c r="D84" s="101"/>
      <c r="E84" s="101"/>
      <c r="F84" s="101"/>
      <c r="G84" s="101"/>
      <c r="H84" s="102"/>
      <c r="I84" s="103"/>
      <c r="J84" s="104"/>
      <c r="K84" s="105"/>
      <c r="L84" s="105"/>
      <c r="M84" s="104"/>
      <c r="N84" s="106"/>
      <c r="O84" s="106"/>
      <c r="P84" s="1"/>
      <c r="Q84" s="1"/>
      <c r="R84" s="1"/>
      <c r="S84" s="1"/>
      <c r="T84" s="1"/>
      <c r="U84" s="1"/>
      <c r="V84" s="1"/>
      <c r="W84" s="1"/>
      <c r="X84" s="1"/>
      <c r="Y84" s="1"/>
      <c r="Z84" s="99"/>
      <c r="AA84" s="99"/>
    </row>
    <row r="85" spans="1:27" s="2" customFormat="1" ht="16.350000000000001" customHeight="1">
      <c r="A85" s="100"/>
      <c r="B85" s="101"/>
      <c r="C85" s="101"/>
      <c r="D85" s="101"/>
      <c r="E85" s="107"/>
      <c r="F85" s="101"/>
      <c r="G85" s="107"/>
      <c r="H85" s="107"/>
      <c r="I85" s="103"/>
      <c r="J85" s="104"/>
      <c r="K85" s="105"/>
      <c r="L85" s="105"/>
      <c r="M85" s="104"/>
      <c r="N85" s="106"/>
      <c r="O85" s="106"/>
      <c r="P85" s="1"/>
      <c r="Q85" s="1"/>
      <c r="R85" s="1"/>
      <c r="S85" s="1"/>
      <c r="T85" s="1"/>
      <c r="U85" s="1"/>
      <c r="V85" s="1"/>
      <c r="W85" s="1"/>
      <c r="X85" s="1"/>
      <c r="Y85" s="1"/>
      <c r="Z85" s="99"/>
      <c r="AA85" s="108"/>
    </row>
    <row r="86" spans="1:27" s="2" customFormat="1">
      <c r="A86" s="100"/>
      <c r="B86" s="101"/>
      <c r="C86" s="101"/>
      <c r="D86" s="101"/>
      <c r="E86" s="107"/>
      <c r="F86" s="101"/>
      <c r="G86" s="107"/>
      <c r="H86" s="107"/>
      <c r="I86" s="103"/>
      <c r="J86" s="104"/>
      <c r="K86" s="105"/>
      <c r="L86" s="105"/>
      <c r="M86" s="104"/>
      <c r="N86" s="106"/>
      <c r="O86" s="106"/>
      <c r="P86" s="1"/>
      <c r="Q86" s="1"/>
      <c r="R86" s="1"/>
      <c r="S86" s="1"/>
      <c r="T86" s="1"/>
      <c r="U86" s="1"/>
      <c r="V86" s="1"/>
      <c r="W86" s="1"/>
      <c r="X86" s="1"/>
      <c r="Y86" s="1"/>
      <c r="Z86" s="99"/>
      <c r="AA86" s="99"/>
    </row>
    <row r="87" spans="1:27" s="2" customFormat="1">
      <c r="A87" s="100"/>
      <c r="B87" s="101"/>
      <c r="C87" s="101"/>
      <c r="D87" s="101"/>
      <c r="E87" s="107"/>
      <c r="F87" s="101"/>
      <c r="G87" s="107"/>
      <c r="H87" s="107"/>
      <c r="I87" s="103"/>
      <c r="J87" s="104"/>
      <c r="K87" s="105"/>
      <c r="L87" s="105"/>
      <c r="M87" s="104"/>
      <c r="N87" s="106"/>
      <c r="O87" s="106"/>
      <c r="P87" s="1"/>
      <c r="Q87" s="1"/>
      <c r="R87" s="1"/>
      <c r="S87" s="1"/>
      <c r="T87" s="1"/>
      <c r="U87" s="1"/>
      <c r="V87" s="1"/>
      <c r="W87" s="1"/>
      <c r="X87" s="1"/>
      <c r="Y87" s="1"/>
      <c r="Z87" s="99"/>
      <c r="AA87" s="99"/>
    </row>
    <row r="88" spans="1:27" s="2" customFormat="1">
      <c r="A88" s="100"/>
      <c r="B88" s="101"/>
      <c r="C88" s="101"/>
      <c r="D88" s="101"/>
      <c r="E88" s="107"/>
      <c r="F88" s="101"/>
      <c r="G88" s="107"/>
      <c r="H88" s="107"/>
      <c r="I88" s="103"/>
      <c r="J88" s="104"/>
      <c r="K88" s="105"/>
      <c r="L88" s="105"/>
      <c r="M88" s="104"/>
      <c r="N88" s="106"/>
      <c r="O88" s="106"/>
      <c r="P88" s="1"/>
      <c r="Q88" s="1"/>
      <c r="R88" s="1"/>
      <c r="S88" s="1"/>
      <c r="T88" s="1"/>
      <c r="U88" s="1"/>
      <c r="V88" s="1"/>
      <c r="W88" s="1"/>
      <c r="X88" s="1"/>
      <c r="Y88" s="1"/>
      <c r="Z88" s="99"/>
      <c r="AA88" s="99"/>
    </row>
    <row r="89" spans="1:27" s="2" customFormat="1">
      <c r="A89" s="100"/>
      <c r="B89" s="101"/>
      <c r="C89" s="101"/>
      <c r="D89" s="101"/>
      <c r="E89" s="107"/>
      <c r="F89" s="101"/>
      <c r="G89" s="107"/>
      <c r="H89" s="107"/>
      <c r="I89" s="103"/>
      <c r="J89" s="104"/>
      <c r="K89" s="105"/>
      <c r="L89" s="105"/>
      <c r="M89" s="104"/>
      <c r="N89" s="106"/>
      <c r="O89" s="106"/>
      <c r="P89" s="1"/>
      <c r="Q89" s="1"/>
      <c r="R89" s="1"/>
      <c r="S89" s="1"/>
      <c r="T89" s="1"/>
      <c r="U89" s="1"/>
      <c r="V89" s="1"/>
      <c r="W89" s="1"/>
      <c r="X89" s="1"/>
      <c r="Y89" s="1"/>
      <c r="Z89" s="99"/>
      <c r="AA89" s="99"/>
    </row>
    <row r="90" spans="1:27" s="2" customFormat="1">
      <c r="A90" s="100"/>
      <c r="B90" s="101"/>
      <c r="C90" s="101"/>
      <c r="D90" s="101"/>
      <c r="E90" s="107"/>
      <c r="F90" s="101"/>
      <c r="G90" s="107"/>
      <c r="H90" s="107"/>
      <c r="I90" s="103"/>
      <c r="J90" s="104"/>
      <c r="K90" s="105"/>
      <c r="L90" s="105"/>
      <c r="M90" s="104"/>
      <c r="N90" s="106"/>
      <c r="O90" s="106"/>
      <c r="P90" s="1"/>
      <c r="Q90" s="1"/>
      <c r="R90" s="1"/>
      <c r="S90" s="1"/>
      <c r="T90" s="1"/>
      <c r="U90" s="1"/>
      <c r="V90" s="1"/>
      <c r="W90" s="1"/>
      <c r="X90" s="1"/>
      <c r="Y90" s="1"/>
      <c r="Z90" s="99"/>
      <c r="AA90" s="99"/>
    </row>
    <row r="91" spans="1:27" s="2" customFormat="1">
      <c r="A91" s="100"/>
      <c r="B91" s="101"/>
      <c r="C91" s="101"/>
      <c r="D91" s="101"/>
      <c r="E91" s="107"/>
      <c r="F91" s="101"/>
      <c r="G91" s="107"/>
      <c r="H91" s="107"/>
      <c r="I91" s="103"/>
      <c r="J91" s="104"/>
      <c r="K91" s="109"/>
      <c r="L91" s="109"/>
      <c r="M91" s="104"/>
      <c r="N91" s="110"/>
      <c r="O91" s="106"/>
      <c r="P91" s="1"/>
      <c r="Q91" s="1"/>
      <c r="R91" s="1"/>
      <c r="S91" s="1"/>
      <c r="T91" s="1"/>
      <c r="U91" s="1"/>
      <c r="V91" s="1"/>
      <c r="W91" s="1"/>
      <c r="X91" s="1"/>
      <c r="Y91" s="1"/>
      <c r="Z91" s="99"/>
      <c r="AA91" s="99"/>
    </row>
    <row r="92" spans="1:27" s="2" customFormat="1">
      <c r="A92" s="100"/>
      <c r="B92" s="101"/>
      <c r="C92" s="101"/>
      <c r="D92" s="101"/>
      <c r="E92" s="107"/>
      <c r="F92" s="101"/>
      <c r="G92" s="107"/>
      <c r="H92" s="107"/>
      <c r="I92" s="103"/>
      <c r="J92" s="104"/>
      <c r="K92" s="109"/>
      <c r="L92" s="109"/>
      <c r="M92" s="104"/>
      <c r="N92" s="110"/>
      <c r="O92" s="106"/>
      <c r="P92" s="1"/>
      <c r="Q92" s="1"/>
      <c r="R92" s="1"/>
      <c r="S92" s="1"/>
      <c r="T92" s="1"/>
      <c r="U92" s="1"/>
      <c r="V92" s="1"/>
      <c r="W92" s="1"/>
      <c r="X92" s="1"/>
      <c r="Y92" s="1"/>
      <c r="Z92" s="99"/>
      <c r="AA92" s="99"/>
    </row>
    <row r="93" spans="1:27" s="2" customFormat="1">
      <c r="A93" s="100"/>
      <c r="B93" s="101"/>
      <c r="C93" s="101"/>
      <c r="D93" s="101"/>
      <c r="E93" s="107"/>
      <c r="F93" s="101"/>
      <c r="G93" s="107"/>
      <c r="H93" s="107"/>
      <c r="I93" s="103"/>
      <c r="J93" s="104"/>
      <c r="K93" s="109"/>
      <c r="L93" s="109"/>
      <c r="M93" s="104"/>
      <c r="N93" s="110"/>
      <c r="O93" s="106"/>
      <c r="P93" s="1"/>
      <c r="Q93" s="1"/>
      <c r="R93" s="1"/>
      <c r="S93" s="1"/>
      <c r="T93" s="1"/>
      <c r="U93" s="1"/>
      <c r="V93" s="1"/>
      <c r="W93" s="1"/>
      <c r="X93" s="1"/>
      <c r="Y93" s="1"/>
      <c r="Z93" s="99"/>
      <c r="AA93" s="99"/>
    </row>
    <row r="94" spans="1:27" s="2" customFormat="1">
      <c r="A94" s="100"/>
      <c r="B94" s="101"/>
      <c r="C94" s="101"/>
      <c r="D94" s="101"/>
      <c r="E94" s="107"/>
      <c r="F94" s="101"/>
      <c r="G94" s="107"/>
      <c r="H94" s="107"/>
      <c r="I94" s="103"/>
      <c r="J94" s="104"/>
      <c r="K94" s="109"/>
      <c r="L94" s="109"/>
      <c r="M94" s="104"/>
      <c r="N94" s="110"/>
      <c r="O94" s="106"/>
      <c r="P94" s="1"/>
      <c r="Q94" s="1"/>
      <c r="R94" s="1"/>
      <c r="S94" s="1"/>
      <c r="T94" s="1"/>
      <c r="U94" s="1"/>
      <c r="V94" s="1"/>
      <c r="W94" s="1"/>
      <c r="X94" s="1"/>
      <c r="Y94" s="1"/>
      <c r="Z94" s="99"/>
      <c r="AA94" s="99"/>
    </row>
    <row r="95" spans="1:27" s="2" customFormat="1">
      <c r="A95" s="100"/>
      <c r="B95" s="101"/>
      <c r="C95" s="101"/>
      <c r="D95" s="101"/>
      <c r="E95" s="107"/>
      <c r="F95" s="101"/>
      <c r="G95" s="107"/>
      <c r="H95" s="107"/>
      <c r="I95" s="103"/>
      <c r="J95" s="104"/>
      <c r="K95" s="109"/>
      <c r="L95" s="109"/>
      <c r="M95" s="104"/>
      <c r="N95" s="110"/>
      <c r="O95" s="106"/>
      <c r="P95" s="1"/>
      <c r="Q95" s="1"/>
      <c r="R95" s="1"/>
      <c r="S95" s="1"/>
      <c r="T95" s="1"/>
      <c r="U95" s="1"/>
      <c r="V95" s="1"/>
      <c r="W95" s="1"/>
      <c r="X95" s="1"/>
      <c r="Y95" s="1"/>
      <c r="Z95" s="99"/>
      <c r="AA95" s="99"/>
    </row>
    <row r="96" spans="1:27" s="2" customFormat="1">
      <c r="A96" s="100"/>
      <c r="B96" s="101"/>
      <c r="C96" s="101"/>
      <c r="D96" s="101"/>
      <c r="E96" s="107"/>
      <c r="F96" s="101"/>
      <c r="G96" s="107"/>
      <c r="H96" s="107"/>
      <c r="I96" s="103"/>
      <c r="J96" s="104"/>
      <c r="K96" s="109"/>
      <c r="L96" s="109"/>
      <c r="M96" s="104"/>
      <c r="N96" s="110"/>
      <c r="O96" s="106"/>
      <c r="P96" s="1"/>
      <c r="Q96" s="1"/>
      <c r="R96" s="1"/>
      <c r="S96" s="1"/>
      <c r="T96" s="1"/>
      <c r="U96" s="1"/>
      <c r="V96" s="1"/>
      <c r="W96" s="1"/>
      <c r="X96" s="1"/>
      <c r="Y96" s="1"/>
      <c r="Z96" s="99"/>
      <c r="AA96" s="99"/>
    </row>
    <row r="97" spans="1:35" s="2" customFormat="1">
      <c r="A97" s="100"/>
      <c r="B97" s="101"/>
      <c r="C97" s="101"/>
      <c r="D97" s="101"/>
      <c r="E97" s="107"/>
      <c r="F97" s="101"/>
      <c r="G97" s="107"/>
      <c r="H97" s="107"/>
      <c r="I97" s="103"/>
      <c r="J97" s="104"/>
      <c r="K97" s="109"/>
      <c r="L97" s="109"/>
      <c r="M97" s="104"/>
      <c r="N97" s="110"/>
      <c r="O97" s="106"/>
      <c r="P97" s="1"/>
      <c r="Q97" s="1"/>
      <c r="R97" s="1"/>
      <c r="S97" s="1"/>
      <c r="T97" s="1"/>
      <c r="U97" s="1"/>
      <c r="V97" s="1"/>
      <c r="W97" s="1"/>
      <c r="X97" s="1"/>
      <c r="Y97" s="1"/>
      <c r="Z97" s="99"/>
      <c r="AA97" s="99"/>
    </row>
    <row r="98" spans="1:35" s="2" customFormat="1">
      <c r="A98" s="100"/>
      <c r="B98" s="101"/>
      <c r="C98" s="101"/>
      <c r="D98" s="101"/>
      <c r="E98" s="107"/>
      <c r="F98" s="101"/>
      <c r="G98" s="107"/>
      <c r="H98" s="107"/>
      <c r="I98" s="103"/>
      <c r="J98" s="104"/>
      <c r="K98" s="109"/>
      <c r="L98" s="109"/>
      <c r="M98" s="104"/>
      <c r="N98" s="110"/>
      <c r="O98" s="106"/>
      <c r="P98" s="1"/>
      <c r="Q98" s="1"/>
      <c r="R98" s="1"/>
      <c r="S98" s="1"/>
      <c r="T98" s="1"/>
      <c r="U98" s="1"/>
      <c r="V98" s="1"/>
      <c r="W98" s="1"/>
      <c r="X98" s="1"/>
      <c r="Y98" s="1"/>
      <c r="Z98" s="99"/>
      <c r="AA98" s="99"/>
    </row>
    <row r="99" spans="1:35" s="2" customFormat="1">
      <c r="A99" s="100"/>
      <c r="B99" s="101"/>
      <c r="C99" s="101"/>
      <c r="D99" s="101"/>
      <c r="E99" s="107"/>
      <c r="F99" s="101"/>
      <c r="G99" s="107"/>
      <c r="H99" s="107"/>
      <c r="I99" s="103"/>
      <c r="J99" s="104"/>
      <c r="K99" s="109"/>
      <c r="L99" s="109"/>
      <c r="M99" s="104"/>
      <c r="N99" s="110"/>
      <c r="O99" s="106"/>
      <c r="P99" s="1"/>
      <c r="Q99" s="1"/>
      <c r="R99" s="1"/>
      <c r="S99" s="1"/>
      <c r="T99" s="1"/>
      <c r="U99" s="1"/>
      <c r="V99" s="1"/>
      <c r="W99" s="1"/>
      <c r="X99" s="1"/>
      <c r="Y99" s="1"/>
      <c r="Z99" s="99"/>
      <c r="AA99" s="99"/>
    </row>
    <row r="100" spans="1:35" s="2" customFormat="1">
      <c r="A100" s="100"/>
      <c r="B100" s="101"/>
      <c r="C100" s="101"/>
      <c r="D100" s="101"/>
      <c r="E100" s="107"/>
      <c r="F100" s="101"/>
      <c r="G100" s="107"/>
      <c r="H100" s="107"/>
      <c r="I100" s="103"/>
      <c r="J100" s="104"/>
      <c r="K100" s="109"/>
      <c r="L100" s="109"/>
      <c r="M100" s="104"/>
      <c r="N100" s="110"/>
      <c r="O100" s="106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99"/>
      <c r="AA100" s="99"/>
    </row>
    <row r="101" spans="1:35" s="2" customFormat="1">
      <c r="A101" s="100"/>
      <c r="B101" s="101"/>
      <c r="C101" s="101"/>
      <c r="D101" s="101"/>
      <c r="E101" s="107"/>
      <c r="F101" s="101"/>
      <c r="G101" s="107"/>
      <c r="H101" s="107"/>
      <c r="I101" s="103"/>
      <c r="J101" s="104"/>
      <c r="K101" s="109"/>
      <c r="L101" s="109"/>
      <c r="M101" s="104"/>
      <c r="N101" s="110"/>
      <c r="O101" s="106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99"/>
      <c r="AA101" s="99"/>
    </row>
    <row r="102" spans="1:35" s="2" customFormat="1">
      <c r="A102" s="100"/>
      <c r="B102" s="101"/>
      <c r="C102" s="111"/>
      <c r="D102" s="111"/>
      <c r="E102" s="112"/>
      <c r="F102" s="111"/>
      <c r="G102" s="112"/>
      <c r="H102" s="112"/>
      <c r="I102" s="113"/>
      <c r="J102" s="114"/>
      <c r="K102" s="115"/>
      <c r="L102" s="109"/>
      <c r="M102" s="104"/>
      <c r="N102" s="116"/>
      <c r="O102" s="117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99"/>
      <c r="AA102" s="99"/>
    </row>
    <row r="103" spans="1:35" s="2" customFormat="1">
      <c r="A103" s="100"/>
      <c r="B103" s="118"/>
      <c r="C103" s="119"/>
      <c r="D103" s="119"/>
      <c r="E103" s="112"/>
      <c r="F103" s="111"/>
      <c r="G103" s="112"/>
      <c r="H103" s="112"/>
      <c r="I103" s="120"/>
      <c r="J103" s="121"/>
      <c r="K103" s="115"/>
      <c r="L103" s="122"/>
      <c r="M103" s="104"/>
      <c r="N103" s="116"/>
      <c r="O103" s="116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35" s="2" customFormat="1">
      <c r="A104" s="100"/>
      <c r="B104" s="118"/>
      <c r="C104" s="123"/>
      <c r="D104" s="123"/>
      <c r="E104" s="124"/>
      <c r="F104" s="123"/>
      <c r="G104" s="124"/>
      <c r="H104" s="124"/>
      <c r="I104" s="115"/>
      <c r="J104" s="115"/>
      <c r="K104" s="115"/>
      <c r="L104" s="125"/>
      <c r="M104" s="125"/>
      <c r="N104" s="116"/>
      <c r="O104" s="116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35" s="2" customFormat="1">
      <c r="A105" s="118"/>
      <c r="B105" s="118"/>
      <c r="C105" s="123"/>
      <c r="D105" s="123"/>
      <c r="E105" s="124"/>
      <c r="F105" s="123"/>
      <c r="G105" s="124"/>
      <c r="H105" s="124"/>
      <c r="I105" s="115"/>
      <c r="J105" s="115"/>
      <c r="K105" s="115"/>
      <c r="L105" s="115"/>
      <c r="M105" s="115"/>
      <c r="N105" s="124"/>
      <c r="O105" s="124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35" s="2" customFormat="1">
      <c r="A106" s="118"/>
      <c r="B106" s="118"/>
      <c r="C106" s="123"/>
      <c r="D106" s="123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35" s="2" customFormat="1">
      <c r="A107" s="118"/>
      <c r="B107" s="118"/>
      <c r="C107" s="126"/>
      <c r="D107" s="126"/>
      <c r="E107" s="127"/>
      <c r="F107" s="127"/>
      <c r="G107" s="128"/>
      <c r="H107" s="128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35">
      <c r="N108" s="128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>
      <c r="N109" s="128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1:35">
      <c r="N110" s="128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>
      <c r="N111" s="128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35">
      <c r="N112" s="128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4:35">
      <c r="N113" s="128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</sheetData>
  <sheetProtection algorithmName="SHA-512" hashValue="e5ZI8ZSwEQwnWBsZe0wUV99B1r5XtxCzoagJG8Qxd08z7w25g3K7xD4+o/BLzNKAIZnHNbRPlEe/DqXqHRhTHQ==" saltValue="T5NAhNK/N4tRCjGc1EWzAA==" spinCount="100000" sheet="1" objects="1" scenarios="1"/>
  <protectedRanges>
    <protectedRange sqref="I62:I70 K62:K70 K72:K76 I72:I76" name="Oblast4"/>
    <protectedRange sqref="I33:I40 K33:K40 I42:I46 K42:K46" name="Oblast2"/>
    <protectedRange sqref="I15:I25 K15:K25 I27:I31 K27:K31" name="Oblast1"/>
    <protectedRange sqref="I48:I49 K48:K49 K51:K60 I51:I60" name="Oblast3"/>
  </protectedRanges>
  <autoFilter ref="A12:I13" xr:uid="{00000000-0009-0000-0000-000000000000}"/>
  <mergeCells count="17">
    <mergeCell ref="A6:B7"/>
    <mergeCell ref="C6:E7"/>
    <mergeCell ref="F6:H7"/>
    <mergeCell ref="I6:O7"/>
    <mergeCell ref="A8:B9"/>
    <mergeCell ref="C8:E9"/>
    <mergeCell ref="F8:H9"/>
    <mergeCell ref="I8:O9"/>
    <mergeCell ref="A4:B5"/>
    <mergeCell ref="C4:E5"/>
    <mergeCell ref="F4:H5"/>
    <mergeCell ref="I4:O5"/>
    <mergeCell ref="A1:O1"/>
    <mergeCell ref="A2:B3"/>
    <mergeCell ref="C2:E3"/>
    <mergeCell ref="F2:H3"/>
    <mergeCell ref="I2:O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59"/>
  <sheetViews>
    <sheetView zoomScale="60" zoomScaleNormal="60" workbookViewId="0">
      <pane ySplit="12" topLeftCell="A13" activePane="bottomLeft" state="frozen"/>
      <selection pane="bottomLeft" sqref="A1:O1"/>
    </sheetView>
  </sheetViews>
  <sheetFormatPr defaultColWidth="9.140625" defaultRowHeight="12.75"/>
  <cols>
    <col min="1" max="1" width="6.85546875" style="129" customWidth="1"/>
    <col min="2" max="2" width="14.140625" style="129" customWidth="1"/>
    <col min="3" max="3" width="84.42578125" style="128" customWidth="1"/>
    <col min="4" max="4" width="37.7109375" style="128" customWidth="1"/>
    <col min="5" max="5" width="22.85546875" style="128" customWidth="1"/>
    <col min="6" max="6" width="14.85546875" style="128" customWidth="1"/>
    <col min="7" max="7" width="9.7109375" style="128" bestFit="1" customWidth="1"/>
    <col min="8" max="8" width="15.140625" style="128" customWidth="1"/>
    <col min="9" max="9" width="20.28515625" style="128" customWidth="1"/>
    <col min="10" max="10" width="27" style="128" customWidth="1"/>
    <col min="11" max="11" width="22.42578125" style="128" bestFit="1" customWidth="1"/>
    <col min="12" max="12" width="26.28515625" style="128" customWidth="1"/>
    <col min="13" max="13" width="27.42578125" style="128" customWidth="1"/>
    <col min="14" max="14" width="12.42578125" style="130" customWidth="1"/>
    <col min="15" max="15" width="17.28515625" style="130" customWidth="1"/>
    <col min="16" max="25" width="9.140625" style="1"/>
    <col min="26" max="26" width="53.28515625" style="128" customWidth="1"/>
    <col min="27" max="27" width="19.7109375" style="128" customWidth="1"/>
    <col min="28" max="28" width="2.85546875" style="128" customWidth="1"/>
    <col min="29" max="29" width="14.28515625" style="128" customWidth="1"/>
    <col min="30" max="16384" width="9.140625" style="128"/>
  </cols>
  <sheetData>
    <row r="1" spans="1:25" s="2" customFormat="1" ht="22.5" customHeight="1" thickBot="1">
      <c r="A1" s="156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2" customFormat="1">
      <c r="A2" s="159" t="s">
        <v>1</v>
      </c>
      <c r="B2" s="160"/>
      <c r="C2" s="161" t="s">
        <v>2</v>
      </c>
      <c r="D2" s="162"/>
      <c r="E2" s="162"/>
      <c r="F2" s="163"/>
      <c r="G2" s="164"/>
      <c r="H2" s="165"/>
      <c r="I2" s="166"/>
      <c r="J2" s="167"/>
      <c r="K2" s="167"/>
      <c r="L2" s="167"/>
      <c r="M2" s="167"/>
      <c r="N2" s="167"/>
      <c r="O2" s="168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2" customFormat="1" ht="33.6" customHeight="1">
      <c r="A3" s="140"/>
      <c r="B3" s="141"/>
      <c r="C3" s="142"/>
      <c r="D3" s="143"/>
      <c r="E3" s="143"/>
      <c r="F3" s="147"/>
      <c r="G3" s="148"/>
      <c r="H3" s="149"/>
      <c r="I3" s="153"/>
      <c r="J3" s="154"/>
      <c r="K3" s="154"/>
      <c r="L3" s="154"/>
      <c r="M3" s="154"/>
      <c r="N3" s="154"/>
      <c r="O3" s="155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2" customFormat="1">
      <c r="A4" s="140" t="s">
        <v>3</v>
      </c>
      <c r="B4" s="141"/>
      <c r="C4" s="142" t="s">
        <v>4</v>
      </c>
      <c r="D4" s="143"/>
      <c r="E4" s="143"/>
      <c r="F4" s="144" t="s">
        <v>5</v>
      </c>
      <c r="G4" s="145"/>
      <c r="H4" s="146"/>
      <c r="I4" s="150" t="s">
        <v>6</v>
      </c>
      <c r="J4" s="151"/>
      <c r="K4" s="151"/>
      <c r="L4" s="151"/>
      <c r="M4" s="151"/>
      <c r="N4" s="151"/>
      <c r="O4" s="152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2" customFormat="1">
      <c r="A5" s="140"/>
      <c r="B5" s="141"/>
      <c r="C5" s="142"/>
      <c r="D5" s="143"/>
      <c r="E5" s="143"/>
      <c r="F5" s="147"/>
      <c r="G5" s="148"/>
      <c r="H5" s="149"/>
      <c r="I5" s="153"/>
      <c r="J5" s="154"/>
      <c r="K5" s="154"/>
      <c r="L5" s="154"/>
      <c r="M5" s="154"/>
      <c r="N5" s="154"/>
      <c r="O5" s="155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2" customFormat="1">
      <c r="A6" s="140" t="s">
        <v>7</v>
      </c>
      <c r="B6" s="141"/>
      <c r="C6" s="169" t="s">
        <v>232</v>
      </c>
      <c r="D6" s="170"/>
      <c r="E6" s="170"/>
      <c r="F6" s="144" t="s">
        <v>9</v>
      </c>
      <c r="G6" s="145"/>
      <c r="H6" s="146"/>
      <c r="I6" s="171" t="s">
        <v>10</v>
      </c>
      <c r="J6" s="172"/>
      <c r="K6" s="172"/>
      <c r="L6" s="172"/>
      <c r="M6" s="172"/>
      <c r="N6" s="172"/>
      <c r="O6" s="173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2" customFormat="1">
      <c r="A7" s="140"/>
      <c r="B7" s="141"/>
      <c r="C7" s="169"/>
      <c r="D7" s="170"/>
      <c r="E7" s="170"/>
      <c r="F7" s="147"/>
      <c r="G7" s="148"/>
      <c r="H7" s="149"/>
      <c r="I7" s="153"/>
      <c r="J7" s="154"/>
      <c r="K7" s="154"/>
      <c r="L7" s="154"/>
      <c r="M7" s="154"/>
      <c r="N7" s="154"/>
      <c r="O7" s="155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2" customFormat="1">
      <c r="A8" s="140" t="s">
        <v>11</v>
      </c>
      <c r="B8" s="141"/>
      <c r="C8" s="176">
        <v>45069</v>
      </c>
      <c r="D8" s="177"/>
      <c r="E8" s="143"/>
      <c r="F8" s="140" t="s">
        <v>12</v>
      </c>
      <c r="G8" s="141"/>
      <c r="H8" s="141"/>
      <c r="I8" s="176" t="s">
        <v>10</v>
      </c>
      <c r="J8" s="176"/>
      <c r="K8" s="176"/>
      <c r="L8" s="176"/>
      <c r="M8" s="176"/>
      <c r="N8" s="176"/>
      <c r="O8" s="180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" customFormat="1" ht="23.1" customHeight="1" thickBot="1">
      <c r="A9" s="174"/>
      <c r="B9" s="175"/>
      <c r="C9" s="178"/>
      <c r="D9" s="179"/>
      <c r="E9" s="179"/>
      <c r="F9" s="174"/>
      <c r="G9" s="175"/>
      <c r="H9" s="175"/>
      <c r="I9" s="181"/>
      <c r="J9" s="181"/>
      <c r="K9" s="181"/>
      <c r="L9" s="181"/>
      <c r="M9" s="181"/>
      <c r="N9" s="181"/>
      <c r="O9" s="182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2" customFormat="1" ht="6.6" customHeight="1" thickBot="1">
      <c r="A10" s="3"/>
      <c r="B10" s="4"/>
      <c r="C10" s="5" t="s">
        <v>13</v>
      </c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7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2" customFormat="1" ht="57" thickBot="1">
      <c r="A11" s="8" t="s">
        <v>14</v>
      </c>
      <c r="B11" s="9" t="s">
        <v>15</v>
      </c>
      <c r="C11" s="9" t="s">
        <v>16</v>
      </c>
      <c r="D11" s="9"/>
      <c r="E11" s="9" t="s">
        <v>17</v>
      </c>
      <c r="F11" s="9" t="s">
        <v>18</v>
      </c>
      <c r="G11" s="9" t="s">
        <v>19</v>
      </c>
      <c r="H11" s="9" t="s">
        <v>20</v>
      </c>
      <c r="I11" s="9" t="s">
        <v>21</v>
      </c>
      <c r="J11" s="9" t="s">
        <v>22</v>
      </c>
      <c r="K11" s="9" t="s">
        <v>23</v>
      </c>
      <c r="L11" s="9" t="s">
        <v>24</v>
      </c>
      <c r="M11" s="9" t="s">
        <v>25</v>
      </c>
      <c r="N11" s="9" t="s">
        <v>26</v>
      </c>
      <c r="O11" s="10" t="s">
        <v>27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2" customFormat="1" ht="19.5" thickBot="1">
      <c r="A12" s="8" t="s">
        <v>28</v>
      </c>
      <c r="B12" s="9" t="s">
        <v>29</v>
      </c>
      <c r="C12" s="9" t="s">
        <v>30</v>
      </c>
      <c r="D12" s="9"/>
      <c r="E12" s="9">
        <v>5</v>
      </c>
      <c r="F12" s="9">
        <v>4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11">
        <v>11</v>
      </c>
      <c r="M12" s="11">
        <v>12</v>
      </c>
      <c r="N12" s="11">
        <v>13</v>
      </c>
      <c r="O12" s="12">
        <v>14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" customFormat="1" ht="18.75">
      <c r="A13" s="83"/>
      <c r="B13" s="64"/>
      <c r="C13" s="65" t="s">
        <v>219</v>
      </c>
      <c r="D13" s="65"/>
      <c r="E13" s="66"/>
      <c r="F13" s="66"/>
      <c r="G13" s="66"/>
      <c r="H13" s="67"/>
      <c r="I13" s="84"/>
      <c r="J13" s="85">
        <f>SUM(J14:J22)</f>
        <v>0</v>
      </c>
      <c r="K13" s="85"/>
      <c r="L13" s="85">
        <f>SUM(L14:L22)</f>
        <v>0</v>
      </c>
      <c r="M13" s="85">
        <f>SUM(M14:M22)</f>
        <v>0</v>
      </c>
      <c r="N13" s="70"/>
      <c r="O13" s="7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" customFormat="1" ht="75">
      <c r="A14" s="72" t="s">
        <v>28</v>
      </c>
      <c r="B14" s="39"/>
      <c r="C14" s="39" t="s">
        <v>233</v>
      </c>
      <c r="D14" s="39"/>
      <c r="E14" s="39" t="s">
        <v>234</v>
      </c>
      <c r="F14" s="39"/>
      <c r="G14" s="86" t="s">
        <v>111</v>
      </c>
      <c r="H14" s="78">
        <v>1</v>
      </c>
      <c r="I14" s="43"/>
      <c r="J14" s="74">
        <f t="shared" ref="J14:J17" si="0">I14*H14</f>
        <v>0</v>
      </c>
      <c r="K14" s="75"/>
      <c r="L14" s="76">
        <f t="shared" ref="L14:L16" si="1">K14*H14</f>
        <v>0</v>
      </c>
      <c r="M14" s="44">
        <f t="shared" ref="M14:M16" si="2">L14+J14</f>
        <v>0</v>
      </c>
      <c r="N14" s="87"/>
      <c r="O14" s="48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" customFormat="1" ht="18.75">
      <c r="A15" s="72" t="s">
        <v>29</v>
      </c>
      <c r="B15" s="39"/>
      <c r="C15" s="39" t="s">
        <v>235</v>
      </c>
      <c r="D15" s="39"/>
      <c r="E15" s="39" t="s">
        <v>236</v>
      </c>
      <c r="F15" s="39"/>
      <c r="G15" s="86" t="s">
        <v>36</v>
      </c>
      <c r="H15" s="78">
        <v>20</v>
      </c>
      <c r="I15" s="43"/>
      <c r="J15" s="74">
        <f t="shared" si="0"/>
        <v>0</v>
      </c>
      <c r="K15" s="75"/>
      <c r="L15" s="76">
        <f t="shared" si="1"/>
        <v>0</v>
      </c>
      <c r="M15" s="44">
        <f t="shared" si="2"/>
        <v>0</v>
      </c>
      <c r="N15" s="87"/>
      <c r="O15" s="48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" customFormat="1" ht="18.75">
      <c r="A16" s="72" t="s">
        <v>30</v>
      </c>
      <c r="B16" s="39"/>
      <c r="C16" s="39" t="s">
        <v>237</v>
      </c>
      <c r="D16" s="39"/>
      <c r="E16" s="39" t="s">
        <v>236</v>
      </c>
      <c r="F16" s="39"/>
      <c r="G16" s="86" t="s">
        <v>36</v>
      </c>
      <c r="H16" s="78">
        <v>20</v>
      </c>
      <c r="I16" s="43"/>
      <c r="J16" s="74">
        <f t="shared" si="0"/>
        <v>0</v>
      </c>
      <c r="K16" s="75"/>
      <c r="L16" s="76">
        <f t="shared" si="1"/>
        <v>0</v>
      </c>
      <c r="M16" s="44">
        <f t="shared" si="2"/>
        <v>0</v>
      </c>
      <c r="N16" s="87"/>
      <c r="O16" s="48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7" s="2" customFormat="1" ht="37.5">
      <c r="A17" s="72" t="s">
        <v>45</v>
      </c>
      <c r="B17" s="39"/>
      <c r="C17" s="39" t="s">
        <v>238</v>
      </c>
      <c r="D17" s="39"/>
      <c r="E17" s="39" t="s">
        <v>239</v>
      </c>
      <c r="F17" s="39"/>
      <c r="G17" s="86" t="s">
        <v>36</v>
      </c>
      <c r="H17" s="78">
        <v>1</v>
      </c>
      <c r="I17" s="43"/>
      <c r="J17" s="74">
        <f t="shared" si="0"/>
        <v>0</v>
      </c>
      <c r="K17" s="75"/>
      <c r="L17" s="76">
        <f t="shared" ref="L17:L22" si="3">K17*H17</f>
        <v>0</v>
      </c>
      <c r="M17" s="44">
        <f t="shared" ref="M17:M22" si="4">L17+J17</f>
        <v>0</v>
      </c>
      <c r="N17" s="87"/>
      <c r="O17" s="48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7" s="2" customFormat="1" ht="75">
      <c r="A18" s="27" t="s">
        <v>51</v>
      </c>
      <c r="B18" s="28"/>
      <c r="C18" s="28" t="s">
        <v>180</v>
      </c>
      <c r="D18" s="29"/>
      <c r="E18" s="29" t="s">
        <v>181</v>
      </c>
      <c r="F18" s="29"/>
      <c r="G18" s="54" t="s">
        <v>111</v>
      </c>
      <c r="H18" s="49">
        <v>5</v>
      </c>
      <c r="I18" s="31"/>
      <c r="J18" s="60">
        <f>I18*H18</f>
        <v>0</v>
      </c>
      <c r="K18" s="58"/>
      <c r="L18" s="61">
        <f t="shared" si="3"/>
        <v>0</v>
      </c>
      <c r="M18" s="32">
        <f t="shared" si="4"/>
        <v>0</v>
      </c>
      <c r="N18" s="62"/>
      <c r="O18" s="36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7" s="2" customFormat="1" ht="37.5">
      <c r="A19" s="72" t="s">
        <v>55</v>
      </c>
      <c r="B19" s="39" t="s">
        <v>187</v>
      </c>
      <c r="C19" s="39" t="s">
        <v>188</v>
      </c>
      <c r="D19" s="39"/>
      <c r="E19" s="40" t="s">
        <v>189</v>
      </c>
      <c r="F19" s="40"/>
      <c r="G19" s="41" t="s">
        <v>190</v>
      </c>
      <c r="H19" s="73">
        <v>0.39100000000000001</v>
      </c>
      <c r="I19" s="43"/>
      <c r="J19" s="74">
        <f>I19*H19</f>
        <v>0</v>
      </c>
      <c r="K19" s="75"/>
      <c r="L19" s="76">
        <f t="shared" si="3"/>
        <v>0</v>
      </c>
      <c r="M19" s="44">
        <f t="shared" si="4"/>
        <v>0</v>
      </c>
      <c r="N19" s="77"/>
      <c r="O19" s="48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7" s="2" customFormat="1" ht="37.5">
      <c r="A20" s="72" t="s">
        <v>60</v>
      </c>
      <c r="B20" s="39" t="s">
        <v>214</v>
      </c>
      <c r="C20" s="39" t="s">
        <v>215</v>
      </c>
      <c r="D20" s="39"/>
      <c r="E20" s="40" t="s">
        <v>189</v>
      </c>
      <c r="F20" s="40"/>
      <c r="G20" s="41" t="s">
        <v>49</v>
      </c>
      <c r="H20" s="78">
        <v>391</v>
      </c>
      <c r="I20" s="43"/>
      <c r="J20" s="74">
        <f>I20*H20</f>
        <v>0</v>
      </c>
      <c r="K20" s="75"/>
      <c r="L20" s="76">
        <f>K20*H20</f>
        <v>0</v>
      </c>
      <c r="M20" s="44">
        <f>L20+J20</f>
        <v>0</v>
      </c>
      <c r="N20" s="77"/>
      <c r="O20" s="48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7" s="2" customFormat="1" ht="37.5">
      <c r="A21" s="72" t="s">
        <v>65</v>
      </c>
      <c r="B21" s="39"/>
      <c r="C21" s="39" t="s">
        <v>226</v>
      </c>
      <c r="D21" s="39"/>
      <c r="E21" s="39" t="s">
        <v>225</v>
      </c>
      <c r="F21" s="39"/>
      <c r="G21" s="86" t="s">
        <v>218</v>
      </c>
      <c r="H21" s="78">
        <v>18</v>
      </c>
      <c r="I21" s="43"/>
      <c r="J21" s="74">
        <f>I21*H21</f>
        <v>0</v>
      </c>
      <c r="K21" s="75"/>
      <c r="L21" s="76">
        <f t="shared" si="3"/>
        <v>0</v>
      </c>
      <c r="M21" s="44">
        <f t="shared" si="4"/>
        <v>0</v>
      </c>
      <c r="N21" s="87"/>
      <c r="O21" s="48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7" s="2" customFormat="1" ht="37.5">
      <c r="A22" s="72" t="s">
        <v>37</v>
      </c>
      <c r="B22" s="39"/>
      <c r="C22" s="39" t="s">
        <v>228</v>
      </c>
      <c r="D22" s="39"/>
      <c r="E22" s="39" t="s">
        <v>229</v>
      </c>
      <c r="F22" s="39"/>
      <c r="G22" s="86" t="s">
        <v>218</v>
      </c>
      <c r="H22" s="78">
        <v>1</v>
      </c>
      <c r="I22" s="43"/>
      <c r="J22" s="74">
        <f>I22*H22</f>
        <v>0</v>
      </c>
      <c r="K22" s="75"/>
      <c r="L22" s="76">
        <f t="shared" si="3"/>
        <v>0</v>
      </c>
      <c r="M22" s="44">
        <f t="shared" si="4"/>
        <v>0</v>
      </c>
      <c r="N22" s="87"/>
      <c r="O22" s="48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7" s="2" customFormat="1" ht="15" customHeight="1" thickBot="1">
      <c r="A23" s="88"/>
      <c r="B23" s="89"/>
      <c r="C23" s="90" t="s">
        <v>25</v>
      </c>
      <c r="D23" s="90"/>
      <c r="E23" s="91"/>
      <c r="F23" s="91"/>
      <c r="G23" s="92"/>
      <c r="H23" s="93"/>
      <c r="I23" s="94"/>
      <c r="J23" s="95">
        <f>SUM(J14:J22)</f>
        <v>0</v>
      </c>
      <c r="K23" s="96"/>
      <c r="L23" s="95">
        <f>SUM(L14:L22)</f>
        <v>0</v>
      </c>
      <c r="M23" s="95">
        <f>SUM(M14:M22)</f>
        <v>0</v>
      </c>
      <c r="N23" s="97"/>
      <c r="O23" s="98"/>
      <c r="P23" s="1"/>
      <c r="Q23" s="1"/>
      <c r="R23" s="1"/>
      <c r="S23" s="1"/>
      <c r="T23" s="1"/>
      <c r="U23" s="1"/>
      <c r="V23" s="1"/>
      <c r="W23" s="1"/>
      <c r="X23" s="1"/>
      <c r="Y23" s="1"/>
      <c r="Z23" s="99"/>
      <c r="AA23" s="99"/>
    </row>
    <row r="24" spans="1:27" s="2" customFormat="1" ht="19.5" thickBot="1">
      <c r="A24" s="131"/>
      <c r="B24" s="132"/>
      <c r="C24" s="133"/>
      <c r="D24" s="132"/>
      <c r="E24" s="132"/>
      <c r="F24" s="132"/>
      <c r="G24" s="134"/>
      <c r="H24" s="135"/>
      <c r="I24" s="136"/>
      <c r="J24" s="137"/>
      <c r="K24" s="136"/>
      <c r="L24" s="136"/>
      <c r="M24" s="136">
        <f>M23*0.21</f>
        <v>0</v>
      </c>
      <c r="N24" s="138" t="s">
        <v>240</v>
      </c>
      <c r="O24" s="139"/>
      <c r="P24" s="1"/>
      <c r="Q24" s="1"/>
      <c r="R24" s="1"/>
      <c r="S24" s="1"/>
      <c r="T24" s="1"/>
      <c r="U24" s="1"/>
      <c r="V24" s="1"/>
      <c r="W24" s="1"/>
      <c r="X24" s="1"/>
    </row>
    <row r="25" spans="1:27" s="2" customFormat="1" ht="19.5" thickBot="1">
      <c r="A25" s="131"/>
      <c r="B25" s="132"/>
      <c r="C25" s="133"/>
      <c r="D25" s="132"/>
      <c r="E25" s="132"/>
      <c r="F25" s="132"/>
      <c r="G25" s="134"/>
      <c r="H25" s="135"/>
      <c r="I25" s="136"/>
      <c r="J25" s="137"/>
      <c r="K25" s="136"/>
      <c r="L25" s="136"/>
      <c r="M25" s="136">
        <f>M23+M24</f>
        <v>0</v>
      </c>
      <c r="N25" s="138" t="s">
        <v>241</v>
      </c>
      <c r="O25" s="139"/>
      <c r="P25" s="1"/>
      <c r="Q25" s="1"/>
      <c r="R25" s="1"/>
      <c r="S25" s="1"/>
      <c r="T25" s="1"/>
      <c r="U25" s="1"/>
      <c r="V25" s="1"/>
      <c r="W25" s="1"/>
      <c r="X25" s="1"/>
    </row>
    <row r="26" spans="1:27" s="2" customFormat="1" ht="15" customHeight="1">
      <c r="A26" s="100"/>
      <c r="B26" s="101"/>
      <c r="C26" s="101"/>
      <c r="D26" s="101"/>
      <c r="E26" s="101"/>
      <c r="F26" s="101"/>
      <c r="G26" s="101"/>
      <c r="H26" s="102"/>
      <c r="I26" s="103"/>
      <c r="J26" s="104"/>
      <c r="K26" s="105"/>
      <c r="L26" s="105"/>
      <c r="M26" s="104"/>
      <c r="N26" s="106"/>
      <c r="O26" s="106"/>
      <c r="P26" s="1"/>
      <c r="Q26" s="1"/>
      <c r="R26" s="1"/>
      <c r="S26" s="1"/>
      <c r="T26" s="1"/>
      <c r="U26" s="1"/>
      <c r="V26" s="1"/>
      <c r="W26" s="1"/>
      <c r="X26" s="1"/>
      <c r="Y26" s="1"/>
      <c r="Z26" s="99"/>
      <c r="AA26" s="99"/>
    </row>
    <row r="27" spans="1:27" s="2" customFormat="1" ht="14.1" customHeight="1">
      <c r="A27" s="100"/>
      <c r="B27" s="101"/>
      <c r="C27" s="101"/>
      <c r="D27" s="101"/>
      <c r="E27" s="101"/>
      <c r="F27" s="101"/>
      <c r="G27" s="101"/>
      <c r="H27" s="102"/>
      <c r="I27" s="103"/>
      <c r="J27" s="104"/>
      <c r="K27" s="105"/>
      <c r="L27" s="105"/>
      <c r="M27" s="104"/>
      <c r="N27" s="106"/>
      <c r="O27" s="106"/>
      <c r="P27" s="1"/>
      <c r="Q27" s="1"/>
      <c r="R27" s="1"/>
      <c r="S27" s="1"/>
      <c r="T27" s="1"/>
      <c r="U27" s="1"/>
      <c r="V27" s="1"/>
      <c r="W27" s="1"/>
      <c r="X27" s="1"/>
      <c r="Y27" s="1"/>
      <c r="Z27" s="99"/>
      <c r="AA27" s="99"/>
    </row>
    <row r="28" spans="1:27" s="2" customFormat="1" ht="16.350000000000001" customHeight="1">
      <c r="A28" s="100"/>
      <c r="B28" s="101"/>
      <c r="C28" s="101"/>
      <c r="D28" s="101"/>
      <c r="E28" s="101"/>
      <c r="F28" s="101"/>
      <c r="G28" s="101"/>
      <c r="H28" s="102"/>
      <c r="I28" s="103"/>
      <c r="J28" s="104"/>
      <c r="K28" s="105"/>
      <c r="L28" s="105"/>
      <c r="M28" s="104"/>
      <c r="N28" s="106"/>
      <c r="O28" s="106"/>
      <c r="P28" s="1"/>
      <c r="Q28" s="1"/>
      <c r="R28" s="1"/>
      <c r="S28" s="1"/>
      <c r="T28" s="1"/>
      <c r="U28" s="1"/>
      <c r="V28" s="1"/>
      <c r="W28" s="1"/>
      <c r="X28" s="1"/>
      <c r="Y28" s="1"/>
      <c r="Z28" s="99"/>
      <c r="AA28" s="99"/>
    </row>
    <row r="29" spans="1:27" s="2" customFormat="1" ht="16.350000000000001" customHeight="1">
      <c r="A29" s="100"/>
      <c r="B29" s="101"/>
      <c r="C29" s="101"/>
      <c r="D29" s="101"/>
      <c r="E29" s="101"/>
      <c r="F29" s="101"/>
      <c r="G29" s="101"/>
      <c r="H29" s="102"/>
      <c r="I29" s="103"/>
      <c r="J29" s="104"/>
      <c r="K29" s="105"/>
      <c r="L29" s="105"/>
      <c r="M29" s="104"/>
      <c r="N29" s="106"/>
      <c r="O29" s="106"/>
      <c r="P29" s="1"/>
      <c r="Q29" s="1"/>
      <c r="R29" s="1"/>
      <c r="S29" s="1"/>
      <c r="T29" s="1"/>
      <c r="U29" s="1"/>
      <c r="V29" s="1"/>
      <c r="W29" s="1"/>
      <c r="X29" s="1"/>
      <c r="Y29" s="1"/>
      <c r="Z29" s="99"/>
      <c r="AA29" s="99"/>
    </row>
    <row r="30" spans="1:27" s="2" customFormat="1" ht="17.100000000000001" customHeight="1">
      <c r="A30" s="100"/>
      <c r="B30" s="101"/>
      <c r="C30" s="101"/>
      <c r="D30" s="101"/>
      <c r="E30" s="101"/>
      <c r="F30" s="101"/>
      <c r="G30" s="101"/>
      <c r="H30" s="102"/>
      <c r="I30" s="103"/>
      <c r="J30" s="104"/>
      <c r="K30" s="105"/>
      <c r="L30" s="105"/>
      <c r="M30" s="104"/>
      <c r="N30" s="106"/>
      <c r="O30" s="106"/>
      <c r="P30" s="1"/>
      <c r="Q30" s="1"/>
      <c r="R30" s="1"/>
      <c r="S30" s="1"/>
      <c r="T30" s="1"/>
      <c r="U30" s="1"/>
      <c r="V30" s="1"/>
      <c r="W30" s="1"/>
      <c r="X30" s="1"/>
      <c r="Y30" s="1"/>
      <c r="Z30" s="99"/>
      <c r="AA30" s="99"/>
    </row>
    <row r="31" spans="1:27" s="2" customFormat="1" ht="16.350000000000001" customHeight="1">
      <c r="A31" s="100"/>
      <c r="B31" s="101"/>
      <c r="C31" s="101"/>
      <c r="D31" s="101"/>
      <c r="E31" s="107"/>
      <c r="F31" s="101"/>
      <c r="G31" s="107"/>
      <c r="H31" s="107"/>
      <c r="I31" s="103"/>
      <c r="J31" s="104"/>
      <c r="K31" s="105"/>
      <c r="L31" s="105"/>
      <c r="M31" s="104"/>
      <c r="N31" s="106"/>
      <c r="O31" s="106"/>
      <c r="P31" s="1"/>
      <c r="Q31" s="1"/>
      <c r="R31" s="1"/>
      <c r="S31" s="1"/>
      <c r="T31" s="1"/>
      <c r="U31" s="1"/>
      <c r="V31" s="1"/>
      <c r="W31" s="1"/>
      <c r="X31" s="1"/>
      <c r="Y31" s="1"/>
      <c r="Z31" s="99"/>
      <c r="AA31" s="108"/>
    </row>
    <row r="32" spans="1:27" s="2" customFormat="1">
      <c r="A32" s="100"/>
      <c r="B32" s="101"/>
      <c r="C32" s="101"/>
      <c r="D32" s="101"/>
      <c r="E32" s="107"/>
      <c r="F32" s="101"/>
      <c r="G32" s="107"/>
      <c r="H32" s="107"/>
      <c r="I32" s="103"/>
      <c r="J32" s="104"/>
      <c r="K32" s="105"/>
      <c r="L32" s="105"/>
      <c r="M32" s="104"/>
      <c r="N32" s="106"/>
      <c r="O32" s="106"/>
      <c r="P32" s="1"/>
      <c r="Q32" s="1"/>
      <c r="R32" s="1"/>
      <c r="S32" s="1"/>
      <c r="T32" s="1"/>
      <c r="U32" s="1"/>
      <c r="V32" s="1"/>
      <c r="W32" s="1"/>
      <c r="X32" s="1"/>
      <c r="Y32" s="1"/>
      <c r="Z32" s="99"/>
      <c r="AA32" s="99"/>
    </row>
    <row r="33" spans="1:27" s="2" customFormat="1">
      <c r="A33" s="100"/>
      <c r="B33" s="101"/>
      <c r="C33" s="101"/>
      <c r="D33" s="101"/>
      <c r="E33" s="107"/>
      <c r="F33" s="101"/>
      <c r="G33" s="107"/>
      <c r="H33" s="107"/>
      <c r="I33" s="103"/>
      <c r="J33" s="104"/>
      <c r="K33" s="105"/>
      <c r="L33" s="105"/>
      <c r="M33" s="104"/>
      <c r="N33" s="106"/>
      <c r="O33" s="106"/>
      <c r="P33" s="1"/>
      <c r="Q33" s="1"/>
      <c r="R33" s="1"/>
      <c r="S33" s="1"/>
      <c r="T33" s="1"/>
      <c r="U33" s="1"/>
      <c r="V33" s="1"/>
      <c r="W33" s="1"/>
      <c r="X33" s="1"/>
      <c r="Y33" s="1"/>
      <c r="Z33" s="99"/>
      <c r="AA33" s="99"/>
    </row>
    <row r="34" spans="1:27" s="2" customFormat="1">
      <c r="A34" s="100"/>
      <c r="B34" s="101"/>
      <c r="C34" s="101"/>
      <c r="D34" s="101"/>
      <c r="E34" s="107"/>
      <c r="F34" s="101"/>
      <c r="G34" s="107"/>
      <c r="H34" s="107"/>
      <c r="I34" s="103"/>
      <c r="J34" s="104"/>
      <c r="K34" s="105"/>
      <c r="L34" s="105"/>
      <c r="M34" s="104"/>
      <c r="N34" s="106"/>
      <c r="O34" s="106"/>
      <c r="P34" s="1"/>
      <c r="Q34" s="1"/>
      <c r="R34" s="1"/>
      <c r="S34" s="1"/>
      <c r="T34" s="1"/>
      <c r="U34" s="1"/>
      <c r="V34" s="1"/>
      <c r="W34" s="1"/>
      <c r="X34" s="1"/>
      <c r="Y34" s="1"/>
      <c r="Z34" s="99"/>
      <c r="AA34" s="99"/>
    </row>
    <row r="35" spans="1:27" s="2" customFormat="1">
      <c r="A35" s="100"/>
      <c r="B35" s="101"/>
      <c r="C35" s="101"/>
      <c r="D35" s="101"/>
      <c r="E35" s="107"/>
      <c r="F35" s="101"/>
      <c r="G35" s="107"/>
      <c r="H35" s="107"/>
      <c r="I35" s="103"/>
      <c r="J35" s="104"/>
      <c r="K35" s="105"/>
      <c r="L35" s="105"/>
      <c r="M35" s="104"/>
      <c r="N35" s="106"/>
      <c r="O35" s="106"/>
      <c r="P35" s="1"/>
      <c r="Q35" s="1"/>
      <c r="R35" s="1"/>
      <c r="S35" s="1"/>
      <c r="T35" s="1"/>
      <c r="U35" s="1"/>
      <c r="V35" s="1"/>
      <c r="W35" s="1"/>
      <c r="X35" s="1"/>
      <c r="Y35" s="1"/>
      <c r="Z35" s="99"/>
      <c r="AA35" s="99"/>
    </row>
    <row r="36" spans="1:27" s="2" customFormat="1">
      <c r="A36" s="100"/>
      <c r="B36" s="101"/>
      <c r="C36" s="101"/>
      <c r="D36" s="101"/>
      <c r="E36" s="107"/>
      <c r="F36" s="101"/>
      <c r="G36" s="107"/>
      <c r="H36" s="107"/>
      <c r="I36" s="103"/>
      <c r="J36" s="104"/>
      <c r="K36" s="105"/>
      <c r="L36" s="105"/>
      <c r="M36" s="104"/>
      <c r="N36" s="106"/>
      <c r="O36" s="106"/>
      <c r="P36" s="1"/>
      <c r="Q36" s="1"/>
      <c r="R36" s="1"/>
      <c r="S36" s="1"/>
      <c r="T36" s="1"/>
      <c r="U36" s="1"/>
      <c r="V36" s="1"/>
      <c r="W36" s="1"/>
      <c r="X36" s="1"/>
      <c r="Y36" s="1"/>
      <c r="Z36" s="99"/>
      <c r="AA36" s="99"/>
    </row>
    <row r="37" spans="1:27" s="2" customFormat="1">
      <c r="A37" s="100"/>
      <c r="B37" s="101"/>
      <c r="C37" s="101"/>
      <c r="D37" s="101"/>
      <c r="E37" s="107"/>
      <c r="F37" s="101"/>
      <c r="G37" s="107"/>
      <c r="H37" s="107"/>
      <c r="I37" s="103"/>
      <c r="J37" s="104"/>
      <c r="K37" s="109"/>
      <c r="L37" s="109"/>
      <c r="M37" s="104"/>
      <c r="N37" s="110"/>
      <c r="O37" s="106"/>
      <c r="P37" s="1"/>
      <c r="Q37" s="1"/>
      <c r="R37" s="1"/>
      <c r="S37" s="1"/>
      <c r="T37" s="1"/>
      <c r="U37" s="1"/>
      <c r="V37" s="1"/>
      <c r="W37" s="1"/>
      <c r="X37" s="1"/>
      <c r="Y37" s="1"/>
      <c r="Z37" s="99"/>
      <c r="AA37" s="99"/>
    </row>
    <row r="38" spans="1:27" s="2" customFormat="1">
      <c r="A38" s="100"/>
      <c r="B38" s="101"/>
      <c r="C38" s="101"/>
      <c r="D38" s="101"/>
      <c r="E38" s="107"/>
      <c r="F38" s="101"/>
      <c r="G38" s="107"/>
      <c r="H38" s="107"/>
      <c r="I38" s="103"/>
      <c r="J38" s="104"/>
      <c r="K38" s="109"/>
      <c r="L38" s="109"/>
      <c r="M38" s="104"/>
      <c r="N38" s="110"/>
      <c r="O38" s="106"/>
      <c r="P38" s="1"/>
      <c r="Q38" s="1"/>
      <c r="R38" s="1"/>
      <c r="S38" s="1"/>
      <c r="T38" s="1"/>
      <c r="U38" s="1"/>
      <c r="V38" s="1"/>
      <c r="W38" s="1"/>
      <c r="X38" s="1"/>
      <c r="Y38" s="1"/>
      <c r="Z38" s="99"/>
      <c r="AA38" s="99"/>
    </row>
    <row r="39" spans="1:27" s="2" customFormat="1">
      <c r="A39" s="100"/>
      <c r="B39" s="101"/>
      <c r="C39" s="101"/>
      <c r="D39" s="101"/>
      <c r="E39" s="107"/>
      <c r="F39" s="101"/>
      <c r="G39" s="107"/>
      <c r="H39" s="107"/>
      <c r="I39" s="103"/>
      <c r="J39" s="104"/>
      <c r="K39" s="109"/>
      <c r="L39" s="109"/>
      <c r="M39" s="104"/>
      <c r="N39" s="110"/>
      <c r="O39" s="106"/>
      <c r="P39" s="1"/>
      <c r="Q39" s="1"/>
      <c r="R39" s="1"/>
      <c r="S39" s="1"/>
      <c r="T39" s="1"/>
      <c r="U39" s="1"/>
      <c r="V39" s="1"/>
      <c r="W39" s="1"/>
      <c r="X39" s="1"/>
      <c r="Y39" s="1"/>
      <c r="Z39" s="99"/>
      <c r="AA39" s="99"/>
    </row>
    <row r="40" spans="1:27" s="2" customFormat="1">
      <c r="A40" s="100"/>
      <c r="B40" s="101"/>
      <c r="C40" s="101"/>
      <c r="D40" s="101"/>
      <c r="E40" s="107"/>
      <c r="F40" s="101"/>
      <c r="G40" s="107"/>
      <c r="H40" s="107"/>
      <c r="I40" s="103"/>
      <c r="J40" s="104"/>
      <c r="K40" s="109"/>
      <c r="L40" s="109"/>
      <c r="M40" s="104"/>
      <c r="N40" s="110"/>
      <c r="O40" s="106"/>
      <c r="P40" s="1"/>
      <c r="Q40" s="1"/>
      <c r="R40" s="1"/>
      <c r="S40" s="1"/>
      <c r="T40" s="1"/>
      <c r="U40" s="1"/>
      <c r="V40" s="1"/>
      <c r="W40" s="1"/>
      <c r="X40" s="1"/>
      <c r="Y40" s="1"/>
      <c r="Z40" s="99"/>
      <c r="AA40" s="99"/>
    </row>
    <row r="41" spans="1:27" s="2" customFormat="1">
      <c r="A41" s="100"/>
      <c r="B41" s="101"/>
      <c r="C41" s="101"/>
      <c r="D41" s="101"/>
      <c r="E41" s="107"/>
      <c r="F41" s="101"/>
      <c r="G41" s="107"/>
      <c r="H41" s="107"/>
      <c r="I41" s="103"/>
      <c r="J41" s="104"/>
      <c r="K41" s="109"/>
      <c r="L41" s="109"/>
      <c r="M41" s="104"/>
      <c r="N41" s="110"/>
      <c r="O41" s="106"/>
      <c r="P41" s="1"/>
      <c r="Q41" s="1"/>
      <c r="R41" s="1"/>
      <c r="S41" s="1"/>
      <c r="T41" s="1"/>
      <c r="U41" s="1"/>
      <c r="V41" s="1"/>
      <c r="W41" s="1"/>
      <c r="X41" s="1"/>
      <c r="Y41" s="1"/>
      <c r="Z41" s="99"/>
      <c r="AA41" s="99"/>
    </row>
    <row r="42" spans="1:27" s="2" customFormat="1">
      <c r="A42" s="100"/>
      <c r="B42" s="101"/>
      <c r="C42" s="101"/>
      <c r="D42" s="101"/>
      <c r="E42" s="107"/>
      <c r="F42" s="101"/>
      <c r="G42" s="107"/>
      <c r="H42" s="107"/>
      <c r="I42" s="103"/>
      <c r="J42" s="104"/>
      <c r="K42" s="109"/>
      <c r="L42" s="109"/>
      <c r="M42" s="104"/>
      <c r="N42" s="110"/>
      <c r="O42" s="106"/>
      <c r="P42" s="1"/>
      <c r="Q42" s="1"/>
      <c r="R42" s="1"/>
      <c r="S42" s="1"/>
      <c r="T42" s="1"/>
      <c r="U42" s="1"/>
      <c r="V42" s="1"/>
      <c r="W42" s="1"/>
      <c r="X42" s="1"/>
      <c r="Y42" s="1"/>
      <c r="Z42" s="99"/>
      <c r="AA42" s="99"/>
    </row>
    <row r="43" spans="1:27" s="2" customFormat="1">
      <c r="A43" s="100"/>
      <c r="B43" s="101"/>
      <c r="C43" s="101"/>
      <c r="D43" s="101"/>
      <c r="E43" s="107"/>
      <c r="F43" s="101"/>
      <c r="G43" s="107"/>
      <c r="H43" s="107"/>
      <c r="I43" s="103"/>
      <c r="J43" s="104"/>
      <c r="K43" s="109"/>
      <c r="L43" s="109"/>
      <c r="M43" s="104"/>
      <c r="N43" s="110"/>
      <c r="O43" s="106"/>
      <c r="P43" s="1"/>
      <c r="Q43" s="1"/>
      <c r="R43" s="1"/>
      <c r="S43" s="1"/>
      <c r="T43" s="1"/>
      <c r="U43" s="1"/>
      <c r="V43" s="1"/>
      <c r="W43" s="1"/>
      <c r="X43" s="1"/>
      <c r="Y43" s="1"/>
      <c r="Z43" s="99"/>
      <c r="AA43" s="99"/>
    </row>
    <row r="44" spans="1:27" s="2" customFormat="1">
      <c r="A44" s="100"/>
      <c r="B44" s="101"/>
      <c r="C44" s="101"/>
      <c r="D44" s="101"/>
      <c r="E44" s="107"/>
      <c r="F44" s="101"/>
      <c r="G44" s="107"/>
      <c r="H44" s="107"/>
      <c r="I44" s="103"/>
      <c r="J44" s="104"/>
      <c r="K44" s="109"/>
      <c r="L44" s="109"/>
      <c r="M44" s="104"/>
      <c r="N44" s="110"/>
      <c r="O44" s="106"/>
      <c r="P44" s="1"/>
      <c r="Q44" s="1"/>
      <c r="R44" s="1"/>
      <c r="S44" s="1"/>
      <c r="T44" s="1"/>
      <c r="U44" s="1"/>
      <c r="V44" s="1"/>
      <c r="W44" s="1"/>
      <c r="X44" s="1"/>
      <c r="Y44" s="1"/>
      <c r="Z44" s="99"/>
      <c r="AA44" s="99"/>
    </row>
    <row r="45" spans="1:27" s="2" customFormat="1">
      <c r="A45" s="100"/>
      <c r="B45" s="101"/>
      <c r="C45" s="101"/>
      <c r="D45" s="101"/>
      <c r="E45" s="107"/>
      <c r="F45" s="101"/>
      <c r="G45" s="107"/>
      <c r="H45" s="107"/>
      <c r="I45" s="103"/>
      <c r="J45" s="104"/>
      <c r="K45" s="109"/>
      <c r="L45" s="109"/>
      <c r="M45" s="104"/>
      <c r="N45" s="110"/>
      <c r="O45" s="106"/>
      <c r="P45" s="1"/>
      <c r="Q45" s="1"/>
      <c r="R45" s="1"/>
      <c r="S45" s="1"/>
      <c r="T45" s="1"/>
      <c r="U45" s="1"/>
      <c r="V45" s="1"/>
      <c r="W45" s="1"/>
      <c r="X45" s="1"/>
      <c r="Y45" s="1"/>
      <c r="Z45" s="99"/>
      <c r="AA45" s="99"/>
    </row>
    <row r="46" spans="1:27" s="2" customFormat="1">
      <c r="A46" s="100"/>
      <c r="B46" s="101"/>
      <c r="C46" s="101"/>
      <c r="D46" s="101"/>
      <c r="E46" s="107"/>
      <c r="F46" s="101"/>
      <c r="G46" s="107"/>
      <c r="H46" s="107"/>
      <c r="I46" s="103"/>
      <c r="J46" s="104"/>
      <c r="K46" s="109"/>
      <c r="L46" s="109"/>
      <c r="M46" s="104"/>
      <c r="N46" s="110"/>
      <c r="O46" s="106"/>
      <c r="P46" s="1"/>
      <c r="Q46" s="1"/>
      <c r="R46" s="1"/>
      <c r="S46" s="1"/>
      <c r="T46" s="1"/>
      <c r="U46" s="1"/>
      <c r="V46" s="1"/>
      <c r="W46" s="1"/>
      <c r="X46" s="1"/>
      <c r="Y46" s="1"/>
      <c r="Z46" s="99"/>
      <c r="AA46" s="99"/>
    </row>
    <row r="47" spans="1:27" s="2" customFormat="1">
      <c r="A47" s="100"/>
      <c r="B47" s="101"/>
      <c r="C47" s="101"/>
      <c r="D47" s="101"/>
      <c r="E47" s="107"/>
      <c r="F47" s="101"/>
      <c r="G47" s="107"/>
      <c r="H47" s="107"/>
      <c r="I47" s="103"/>
      <c r="J47" s="104"/>
      <c r="K47" s="109"/>
      <c r="L47" s="109"/>
      <c r="M47" s="104"/>
      <c r="N47" s="110"/>
      <c r="O47" s="106"/>
      <c r="P47" s="1"/>
      <c r="Q47" s="1"/>
      <c r="R47" s="1"/>
      <c r="S47" s="1"/>
      <c r="T47" s="1"/>
      <c r="U47" s="1"/>
      <c r="V47" s="1"/>
      <c r="W47" s="1"/>
      <c r="X47" s="1"/>
      <c r="Y47" s="1"/>
      <c r="Z47" s="99"/>
      <c r="AA47" s="99"/>
    </row>
    <row r="48" spans="1:27" s="2" customFormat="1">
      <c r="A48" s="100"/>
      <c r="B48" s="101"/>
      <c r="C48" s="111"/>
      <c r="D48" s="111"/>
      <c r="E48" s="112"/>
      <c r="F48" s="111"/>
      <c r="G48" s="112"/>
      <c r="H48" s="112"/>
      <c r="I48" s="113"/>
      <c r="J48" s="114"/>
      <c r="K48" s="115"/>
      <c r="L48" s="109"/>
      <c r="M48" s="104"/>
      <c r="N48" s="116"/>
      <c r="O48" s="117"/>
      <c r="P48" s="1"/>
      <c r="Q48" s="1"/>
      <c r="R48" s="1"/>
      <c r="S48" s="1"/>
      <c r="T48" s="1"/>
      <c r="U48" s="1"/>
      <c r="V48" s="1"/>
      <c r="W48" s="1"/>
      <c r="X48" s="1"/>
      <c r="Y48" s="1"/>
      <c r="Z48" s="99"/>
      <c r="AA48" s="99"/>
    </row>
    <row r="49" spans="1:35" s="2" customFormat="1">
      <c r="A49" s="100"/>
      <c r="B49" s="118"/>
      <c r="C49" s="119"/>
      <c r="D49" s="119"/>
      <c r="E49" s="112"/>
      <c r="F49" s="111"/>
      <c r="G49" s="112"/>
      <c r="H49" s="112"/>
      <c r="I49" s="120"/>
      <c r="J49" s="121"/>
      <c r="K49" s="115"/>
      <c r="L49" s="122"/>
      <c r="M49" s="104"/>
      <c r="N49" s="116"/>
      <c r="O49" s="116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35" s="2" customFormat="1">
      <c r="A50" s="100"/>
      <c r="B50" s="118"/>
      <c r="C50" s="123"/>
      <c r="D50" s="123"/>
      <c r="E50" s="124"/>
      <c r="F50" s="123"/>
      <c r="G50" s="124"/>
      <c r="H50" s="124"/>
      <c r="I50" s="115"/>
      <c r="J50" s="115"/>
      <c r="K50" s="115"/>
      <c r="L50" s="125"/>
      <c r="M50" s="125"/>
      <c r="N50" s="116"/>
      <c r="O50" s="116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35" s="2" customFormat="1">
      <c r="A51" s="118"/>
      <c r="B51" s="118"/>
      <c r="C51" s="123"/>
      <c r="D51" s="123"/>
      <c r="E51" s="124"/>
      <c r="F51" s="123"/>
      <c r="G51" s="124"/>
      <c r="H51" s="124"/>
      <c r="I51" s="115"/>
      <c r="J51" s="115"/>
      <c r="K51" s="115"/>
      <c r="L51" s="115"/>
      <c r="M51" s="115"/>
      <c r="N51" s="124"/>
      <c r="O51" s="124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35" s="2" customFormat="1">
      <c r="A52" s="118"/>
      <c r="B52" s="118"/>
      <c r="C52" s="123"/>
      <c r="D52" s="123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35" s="2" customFormat="1">
      <c r="A53" s="118"/>
      <c r="B53" s="118"/>
      <c r="C53" s="126"/>
      <c r="D53" s="126"/>
      <c r="E53" s="127"/>
      <c r="F53" s="127"/>
      <c r="G53" s="128"/>
      <c r="H53" s="128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35">
      <c r="N54" s="128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>
      <c r="N55" s="128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>
      <c r="N56" s="128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>
      <c r="N57" s="128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>
      <c r="N58" s="128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>
      <c r="N59" s="128"/>
      <c r="Z59" s="2"/>
      <c r="AA59" s="2"/>
      <c r="AB59" s="2"/>
      <c r="AC59" s="2"/>
      <c r="AD59" s="2"/>
      <c r="AE59" s="2"/>
      <c r="AF59" s="2"/>
      <c r="AG59" s="2"/>
      <c r="AH59" s="2"/>
      <c r="AI59" s="2"/>
    </row>
  </sheetData>
  <sheetProtection algorithmName="SHA-512" hashValue="6ATSgkHyNfLZWVf8e9VjYfoQN4Ek3i0dkPMsSzQyl6FOk4kZOOqDbstkI8gtaBQjjp7X/QG3NBSmNRKwh1NiLg==" saltValue="YUWgEgm/Vx5Cd5CGkDlGRQ==" spinCount="100000" sheet="1" objects="1" scenarios="1"/>
  <protectedRanges>
    <protectedRange sqref="I14:I17 K14:K17" name="Oblast1"/>
    <protectedRange sqref="I18 K18" name="Oblast3"/>
    <protectedRange sqref="I19 K19" name="Oblast4"/>
    <protectedRange sqref="K20 I20" name="Oblast4_1"/>
    <protectedRange sqref="K21 I21" name="Oblast4_2"/>
    <protectedRange sqref="I22 K22" name="Oblast4_3"/>
  </protectedRanges>
  <autoFilter ref="A12:I12" xr:uid="{00000000-0009-0000-0000-000001000000}"/>
  <mergeCells count="17">
    <mergeCell ref="A6:B7"/>
    <mergeCell ref="C6:E7"/>
    <mergeCell ref="F6:H7"/>
    <mergeCell ref="I6:O7"/>
    <mergeCell ref="A8:B9"/>
    <mergeCell ref="C8:E9"/>
    <mergeCell ref="F8:H9"/>
    <mergeCell ref="I8:O9"/>
    <mergeCell ref="A4:B5"/>
    <mergeCell ref="C4:E5"/>
    <mergeCell ref="F4:H5"/>
    <mergeCell ref="I4:O5"/>
    <mergeCell ref="A1:O1"/>
    <mergeCell ref="A2:B3"/>
    <mergeCell ref="C2:E3"/>
    <mergeCell ref="F2:H3"/>
    <mergeCell ref="I2:O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Uznatelné</vt:lpstr>
      <vt:lpstr>Neuznatelné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Hrbotický Lukáš (173657)</cp:lastModifiedBy>
  <dcterms:created xsi:type="dcterms:W3CDTF">2023-08-06T22:23:21Z</dcterms:created>
  <dcterms:modified xsi:type="dcterms:W3CDTF">2023-10-11T06:33:38Z</dcterms:modified>
</cp:coreProperties>
</file>