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va\iCloudDrive\03_EXPORT\"/>
    </mc:Choice>
  </mc:AlternateContent>
  <bookViews>
    <workbookView xWindow="0" yWindow="0" windowWidth="0" windowHeight="0"/>
  </bookViews>
  <sheets>
    <sheet name="Rekapitulace stavby" sheetId="1" r:id="rId1"/>
    <sheet name="D1.4.3.1 - Umělé osvětlen..." sheetId="2" r:id="rId2"/>
    <sheet name="D1.4.3.2 - Umělé osvětlen..." sheetId="3" r:id="rId3"/>
    <sheet name="D1.4.3.3 - Umělé osvětlen..." sheetId="4" r:id="rId4"/>
    <sheet name="D1.4.3.4 - Umělé osvětlen...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'D1.4.3.1 - Umělé osvětlen...'!$C$90:$K$240</definedName>
    <definedName name="_xlnm.Print_Area" localSheetId="1">'D1.4.3.1 - Umělé osvětlen...'!$C$78:$J$240</definedName>
    <definedName name="_xlnm.Print_Titles" localSheetId="1">'D1.4.3.1 - Umělé osvětlen...'!$90:$90</definedName>
    <definedName name="_xlnm._FilterDatabase" localSheetId="2" hidden="1">'D1.4.3.2 - Umělé osvětlen...'!$C$83:$K$105</definedName>
    <definedName name="_xlnm.Print_Area" localSheetId="2">'D1.4.3.2 - Umělé osvětlen...'!$C$71:$J$105</definedName>
    <definedName name="_xlnm.Print_Titles" localSheetId="2">'D1.4.3.2 - Umělé osvětlen...'!$83:$83</definedName>
    <definedName name="_xlnm._FilterDatabase" localSheetId="3" hidden="1">'D1.4.3.3 - Umělé osvětlen...'!$C$88:$K$190</definedName>
    <definedName name="_xlnm.Print_Area" localSheetId="3">'D1.4.3.3 - Umělé osvětlen...'!$C$76:$J$190</definedName>
    <definedName name="_xlnm.Print_Titles" localSheetId="3">'D1.4.3.3 - Umělé osvětlen...'!$88:$88</definedName>
    <definedName name="_xlnm._FilterDatabase" localSheetId="4" hidden="1">'D1.4.3.4 - Umělé osvětlen...'!$C$83:$K$105</definedName>
    <definedName name="_xlnm.Print_Area" localSheetId="4">'D1.4.3.4 - Umělé osvětlen...'!$C$71:$J$105</definedName>
    <definedName name="_xlnm.Print_Titles" localSheetId="4">'D1.4.3.4 - Umělé osvětlen...'!$83:$83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81"/>
  <c r="J17"/>
  <c r="J12"/>
  <c r="J78"/>
  <c r="E7"/>
  <c r="E74"/>
  <c i="4" r="J37"/>
  <c r="J36"/>
  <c i="1" r="AY57"/>
  <c i="4" r="J35"/>
  <c i="1" r="AX57"/>
  <c i="4"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5"/>
  <c r="F85"/>
  <c r="F83"/>
  <c r="E81"/>
  <c r="J54"/>
  <c r="F54"/>
  <c r="F52"/>
  <c r="E50"/>
  <c r="J24"/>
  <c r="E24"/>
  <c r="J55"/>
  <c r="J23"/>
  <c r="J18"/>
  <c r="E18"/>
  <c r="F55"/>
  <c r="J17"/>
  <c r="J12"/>
  <c r="J52"/>
  <c r="E7"/>
  <c r="E79"/>
  <c i="3" r="J37"/>
  <c r="J36"/>
  <c i="1" r="AY56"/>
  <c i="3" r="J35"/>
  <c i="1" r="AX56"/>
  <c i="3"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55"/>
  <c r="J17"/>
  <c r="J12"/>
  <c r="J52"/>
  <c r="E7"/>
  <c r="E48"/>
  <c i="2" r="J37"/>
  <c r="J36"/>
  <c i="1" r="AY55"/>
  <c i="2" r="J35"/>
  <c i="1" r="AX55"/>
  <c i="2"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T226"/>
  <c r="R227"/>
  <c r="R226"/>
  <c r="P227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7"/>
  <c r="F87"/>
  <c r="F85"/>
  <c r="E83"/>
  <c r="J54"/>
  <c r="F54"/>
  <c r="F52"/>
  <c r="E50"/>
  <c r="J24"/>
  <c r="E24"/>
  <c r="J88"/>
  <c r="J23"/>
  <c r="J18"/>
  <c r="E18"/>
  <c r="F88"/>
  <c r="J17"/>
  <c r="J12"/>
  <c r="J85"/>
  <c r="E7"/>
  <c r="E81"/>
  <c i="1" r="L50"/>
  <c r="AM50"/>
  <c r="AM49"/>
  <c r="L49"/>
  <c r="AM47"/>
  <c r="L47"/>
  <c r="L45"/>
  <c r="L44"/>
  <c i="2" r="J239"/>
  <c r="J233"/>
  <c r="J230"/>
  <c r="J227"/>
  <c r="J222"/>
  <c r="J217"/>
  <c r="J214"/>
  <c r="BK211"/>
  <c r="J210"/>
  <c r="BK206"/>
  <c r="J205"/>
  <c r="J203"/>
  <c r="BK200"/>
  <c r="BK198"/>
  <c r="J197"/>
  <c r="BK195"/>
  <c r="J193"/>
  <c r="BK191"/>
  <c r="BK189"/>
  <c r="BK186"/>
  <c r="BK182"/>
  <c r="BK175"/>
  <c r="BK170"/>
  <c r="BK166"/>
  <c r="BK163"/>
  <c r="BK160"/>
  <c r="BK155"/>
  <c r="J152"/>
  <c r="J148"/>
  <c r="J146"/>
  <c r="BK140"/>
  <c r="J136"/>
  <c r="J134"/>
  <c r="BK128"/>
  <c r="J125"/>
  <c r="J119"/>
  <c r="BK112"/>
  <c r="J107"/>
  <c r="BK98"/>
  <c r="J34"/>
  <c i="4" r="BK120"/>
  <c r="BK185"/>
  <c r="J157"/>
  <c r="BK144"/>
  <c r="BK103"/>
  <c r="BK161"/>
  <c r="J144"/>
  <c r="BK92"/>
  <c i="5" r="BK97"/>
  <c r="J87"/>
  <c i="3" r="J89"/>
  <c r="J104"/>
  <c i="4" r="J147"/>
  <c r="BK114"/>
  <c r="J183"/>
  <c r="BK159"/>
  <c r="J140"/>
  <c r="J128"/>
  <c r="J101"/>
  <c r="BK162"/>
  <c r="J121"/>
  <c r="J189"/>
  <c r="BK146"/>
  <c r="BK100"/>
  <c r="J158"/>
  <c r="J130"/>
  <c r="BK121"/>
  <c r="BK94"/>
  <c r="J170"/>
  <c r="BK148"/>
  <c r="J169"/>
  <c r="BK151"/>
  <c r="J106"/>
  <c i="5" r="BK102"/>
  <c r="J97"/>
  <c i="2" r="J237"/>
  <c r="BK233"/>
  <c r="BK229"/>
  <c r="BK224"/>
  <c r="BK220"/>
  <c r="BK216"/>
  <c r="BK212"/>
  <c r="J211"/>
  <c r="J209"/>
  <c r="J206"/>
  <c r="J204"/>
  <c r="J202"/>
  <c r="J200"/>
  <c r="J198"/>
  <c r="J196"/>
  <c r="J195"/>
  <c r="BK193"/>
  <c r="J191"/>
  <c r="J189"/>
  <c r="J186"/>
  <c r="J181"/>
  <c r="J178"/>
  <c r="BK174"/>
  <c r="J172"/>
  <c r="BK168"/>
  <c r="J165"/>
  <c r="BK158"/>
  <c r="BK154"/>
  <c r="BK149"/>
  <c r="J145"/>
  <c r="J141"/>
  <c r="BK136"/>
  <c r="BK134"/>
  <c r="J129"/>
  <c r="J126"/>
  <c r="BK120"/>
  <c r="J114"/>
  <c r="BK109"/>
  <c r="J100"/>
  <c r="F34"/>
  <c i="4" r="BK111"/>
  <c r="J172"/>
  <c r="J153"/>
  <c r="J126"/>
  <c r="J100"/>
  <c r="BK149"/>
  <c r="BK133"/>
  <c i="5" r="BK87"/>
  <c r="BK99"/>
  <c i="2" r="BK237"/>
  <c r="BK235"/>
  <c r="BK230"/>
  <c r="BK227"/>
  <c r="BK222"/>
  <c r="J220"/>
  <c r="J216"/>
  <c r="J212"/>
  <c r="BK209"/>
  <c r="BK207"/>
  <c r="BK205"/>
  <c r="BK203"/>
  <c r="BK201"/>
  <c r="BK199"/>
  <c r="BK197"/>
  <c r="J194"/>
  <c r="J192"/>
  <c r="J190"/>
  <c r="J188"/>
  <c r="J185"/>
  <c r="J182"/>
  <c r="J179"/>
  <c r="BK176"/>
  <c r="J173"/>
  <c r="J170"/>
  <c r="BK165"/>
  <c r="J162"/>
  <c r="BK156"/>
  <c r="J153"/>
  <c r="J147"/>
  <c r="J144"/>
  <c r="BK139"/>
  <c r="J135"/>
  <c r="BK130"/>
  <c r="BK126"/>
  <c r="J122"/>
  <c r="BK116"/>
  <c r="J112"/>
  <c r="J106"/>
  <c r="J94"/>
  <c i="3" r="BK102"/>
  <c r="J102"/>
  <c r="BK92"/>
  <c i="4" r="J177"/>
  <c r="J146"/>
  <c r="J108"/>
  <c r="BK155"/>
  <c r="BK134"/>
  <c r="BK108"/>
  <c r="J164"/>
  <c r="BK138"/>
  <c r="J110"/>
  <c r="BK167"/>
  <c r="J135"/>
  <c r="BK187"/>
  <c r="J159"/>
  <c r="BK142"/>
  <c r="BK126"/>
  <c r="BK101"/>
  <c r="BK165"/>
  <c r="J149"/>
  <c r="BK110"/>
  <c r="BK164"/>
  <c r="BK140"/>
  <c i="5" r="BK94"/>
  <c r="J89"/>
  <c i="2" r="BK239"/>
  <c r="J235"/>
  <c r="J229"/>
  <c r="J224"/>
  <c r="BK217"/>
  <c r="BK214"/>
  <c r="BK210"/>
  <c r="J207"/>
  <c r="BK204"/>
  <c r="BK202"/>
  <c r="J201"/>
  <c r="J199"/>
  <c r="BK196"/>
  <c r="BK194"/>
  <c r="BK192"/>
  <c r="BK190"/>
  <c r="BK185"/>
  <c r="J183"/>
  <c r="BK179"/>
  <c r="J175"/>
  <c r="BK171"/>
  <c r="J168"/>
  <c r="BK164"/>
  <c r="BK161"/>
  <c r="J156"/>
  <c r="BK152"/>
  <c r="BK148"/>
  <c r="BK145"/>
  <c r="BK141"/>
  <c r="J137"/>
  <c r="BK132"/>
  <c r="J128"/>
  <c r="BK122"/>
  <c r="J117"/>
  <c r="BK113"/>
  <c r="J109"/>
  <c r="BK102"/>
  <c r="J96"/>
  <c i="3" r="J92"/>
  <c r="J94"/>
  <c r="BK97"/>
  <c i="4" r="J151"/>
  <c r="J113"/>
  <c r="BK172"/>
  <c r="J145"/>
  <c r="BK132"/>
  <c r="J114"/>
  <c r="BK170"/>
  <c r="J142"/>
  <c r="BK179"/>
  <c r="J138"/>
  <c r="BK117"/>
  <c r="BK168"/>
  <c r="BK154"/>
  <c r="BK135"/>
  <c r="BK123"/>
  <c r="J187"/>
  <c r="BK156"/>
  <c r="J125"/>
  <c r="BK147"/>
  <c r="J107"/>
  <c i="5" r="J99"/>
  <c i="2" r="F35"/>
  <c r="J187"/>
  <c r="BK183"/>
  <c r="BK180"/>
  <c r="BK177"/>
  <c r="BK172"/>
  <c r="BK167"/>
  <c r="BK162"/>
  <c r="J160"/>
  <c r="J155"/>
  <c r="BK150"/>
  <c r="BK147"/>
  <c r="BK142"/>
  <c r="J140"/>
  <c r="BK135"/>
  <c r="J130"/>
  <c r="BK123"/>
  <c r="BK119"/>
  <c r="BK114"/>
  <c r="J110"/>
  <c r="BK106"/>
  <c r="J98"/>
  <c i="1" r="AS54"/>
  <c i="3" r="J97"/>
  <c i="4" r="J167"/>
  <c r="J129"/>
  <c r="J92"/>
  <c r="BK163"/>
  <c r="J136"/>
  <c r="J120"/>
  <c r="BK175"/>
  <c r="J155"/>
  <c r="BK107"/>
  <c r="J165"/>
  <c r="J132"/>
  <c r="J161"/>
  <c r="J127"/>
  <c r="J104"/>
  <c r="J175"/>
  <c r="J111"/>
  <c r="BK189"/>
  <c r="BK153"/>
  <c r="BK129"/>
  <c i="5" r="J102"/>
  <c r="BK92"/>
  <c r="J92"/>
  <c i="2" r="F36"/>
  <c r="BK188"/>
  <c r="BK184"/>
  <c r="J180"/>
  <c r="J177"/>
  <c r="J174"/>
  <c r="J167"/>
  <c r="J164"/>
  <c r="J161"/>
  <c r="J154"/>
  <c r="J149"/>
  <c r="BK146"/>
  <c r="J142"/>
  <c r="BK137"/>
  <c r="J132"/>
  <c r="J123"/>
  <c r="J120"/>
  <c r="J116"/>
  <c r="BK110"/>
  <c r="BK100"/>
  <c r="BK96"/>
  <c i="3" r="BK104"/>
  <c r="J87"/>
  <c r="J99"/>
  <c r="BK94"/>
  <c i="4" r="J152"/>
  <c r="J119"/>
  <c r="J179"/>
  <c r="BK157"/>
  <c r="J139"/>
  <c r="J123"/>
  <c r="BK183"/>
  <c r="BK160"/>
  <c r="BK119"/>
  <c r="BK104"/>
  <c r="BK139"/>
  <c r="BK127"/>
  <c r="J163"/>
  <c r="BK145"/>
  <c r="J117"/>
  <c r="BK177"/>
  <c r="J154"/>
  <c r="J133"/>
  <c r="J94"/>
  <c r="J160"/>
  <c r="BK136"/>
  <c i="5" r="J104"/>
  <c r="J94"/>
  <c i="2" r="F37"/>
  <c r="BK187"/>
  <c r="J184"/>
  <c r="BK181"/>
  <c r="BK178"/>
  <c r="J176"/>
  <c r="BK173"/>
  <c r="J171"/>
  <c r="J166"/>
  <c r="J163"/>
  <c r="J158"/>
  <c r="BK153"/>
  <c r="J150"/>
  <c r="BK144"/>
  <c r="J139"/>
  <c r="BK129"/>
  <c r="BK125"/>
  <c r="BK117"/>
  <c r="J113"/>
  <c r="BK107"/>
  <c r="J102"/>
  <c r="BK94"/>
  <c i="3" r="BK87"/>
  <c r="BK89"/>
  <c r="BK99"/>
  <c i="4" r="J168"/>
  <c r="BK125"/>
  <c r="J185"/>
  <c r="BK152"/>
  <c r="BK130"/>
  <c r="BK106"/>
  <c r="BK158"/>
  <c r="BK113"/>
  <c r="BK96"/>
  <c r="J148"/>
  <c r="J103"/>
  <c r="J162"/>
  <c r="J134"/>
  <c r="J116"/>
  <c r="BK169"/>
  <c r="BK128"/>
  <c r="J96"/>
  <c r="J156"/>
  <c r="BK116"/>
  <c i="5" r="BK89"/>
  <c r="BK104"/>
  <c i="2" l="1" r="T93"/>
  <c r="T92"/>
  <c r="T105"/>
  <c r="P213"/>
  <c r="T157"/>
  <c r="P219"/>
  <c r="P218"/>
  <c r="P228"/>
  <c r="T228"/>
  <c i="3" r="P91"/>
  <c r="T96"/>
  <c i="2" r="BK157"/>
  <c r="J157"/>
  <c r="J64"/>
  <c r="BK219"/>
  <c r="J219"/>
  <c r="J67"/>
  <c r="R232"/>
  <c r="R231"/>
  <c i="3" r="P86"/>
  <c r="T91"/>
  <c r="BK101"/>
  <c r="J101"/>
  <c r="J64"/>
  <c i="4" r="BK99"/>
  <c r="BK141"/>
  <c r="J141"/>
  <c r="J64"/>
  <c r="BK174"/>
  <c r="J174"/>
  <c r="J67"/>
  <c r="R182"/>
  <c r="R181"/>
  <c i="2" r="R93"/>
  <c r="R92"/>
  <c r="R105"/>
  <c r="R213"/>
  <c r="BK232"/>
  <c r="J232"/>
  <c r="J71"/>
  <c i="3" r="R86"/>
  <c r="BK96"/>
  <c r="J96"/>
  <c r="J63"/>
  <c r="T101"/>
  <c i="4" r="T91"/>
  <c r="T90"/>
  <c i="2" r="P93"/>
  <c r="P92"/>
  <c r="P157"/>
  <c r="T213"/>
  <c r="T104"/>
  <c r="BK228"/>
  <c r="J228"/>
  <c r="J69"/>
  <c r="R228"/>
  <c i="3" r="R91"/>
  <c r="P101"/>
  <c i="4" r="BK91"/>
  <c r="J91"/>
  <c r="J61"/>
  <c i="5" r="T86"/>
  <c r="P96"/>
  <c i="2" r="BK105"/>
  <c r="J105"/>
  <c r="J63"/>
  <c r="P105"/>
  <c r="P104"/>
  <c r="P91"/>
  <c i="1" r="AU55"/>
  <c i="2" r="BK213"/>
  <c r="J213"/>
  <c r="J65"/>
  <c r="T219"/>
  <c r="T218"/>
  <c r="P232"/>
  <c r="P231"/>
  <c i="3" r="BK86"/>
  <c r="J86"/>
  <c r="J61"/>
  <c r="T86"/>
  <c r="T85"/>
  <c r="T84"/>
  <c r="P96"/>
  <c r="R101"/>
  <c i="4" r="P99"/>
  <c r="P98"/>
  <c r="P141"/>
  <c r="R174"/>
  <c r="R173"/>
  <c r="BK182"/>
  <c r="J182"/>
  <c r="J69"/>
  <c i="5" r="BK86"/>
  <c r="J86"/>
  <c r="J61"/>
  <c r="R86"/>
  <c r="R91"/>
  <c r="R96"/>
  <c i="4" r="P91"/>
  <c r="P90"/>
  <c r="T99"/>
  <c r="T98"/>
  <c r="T141"/>
  <c r="T174"/>
  <c r="T173"/>
  <c r="T182"/>
  <c r="T181"/>
  <c i="5" r="BK91"/>
  <c r="J91"/>
  <c r="J62"/>
  <c r="T91"/>
  <c r="T96"/>
  <c r="R101"/>
  <c i="2" r="BK93"/>
  <c r="J93"/>
  <c r="J61"/>
  <c r="R157"/>
  <c r="R219"/>
  <c r="R218"/>
  <c r="T232"/>
  <c r="T231"/>
  <c i="3" r="BK91"/>
  <c r="J91"/>
  <c r="J62"/>
  <c r="R96"/>
  <c i="4" r="R91"/>
  <c r="R90"/>
  <c r="R99"/>
  <c r="R98"/>
  <c r="R89"/>
  <c r="R141"/>
  <c r="P174"/>
  <c r="P173"/>
  <c r="P182"/>
  <c r="P181"/>
  <c i="5" r="P86"/>
  <c r="P91"/>
  <c r="BK96"/>
  <c r="J96"/>
  <c r="J63"/>
  <c r="BK101"/>
  <c r="J101"/>
  <c r="J64"/>
  <c r="P101"/>
  <c r="T101"/>
  <c i="2" r="BK226"/>
  <c r="J226"/>
  <c r="J68"/>
  <c i="4" r="BK171"/>
  <c r="J171"/>
  <c r="J65"/>
  <c i="5" r="J52"/>
  <c r="J81"/>
  <c r="BE87"/>
  <c i="4" r="BK181"/>
  <c r="J181"/>
  <c r="J68"/>
  <c i="5" r="F55"/>
  <c r="BE92"/>
  <c r="BE94"/>
  <c r="BE102"/>
  <c r="E48"/>
  <c i="4" r="J99"/>
  <c r="J63"/>
  <c i="5" r="BE99"/>
  <c r="BE89"/>
  <c i="4" r="BK173"/>
  <c r="J173"/>
  <c r="J66"/>
  <c i="5" r="BE104"/>
  <c r="BE97"/>
  <c i="4" r="BE120"/>
  <c r="BE126"/>
  <c r="BE128"/>
  <c r="BE148"/>
  <c r="BE175"/>
  <c r="BE187"/>
  <c r="E48"/>
  <c r="J83"/>
  <c r="BE92"/>
  <c r="BE104"/>
  <c r="BE106"/>
  <c r="BE107"/>
  <c r="BE108"/>
  <c r="BE134"/>
  <c r="BE139"/>
  <c r="BE140"/>
  <c r="BE142"/>
  <c r="BE147"/>
  <c r="BE152"/>
  <c r="BE155"/>
  <c r="BE158"/>
  <c r="BE160"/>
  <c r="BE100"/>
  <c r="BE110"/>
  <c r="BE177"/>
  <c r="BE185"/>
  <c r="J86"/>
  <c r="BE111"/>
  <c r="BE113"/>
  <c r="BE114"/>
  <c r="BE116"/>
  <c r="BE121"/>
  <c r="BE123"/>
  <c r="BE125"/>
  <c r="BE129"/>
  <c r="BE169"/>
  <c i="3" r="BK85"/>
  <c r="BK84"/>
  <c r="J84"/>
  <c r="J59"/>
  <c i="4" r="F86"/>
  <c r="BE101"/>
  <c r="BE103"/>
  <c r="BE117"/>
  <c r="BE132"/>
  <c r="BE133"/>
  <c r="BE135"/>
  <c r="BE136"/>
  <c r="BE146"/>
  <c r="BE157"/>
  <c r="BE159"/>
  <c r="BE167"/>
  <c r="BE172"/>
  <c r="BE179"/>
  <c r="BE94"/>
  <c r="BE96"/>
  <c r="BE119"/>
  <c r="BE127"/>
  <c r="BE144"/>
  <c r="BE151"/>
  <c r="BE162"/>
  <c r="BE168"/>
  <c r="BE170"/>
  <c r="BE189"/>
  <c r="BE130"/>
  <c r="BE138"/>
  <c r="BE145"/>
  <c r="BE149"/>
  <c r="BE153"/>
  <c r="BE154"/>
  <c r="BE156"/>
  <c r="BE161"/>
  <c r="BE163"/>
  <c r="BE164"/>
  <c r="BE165"/>
  <c r="BE183"/>
  <c i="2" r="BK231"/>
  <c r="J231"/>
  <c r="J70"/>
  <c i="3" r="E74"/>
  <c r="BE87"/>
  <c i="2" r="BK104"/>
  <c i="3" r="F81"/>
  <c r="J81"/>
  <c r="BE89"/>
  <c r="J78"/>
  <c r="BE92"/>
  <c r="BE94"/>
  <c r="BE97"/>
  <c r="BE99"/>
  <c r="BE102"/>
  <c r="BE104"/>
  <c i="2" r="BK218"/>
  <c r="J218"/>
  <c r="J66"/>
  <c i="1" r="AW55"/>
  <c r="BB55"/>
  <c r="BC55"/>
  <c i="2" r="E48"/>
  <c r="J52"/>
  <c r="F55"/>
  <c r="J55"/>
  <c r="BE94"/>
  <c r="BE96"/>
  <c r="BE98"/>
  <c r="BE100"/>
  <c r="BE102"/>
  <c r="BE106"/>
  <c r="BE107"/>
  <c r="BE109"/>
  <c r="BE110"/>
  <c r="BE112"/>
  <c r="BE113"/>
  <c r="BE114"/>
  <c r="BE116"/>
  <c r="BE117"/>
  <c r="BE119"/>
  <c r="BE120"/>
  <c r="BE122"/>
  <c r="BE123"/>
  <c r="BE125"/>
  <c r="BE126"/>
  <c r="BE128"/>
  <c r="BE129"/>
  <c r="BE130"/>
  <c r="BE132"/>
  <c r="BE134"/>
  <c r="BE135"/>
  <c r="BE136"/>
  <c r="BE137"/>
  <c r="BE139"/>
  <c r="BE140"/>
  <c r="BE141"/>
  <c r="BE142"/>
  <c r="BE144"/>
  <c r="BE145"/>
  <c r="BE146"/>
  <c r="BE147"/>
  <c r="BE148"/>
  <c r="BE149"/>
  <c r="BE150"/>
  <c r="BE152"/>
  <c r="BE153"/>
  <c r="BE154"/>
  <c r="BE155"/>
  <c r="BE156"/>
  <c r="BE158"/>
  <c r="BE160"/>
  <c r="BE161"/>
  <c r="BE162"/>
  <c r="BE163"/>
  <c r="BE164"/>
  <c r="BE165"/>
  <c r="BE166"/>
  <c r="BE167"/>
  <c r="BE168"/>
  <c r="BE170"/>
  <c r="BE171"/>
  <c r="BE172"/>
  <c r="BE173"/>
  <c r="BE174"/>
  <c r="BE175"/>
  <c r="BE176"/>
  <c r="BE177"/>
  <c r="BE178"/>
  <c r="BE179"/>
  <c r="BE180"/>
  <c r="BE181"/>
  <c r="BE182"/>
  <c r="BE183"/>
  <c r="BE184"/>
  <c r="BE185"/>
  <c r="BE186"/>
  <c r="BE187"/>
  <c r="BE188"/>
  <c r="BE189"/>
  <c r="BE190"/>
  <c r="BE191"/>
  <c r="BE192"/>
  <c r="BE193"/>
  <c r="BE194"/>
  <c r="BE195"/>
  <c r="BE196"/>
  <c r="BE197"/>
  <c r="BE198"/>
  <c r="BE199"/>
  <c r="BE200"/>
  <c r="BE201"/>
  <c r="BE202"/>
  <c r="BE203"/>
  <c r="BE204"/>
  <c r="BE205"/>
  <c r="BE206"/>
  <c r="BE207"/>
  <c r="BE209"/>
  <c r="BE210"/>
  <c r="BE211"/>
  <c r="BE212"/>
  <c r="BE214"/>
  <c r="BE216"/>
  <c r="BE217"/>
  <c r="BE220"/>
  <c r="BE222"/>
  <c r="BE224"/>
  <c r="BE227"/>
  <c r="BE229"/>
  <c r="BE230"/>
  <c r="BE233"/>
  <c r="BE235"/>
  <c r="BE237"/>
  <c r="BE239"/>
  <c i="1" r="BA55"/>
  <c r="BD55"/>
  <c i="4" r="F37"/>
  <c i="1" r="BD57"/>
  <c i="4" r="J34"/>
  <c i="1" r="AW57"/>
  <c i="3" r="F35"/>
  <c i="1" r="BB56"/>
  <c i="4" r="F36"/>
  <c i="1" r="BC57"/>
  <c i="3" r="F37"/>
  <c i="1" r="BD56"/>
  <c i="5" r="F37"/>
  <c i="1" r="BD58"/>
  <c i="5" r="F35"/>
  <c i="1" r="BB58"/>
  <c i="3" r="F36"/>
  <c i="1" r="BC56"/>
  <c i="5" r="J34"/>
  <c i="1" r="AW58"/>
  <c i="5" r="F34"/>
  <c i="1" r="BA58"/>
  <c i="4" r="F34"/>
  <c i="1" r="BA57"/>
  <c i="3" r="F34"/>
  <c i="1" r="BA56"/>
  <c i="4" r="F35"/>
  <c i="1" r="BB57"/>
  <c i="3" r="J34"/>
  <c i="1" r="AW56"/>
  <c i="5" r="F36"/>
  <c i="1" r="BC58"/>
  <c i="4" l="1" r="T89"/>
  <c i="5" r="T85"/>
  <c r="T84"/>
  <c i="4" r="BK98"/>
  <c r="J98"/>
  <c r="J62"/>
  <c r="P89"/>
  <c i="1" r="AU57"/>
  <c i="3" r="R85"/>
  <c r="R84"/>
  <c i="5" r="P85"/>
  <c r="P84"/>
  <c i="1" r="AU58"/>
  <c i="5" r="R85"/>
  <c r="R84"/>
  <c i="2" r="R104"/>
  <c r="R91"/>
  <c i="3" r="P85"/>
  <c r="P84"/>
  <c i="1" r="AU56"/>
  <c i="2" r="T91"/>
  <c r="BK92"/>
  <c r="J92"/>
  <c r="J60"/>
  <c i="4" r="BK90"/>
  <c r="J90"/>
  <c r="J60"/>
  <c i="5" r="BK85"/>
  <c r="J85"/>
  <c r="J60"/>
  <c i="3" r="J85"/>
  <c r="J60"/>
  <c i="2" r="BK91"/>
  <c r="J91"/>
  <c r="J104"/>
  <c r="J62"/>
  <c r="J33"/>
  <c i="1" r="AV55"/>
  <c r="AT55"/>
  <c i="2" r="F33"/>
  <c i="1" r="AZ55"/>
  <c i="3" r="F33"/>
  <c i="1" r="AZ56"/>
  <c i="5" r="J33"/>
  <c i="1" r="AV58"/>
  <c r="AT58"/>
  <c r="BC54"/>
  <c r="AY54"/>
  <c i="3" r="J33"/>
  <c i="1" r="AV56"/>
  <c r="AT56"/>
  <c r="BD54"/>
  <c r="W33"/>
  <c i="5" r="F33"/>
  <c i="1" r="AZ58"/>
  <c r="BB54"/>
  <c r="AX54"/>
  <c i="2" r="J30"/>
  <c i="1" r="AG55"/>
  <c i="3" r="J30"/>
  <c i="1" r="AG56"/>
  <c i="4" r="F33"/>
  <c i="1" r="AZ57"/>
  <c i="4" r="J33"/>
  <c i="1" r="AV57"/>
  <c r="AT57"/>
  <c r="BA54"/>
  <c r="AW54"/>
  <c r="AK30"/>
  <c i="4" l="1" r="BK89"/>
  <c r="J89"/>
  <c r="J59"/>
  <c i="5" r="BK84"/>
  <c r="J84"/>
  <c r="J59"/>
  <c i="1" r="AN56"/>
  <c r="AN55"/>
  <c i="3" r="J39"/>
  <c i="2" r="J59"/>
  <c r="J39"/>
  <c i="1" r="AU54"/>
  <c r="AZ54"/>
  <c r="W29"/>
  <c r="W30"/>
  <c r="W32"/>
  <c r="W31"/>
  <c i="4" r="J30"/>
  <c i="1" r="AG57"/>
  <c r="AN57"/>
  <c i="4" l="1" r="J39"/>
  <c i="5" r="J30"/>
  <c i="1" r="AG58"/>
  <c r="AG54"/>
  <c r="AV54"/>
  <c r="AK29"/>
  <c i="5" l="1" r="J39"/>
  <c i="1" r="AN58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<sst xmlns="http://schemas.openxmlformats.org/spreadsheetml/2006/main">
  <si>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</si>
  <si>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</si>
  <si>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</si>
  <si>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</si>
  <si>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</si>
  <si>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{98a6ae61-91d9-42e8-b2f5-a89dfe86e71c}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</si>
  <si>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</si>
  <si>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</si>
  <si>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</si>
  <si>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</si>
  <si>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</si>
  <si>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</si>
  <si>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</si>
  <si>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</si>
  <si>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</si>
  <si>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</si>
  <si>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</si>
  <si>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Víceúčelová sportovní hala Hodonín - oprava a modernizace po tornádu - D1.4.3</t>
  </si>
  <si>
    <t>KSO:</t>
  </si>
  <si>
    <t/>
  </si>
  <si>
    <t>CC-CZ:</t>
  </si>
  <si>
    <t>Místo:</t>
  </si>
  <si>
    <t xml:space="preserve"> </t>
  </si>
  <si>
    <t>Datum:</t>
  </si>
  <si>
    <t>28. 4. 2023</t>
  </si>
  <si>
    <t>Zadavatel:</t>
  </si>
  <si>
    <t>IČ:</t>
  </si>
  <si>
    <t>00284891</t>
  </si>
  <si>
    <t>Město Hodonín</t>
  </si>
  <si>
    <t>DIČ:</t>
  </si>
  <si>
    <t>CZ699001303</t>
  </si>
  <si>
    <t>Uchazeč:</t>
  </si>
  <si>
    <t>Vyplň údaj</t>
  </si>
  <si>
    <t>Projektant:</t>
  </si>
  <si>
    <t>68022999</t>
  </si>
  <si>
    <t>Marek Hrbotický</t>
  </si>
  <si>
    <t>CZ6707260197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</si>
  <si>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</si>
  <si>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</si>
  <si>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</si>
  <si>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</si>
  <si>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</si>
  <si>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</si>
  <si>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</si>
  <si>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</si>
  <si>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</si>
  <si>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</si>
  <si>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</si>
  <si>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</si>
  <si>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</si>
  <si>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</si>
  <si>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</si>
  <si>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</si>
  <si>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</si>
  <si>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</si>
  <si>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</si>
  <si>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</si>
  <si>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</si>
  <si>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</si>
  <si>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</si>
  <si>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</si>
  <si>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</si>
  <si>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</si>
  <si>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</si>
  <si>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</si>
  <si>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</si>
  <si>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</si>
  <si>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</si>
  <si>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</si>
  <si>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</si>
  <si>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</si>
  <si>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</si>
  <si>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</si>
  <si>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</si>
  <si>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</si>
  <si>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</si>
  <si>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</si>
  <si>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</si>
  <si>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</si>
  <si>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</si>
  <si>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D1.4.3.1</t>
  </si>
  <si>
    <t>Umělé osvětlení multifunkčního sálu - uznatelné náklady</t>
  </si>
  <si>
    <t>STA</t>
  </si>
  <si>
    <t>1</t>
  </si>
  <si>
    <t>{7f6b8de0-30ca-463a-9fcc-24c216dbe55d}</t>
  </si>
  <si>
    <t>2</t>
  </si>
  <si>
    <t>D1.4.3.2</t>
  </si>
  <si>
    <t>Umělé osvětlení multifunkčního sálu - neuznatelné náklady</t>
  </si>
  <si>
    <t>{92d447c7-f99b-4613-84a8-233e4bec9d62}</t>
  </si>
  <si>
    <t>D1.4.3.3</t>
  </si>
  <si>
    <t>Umělé osvětlení sál aerobiku - uznatelné náklady</t>
  </si>
  <si>
    <t>{b09867c9-ab4b-4bfa-b5d6-a05e821563ec}</t>
  </si>
  <si>
    <t>D1.4.3.4</t>
  </si>
  <si>
    <t>Umělé osvětlení sál aerobiku - neuznatelné náklady</t>
  </si>
  <si>
    <t>{bdda35c2-85d5-4863-9c24-8a5b628c9d09}</t>
  </si>
  <si>
    <t>KRYCÍ LIST SOUPISU PRACÍ</t>
  </si>
  <si>
    <t>Objekt:</t>
  </si>
  <si>
    <t>D1.4.3.1 - Umělé osvětlení multifunkčního sálu - uznatelné náklady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</si>
  <si>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</si>
  <si>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</si>
  <si>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</si>
  <si>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</si>
  <si>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</si>
  <si>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</si>
  <si>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</si>
  <si>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</si>
  <si>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</si>
  <si>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</si>
  <si>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>M - Práce a dodávky M</t>
  </si>
  <si>
    <t xml:space="preserve">    46-M - Zemní práce při extr.mont.pracích</t>
  </si>
  <si>
    <t xml:space="preserve">    VRN6 - Územní vlivy</t>
  </si>
  <si>
    <t>HZS - Hodinové zúčtovací sazby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</si>
  <si>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</si>
  <si>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</si>
  <si>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</si>
  <si>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</si>
  <si>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</si>
  <si>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</si>
  <si>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</si>
  <si>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</si>
  <si>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</si>
  <si>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</si>
  <si>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</si>
  <si>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</si>
  <si>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</si>
  <si>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</si>
  <si>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</si>
  <si>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</si>
  <si>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</si>
  <si>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</si>
  <si>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</si>
  <si>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</si>
  <si>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</si>
  <si>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945412112r</t>
  </si>
  <si>
    <t>Teleskopická hydraulická montážní plošina na samohybném podvozku, s otočným košem výšky zdvihu do 21 m včetně použití OSB desek na rozložení váhy plošiny</t>
  </si>
  <si>
    <t>den</t>
  </si>
  <si>
    <t>4</t>
  </si>
  <si>
    <t>-345508589</t>
  </si>
  <si>
    <t>Online PSC</t>
  </si>
  <si>
    <t>https://podminky.urs.cz/item/CS_URS_2023_02/945412112r</t>
  </si>
  <si>
    <t>946112121</t>
  </si>
  <si>
    <t>Věže pojízdné trubkové nebo dílcové s maximálním zatížením podlahy do 200 kg/m2 šířky přes 0,9 do 1,6 m, délky do 3,2 m výšky přes 9,6 m do 10,6 m montáž</t>
  </si>
  <si>
    <t>ks</t>
  </si>
  <si>
    <t>431831285</t>
  </si>
  <si>
    <t>https://podminky.urs.cz/item/CS_URS_2023_02/946112121</t>
  </si>
  <si>
    <t>3</t>
  </si>
  <si>
    <t>946112221</t>
  </si>
  <si>
    <t>Věže pojízdné trubkové nebo dílcové s maximálním zatížením podlahy do 200 kg/m2 šířky přes 0,9 do 1,6 m, délky do 3,2 m výšky přes 9,6 m do 10,6 m příplatek k ceně za každý den použití</t>
  </si>
  <si>
    <t>52735342</t>
  </si>
  <si>
    <t>https://podminky.urs.cz/item/CS_URS_2023_02/946112221</t>
  </si>
  <si>
    <t>946112821</t>
  </si>
  <si>
    <t>Věže pojízdné trubkové nebo dílcové s maximálním zatížením podlahy do 200 kg/m2 šířky přes 0,9 do 1,6 m, délky do 3,2 m výšky přes 9,6 m do 10,6 m demontáž</t>
  </si>
  <si>
    <t>-440048471</t>
  </si>
  <si>
    <t>https://podminky.urs.cz/item/CS_URS_2023_02/946112821</t>
  </si>
  <si>
    <t>5</t>
  </si>
  <si>
    <t>9680627471</t>
  </si>
  <si>
    <t>Demontáž a zpětná montáž dřevěných obkladů stěn, plochy přes 4 m2</t>
  </si>
  <si>
    <t>m2</t>
  </si>
  <si>
    <t>1693700191</t>
  </si>
  <si>
    <t>https://podminky.urs.cz/item/CS_URS_2023_02/9680627471</t>
  </si>
  <si>
    <t>PSV</t>
  </si>
  <si>
    <t>Práce a dodávky PSV</t>
  </si>
  <si>
    <t>741</t>
  </si>
  <si>
    <t>Elektroinstalace - silnoproud</t>
  </si>
  <si>
    <t>6</t>
  </si>
  <si>
    <t>DEMONTÁŽ</t>
  </si>
  <si>
    <t>Demontáž stávajícího systému osvětlení</t>
  </si>
  <si>
    <t>hod</t>
  </si>
  <si>
    <t>-1311903969</t>
  </si>
  <si>
    <t>7</t>
  </si>
  <si>
    <t>210021055</t>
  </si>
  <si>
    <t>Montáž příchytek pro kabely dřevěných nebo plastových kovových, průměru do 40 mm</t>
  </si>
  <si>
    <t>64</t>
  </si>
  <si>
    <t>166205393</t>
  </si>
  <si>
    <t>https://podminky.urs.cz/item/CS_URS_2023_02/210021055</t>
  </si>
  <si>
    <t>8</t>
  </si>
  <si>
    <t>M</t>
  </si>
  <si>
    <t>1145301</t>
  </si>
  <si>
    <t>KABEL. PRICHYTKA JEDNOSTRANNA 6716E PO</t>
  </si>
  <si>
    <t>-1778437705</t>
  </si>
  <si>
    <t>460932121</t>
  </si>
  <si>
    <t>Osazení kotevních prvků hmoždinek včetně vyvrtání otvorů, pro upevnění elektroinstalací ve stěnách betonových nebo kamenných, vnějšího průměru do 8 mm</t>
  </si>
  <si>
    <t>-446919700</t>
  </si>
  <si>
    <t>https://podminky.urs.cz/item/CS_URS_2023_02/460932121</t>
  </si>
  <si>
    <t>10</t>
  </si>
  <si>
    <t>1652658</t>
  </si>
  <si>
    <t>HMOZDINKA PRO POROBETON KHP 6X32 PO</t>
  </si>
  <si>
    <t>826180602</t>
  </si>
  <si>
    <t>11</t>
  </si>
  <si>
    <t>1207040</t>
  </si>
  <si>
    <t>SROUB DO BETONU SB 6.3X35 POGMT</t>
  </si>
  <si>
    <t>-268374098</t>
  </si>
  <si>
    <t>12</t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</si>
  <si>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</si>
  <si>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</si>
  <si>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-1351295779</t>
  </si>
  <si>
    <t>https://podminky.urs.cz/item/CS_URS_2023_02/741112023</t>
  </si>
  <si>
    <t>13</t>
  </si>
  <si>
    <t>1139409</t>
  </si>
  <si>
    <t>KRABICE E114 100X100X40MM IP54</t>
  </si>
  <si>
    <t>-1562849121</t>
  </si>
  <si>
    <t>14</t>
  </si>
  <si>
    <t>-121975081</t>
  </si>
  <si>
    <t>1384028</t>
  </si>
  <si>
    <t>KRABICE IP66 POZAR. ODOLNA KSK 175 2PO10</t>
  </si>
  <si>
    <t>-1888593617</t>
  </si>
  <si>
    <t>16</t>
  </si>
  <si>
    <t>741122211</t>
  </si>
  <si>
    <t>Montáž kabelů měděných bez ukončení uložených volně nebo v liště plných kulatých (např. CYKY) počtu a průřezu žil 3x1,5 až 6 mm2</t>
  </si>
  <si>
    <t>m</t>
  </si>
  <si>
    <t>-689674156</t>
  </si>
  <si>
    <t>https://podminky.urs.cz/item/CS_URS_2023_02/741122211</t>
  </si>
  <si>
    <t>17</t>
  </si>
  <si>
    <t>1173403</t>
  </si>
  <si>
    <t>KABEL 1-CSKH-V-J 3X2,5 (CXKH-V SE SILIK.</t>
  </si>
  <si>
    <t>1586649609</t>
  </si>
  <si>
    <t>18</t>
  </si>
  <si>
    <t>741122232</t>
  </si>
  <si>
    <t>Montáž kabelů měděných bez ukončení uložených volně nebo v liště plných kulatých (např. CYKY) počtu a průřezu žil 5x4 až 6 mm2</t>
  </si>
  <si>
    <t>984834942</t>
  </si>
  <si>
    <t>https://podminky.urs.cz/item/CS_URS_2023_02/741122232</t>
  </si>
  <si>
    <t>19</t>
  </si>
  <si>
    <t>1173375</t>
  </si>
  <si>
    <t>KABEL 1-CSKH-V-J 5X6 (CXKH-V SE SILIK.VO</t>
  </si>
  <si>
    <t>215973677</t>
  </si>
  <si>
    <t>20</t>
  </si>
  <si>
    <t>741122237</t>
  </si>
  <si>
    <t>Montáž kabelů měděných bez ukončení uložených volně nebo v liště plných kulatých (např. CYKY) počtu a průřezu žil 7x1,5 až 2,5 mm2</t>
  </si>
  <si>
    <t>1107641833</t>
  </si>
  <si>
    <t>https://podminky.urs.cz/item/CS_URS_2023_02/741122237</t>
  </si>
  <si>
    <t>1173365</t>
  </si>
  <si>
    <t>KABEL 1-CSKH-V-J 7X2,5 (CXKH-V SE SILIK.</t>
  </si>
  <si>
    <t>1049022086</t>
  </si>
  <si>
    <t>22</t>
  </si>
  <si>
    <t>1145256</t>
  </si>
  <si>
    <t>KABEL 1-CXKH-R-J B2CAS1D0 7X2,5</t>
  </si>
  <si>
    <t>-1384312599</t>
  </si>
  <si>
    <t>23</t>
  </si>
  <si>
    <t>741130001</t>
  </si>
  <si>
    <t>Ukončení vodičů a kabelů izolovaných s označením a zapojením v rozváděči nebo na přístroji, průřezu žíly do 2,5 mm2</t>
  </si>
  <si>
    <t>172942397</t>
  </si>
  <si>
    <t>https://podminky.urs.cz/item/CS_URS_2023_02/741130001</t>
  </si>
  <si>
    <t>24</t>
  </si>
  <si>
    <t>741210002</t>
  </si>
  <si>
    <t>Montáž rozvodnic oceloplechových nebo plastových bez zapojení vodičů běžných, hmotnosti do 50 kg</t>
  </si>
  <si>
    <t>-2043169713</t>
  </si>
  <si>
    <t>https://podminky.urs.cz/item/CS_URS_2023_02/741210002</t>
  </si>
  <si>
    <t>25</t>
  </si>
  <si>
    <t>Skříň A1</t>
  </si>
  <si>
    <t>Rozvaděč A1</t>
  </si>
  <si>
    <t>kpl</t>
  </si>
  <si>
    <t>80904262</t>
  </si>
  <si>
    <t>26</t>
  </si>
  <si>
    <t>K001</t>
  </si>
  <si>
    <t>Úprava stávajícího rozváděče RH</t>
  </si>
  <si>
    <t>-524114873</t>
  </si>
  <si>
    <t>27</t>
  </si>
  <si>
    <t>M012</t>
  </si>
  <si>
    <t>Příslušenství rozváděče RH</t>
  </si>
  <si>
    <t>-691346061</t>
  </si>
  <si>
    <t>28</t>
  </si>
  <si>
    <t>741210004</t>
  </si>
  <si>
    <t>Montáž rozvodnic oceloplechových nebo plastových bez zapojení vodičů běžných, hmotnosti do 150 kg</t>
  </si>
  <si>
    <t>1864493333</t>
  </si>
  <si>
    <t>https://podminky.urs.cz/item/CS_URS_2023_02/741210004</t>
  </si>
  <si>
    <t>29</t>
  </si>
  <si>
    <t>OCEP2000</t>
  </si>
  <si>
    <t>Oceloplechový rozvaděč 2000x600x400 včetně podstavce 100</t>
  </si>
  <si>
    <t>kus</t>
  </si>
  <si>
    <t>-4454732</t>
  </si>
  <si>
    <t>30</t>
  </si>
  <si>
    <t>M014</t>
  </si>
  <si>
    <t>Ústředna CBS - centrální bateriový systém_x000d_
Příprava pro 10x okruh, osazeno 04x 6A okruh, adresný/okruhový monitoring. VRLA akumulátory 216V/28Ah s životností 10 let dle EUROBAT. Příprava pro TotalStop. Bezpotenciálové kontakty např. pro MAR. CCIF, RS485 pro komunikaci s periferiemi. Integrovaný WEB server pro dohled a správu CBS. 4portový ethernet switch napájený z vnitřního zdroje CBS. Rozmery skríne CBS vxšxh 1.900x600x450mm._x000d_
Vstupní jištení v CBS je 3x20AgG</t>
  </si>
  <si>
    <t>-868568047</t>
  </si>
  <si>
    <t>31</t>
  </si>
  <si>
    <t>NLMU05</t>
  </si>
  <si>
    <t>Reléová jednotka pro adresné dohledování 4-200VA</t>
  </si>
  <si>
    <t>1287449985</t>
  </si>
  <si>
    <t>32</t>
  </si>
  <si>
    <t>741372152</t>
  </si>
  <si>
    <t>Montáž svítidel s integrovaným zdrojem LED se zapojením vodičů průmyslových závěsných reflektorů</t>
  </si>
  <si>
    <t>2144358120</t>
  </si>
  <si>
    <t>https://podminky.urs.cz/item/CS_URS_2023_02/741372152</t>
  </si>
  <si>
    <t>33</t>
  </si>
  <si>
    <t>18457-402</t>
  </si>
  <si>
    <t>Svítidlo ASYMETRICKÉ LED 145W 20863lm 4000K CRI80 DALI CLO IP20 přisazené dle specifikace</t>
  </si>
  <si>
    <t>1582285152</t>
  </si>
  <si>
    <t>34</t>
  </si>
  <si>
    <t>91374</t>
  </si>
  <si>
    <t>Nastavitelný stropní držák</t>
  </si>
  <si>
    <t>812822054</t>
  </si>
  <si>
    <t>35</t>
  </si>
  <si>
    <t>REC_POP_1</t>
  </si>
  <si>
    <t>Recyklační poplatek svítidla velká</t>
  </si>
  <si>
    <t>1222344840</t>
  </si>
  <si>
    <t>36</t>
  </si>
  <si>
    <t>31507-461</t>
  </si>
  <si>
    <t>Svítidlo SYMETRICKÉ LED 173W 23878lm 4000K CRI80 DALI CLO IP66 IK08 přisazené dle specifikace</t>
  </si>
  <si>
    <t>598646463</t>
  </si>
  <si>
    <t>37</t>
  </si>
  <si>
    <t>REC_POP_2</t>
  </si>
  <si>
    <t>Recyklační poplatek svítidla malá</t>
  </si>
  <si>
    <t>1176329238</t>
  </si>
  <si>
    <t>38</t>
  </si>
  <si>
    <t>Drobný materiál</t>
  </si>
  <si>
    <t>-1728248452</t>
  </si>
  <si>
    <t>39</t>
  </si>
  <si>
    <t>742210151</t>
  </si>
  <si>
    <t>Montáž tlačítka nouzového odstavení CBS</t>
  </si>
  <si>
    <t>2041546436</t>
  </si>
  <si>
    <t>https://podminky.urs.cz/item/CS_URS_2023_02/742210151</t>
  </si>
  <si>
    <t>40</t>
  </si>
  <si>
    <t>1187656R</t>
  </si>
  <si>
    <t>TLAČÍTKO NOUZOVÉ ODSTAVENÍ CBS</t>
  </si>
  <si>
    <t>-473244080</t>
  </si>
  <si>
    <t>41</t>
  </si>
  <si>
    <t>MONT_VPUST</t>
  </si>
  <si>
    <t>úprava rozvaděče (dle výkresu č.4), montáž vodičů (150m), montáž teplotně vlhkostního čidla (1ks), drobný instalační materiál, připojení el. vyhřívání střešních vpustí</t>
  </si>
  <si>
    <t>715284021</t>
  </si>
  <si>
    <t>42</t>
  </si>
  <si>
    <t>MAT_VPUST</t>
  </si>
  <si>
    <t>úprava rozvaděče (dle výkresu č.4), montáž vodičů (150m), montáž teplotně vlhkostního čidla (1ks), drobný instalační materiá, připojení el. vyhřívání střešních vpustí</t>
  </si>
  <si>
    <t>487363936</t>
  </si>
  <si>
    <t>43</t>
  </si>
  <si>
    <t>741210006.R</t>
  </si>
  <si>
    <t>Montáž rozvodnic oceloplechových nebo plastových bez zapojení vodičů běžných, hmotnosti do 400 kg</t>
  </si>
  <si>
    <t>-1647295918</t>
  </si>
  <si>
    <t>44</t>
  </si>
  <si>
    <t>CBS_E90</t>
  </si>
  <si>
    <t>Skříň pro CBS s požární odolností E90, pro vytvoření samostatného požárního úseku dle ČSN 73 08xx</t>
  </si>
  <si>
    <t>1718996961</t>
  </si>
  <si>
    <t>742</t>
  </si>
  <si>
    <t>Elektroinstalace - slaboproud</t>
  </si>
  <si>
    <t>45</t>
  </si>
  <si>
    <t>742110102.1</t>
  </si>
  <si>
    <t>Montáž kabelového žlabu do 150/100 mm</t>
  </si>
  <si>
    <t>-1547164057</t>
  </si>
  <si>
    <t>https://podminky.urs.cz/item/CS_URS_2023_02/742110102.1</t>
  </si>
  <si>
    <t>46</t>
  </si>
  <si>
    <t>1143979</t>
  </si>
  <si>
    <t>KABELOVY ZLAB 2M POZINK NKZI 50X125X1.25 S</t>
  </si>
  <si>
    <t>783679443</t>
  </si>
  <si>
    <t>47</t>
  </si>
  <si>
    <t>1146656</t>
  </si>
  <si>
    <t>DRZAK STREDNI DS 150 S</t>
  </si>
  <si>
    <t>-1544162241</t>
  </si>
  <si>
    <t>48</t>
  </si>
  <si>
    <t>1231380</t>
  </si>
  <si>
    <t>ZAVES VNITRNI ZVNI 125 S</t>
  </si>
  <si>
    <t>-817333574</t>
  </si>
  <si>
    <t>49</t>
  </si>
  <si>
    <t>1242142</t>
  </si>
  <si>
    <t>MATICE NYTOVACI MN 10 ZNCR</t>
  </si>
  <si>
    <t>-431368376</t>
  </si>
  <si>
    <t>50</t>
  </si>
  <si>
    <t>1004216</t>
  </si>
  <si>
    <t>SROUB VRATOVY A MATICE NSM 6X10 ZNCR</t>
  </si>
  <si>
    <t>-741616253</t>
  </si>
  <si>
    <t>51</t>
  </si>
  <si>
    <t>1187748</t>
  </si>
  <si>
    <t>OBLOUK HORIZONT. 90° NO 90X50X125 S</t>
  </si>
  <si>
    <t>-1125241558</t>
  </si>
  <si>
    <t>52</t>
  </si>
  <si>
    <t>1244450</t>
  </si>
  <si>
    <t>ODBOCKA SVISLA-HORIZONT. OSHK 50X125 S</t>
  </si>
  <si>
    <t>1441211399</t>
  </si>
  <si>
    <t>53</t>
  </si>
  <si>
    <t>1199455</t>
  </si>
  <si>
    <t>KONCOVKA KABELOVEHO ZLABU NK 50X125 S</t>
  </si>
  <si>
    <t>-2009376501</t>
  </si>
  <si>
    <t>54</t>
  </si>
  <si>
    <t>742110122.1</t>
  </si>
  <si>
    <t>Montáž kabelového žlabu nosníku včetně konzol nebo závitových tyčí, hlavní trasy</t>
  </si>
  <si>
    <t>-1227479979</t>
  </si>
  <si>
    <t>https://podminky.urs.cz/item/CS_URS_2023_02/742110122.1</t>
  </si>
  <si>
    <t>55</t>
  </si>
  <si>
    <t>130273</t>
  </si>
  <si>
    <t>MPC-upínák k I-profilu, M10, k profilu 38/40-40/60, pozink</t>
  </si>
  <si>
    <t>-438033048</t>
  </si>
  <si>
    <t>56</t>
  </si>
  <si>
    <t>120917</t>
  </si>
  <si>
    <t>MPC-instalační nosník 38/40, délka: 2000 mm, pozinkovaný</t>
  </si>
  <si>
    <t>678103479</t>
  </si>
  <si>
    <t>57</t>
  </si>
  <si>
    <t>130020</t>
  </si>
  <si>
    <t>MPC-instalační nosník 40/60, délka: 6000 mm, pozinkovaný</t>
  </si>
  <si>
    <t>1818758033</t>
  </si>
  <si>
    <t>58</t>
  </si>
  <si>
    <t>130251</t>
  </si>
  <si>
    <t>Svorkový upínák na I-profil, průchozí otvor, M10, na tloušťku pásnice 0-20 mm, pozinkovaný</t>
  </si>
  <si>
    <t>-886766139</t>
  </si>
  <si>
    <t>59</t>
  </si>
  <si>
    <t>113495</t>
  </si>
  <si>
    <t>Závitová tyč, M10, 3000 mm, pozinkovaný</t>
  </si>
  <si>
    <t>275477976</t>
  </si>
  <si>
    <t>60</t>
  </si>
  <si>
    <t>120208</t>
  </si>
  <si>
    <t>Kyvadlový závěs M10 dlouhý, mont. délka 61 mm vychýlení až 12°, délka závitu 57 mm, pozinkovaný</t>
  </si>
  <si>
    <t>-601532372</t>
  </si>
  <si>
    <t>61</t>
  </si>
  <si>
    <t>120782</t>
  </si>
  <si>
    <t>MPC-rychloupínací matice pro montáž úhelníku, M10 k profilu 38/24-40/120, pozinkovaný</t>
  </si>
  <si>
    <t>-802407460</t>
  </si>
  <si>
    <t>62</t>
  </si>
  <si>
    <t>105433</t>
  </si>
  <si>
    <t>Šestihranná matice, DIN 934, M10, pozinkovaná</t>
  </si>
  <si>
    <t>1278447423</t>
  </si>
  <si>
    <t>63</t>
  </si>
  <si>
    <t>149738</t>
  </si>
  <si>
    <t>Podložka pro M10 vněj.pr.30</t>
  </si>
  <si>
    <t>1265612742</t>
  </si>
  <si>
    <t>106006</t>
  </si>
  <si>
    <t>Vnější krytka k profilu MPC 38/40 a 38/80</t>
  </si>
  <si>
    <t>45948023</t>
  </si>
  <si>
    <t>65</t>
  </si>
  <si>
    <t>106008</t>
  </si>
  <si>
    <t>Vnější krytka k profilu MPC 40/60 a 40/120</t>
  </si>
  <si>
    <t>-1834783730</t>
  </si>
  <si>
    <t>66</t>
  </si>
  <si>
    <t>148757</t>
  </si>
  <si>
    <t>MPC-zasouvací matice M6, 31 × 16 × 6 mm k profilu 38/24-40/120, pozinkovaná</t>
  </si>
  <si>
    <t>2037144457</t>
  </si>
  <si>
    <t>67</t>
  </si>
  <si>
    <t>105728</t>
  </si>
  <si>
    <t>Šroub DIN933 8.8 M 6/ 16 ZB</t>
  </si>
  <si>
    <t>1030579773</t>
  </si>
  <si>
    <t>68</t>
  </si>
  <si>
    <t>127175</t>
  </si>
  <si>
    <t>Podložka, DIN 9021, 6,4 × 18 × 1,6 mm, pozinkovaná</t>
  </si>
  <si>
    <t>-618990849</t>
  </si>
  <si>
    <t>69</t>
  </si>
  <si>
    <t>130003</t>
  </si>
  <si>
    <t>MPC-instalační nosník 27/18, délka: 6000 mm, pozinkovaný</t>
  </si>
  <si>
    <t>-1203207062</t>
  </si>
  <si>
    <t>70</t>
  </si>
  <si>
    <t>118040</t>
  </si>
  <si>
    <t>Zasouvací MPC matice M8 33 × 23 × 6 mm k profilu 38/24-40/120, pozinkovaná</t>
  </si>
  <si>
    <t>817049976</t>
  </si>
  <si>
    <t>71</t>
  </si>
  <si>
    <t>105757</t>
  </si>
  <si>
    <t>Šroub se šestihrannou hlavou, DIN 933, 8.8 M8 × 16 mm, pozinkovaný</t>
  </si>
  <si>
    <t>862510873</t>
  </si>
  <si>
    <t>72</t>
  </si>
  <si>
    <t>105733</t>
  </si>
  <si>
    <t>Šroub, DIN 933 8.8, M6 × 20 mm, ZB</t>
  </si>
  <si>
    <t>-111431493</t>
  </si>
  <si>
    <t>73</t>
  </si>
  <si>
    <t>127307</t>
  </si>
  <si>
    <t>Podložka, DIN 125, M6, pozinkovaná</t>
  </si>
  <si>
    <t>1359820246</t>
  </si>
  <si>
    <t>74</t>
  </si>
  <si>
    <t>106000</t>
  </si>
  <si>
    <t>Vnější krytka k profilu MPC 27/18</t>
  </si>
  <si>
    <t>-2129738219</t>
  </si>
  <si>
    <t>75</t>
  </si>
  <si>
    <t>127310</t>
  </si>
  <si>
    <t>Podložka, DIN 125, M8, pozinkovaná</t>
  </si>
  <si>
    <t>1576679152</t>
  </si>
  <si>
    <t>76</t>
  </si>
  <si>
    <t>118316</t>
  </si>
  <si>
    <t>MPC-spojka pro křížení nosníků k profilu 40/60, pozinkovaná</t>
  </si>
  <si>
    <t>2069125264</t>
  </si>
  <si>
    <t>77</t>
  </si>
  <si>
    <t>130297</t>
  </si>
  <si>
    <t>MPC/MPR-úhlová příložka "T" k profilu 38/24-40/120, 41/21-41/124, pozinkovaná</t>
  </si>
  <si>
    <t>1519158400</t>
  </si>
  <si>
    <t>78</t>
  </si>
  <si>
    <t>127840</t>
  </si>
  <si>
    <t>MPC/MPR-úhlová příložka "L" k profilu 38/24-40/120, 41/21-41/124, pozinkovaná</t>
  </si>
  <si>
    <t>-1582735296</t>
  </si>
  <si>
    <t>79</t>
  </si>
  <si>
    <t>105565</t>
  </si>
  <si>
    <t>Šroub se šestihrannou hlavou, DIN 933, 8.8 M10 × 25 mm, pozinkovaný</t>
  </si>
  <si>
    <t>-1577457218</t>
  </si>
  <si>
    <t>80</t>
  </si>
  <si>
    <t>139130</t>
  </si>
  <si>
    <t>Kloubový spoj, 40 × 6 mm, otvor 13 mm, pozinkovaný, sešroubovaný M12 × 30 mm</t>
  </si>
  <si>
    <t>-1143027130</t>
  </si>
  <si>
    <t>81</t>
  </si>
  <si>
    <t>130011</t>
  </si>
  <si>
    <t>MPC-instalační nosník 38/40, délka: 6000 mm, pozinkovaný</t>
  </si>
  <si>
    <t>784192677</t>
  </si>
  <si>
    <t>82</t>
  </si>
  <si>
    <t>113660</t>
  </si>
  <si>
    <t>Závitová tyč, M8, 3000 mm, pozinkovaná</t>
  </si>
  <si>
    <t>1665306772</t>
  </si>
  <si>
    <t>83</t>
  </si>
  <si>
    <t>113651</t>
  </si>
  <si>
    <t>Závitová tyč, M8, 2000 mm, pozinkovaná</t>
  </si>
  <si>
    <t>1078412034</t>
  </si>
  <si>
    <t>84</t>
  </si>
  <si>
    <t>120790</t>
  </si>
  <si>
    <t>MPC-rychloupínací matice pro montáž úhelníku, M8 k profilu 38/24-40/120, pozinkovaný</t>
  </si>
  <si>
    <t>-757651179</t>
  </si>
  <si>
    <t>85</t>
  </si>
  <si>
    <t>105498</t>
  </si>
  <si>
    <t>Šestihranná matice, DIN 934, M8, pozinkovaná</t>
  </si>
  <si>
    <t>-1350193834</t>
  </si>
  <si>
    <t>86</t>
  </si>
  <si>
    <t>149724</t>
  </si>
  <si>
    <t>Podložka pro M 8 vněj.pr.30</t>
  </si>
  <si>
    <t>1080469391</t>
  </si>
  <si>
    <t>87</t>
  </si>
  <si>
    <t>163109</t>
  </si>
  <si>
    <t>MPC/MPR-nastavovací spojka k profilu 38/24-38/40, 39/52-40/80, 41/21-41/62, pozinkovaná</t>
  </si>
  <si>
    <t>1071286111</t>
  </si>
  <si>
    <t>88</t>
  </si>
  <si>
    <t>130260</t>
  </si>
  <si>
    <t>Svorkový upínák na I-profil, průchozí vnitřní závit M8, na tloušťku pásnice 3-18 mm</t>
  </si>
  <si>
    <t>-1751409080</t>
  </si>
  <si>
    <t>89</t>
  </si>
  <si>
    <t>120223</t>
  </si>
  <si>
    <t>Kyvadlový závěs M8 dlouhý, mont. délka 60 mm vychýlení až 12°, délka závitu 18 mm, pozinkovaný</t>
  </si>
  <si>
    <t>-1494761873</t>
  </si>
  <si>
    <t>90</t>
  </si>
  <si>
    <t>149633</t>
  </si>
  <si>
    <t>Spoj. matice M 8x13x24 6h.ZB</t>
  </si>
  <si>
    <t>870788937</t>
  </si>
  <si>
    <t>91</t>
  </si>
  <si>
    <t>120878</t>
  </si>
  <si>
    <t>MPC-rychloupínací čep s vnějším závitem, M8 × 40 mm k profilu 38/24-40/120, pozinkovaný</t>
  </si>
  <si>
    <t>408633024</t>
  </si>
  <si>
    <t>92</t>
  </si>
  <si>
    <t>742121001</t>
  </si>
  <si>
    <t>Montáž kabelů sdělovacích pro vnitřní rozvody počtu žil do 15</t>
  </si>
  <si>
    <t>1324323549</t>
  </si>
  <si>
    <t>https://podminky.urs.cz/item/CS_URS_2023_02/742121001</t>
  </si>
  <si>
    <t>93</t>
  </si>
  <si>
    <t>1227354</t>
  </si>
  <si>
    <t>KABEL SXKD-5E-UTP-LSOH</t>
  </si>
  <si>
    <t>1282415518</t>
  </si>
  <si>
    <t>94</t>
  </si>
  <si>
    <t>RJ45 UTP 5e</t>
  </si>
  <si>
    <t>Konektor RJ-45 UTP cat 5e včetně montáže</t>
  </si>
  <si>
    <t>-2142905663</t>
  </si>
  <si>
    <t>95</t>
  </si>
  <si>
    <t>PRG1</t>
  </si>
  <si>
    <t>Programování systému ovládání osvětlení dle technické zprávy</t>
  </si>
  <si>
    <t>1958241701</t>
  </si>
  <si>
    <t>96</t>
  </si>
  <si>
    <t>PRG2</t>
  </si>
  <si>
    <t>Programování systému nouzového osvětlení</t>
  </si>
  <si>
    <t>-1988988167</t>
  </si>
  <si>
    <t>763</t>
  </si>
  <si>
    <t>Konstrukce suché výstavby</t>
  </si>
  <si>
    <t>97</t>
  </si>
  <si>
    <t>763135812</t>
  </si>
  <si>
    <t>Demontáž a zpětná montáž podhledu sádrokartonového kazetového na roštu pro účely trasování v neřešených prostorech</t>
  </si>
  <si>
    <t>811412762</t>
  </si>
  <si>
    <t>https://podminky.urs.cz/item/CS_URS_2023_02/763135812</t>
  </si>
  <si>
    <t>98</t>
  </si>
  <si>
    <t>DROB MAT</t>
  </si>
  <si>
    <t>Drobný instalační materiál (vkládací lišty, příchytky...) pro trasování v neřešených prostorech</t>
  </si>
  <si>
    <t>-666357932</t>
  </si>
  <si>
    <t>99</t>
  </si>
  <si>
    <t>DROB MAT 2</t>
  </si>
  <si>
    <t>Drobný instalační materiál (příchytky...) pro trasování kabeláže se zachováním funkčnosti při požáru v neřešených prostorech</t>
  </si>
  <si>
    <t>-240278737</t>
  </si>
  <si>
    <t>Práce a dodávky M</t>
  </si>
  <si>
    <t>46-M</t>
  </si>
  <si>
    <t>Zemní práce při extr.mont.pracích</t>
  </si>
  <si>
    <t>100</t>
  </si>
  <si>
    <t>460680605</t>
  </si>
  <si>
    <t>Prorážení otvorů a ostatní bourací práce vysekání rýh pro montáž trubek a kabelů v cihelných zdech hloubky přes 5 do 7 cm a šířky přes 10 do 15 cm</t>
  </si>
  <si>
    <t>-2007439525</t>
  </si>
  <si>
    <t>https://podminky.urs.cz/item/CS_URS_2023_02/460680605</t>
  </si>
  <si>
    <t>101</t>
  </si>
  <si>
    <t>460710005</t>
  </si>
  <si>
    <t>Vyplnění rýh a otvorů vyplnění a omítnutí rýh ve stropech hloubky do 3 cm a šířky přes 10 do 15 cm</t>
  </si>
  <si>
    <t>-555428740</t>
  </si>
  <si>
    <t>https://podminky.urs.cz/item/CS_URS_2023_02/460710005</t>
  </si>
  <si>
    <t>102</t>
  </si>
  <si>
    <t>742190004</t>
  </si>
  <si>
    <t>Ostatní práce pro trasy požárně těsnící materiál do prostupu</t>
  </si>
  <si>
    <t>2021241939</t>
  </si>
  <si>
    <t>https://podminky.urs.cz/item/CS_URS_2023_02/742190004</t>
  </si>
  <si>
    <t>VRN6</t>
  </si>
  <si>
    <t>Územní vlivy</t>
  </si>
  <si>
    <t>103</t>
  </si>
  <si>
    <t>065002000</t>
  </si>
  <si>
    <t>Mimostaveništní doprava materiálů</t>
  </si>
  <si>
    <t>-1138238325</t>
  </si>
  <si>
    <t>HZS</t>
  </si>
  <si>
    <t>Hodinové zúčtovací sazby</t>
  </si>
  <si>
    <t>104</t>
  </si>
  <si>
    <t>HZS22321</t>
  </si>
  <si>
    <t>Vyhledání připojovacích míst stávajících instalací, vypnutí, zajištění bezpečnosti, zapnutí stávajícího elektrorozvodu</t>
  </si>
  <si>
    <t>512</t>
  </si>
  <si>
    <t>-367365540</t>
  </si>
  <si>
    <t>105</t>
  </si>
  <si>
    <t>HZS22322</t>
  </si>
  <si>
    <t>Řešení stavů kolize navržených a demontovaných kabelových tras</t>
  </si>
  <si>
    <t>1420927828</t>
  </si>
  <si>
    <t>VRN</t>
  </si>
  <si>
    <t>Vedlejší rozpočtové náklady</t>
  </si>
  <si>
    <t>VRN3</t>
  </si>
  <si>
    <t>Zařízení staveniště</t>
  </si>
  <si>
    <t>106</t>
  </si>
  <si>
    <t>030001000</t>
  </si>
  <si>
    <t>…</t>
  </si>
  <si>
    <t>1024</t>
  </si>
  <si>
    <t>-1279234112</t>
  </si>
  <si>
    <t>https://podminky.urs.cz/item/CS_URS_2023_02/030001000</t>
  </si>
  <si>
    <t>107</t>
  </si>
  <si>
    <t>032002000</t>
  </si>
  <si>
    <t>Vybavení staveniště</t>
  </si>
  <si>
    <t>142178597</t>
  </si>
  <si>
    <t>https://podminky.urs.cz/item/CS_URS_2023_02/032002000</t>
  </si>
  <si>
    <t>108</t>
  </si>
  <si>
    <t>034002000</t>
  </si>
  <si>
    <t>Zabezpečení staveniště</t>
  </si>
  <si>
    <t>13949049</t>
  </si>
  <si>
    <t>https://podminky.urs.cz/item/CS_URS_2023_02/034002000</t>
  </si>
  <si>
    <t>109</t>
  </si>
  <si>
    <t>039002000</t>
  </si>
  <si>
    <t>Zrušení zařízení staveniště</t>
  </si>
  <si>
    <t>1601447816</t>
  </si>
  <si>
    <t>https://podminky.urs.cz/item/CS_URS_2023_02/039002000</t>
  </si>
  <si>
    <t>D1.4.3.2 - Umělé osvětlení multifunkčního sálu - neuznatelné náklady</t>
  </si>
  <si>
    <t xml:space="preserve">    VRN1 - Průzkumné, geodetické a projektové práce</t>
  </si>
  <si>
    <t xml:space="preserve">    VRN4 - Inženýrská činnost</t>
  </si>
  <si>
    <t xml:space="preserve">    VRN8 - Přesun stavebních kapacit</t>
  </si>
  <si>
    <t xml:space="preserve">    VRN9 - Ostatní náklady</t>
  </si>
  <si>
    <t>VRN1</t>
  </si>
  <si>
    <t>Průzkumné, geodetické a projektové práce</t>
  </si>
  <si>
    <t>011464000</t>
  </si>
  <si>
    <t>Měření (monitoring) úrovně osvětlení_x000d_
Světelně technický výpočet instalovaných svítidel včetně vystavení protokolu</t>
  </si>
  <si>
    <t>-1304200732</t>
  </si>
  <si>
    <t>https://podminky.urs.cz/item/CS_URS_2023_02/011464000</t>
  </si>
  <si>
    <t>013254000</t>
  </si>
  <si>
    <t>Dokumentace skutečného provedení stavby</t>
  </si>
  <si>
    <t>1989639299</t>
  </si>
  <si>
    <t>https://podminky.urs.cz/item/CS_URS_2023_02/013254000</t>
  </si>
  <si>
    <t>VRN4</t>
  </si>
  <si>
    <t>Inženýrská činnost</t>
  </si>
  <si>
    <t>044002000</t>
  </si>
  <si>
    <t>Revize</t>
  </si>
  <si>
    <t>1922096394</t>
  </si>
  <si>
    <t>https://podminky.urs.cz/item/CS_URS_2023_02/044002000</t>
  </si>
  <si>
    <t>045303000</t>
  </si>
  <si>
    <t>Koordinační činnost s ostatními profesemi</t>
  </si>
  <si>
    <t>1450887089</t>
  </si>
  <si>
    <t>https://podminky.urs.cz/item/CS_URS_2023_02/045303000</t>
  </si>
  <si>
    <t>VRN8</t>
  </si>
  <si>
    <t>Přesun stavebních kapacit</t>
  </si>
  <si>
    <t>081002000</t>
  </si>
  <si>
    <t>Doprava zaměstnanců</t>
  </si>
  <si>
    <t>-793847486</t>
  </si>
  <si>
    <t>https://podminky.urs.cz/item/CS_URS_2023_02/081002000</t>
  </si>
  <si>
    <t>082002000</t>
  </si>
  <si>
    <t>Stravné, nocležné</t>
  </si>
  <si>
    <t>1368405486</t>
  </si>
  <si>
    <t>https://podminky.urs.cz/item/CS_URS_2023_02/082002000</t>
  </si>
  <si>
    <t>VRN9</t>
  </si>
  <si>
    <t>Ostatní náklady</t>
  </si>
  <si>
    <t>092103001</t>
  </si>
  <si>
    <t>Náklady na zkušební provoz</t>
  </si>
  <si>
    <t>-1641898946</t>
  </si>
  <si>
    <t>https://podminky.urs.cz/item/CS_URS_2023_02/092103001</t>
  </si>
  <si>
    <t>092203000</t>
  </si>
  <si>
    <t>Náklady na zaškolení</t>
  </si>
  <si>
    <t>1303091084</t>
  </si>
  <si>
    <t>https://podminky.urs.cz/item/CS_URS_2023_02/092203000</t>
  </si>
  <si>
    <t>D1.4.3.3 - Umělé osvětlení sál aerobiku - uznatelné náklady</t>
  </si>
  <si>
    <t>Věže pojízdné trubkové nebo dílcové s maximálním zatížením podlahy do 200 kg/m2 šířky přes 0,9 do 1,6 m, délky do 3,2 m výšky přes 9,6 m do 10,6 m montáž včetně použití OSB desek</t>
  </si>
  <si>
    <t>Věže pojízdné trubkové nebo dílcové s maximálním zatížením podlahy do 200 kg/m2 šířky přes 0,9 do 1,6 m, délky do 3,2 m výšky přes 9,6 m do 10,6 m příplatek k ceně za každý den použití včetně použití OSB desek</t>
  </si>
  <si>
    <t>-710622173</t>
  </si>
  <si>
    <t>Skříň A2</t>
  </si>
  <si>
    <t>Rozvaděč A2</t>
  </si>
  <si>
    <t>Ústředna CBS - centrální bateriový systém_x000d_
Doplnění pro 2x okruh</t>
  </si>
  <si>
    <t>-1087540524</t>
  </si>
  <si>
    <t>Montáž svítidel s integrovaným zdrojem LED se zapojením vodičů průmyslových reflektorů</t>
  </si>
  <si>
    <t>31501-461</t>
  </si>
  <si>
    <t>Svítidlo SYMETRICKÉ LED 87W 12068lm 4000K CRI80 DALI CLO IP66 IK08 vestavné dle specifikace</t>
  </si>
  <si>
    <t>31502-461</t>
  </si>
  <si>
    <t>Svítidlo SYMETRICKÉ LED 116W 16034lm 4000K CRI80 DALI CLO IP66 IK08 vestavné dle specifikace</t>
  </si>
  <si>
    <t>-1365911037</t>
  </si>
  <si>
    <t>31914</t>
  </si>
  <si>
    <t>Montážní rám pro svítidlo LED</t>
  </si>
  <si>
    <t>-1922033794</t>
  </si>
  <si>
    <t>741372101</t>
  </si>
  <si>
    <t>Montáž svítidel s integrovaným zdrojem LED se zapojením vodičů interiérových vestavných stropních bodových</t>
  </si>
  <si>
    <t>866448066</t>
  </si>
  <si>
    <t>https://podminky.urs.cz/item/CS_URS_2023_02/741372101</t>
  </si>
  <si>
    <t>NLILEF029E</t>
  </si>
  <si>
    <t>Svítidlo LED nouzové pro osvětlení únikových cest 1W, IP20W, napojení na CBS</t>
  </si>
  <si>
    <t>1553639484</t>
  </si>
  <si>
    <t>-1550013040</t>
  </si>
  <si>
    <t>-1179271302</t>
  </si>
  <si>
    <t>41775824</t>
  </si>
  <si>
    <t>1994902767</t>
  </si>
  <si>
    <t>D1.4.3.4 - Umělé osvětlení sál aerobiku - neuznatelné náklady</t>
  </si>
  <si>
    <t>1429297611</t>
  </si>
  <si>
    <t>-2121448910</t>
  </si>
  <si>
    <t>-1931909143</t>
  </si>
  <si>
    <t>-399698256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</si>
</sst>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45412112r" TargetMode="External" /><Relationship Id="rId2" Type="http://schemas.openxmlformats.org/officeDocument/2006/relationships/hyperlink" Target="https://podminky.urs.cz/item/CS_URS_2023_02/946112121" TargetMode="External" /><Relationship Id="rId3" Type="http://schemas.openxmlformats.org/officeDocument/2006/relationships/hyperlink" Target="https://podminky.urs.cz/item/CS_URS_2023_02/946112221" TargetMode="External" /><Relationship Id="rId4" Type="http://schemas.openxmlformats.org/officeDocument/2006/relationships/hyperlink" Target="https://podminky.urs.cz/item/CS_URS_2023_02/946112821" TargetMode="External" /><Relationship Id="rId5" Type="http://schemas.openxmlformats.org/officeDocument/2006/relationships/hyperlink" Target="https://podminky.urs.cz/item/CS_URS_2023_02/9680627471" TargetMode="External" /><Relationship Id="rId6" Type="http://schemas.openxmlformats.org/officeDocument/2006/relationships/hyperlink" Target="https://podminky.urs.cz/item/CS_URS_2023_02/210021055" TargetMode="External" /><Relationship Id="rId7" Type="http://schemas.openxmlformats.org/officeDocument/2006/relationships/hyperlink" Target="https://podminky.urs.cz/item/CS_URS_2023_02/460932121" TargetMode="External" /><Relationship Id="rId8" Type="http://schemas.openxmlformats.org/officeDocument/2006/relationships/hyperlink" Target="https://podminky.urs.cz/item/CS_URS_2023_02/741112023" TargetMode="External" /><Relationship Id="rId9" Type="http://schemas.openxmlformats.org/officeDocument/2006/relationships/hyperlink" Target="https://podminky.urs.cz/item/CS_URS_2023_02/741112023" TargetMode="External" /><Relationship Id="rId10" Type="http://schemas.openxmlformats.org/officeDocument/2006/relationships/hyperlink" Target="https://podminky.urs.cz/item/CS_URS_2023_02/741122211" TargetMode="External" /><Relationship Id="rId11" Type="http://schemas.openxmlformats.org/officeDocument/2006/relationships/hyperlink" Target="https://podminky.urs.cz/item/CS_URS_2023_02/741122232" TargetMode="External" /><Relationship Id="rId12" Type="http://schemas.openxmlformats.org/officeDocument/2006/relationships/hyperlink" Target="https://podminky.urs.cz/item/CS_URS_2023_02/741122237" TargetMode="External" /><Relationship Id="rId13" Type="http://schemas.openxmlformats.org/officeDocument/2006/relationships/hyperlink" Target="https://podminky.urs.cz/item/CS_URS_2023_02/741130001" TargetMode="External" /><Relationship Id="rId14" Type="http://schemas.openxmlformats.org/officeDocument/2006/relationships/hyperlink" Target="https://podminky.urs.cz/item/CS_URS_2023_02/741210002" TargetMode="External" /><Relationship Id="rId15" Type="http://schemas.openxmlformats.org/officeDocument/2006/relationships/hyperlink" Target="https://podminky.urs.cz/item/CS_URS_2023_02/741210004" TargetMode="External" /><Relationship Id="rId16" Type="http://schemas.openxmlformats.org/officeDocument/2006/relationships/hyperlink" Target="https://podminky.urs.cz/item/CS_URS_2023_02/741372152" TargetMode="External" /><Relationship Id="rId17" Type="http://schemas.openxmlformats.org/officeDocument/2006/relationships/hyperlink" Target="https://podminky.urs.cz/item/CS_URS_2023_02/742210151" TargetMode="External" /><Relationship Id="rId18" Type="http://schemas.openxmlformats.org/officeDocument/2006/relationships/hyperlink" Target="https://podminky.urs.cz/item/CS_URS_2023_02/742110102.1" TargetMode="External" /><Relationship Id="rId19" Type="http://schemas.openxmlformats.org/officeDocument/2006/relationships/hyperlink" Target="https://podminky.urs.cz/item/CS_URS_2023_02/742110122.1" TargetMode="External" /><Relationship Id="rId20" Type="http://schemas.openxmlformats.org/officeDocument/2006/relationships/hyperlink" Target="https://podminky.urs.cz/item/CS_URS_2023_02/742121001" TargetMode="External" /><Relationship Id="rId21" Type="http://schemas.openxmlformats.org/officeDocument/2006/relationships/hyperlink" Target="https://podminky.urs.cz/item/CS_URS_2023_02/763135812" TargetMode="External" /><Relationship Id="rId22" Type="http://schemas.openxmlformats.org/officeDocument/2006/relationships/hyperlink" Target="https://podminky.urs.cz/item/CS_URS_2023_02/460680605" TargetMode="External" /><Relationship Id="rId23" Type="http://schemas.openxmlformats.org/officeDocument/2006/relationships/hyperlink" Target="https://podminky.urs.cz/item/CS_URS_2023_02/460710005" TargetMode="External" /><Relationship Id="rId24" Type="http://schemas.openxmlformats.org/officeDocument/2006/relationships/hyperlink" Target="https://podminky.urs.cz/item/CS_URS_2023_02/742190004" TargetMode="External" /><Relationship Id="rId25" Type="http://schemas.openxmlformats.org/officeDocument/2006/relationships/hyperlink" Target="https://podminky.urs.cz/item/CS_URS_2023_02/030001000" TargetMode="External" /><Relationship Id="rId26" Type="http://schemas.openxmlformats.org/officeDocument/2006/relationships/hyperlink" Target="https://podminky.urs.cz/item/CS_URS_2023_02/032002000" TargetMode="External" /><Relationship Id="rId27" Type="http://schemas.openxmlformats.org/officeDocument/2006/relationships/hyperlink" Target="https://podminky.urs.cz/item/CS_URS_2023_02/034002000" TargetMode="External" /><Relationship Id="rId28" Type="http://schemas.openxmlformats.org/officeDocument/2006/relationships/hyperlink" Target="https://podminky.urs.cz/item/CS_URS_2023_02/039002000" TargetMode="External" /><Relationship Id="rId2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1464000" TargetMode="External" /><Relationship Id="rId2" Type="http://schemas.openxmlformats.org/officeDocument/2006/relationships/hyperlink" Target="https://podminky.urs.cz/item/CS_URS_2023_02/013254000" TargetMode="External" /><Relationship Id="rId3" Type="http://schemas.openxmlformats.org/officeDocument/2006/relationships/hyperlink" Target="https://podminky.urs.cz/item/CS_URS_2023_02/044002000" TargetMode="External" /><Relationship Id="rId4" Type="http://schemas.openxmlformats.org/officeDocument/2006/relationships/hyperlink" Target="https://podminky.urs.cz/item/CS_URS_2023_02/045303000" TargetMode="External" /><Relationship Id="rId5" Type="http://schemas.openxmlformats.org/officeDocument/2006/relationships/hyperlink" Target="https://podminky.urs.cz/item/CS_URS_2023_02/081002000" TargetMode="External" /><Relationship Id="rId6" Type="http://schemas.openxmlformats.org/officeDocument/2006/relationships/hyperlink" Target="https://podminky.urs.cz/item/CS_URS_2023_02/082002000" TargetMode="External" /><Relationship Id="rId7" Type="http://schemas.openxmlformats.org/officeDocument/2006/relationships/hyperlink" Target="https://podminky.urs.cz/item/CS_URS_2023_02/092103001" TargetMode="External" /><Relationship Id="rId8" Type="http://schemas.openxmlformats.org/officeDocument/2006/relationships/hyperlink" Target="https://podminky.urs.cz/item/CS_URS_2023_02/092203000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46112121" TargetMode="External" /><Relationship Id="rId2" Type="http://schemas.openxmlformats.org/officeDocument/2006/relationships/hyperlink" Target="https://podminky.urs.cz/item/CS_URS_2023_02/946112221" TargetMode="External" /><Relationship Id="rId3" Type="http://schemas.openxmlformats.org/officeDocument/2006/relationships/hyperlink" Target="https://podminky.urs.cz/item/CS_URS_2023_02/946112821" TargetMode="External" /><Relationship Id="rId4" Type="http://schemas.openxmlformats.org/officeDocument/2006/relationships/hyperlink" Target="https://podminky.urs.cz/item/CS_URS_2023_02/210021055" TargetMode="External" /><Relationship Id="rId5" Type="http://schemas.openxmlformats.org/officeDocument/2006/relationships/hyperlink" Target="https://podminky.urs.cz/item/CS_URS_2023_02/460932121" TargetMode="External" /><Relationship Id="rId6" Type="http://schemas.openxmlformats.org/officeDocument/2006/relationships/hyperlink" Target="https://podminky.urs.cz/item/CS_URS_2023_02/741112023" TargetMode="External" /><Relationship Id="rId7" Type="http://schemas.openxmlformats.org/officeDocument/2006/relationships/hyperlink" Target="https://podminky.urs.cz/item/CS_URS_2023_02/741112023" TargetMode="External" /><Relationship Id="rId8" Type="http://schemas.openxmlformats.org/officeDocument/2006/relationships/hyperlink" Target="https://podminky.urs.cz/item/CS_URS_2023_02/741122211" TargetMode="External" /><Relationship Id="rId9" Type="http://schemas.openxmlformats.org/officeDocument/2006/relationships/hyperlink" Target="https://podminky.urs.cz/item/CS_URS_2023_02/741122237" TargetMode="External" /><Relationship Id="rId10" Type="http://schemas.openxmlformats.org/officeDocument/2006/relationships/hyperlink" Target="https://podminky.urs.cz/item/CS_URS_2023_02/741130001" TargetMode="External" /><Relationship Id="rId11" Type="http://schemas.openxmlformats.org/officeDocument/2006/relationships/hyperlink" Target="https://podminky.urs.cz/item/CS_URS_2023_02/741210002" TargetMode="External" /><Relationship Id="rId12" Type="http://schemas.openxmlformats.org/officeDocument/2006/relationships/hyperlink" Target="https://podminky.urs.cz/item/CS_URS_2023_02/741372152" TargetMode="External" /><Relationship Id="rId13" Type="http://schemas.openxmlformats.org/officeDocument/2006/relationships/hyperlink" Target="https://podminky.urs.cz/item/CS_URS_2023_02/741372101" TargetMode="External" /><Relationship Id="rId14" Type="http://schemas.openxmlformats.org/officeDocument/2006/relationships/hyperlink" Target="https://podminky.urs.cz/item/CS_URS_2023_02/742110102.1" TargetMode="External" /><Relationship Id="rId15" Type="http://schemas.openxmlformats.org/officeDocument/2006/relationships/hyperlink" Target="https://podminky.urs.cz/item/CS_URS_2023_02/742110122.1" TargetMode="External" /><Relationship Id="rId16" Type="http://schemas.openxmlformats.org/officeDocument/2006/relationships/hyperlink" Target="https://podminky.urs.cz/item/CS_URS_2023_02/742121001" TargetMode="External" /><Relationship Id="rId17" Type="http://schemas.openxmlformats.org/officeDocument/2006/relationships/hyperlink" Target="https://podminky.urs.cz/item/CS_URS_2023_02/460680605" TargetMode="External" /><Relationship Id="rId18" Type="http://schemas.openxmlformats.org/officeDocument/2006/relationships/hyperlink" Target="https://podminky.urs.cz/item/CS_URS_2023_02/460710005" TargetMode="External" /><Relationship Id="rId19" Type="http://schemas.openxmlformats.org/officeDocument/2006/relationships/hyperlink" Target="https://podminky.urs.cz/item/CS_URS_2023_02/742190004" TargetMode="External" /><Relationship Id="rId20" Type="http://schemas.openxmlformats.org/officeDocument/2006/relationships/hyperlink" Target="https://podminky.urs.cz/item/CS_URS_2023_02/030001000" TargetMode="External" /><Relationship Id="rId21" Type="http://schemas.openxmlformats.org/officeDocument/2006/relationships/hyperlink" Target="https://podminky.urs.cz/item/CS_URS_2023_02/032002000" TargetMode="External" /><Relationship Id="rId22" Type="http://schemas.openxmlformats.org/officeDocument/2006/relationships/hyperlink" Target="https://podminky.urs.cz/item/CS_URS_2023_02/034002000" TargetMode="External" /><Relationship Id="rId23" Type="http://schemas.openxmlformats.org/officeDocument/2006/relationships/hyperlink" Target="https://podminky.urs.cz/item/CS_URS_2023_02/039002000" TargetMode="External" /><Relationship Id="rId2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1464000" TargetMode="External" /><Relationship Id="rId2" Type="http://schemas.openxmlformats.org/officeDocument/2006/relationships/hyperlink" Target="https://podminky.urs.cz/item/CS_URS_2023_02/013254000" TargetMode="External" /><Relationship Id="rId3" Type="http://schemas.openxmlformats.org/officeDocument/2006/relationships/hyperlink" Target="https://podminky.urs.cz/item/CS_URS_2023_02/044002000" TargetMode="External" /><Relationship Id="rId4" Type="http://schemas.openxmlformats.org/officeDocument/2006/relationships/hyperlink" Target="https://podminky.urs.cz/item/CS_URS_2023_02/045303000" TargetMode="External" /><Relationship Id="rId5" Type="http://schemas.openxmlformats.org/officeDocument/2006/relationships/hyperlink" Target="https://podminky.urs.cz/item/CS_URS_2023_02/081002000" TargetMode="External" /><Relationship Id="rId6" Type="http://schemas.openxmlformats.org/officeDocument/2006/relationships/hyperlink" Target="https://podminky.urs.cz/item/CS_URS_2023_02/082002000" TargetMode="External" /><Relationship Id="rId7" Type="http://schemas.openxmlformats.org/officeDocument/2006/relationships/hyperlink" Target="https://podminky.urs.cz/item/CS_URS_2023_02/092103001" TargetMode="External" /><Relationship Id="rId8" Type="http://schemas.openxmlformats.org/officeDocument/2006/relationships/hyperlink" Target="https://podminky.urs.cz/item/CS_URS_2023_02/092203000" TargetMode="External" /><Relationship Id="rId9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34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36</v>
      </c>
      <c r="AO17" s="19"/>
      <c r="AP17" s="19"/>
      <c r="AQ17" s="19"/>
      <c r="AR17" s="17"/>
      <c r="BE17" s="28"/>
      <c r="BS17" s="14" t="s">
        <v>37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40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42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43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44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45</v>
      </c>
      <c r="E29" s="44"/>
      <c r="F29" s="29" t="s">
        <v>46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47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48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49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50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51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52</v>
      </c>
      <c r="U35" s="51"/>
      <c r="V35" s="51"/>
      <c r="W35" s="51"/>
      <c r="X35" s="53" t="s">
        <v>53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54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11-2023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Víceúčelová sportovní hala Hodonín - oprava a modernizace po tornádu - D1.4.3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28. 4. 2023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Město Hodonín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>Marek Hrbotický</v>
      </c>
      <c r="AN49" s="61"/>
      <c r="AO49" s="61"/>
      <c r="AP49" s="61"/>
      <c r="AQ49" s="37"/>
      <c r="AR49" s="41"/>
      <c r="AS49" s="71" t="s">
        <v>55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38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56</v>
      </c>
      <c r="D52" s="84"/>
      <c r="E52" s="84"/>
      <c r="F52" s="84"/>
      <c r="G52" s="84"/>
      <c r="H52" s="85"/>
      <c r="I52" s="86" t="s">
        <v>57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58</v>
      </c>
      <c r="AH52" s="84"/>
      <c r="AI52" s="84"/>
      <c r="AJ52" s="84"/>
      <c r="AK52" s="84"/>
      <c r="AL52" s="84"/>
      <c r="AM52" s="84"/>
      <c r="AN52" s="86" t="s">
        <v>59</v>
      </c>
      <c r="AO52" s="84"/>
      <c r="AP52" s="84"/>
      <c r="AQ52" s="88" t="s">
        <v>60</v>
      </c>
      <c r="AR52" s="41"/>
      <c r="AS52" s="89" t="s">
        <v>61</v>
      </c>
      <c r="AT52" s="90" t="s">
        <v>62</v>
      </c>
      <c r="AU52" s="90" t="s">
        <v>63</v>
      </c>
      <c r="AV52" s="90" t="s">
        <v>64</v>
      </c>
      <c r="AW52" s="90" t="s">
        <v>65</v>
      </c>
      <c r="AX52" s="90" t="s">
        <v>66</v>
      </c>
      <c r="AY52" s="90" t="s">
        <v>67</v>
      </c>
      <c r="AZ52" s="90" t="s">
        <v>68</v>
      </c>
      <c r="BA52" s="90" t="s">
        <v>69</v>
      </c>
      <c r="BB52" s="90" t="s">
        <v>70</v>
      </c>
      <c r="BC52" s="90" t="s">
        <v>71</v>
      </c>
      <c r="BD52" s="91" t="s">
        <v>72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73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ROUND(SUM(AG55:AG58),2)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ROUND(SUM(AS55:AS58),2)</f>
        <v>0</v>
      </c>
      <c r="AT54" s="103">
        <f>ROUND(SUM(AV54:AW54),2)</f>
        <v>0</v>
      </c>
      <c r="AU54" s="104">
        <f>ROUND(SUM(AU55:AU58),5)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ROUND(SUM(AZ55:AZ58),2)</f>
        <v>0</v>
      </c>
      <c r="BA54" s="103">
        <f>ROUND(SUM(BA55:BA58),2)</f>
        <v>0</v>
      </c>
      <c r="BB54" s="103">
        <f>ROUND(SUM(BB55:BB58),2)</f>
        <v>0</v>
      </c>
      <c r="BC54" s="103">
        <f>ROUND(SUM(BC55:BC58),2)</f>
        <v>0</v>
      </c>
      <c r="BD54" s="105">
        <f>ROUND(SUM(BD55:BD58),2)</f>
        <v>0</v>
      </c>
      <c r="BE54" s="6"/>
      <c r="BS54" s="106" t="s">
        <v>74</v>
      </c>
      <c r="BT54" s="106" t="s">
        <v>75</v>
      </c>
      <c r="BU54" s="107" t="s">
        <v>76</v>
      </c>
      <c r="BV54" s="106" t="s">
        <v>77</v>
      </c>
      <c r="BW54" s="106" t="s">
        <v>5</v>
      </c>
      <c r="BX54" s="106" t="s">
        <v>78</v>
      </c>
      <c r="CL54" s="106" t="s">
        <v>19</v>
      </c>
    </row>
    <row r="55" s="7" customFormat="1" ht="24.75" customHeight="1">
      <c r="A55" s="108" t="s">
        <v>79</v>
      </c>
      <c r="B55" s="109"/>
      <c r="C55" s="110"/>
      <c r="D55" s="111" t="s">
        <v>80</v>
      </c>
      <c r="E55" s="111"/>
      <c r="F55" s="111"/>
      <c r="G55" s="111"/>
      <c r="H55" s="111"/>
      <c r="I55" s="112"/>
      <c r="J55" s="111" t="s">
        <v>81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'D1.4.3.1 - Umělé osvětlen...'!J30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82</v>
      </c>
      <c r="AR55" s="115"/>
      <c r="AS55" s="116">
        <v>0</v>
      </c>
      <c r="AT55" s="117">
        <f>ROUND(SUM(AV55:AW55),2)</f>
        <v>0</v>
      </c>
      <c r="AU55" s="118">
        <f>'D1.4.3.1 - Umělé osvětlen...'!P91</f>
        <v>0</v>
      </c>
      <c r="AV55" s="117">
        <f>'D1.4.3.1 - Umělé osvětlen...'!J33</f>
        <v>0</v>
      </c>
      <c r="AW55" s="117">
        <f>'D1.4.3.1 - Umělé osvětlen...'!J34</f>
        <v>0</v>
      </c>
      <c r="AX55" s="117">
        <f>'D1.4.3.1 - Umělé osvětlen...'!J35</f>
        <v>0</v>
      </c>
      <c r="AY55" s="117">
        <f>'D1.4.3.1 - Umělé osvětlen...'!J36</f>
        <v>0</v>
      </c>
      <c r="AZ55" s="117">
        <f>'D1.4.3.1 - Umělé osvětlen...'!F33</f>
        <v>0</v>
      </c>
      <c r="BA55" s="117">
        <f>'D1.4.3.1 - Umělé osvětlen...'!F34</f>
        <v>0</v>
      </c>
      <c r="BB55" s="117">
        <f>'D1.4.3.1 - Umělé osvětlen...'!F35</f>
        <v>0</v>
      </c>
      <c r="BC55" s="117">
        <f>'D1.4.3.1 - Umělé osvětlen...'!F36</f>
        <v>0</v>
      </c>
      <c r="BD55" s="119">
        <f>'D1.4.3.1 - Umělé osvětlen...'!F37</f>
        <v>0</v>
      </c>
      <c r="BE55" s="7"/>
      <c r="BT55" s="120" t="s">
        <v>83</v>
      </c>
      <c r="BV55" s="120" t="s">
        <v>77</v>
      </c>
      <c r="BW55" s="120" t="s">
        <v>84</v>
      </c>
      <c r="BX55" s="120" t="s">
        <v>5</v>
      </c>
      <c r="CL55" s="120" t="s">
        <v>19</v>
      </c>
      <c r="CM55" s="120" t="s">
        <v>85</v>
      </c>
    </row>
    <row r="56" s="7" customFormat="1" ht="24.75" customHeight="1">
      <c r="A56" s="108" t="s">
        <v>79</v>
      </c>
      <c r="B56" s="109"/>
      <c r="C56" s="110"/>
      <c r="D56" s="111" t="s">
        <v>86</v>
      </c>
      <c r="E56" s="111"/>
      <c r="F56" s="111"/>
      <c r="G56" s="111"/>
      <c r="H56" s="111"/>
      <c r="I56" s="112"/>
      <c r="J56" s="111" t="s">
        <v>87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'D1.4.3.2 - Umělé osvětlen...'!J30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82</v>
      </c>
      <c r="AR56" s="115"/>
      <c r="AS56" s="116">
        <v>0</v>
      </c>
      <c r="AT56" s="117">
        <f>ROUND(SUM(AV56:AW56),2)</f>
        <v>0</v>
      </c>
      <c r="AU56" s="118">
        <f>'D1.4.3.2 - Umělé osvětlen...'!P84</f>
        <v>0</v>
      </c>
      <c r="AV56" s="117">
        <f>'D1.4.3.2 - Umělé osvětlen...'!J33</f>
        <v>0</v>
      </c>
      <c r="AW56" s="117">
        <f>'D1.4.3.2 - Umělé osvětlen...'!J34</f>
        <v>0</v>
      </c>
      <c r="AX56" s="117">
        <f>'D1.4.3.2 - Umělé osvětlen...'!J35</f>
        <v>0</v>
      </c>
      <c r="AY56" s="117">
        <f>'D1.4.3.2 - Umělé osvětlen...'!J36</f>
        <v>0</v>
      </c>
      <c r="AZ56" s="117">
        <f>'D1.4.3.2 - Umělé osvětlen...'!F33</f>
        <v>0</v>
      </c>
      <c r="BA56" s="117">
        <f>'D1.4.3.2 - Umělé osvětlen...'!F34</f>
        <v>0</v>
      </c>
      <c r="BB56" s="117">
        <f>'D1.4.3.2 - Umělé osvětlen...'!F35</f>
        <v>0</v>
      </c>
      <c r="BC56" s="117">
        <f>'D1.4.3.2 - Umělé osvětlen...'!F36</f>
        <v>0</v>
      </c>
      <c r="BD56" s="119">
        <f>'D1.4.3.2 - Umělé osvětlen...'!F37</f>
        <v>0</v>
      </c>
      <c r="BE56" s="7"/>
      <c r="BT56" s="120" t="s">
        <v>83</v>
      </c>
      <c r="BV56" s="120" t="s">
        <v>77</v>
      </c>
      <c r="BW56" s="120" t="s">
        <v>88</v>
      </c>
      <c r="BX56" s="120" t="s">
        <v>5</v>
      </c>
      <c r="CL56" s="120" t="s">
        <v>19</v>
      </c>
      <c r="CM56" s="120" t="s">
        <v>85</v>
      </c>
    </row>
    <row r="57" s="7" customFormat="1" ht="24.75" customHeight="1">
      <c r="A57" s="108" t="s">
        <v>79</v>
      </c>
      <c r="B57" s="109"/>
      <c r="C57" s="110"/>
      <c r="D57" s="111" t="s">
        <v>89</v>
      </c>
      <c r="E57" s="111"/>
      <c r="F57" s="111"/>
      <c r="G57" s="111"/>
      <c r="H57" s="111"/>
      <c r="I57" s="112"/>
      <c r="J57" s="111" t="s">
        <v>90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'D1.4.3.3 - Umělé osvětlen...'!J30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82</v>
      </c>
      <c r="AR57" s="115"/>
      <c r="AS57" s="116">
        <v>0</v>
      </c>
      <c r="AT57" s="117">
        <f>ROUND(SUM(AV57:AW57),2)</f>
        <v>0</v>
      </c>
      <c r="AU57" s="118">
        <f>'D1.4.3.3 - Umělé osvětlen...'!P89</f>
        <v>0</v>
      </c>
      <c r="AV57" s="117">
        <f>'D1.4.3.3 - Umělé osvětlen...'!J33</f>
        <v>0</v>
      </c>
      <c r="AW57" s="117">
        <f>'D1.4.3.3 - Umělé osvětlen...'!J34</f>
        <v>0</v>
      </c>
      <c r="AX57" s="117">
        <f>'D1.4.3.3 - Umělé osvětlen...'!J35</f>
        <v>0</v>
      </c>
      <c r="AY57" s="117">
        <f>'D1.4.3.3 - Umělé osvětlen...'!J36</f>
        <v>0</v>
      </c>
      <c r="AZ57" s="117">
        <f>'D1.4.3.3 - Umělé osvětlen...'!F33</f>
        <v>0</v>
      </c>
      <c r="BA57" s="117">
        <f>'D1.4.3.3 - Umělé osvětlen...'!F34</f>
        <v>0</v>
      </c>
      <c r="BB57" s="117">
        <f>'D1.4.3.3 - Umělé osvětlen...'!F35</f>
        <v>0</v>
      </c>
      <c r="BC57" s="117">
        <f>'D1.4.3.3 - Umělé osvětlen...'!F36</f>
        <v>0</v>
      </c>
      <c r="BD57" s="119">
        <f>'D1.4.3.3 - Umělé osvětlen...'!F37</f>
        <v>0</v>
      </c>
      <c r="BE57" s="7"/>
      <c r="BT57" s="120" t="s">
        <v>83</v>
      </c>
      <c r="BV57" s="120" t="s">
        <v>77</v>
      </c>
      <c r="BW57" s="120" t="s">
        <v>91</v>
      </c>
      <c r="BX57" s="120" t="s">
        <v>5</v>
      </c>
      <c r="CL57" s="120" t="s">
        <v>19</v>
      </c>
      <c r="CM57" s="120" t="s">
        <v>85</v>
      </c>
    </row>
    <row r="58" s="7" customFormat="1" ht="24.75" customHeight="1">
      <c r="A58" s="108" t="s">
        <v>79</v>
      </c>
      <c r="B58" s="109"/>
      <c r="C58" s="110"/>
      <c r="D58" s="111" t="s">
        <v>92</v>
      </c>
      <c r="E58" s="111"/>
      <c r="F58" s="111"/>
      <c r="G58" s="111"/>
      <c r="H58" s="111"/>
      <c r="I58" s="112"/>
      <c r="J58" s="111" t="s">
        <v>93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3">
        <f>'D1.4.3.4 - Umělé osvětlen...'!J30</f>
        <v>0</v>
      </c>
      <c r="AH58" s="112"/>
      <c r="AI58" s="112"/>
      <c r="AJ58" s="112"/>
      <c r="AK58" s="112"/>
      <c r="AL58" s="112"/>
      <c r="AM58" s="112"/>
      <c r="AN58" s="113">
        <f>SUM(AG58,AT58)</f>
        <v>0</v>
      </c>
      <c r="AO58" s="112"/>
      <c r="AP58" s="112"/>
      <c r="AQ58" s="114" t="s">
        <v>82</v>
      </c>
      <c r="AR58" s="115"/>
      <c r="AS58" s="121">
        <v>0</v>
      </c>
      <c r="AT58" s="122">
        <f>ROUND(SUM(AV58:AW58),2)</f>
        <v>0</v>
      </c>
      <c r="AU58" s="123">
        <f>'D1.4.3.4 - Umělé osvětlen...'!P84</f>
        <v>0</v>
      </c>
      <c r="AV58" s="122">
        <f>'D1.4.3.4 - Umělé osvětlen...'!J33</f>
        <v>0</v>
      </c>
      <c r="AW58" s="122">
        <f>'D1.4.3.4 - Umělé osvětlen...'!J34</f>
        <v>0</v>
      </c>
      <c r="AX58" s="122">
        <f>'D1.4.3.4 - Umělé osvětlen...'!J35</f>
        <v>0</v>
      </c>
      <c r="AY58" s="122">
        <f>'D1.4.3.4 - Umělé osvětlen...'!J36</f>
        <v>0</v>
      </c>
      <c r="AZ58" s="122">
        <f>'D1.4.3.4 - Umělé osvětlen...'!F33</f>
        <v>0</v>
      </c>
      <c r="BA58" s="122">
        <f>'D1.4.3.4 - Umělé osvětlen...'!F34</f>
        <v>0</v>
      </c>
      <c r="BB58" s="122">
        <f>'D1.4.3.4 - Umělé osvětlen...'!F35</f>
        <v>0</v>
      </c>
      <c r="BC58" s="122">
        <f>'D1.4.3.4 - Umělé osvětlen...'!F36</f>
        <v>0</v>
      </c>
      <c r="BD58" s="124">
        <f>'D1.4.3.4 - Umělé osvětlen...'!F37</f>
        <v>0</v>
      </c>
      <c r="BE58" s="7"/>
      <c r="BT58" s="120" t="s">
        <v>83</v>
      </c>
      <c r="BV58" s="120" t="s">
        <v>77</v>
      </c>
      <c r="BW58" s="120" t="s">
        <v>94</v>
      </c>
      <c r="BX58" s="120" t="s">
        <v>5</v>
      </c>
      <c r="CL58" s="120" t="s">
        <v>19</v>
      </c>
      <c r="CM58" s="120" t="s">
        <v>85</v>
      </c>
    </row>
    <row r="59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1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="2" customFormat="1" ht="6.96" customHeight="1">
      <c r="A60" s="35"/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41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sheet="1" formatColumns="0" formatRows="0" objects="1" scenarios="1" spinCount="100000" saltValue="QZZldqKFIE6goSRjGVyJN3P4Ta1FtoFumjKKBekNU7du/iEI/rErxFiPw/l87oz44T6KrWbsI38Oi60HXpuuTA==" hashValue="XUJnaj1ZUFOj7+UcyRhRrPQVoeAdyTqg80OaE3zTXaqDYF/OQDrZlgBxXH0apfutgfpCeI47vTl3Cj6RUS3MY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D1.4.3.1 - Umělé osvětlen...'!C2" display="/"/>
    <hyperlink ref="A56" location="'D1.4.3.2 - Umělé osvětlen...'!C2" display="/"/>
    <hyperlink ref="A57" location="'D1.4.3.3 - Umělé osvětlen...'!C2" display="/"/>
    <hyperlink ref="A58" location="'D1.4.3.4 - Umělé osvětle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85</v>
      </c>
    </row>
    <row r="4" hidden="1" s="1" customFormat="1" ht="24.96" customHeight="1">
      <c r="B4" s="17"/>
      <c r="D4" s="127" t="s">
        <v>95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26.25" customHeight="1">
      <c r="B7" s="17"/>
      <c r="E7" s="130" t="str">
        <f>'Rekapitulace stavby'!K6</f>
        <v>Víceúčelová sportovní hala Hodonín - oprava a modernizace po tornádu - D1.4.3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96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30" customHeight="1">
      <c r="A9" s="35"/>
      <c r="B9" s="41"/>
      <c r="C9" s="35"/>
      <c r="D9" s="35"/>
      <c r="E9" s="132" t="s">
        <v>97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28. 4. 2023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30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31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33</v>
      </c>
      <c r="E20" s="35"/>
      <c r="F20" s="35"/>
      <c r="G20" s="35"/>
      <c r="H20" s="35"/>
      <c r="I20" s="129" t="s">
        <v>26</v>
      </c>
      <c r="J20" s="133" t="s">
        <v>34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35</v>
      </c>
      <c r="F21" s="35"/>
      <c r="G21" s="35"/>
      <c r="H21" s="35"/>
      <c r="I21" s="129" t="s">
        <v>29</v>
      </c>
      <c r="J21" s="133" t="s">
        <v>36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38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39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71.25" customHeight="1">
      <c r="A27" s="135"/>
      <c r="B27" s="136"/>
      <c r="C27" s="135"/>
      <c r="D27" s="135"/>
      <c r="E27" s="137" t="s">
        <v>40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41</v>
      </c>
      <c r="E30" s="35"/>
      <c r="F30" s="35"/>
      <c r="G30" s="35"/>
      <c r="H30" s="35"/>
      <c r="I30" s="35"/>
      <c r="J30" s="141">
        <f>ROUND(J91,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43</v>
      </c>
      <c r="G32" s="35"/>
      <c r="H32" s="35"/>
      <c r="I32" s="142" t="s">
        <v>42</v>
      </c>
      <c r="J32" s="142" t="s">
        <v>44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45</v>
      </c>
      <c r="E33" s="129" t="s">
        <v>46</v>
      </c>
      <c r="F33" s="144">
        <f>ROUND((SUM(BE91:BE240)),  2)</f>
        <v>0</v>
      </c>
      <c r="G33" s="35"/>
      <c r="H33" s="35"/>
      <c r="I33" s="145">
        <v>0.20999999999999999</v>
      </c>
      <c r="J33" s="144">
        <f>ROUND(((SUM(BE91:BE240))*I33),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47</v>
      </c>
      <c r="F34" s="144">
        <f>ROUND((SUM(BF91:BF240)),  2)</f>
        <v>0</v>
      </c>
      <c r="G34" s="35"/>
      <c r="H34" s="35"/>
      <c r="I34" s="145">
        <v>0.14999999999999999</v>
      </c>
      <c r="J34" s="144">
        <f>ROUND(((SUM(BF91:BF240))*I34),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48</v>
      </c>
      <c r="F35" s="144">
        <f>ROUND((SUM(BG91:BG240)),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49</v>
      </c>
      <c r="F36" s="144">
        <f>ROUND((SUM(BH91:BH240)),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50</v>
      </c>
      <c r="F37" s="144">
        <f>ROUND((SUM(BI91:BI240)),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51</v>
      </c>
      <c r="E39" s="148"/>
      <c r="F39" s="148"/>
      <c r="G39" s="149" t="s">
        <v>52</v>
      </c>
      <c r="H39" s="150" t="s">
        <v>53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98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26.25" customHeight="1">
      <c r="A48" s="35"/>
      <c r="B48" s="36"/>
      <c r="C48" s="37"/>
      <c r="D48" s="37"/>
      <c r="E48" s="157" t="str">
        <f>E7</f>
        <v>Víceúčelová sportovní hala Hodonín - oprava a modernizace po tornádu - D1.4.3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96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30" customHeight="1">
      <c r="A50" s="35"/>
      <c r="B50" s="36"/>
      <c r="C50" s="37"/>
      <c r="D50" s="37"/>
      <c r="E50" s="66" t="str">
        <f>E9</f>
        <v>D1.4.3.1 - Umělé osvětlení multifunkčního sálu - uznatelné náklady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28. 4. 2023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Město Hodonín</v>
      </c>
      <c r="G54" s="37"/>
      <c r="H54" s="37"/>
      <c r="I54" s="29" t="s">
        <v>33</v>
      </c>
      <c r="J54" s="33" t="str">
        <f>E21</f>
        <v>Marek Hrbotický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38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99</v>
      </c>
      <c r="D57" s="159"/>
      <c r="E57" s="159"/>
      <c r="F57" s="159"/>
      <c r="G57" s="159"/>
      <c r="H57" s="159"/>
      <c r="I57" s="159"/>
      <c r="J57" s="160" t="s">
        <v>100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73</v>
      </c>
      <c r="D59" s="37"/>
      <c r="E59" s="37"/>
      <c r="F59" s="37"/>
      <c r="G59" s="37"/>
      <c r="H59" s="37"/>
      <c r="I59" s="37"/>
      <c r="J59" s="99">
        <f>J91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101</v>
      </c>
    </row>
    <row r="60" hidden="1" s="9" customFormat="1" ht="24.96" customHeight="1">
      <c r="A60" s="9"/>
      <c r="B60" s="162"/>
      <c r="C60" s="163"/>
      <c r="D60" s="164" t="s">
        <v>102</v>
      </c>
      <c r="E60" s="165"/>
      <c r="F60" s="165"/>
      <c r="G60" s="165"/>
      <c r="H60" s="165"/>
      <c r="I60" s="165"/>
      <c r="J60" s="166">
        <f>J92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103</v>
      </c>
      <c r="E61" s="171"/>
      <c r="F61" s="171"/>
      <c r="G61" s="171"/>
      <c r="H61" s="171"/>
      <c r="I61" s="171"/>
      <c r="J61" s="172">
        <f>J93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2"/>
      <c r="C62" s="163"/>
      <c r="D62" s="164" t="s">
        <v>104</v>
      </c>
      <c r="E62" s="165"/>
      <c r="F62" s="165"/>
      <c r="G62" s="165"/>
      <c r="H62" s="165"/>
      <c r="I62" s="165"/>
      <c r="J62" s="166">
        <f>J104</f>
        <v>0</v>
      </c>
      <c r="K62" s="163"/>
      <c r="L62" s="16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68"/>
      <c r="C63" s="169"/>
      <c r="D63" s="170" t="s">
        <v>105</v>
      </c>
      <c r="E63" s="171"/>
      <c r="F63" s="171"/>
      <c r="G63" s="171"/>
      <c r="H63" s="171"/>
      <c r="I63" s="171"/>
      <c r="J63" s="172">
        <f>J105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106</v>
      </c>
      <c r="E64" s="171"/>
      <c r="F64" s="171"/>
      <c r="G64" s="171"/>
      <c r="H64" s="171"/>
      <c r="I64" s="171"/>
      <c r="J64" s="172">
        <f>J157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107</v>
      </c>
      <c r="E65" s="171"/>
      <c r="F65" s="171"/>
      <c r="G65" s="171"/>
      <c r="H65" s="171"/>
      <c r="I65" s="171"/>
      <c r="J65" s="172">
        <f>J213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2"/>
      <c r="C66" s="163"/>
      <c r="D66" s="164" t="s">
        <v>108</v>
      </c>
      <c r="E66" s="165"/>
      <c r="F66" s="165"/>
      <c r="G66" s="165"/>
      <c r="H66" s="165"/>
      <c r="I66" s="165"/>
      <c r="J66" s="166">
        <f>J218</f>
        <v>0</v>
      </c>
      <c r="K66" s="163"/>
      <c r="L66" s="16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68"/>
      <c r="C67" s="169"/>
      <c r="D67" s="170" t="s">
        <v>109</v>
      </c>
      <c r="E67" s="171"/>
      <c r="F67" s="171"/>
      <c r="G67" s="171"/>
      <c r="H67" s="171"/>
      <c r="I67" s="171"/>
      <c r="J67" s="172">
        <f>J219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68"/>
      <c r="C68" s="169"/>
      <c r="D68" s="170" t="s">
        <v>110</v>
      </c>
      <c r="E68" s="171"/>
      <c r="F68" s="171"/>
      <c r="G68" s="171"/>
      <c r="H68" s="171"/>
      <c r="I68" s="171"/>
      <c r="J68" s="172">
        <f>J226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62"/>
      <c r="C69" s="163"/>
      <c r="D69" s="164" t="s">
        <v>111</v>
      </c>
      <c r="E69" s="165"/>
      <c r="F69" s="165"/>
      <c r="G69" s="165"/>
      <c r="H69" s="165"/>
      <c r="I69" s="165"/>
      <c r="J69" s="166">
        <f>J228</f>
        <v>0</v>
      </c>
      <c r="K69" s="163"/>
      <c r="L69" s="16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9" customFormat="1" ht="24.96" customHeight="1">
      <c r="A70" s="9"/>
      <c r="B70" s="162"/>
      <c r="C70" s="163"/>
      <c r="D70" s="164" t="s">
        <v>112</v>
      </c>
      <c r="E70" s="165"/>
      <c r="F70" s="165"/>
      <c r="G70" s="165"/>
      <c r="H70" s="165"/>
      <c r="I70" s="165"/>
      <c r="J70" s="166">
        <f>J231</f>
        <v>0</v>
      </c>
      <c r="K70" s="163"/>
      <c r="L70" s="167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68"/>
      <c r="C71" s="169"/>
      <c r="D71" s="170" t="s">
        <v>113</v>
      </c>
      <c r="E71" s="171"/>
      <c r="F71" s="171"/>
      <c r="G71" s="171"/>
      <c r="H71" s="171"/>
      <c r="I71" s="171"/>
      <c r="J71" s="172">
        <f>J232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hidden="1" s="2" customFormat="1" ht="6.96" customHeight="1">
      <c r="A73" s="3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hidden="1"/>
    <row r="75" hidden="1"/>
    <row r="76" hidden="1"/>
    <row r="77" s="2" customFormat="1" ht="6.96" customHeight="1">
      <c r="A77" s="35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24.96" customHeight="1">
      <c r="A78" s="35"/>
      <c r="B78" s="36"/>
      <c r="C78" s="20" t="s">
        <v>114</v>
      </c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16</v>
      </c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6.25" customHeight="1">
      <c r="A81" s="35"/>
      <c r="B81" s="36"/>
      <c r="C81" s="37"/>
      <c r="D81" s="37"/>
      <c r="E81" s="157" t="str">
        <f>E7</f>
        <v>Víceúčelová sportovní hala Hodonín - oprava a modernizace po tornádu - D1.4.3</v>
      </c>
      <c r="F81" s="29"/>
      <c r="G81" s="29"/>
      <c r="H81" s="29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2" customHeight="1">
      <c r="A82" s="35"/>
      <c r="B82" s="36"/>
      <c r="C82" s="29" t="s">
        <v>96</v>
      </c>
      <c r="D82" s="37"/>
      <c r="E82" s="37"/>
      <c r="F82" s="37"/>
      <c r="G82" s="37"/>
      <c r="H82" s="37"/>
      <c r="I82" s="37"/>
      <c r="J82" s="37"/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30" customHeight="1">
      <c r="A83" s="35"/>
      <c r="B83" s="36"/>
      <c r="C83" s="37"/>
      <c r="D83" s="37"/>
      <c r="E83" s="66" t="str">
        <f>E9</f>
        <v>D1.4.3.1 - Umělé osvětlení multifunkčního sálu - uznatelné náklady</v>
      </c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6.96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2" customHeight="1">
      <c r="A85" s="35"/>
      <c r="B85" s="36"/>
      <c r="C85" s="29" t="s">
        <v>21</v>
      </c>
      <c r="D85" s="37"/>
      <c r="E85" s="37"/>
      <c r="F85" s="24" t="str">
        <f>F12</f>
        <v xml:space="preserve"> </v>
      </c>
      <c r="G85" s="37"/>
      <c r="H85" s="37"/>
      <c r="I85" s="29" t="s">
        <v>23</v>
      </c>
      <c r="J85" s="69" t="str">
        <f>IF(J12="","",J12)</f>
        <v>28. 4. 2023</v>
      </c>
      <c r="K85" s="37"/>
      <c r="L85" s="13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3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5.15" customHeight="1">
      <c r="A87" s="35"/>
      <c r="B87" s="36"/>
      <c r="C87" s="29" t="s">
        <v>25</v>
      </c>
      <c r="D87" s="37"/>
      <c r="E87" s="37"/>
      <c r="F87" s="24" t="str">
        <f>E15</f>
        <v>Město Hodonín</v>
      </c>
      <c r="G87" s="37"/>
      <c r="H87" s="37"/>
      <c r="I87" s="29" t="s">
        <v>33</v>
      </c>
      <c r="J87" s="33" t="str">
        <f>E21</f>
        <v>Marek Hrbotický</v>
      </c>
      <c r="K87" s="37"/>
      <c r="L87" s="13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5.15" customHeight="1">
      <c r="A88" s="35"/>
      <c r="B88" s="36"/>
      <c r="C88" s="29" t="s">
        <v>31</v>
      </c>
      <c r="D88" s="37"/>
      <c r="E88" s="37"/>
      <c r="F88" s="24" t="str">
        <f>IF(E18="","",E18)</f>
        <v>Vyplň údaj</v>
      </c>
      <c r="G88" s="37"/>
      <c r="H88" s="37"/>
      <c r="I88" s="29" t="s">
        <v>38</v>
      </c>
      <c r="J88" s="33" t="str">
        <f>E24</f>
        <v xml:space="preserve"> </v>
      </c>
      <c r="K88" s="37"/>
      <c r="L88" s="13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0.32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3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11" customFormat="1" ht="29.28" customHeight="1">
      <c r="A90" s="174"/>
      <c r="B90" s="175"/>
      <c r="C90" s="176" t="s">
        <v>115</v>
      </c>
      <c r="D90" s="177" t="s">
        <v>60</v>
      </c>
      <c r="E90" s="177" t="s">
        <v>56</v>
      </c>
      <c r="F90" s="177" t="s">
        <v>57</v>
      </c>
      <c r="G90" s="177" t="s">
        <v>116</v>
      </c>
      <c r="H90" s="177" t="s">
        <v>117</v>
      </c>
      <c r="I90" s="177" t="s">
        <v>118</v>
      </c>
      <c r="J90" s="178" t="s">
        <v>100</v>
      </c>
      <c r="K90" s="179" t="s">
        <v>119</v>
      </c>
      <c r="L90" s="180"/>
      <c r="M90" s="89" t="s">
        <v>19</v>
      </c>
      <c r="N90" s="90" t="s">
        <v>45</v>
      </c>
      <c r="O90" s="90" t="s">
        <v>120</v>
      </c>
      <c r="P90" s="90" t="s">
        <v>121</v>
      </c>
      <c r="Q90" s="90" t="s">
        <v>122</v>
      </c>
      <c r="R90" s="90" t="s">
        <v>123</v>
      </c>
      <c r="S90" s="90" t="s">
        <v>124</v>
      </c>
      <c r="T90" s="91" t="s">
        <v>125</v>
      </c>
      <c r="U90" s="174"/>
      <c r="V90" s="174"/>
      <c r="W90" s="174"/>
      <c r="X90" s="174"/>
      <c r="Y90" s="174"/>
      <c r="Z90" s="174"/>
      <c r="AA90" s="174"/>
      <c r="AB90" s="174"/>
      <c r="AC90" s="174"/>
      <c r="AD90" s="174"/>
      <c r="AE90" s="174"/>
    </row>
    <row r="91" s="2" customFormat="1" ht="22.8" customHeight="1">
      <c r="A91" s="35"/>
      <c r="B91" s="36"/>
      <c r="C91" s="96" t="s">
        <v>126</v>
      </c>
      <c r="D91" s="37"/>
      <c r="E91" s="37"/>
      <c r="F91" s="37"/>
      <c r="G91" s="37"/>
      <c r="H91" s="37"/>
      <c r="I91" s="37"/>
      <c r="J91" s="181">
        <f>BK91</f>
        <v>0</v>
      </c>
      <c r="K91" s="37"/>
      <c r="L91" s="41"/>
      <c r="M91" s="92"/>
      <c r="N91" s="182"/>
      <c r="O91" s="93"/>
      <c r="P91" s="183">
        <f>P92+P104+P218+P228+P231</f>
        <v>0</v>
      </c>
      <c r="Q91" s="93"/>
      <c r="R91" s="183">
        <f>R92+R104+R218+R228+R231</f>
        <v>52.252659999999992</v>
      </c>
      <c r="S91" s="93"/>
      <c r="T91" s="184">
        <f>T92+T104+T218+T228+T231</f>
        <v>2.1776399999999998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74</v>
      </c>
      <c r="AU91" s="14" t="s">
        <v>101</v>
      </c>
      <c r="BK91" s="185">
        <f>BK92+BK104+BK218+BK228+BK231</f>
        <v>0</v>
      </c>
    </row>
    <row r="92" s="12" customFormat="1" ht="25.92" customHeight="1">
      <c r="A92" s="12"/>
      <c r="B92" s="186"/>
      <c r="C92" s="187"/>
      <c r="D92" s="188" t="s">
        <v>74</v>
      </c>
      <c r="E92" s="189" t="s">
        <v>127</v>
      </c>
      <c r="F92" s="189" t="s">
        <v>128</v>
      </c>
      <c r="G92" s="187"/>
      <c r="H92" s="187"/>
      <c r="I92" s="190"/>
      <c r="J92" s="191">
        <f>BK92</f>
        <v>0</v>
      </c>
      <c r="K92" s="187"/>
      <c r="L92" s="192"/>
      <c r="M92" s="193"/>
      <c r="N92" s="194"/>
      <c r="O92" s="194"/>
      <c r="P92" s="195">
        <f>P93</f>
        <v>0</v>
      </c>
      <c r="Q92" s="194"/>
      <c r="R92" s="195">
        <f>R93</f>
        <v>0</v>
      </c>
      <c r="S92" s="194"/>
      <c r="T92" s="196">
        <f>T93</f>
        <v>1.7999999999999998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7" t="s">
        <v>83</v>
      </c>
      <c r="AT92" s="198" t="s">
        <v>74</v>
      </c>
      <c r="AU92" s="198" t="s">
        <v>75</v>
      </c>
      <c r="AY92" s="197" t="s">
        <v>129</v>
      </c>
      <c r="BK92" s="199">
        <f>BK93</f>
        <v>0</v>
      </c>
    </row>
    <row r="93" s="12" customFormat="1" ht="22.8" customHeight="1">
      <c r="A93" s="12"/>
      <c r="B93" s="186"/>
      <c r="C93" s="187"/>
      <c r="D93" s="188" t="s">
        <v>74</v>
      </c>
      <c r="E93" s="200" t="s">
        <v>130</v>
      </c>
      <c r="F93" s="200" t="s">
        <v>131</v>
      </c>
      <c r="G93" s="187"/>
      <c r="H93" s="187"/>
      <c r="I93" s="190"/>
      <c r="J93" s="201">
        <f>BK93</f>
        <v>0</v>
      </c>
      <c r="K93" s="187"/>
      <c r="L93" s="192"/>
      <c r="M93" s="193"/>
      <c r="N93" s="194"/>
      <c r="O93" s="194"/>
      <c r="P93" s="195">
        <f>SUM(P94:P103)</f>
        <v>0</v>
      </c>
      <c r="Q93" s="194"/>
      <c r="R93" s="195">
        <f>SUM(R94:R103)</f>
        <v>0</v>
      </c>
      <c r="S93" s="194"/>
      <c r="T93" s="196">
        <f>SUM(T94:T103)</f>
        <v>1.7999999999999998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7" t="s">
        <v>83</v>
      </c>
      <c r="AT93" s="198" t="s">
        <v>74</v>
      </c>
      <c r="AU93" s="198" t="s">
        <v>83</v>
      </c>
      <c r="AY93" s="197" t="s">
        <v>129</v>
      </c>
      <c r="BK93" s="199">
        <f>SUM(BK94:BK103)</f>
        <v>0</v>
      </c>
    </row>
    <row r="94" s="2" customFormat="1" ht="49.05" customHeight="1">
      <c r="A94" s="35"/>
      <c r="B94" s="36"/>
      <c r="C94" s="202" t="s">
        <v>83</v>
      </c>
      <c r="D94" s="202" t="s">
        <v>132</v>
      </c>
      <c r="E94" s="203" t="s">
        <v>133</v>
      </c>
      <c r="F94" s="204" t="s">
        <v>134</v>
      </c>
      <c r="G94" s="205" t="s">
        <v>135</v>
      </c>
      <c r="H94" s="206">
        <v>20</v>
      </c>
      <c r="I94" s="207"/>
      <c r="J94" s="208">
        <f>ROUND(I94*H94,2)</f>
        <v>0</v>
      </c>
      <c r="K94" s="209"/>
      <c r="L94" s="41"/>
      <c r="M94" s="210" t="s">
        <v>19</v>
      </c>
      <c r="N94" s="211" t="s">
        <v>46</v>
      </c>
      <c r="O94" s="81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4" t="s">
        <v>136</v>
      </c>
      <c r="AT94" s="214" t="s">
        <v>132</v>
      </c>
      <c r="AU94" s="214" t="s">
        <v>85</v>
      </c>
      <c r="AY94" s="14" t="s">
        <v>129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4" t="s">
        <v>83</v>
      </c>
      <c r="BK94" s="215">
        <f>ROUND(I94*H94,2)</f>
        <v>0</v>
      </c>
      <c r="BL94" s="14" t="s">
        <v>136</v>
      </c>
      <c r="BM94" s="214" t="s">
        <v>137</v>
      </c>
    </row>
    <row r="95" s="2" customFormat="1">
      <c r="A95" s="35"/>
      <c r="B95" s="36"/>
      <c r="C95" s="37"/>
      <c r="D95" s="216" t="s">
        <v>138</v>
      </c>
      <c r="E95" s="37"/>
      <c r="F95" s="217" t="s">
        <v>139</v>
      </c>
      <c r="G95" s="37"/>
      <c r="H95" s="37"/>
      <c r="I95" s="218"/>
      <c r="J95" s="37"/>
      <c r="K95" s="37"/>
      <c r="L95" s="41"/>
      <c r="M95" s="219"/>
      <c r="N95" s="22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138</v>
      </c>
      <c r="AU95" s="14" t="s">
        <v>85</v>
      </c>
    </row>
    <row r="96" s="2" customFormat="1" ht="44.25" customHeight="1">
      <c r="A96" s="35"/>
      <c r="B96" s="36"/>
      <c r="C96" s="202" t="s">
        <v>85</v>
      </c>
      <c r="D96" s="202" t="s">
        <v>132</v>
      </c>
      <c r="E96" s="203" t="s">
        <v>140</v>
      </c>
      <c r="F96" s="204" t="s">
        <v>141</v>
      </c>
      <c r="G96" s="205" t="s">
        <v>142</v>
      </c>
      <c r="H96" s="206">
        <v>4</v>
      </c>
      <c r="I96" s="207"/>
      <c r="J96" s="208">
        <f>ROUND(I96*H96,2)</f>
        <v>0</v>
      </c>
      <c r="K96" s="209"/>
      <c r="L96" s="41"/>
      <c r="M96" s="210" t="s">
        <v>19</v>
      </c>
      <c r="N96" s="211" t="s">
        <v>46</v>
      </c>
      <c r="O96" s="81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4" t="s">
        <v>136</v>
      </c>
      <c r="AT96" s="214" t="s">
        <v>132</v>
      </c>
      <c r="AU96" s="214" t="s">
        <v>85</v>
      </c>
      <c r="AY96" s="14" t="s">
        <v>129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4" t="s">
        <v>83</v>
      </c>
      <c r="BK96" s="215">
        <f>ROUND(I96*H96,2)</f>
        <v>0</v>
      </c>
      <c r="BL96" s="14" t="s">
        <v>136</v>
      </c>
      <c r="BM96" s="214" t="s">
        <v>143</v>
      </c>
    </row>
    <row r="97" s="2" customFormat="1">
      <c r="A97" s="35"/>
      <c r="B97" s="36"/>
      <c r="C97" s="37"/>
      <c r="D97" s="216" t="s">
        <v>138</v>
      </c>
      <c r="E97" s="37"/>
      <c r="F97" s="217" t="s">
        <v>144</v>
      </c>
      <c r="G97" s="37"/>
      <c r="H97" s="37"/>
      <c r="I97" s="218"/>
      <c r="J97" s="37"/>
      <c r="K97" s="37"/>
      <c r="L97" s="41"/>
      <c r="M97" s="219"/>
      <c r="N97" s="22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138</v>
      </c>
      <c r="AU97" s="14" t="s">
        <v>85</v>
      </c>
    </row>
    <row r="98" s="2" customFormat="1" ht="55.5" customHeight="1">
      <c r="A98" s="35"/>
      <c r="B98" s="36"/>
      <c r="C98" s="202" t="s">
        <v>145</v>
      </c>
      <c r="D98" s="202" t="s">
        <v>132</v>
      </c>
      <c r="E98" s="203" t="s">
        <v>146</v>
      </c>
      <c r="F98" s="204" t="s">
        <v>147</v>
      </c>
      <c r="G98" s="205" t="s">
        <v>142</v>
      </c>
      <c r="H98" s="206">
        <v>40</v>
      </c>
      <c r="I98" s="207"/>
      <c r="J98" s="208">
        <f>ROUND(I98*H98,2)</f>
        <v>0</v>
      </c>
      <c r="K98" s="209"/>
      <c r="L98" s="41"/>
      <c r="M98" s="210" t="s">
        <v>19</v>
      </c>
      <c r="N98" s="211" t="s">
        <v>46</v>
      </c>
      <c r="O98" s="81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4" t="s">
        <v>136</v>
      </c>
      <c r="AT98" s="214" t="s">
        <v>132</v>
      </c>
      <c r="AU98" s="214" t="s">
        <v>85</v>
      </c>
      <c r="AY98" s="14" t="s">
        <v>129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4" t="s">
        <v>83</v>
      </c>
      <c r="BK98" s="215">
        <f>ROUND(I98*H98,2)</f>
        <v>0</v>
      </c>
      <c r="BL98" s="14" t="s">
        <v>136</v>
      </c>
      <c r="BM98" s="214" t="s">
        <v>148</v>
      </c>
    </row>
    <row r="99" s="2" customFormat="1">
      <c r="A99" s="35"/>
      <c r="B99" s="36"/>
      <c r="C99" s="37"/>
      <c r="D99" s="216" t="s">
        <v>138</v>
      </c>
      <c r="E99" s="37"/>
      <c r="F99" s="217" t="s">
        <v>149</v>
      </c>
      <c r="G99" s="37"/>
      <c r="H99" s="37"/>
      <c r="I99" s="218"/>
      <c r="J99" s="37"/>
      <c r="K99" s="37"/>
      <c r="L99" s="41"/>
      <c r="M99" s="219"/>
      <c r="N99" s="220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138</v>
      </c>
      <c r="AU99" s="14" t="s">
        <v>85</v>
      </c>
    </row>
    <row r="100" s="2" customFormat="1" ht="49.05" customHeight="1">
      <c r="A100" s="35"/>
      <c r="B100" s="36"/>
      <c r="C100" s="202" t="s">
        <v>136</v>
      </c>
      <c r="D100" s="202" t="s">
        <v>132</v>
      </c>
      <c r="E100" s="203" t="s">
        <v>150</v>
      </c>
      <c r="F100" s="204" t="s">
        <v>151</v>
      </c>
      <c r="G100" s="205" t="s">
        <v>142</v>
      </c>
      <c r="H100" s="206">
        <v>4</v>
      </c>
      <c r="I100" s="207"/>
      <c r="J100" s="208">
        <f>ROUND(I100*H100,2)</f>
        <v>0</v>
      </c>
      <c r="K100" s="209"/>
      <c r="L100" s="41"/>
      <c r="M100" s="210" t="s">
        <v>19</v>
      </c>
      <c r="N100" s="211" t="s">
        <v>46</v>
      </c>
      <c r="O100" s="81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4" t="s">
        <v>136</v>
      </c>
      <c r="AT100" s="214" t="s">
        <v>132</v>
      </c>
      <c r="AU100" s="214" t="s">
        <v>85</v>
      </c>
      <c r="AY100" s="14" t="s">
        <v>129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4" t="s">
        <v>83</v>
      </c>
      <c r="BK100" s="215">
        <f>ROUND(I100*H100,2)</f>
        <v>0</v>
      </c>
      <c r="BL100" s="14" t="s">
        <v>136</v>
      </c>
      <c r="BM100" s="214" t="s">
        <v>152</v>
      </c>
    </row>
    <row r="101" s="2" customFormat="1">
      <c r="A101" s="35"/>
      <c r="B101" s="36"/>
      <c r="C101" s="37"/>
      <c r="D101" s="216" t="s">
        <v>138</v>
      </c>
      <c r="E101" s="37"/>
      <c r="F101" s="217" t="s">
        <v>153</v>
      </c>
      <c r="G101" s="37"/>
      <c r="H101" s="37"/>
      <c r="I101" s="218"/>
      <c r="J101" s="37"/>
      <c r="K101" s="37"/>
      <c r="L101" s="41"/>
      <c r="M101" s="219"/>
      <c r="N101" s="220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138</v>
      </c>
      <c r="AU101" s="14" t="s">
        <v>85</v>
      </c>
    </row>
    <row r="102" s="2" customFormat="1" ht="24.15" customHeight="1">
      <c r="A102" s="35"/>
      <c r="B102" s="36"/>
      <c r="C102" s="202" t="s">
        <v>154</v>
      </c>
      <c r="D102" s="202" t="s">
        <v>132</v>
      </c>
      <c r="E102" s="203" t="s">
        <v>155</v>
      </c>
      <c r="F102" s="204" t="s">
        <v>156</v>
      </c>
      <c r="G102" s="205" t="s">
        <v>157</v>
      </c>
      <c r="H102" s="206">
        <v>120</v>
      </c>
      <c r="I102" s="207"/>
      <c r="J102" s="208">
        <f>ROUND(I102*H102,2)</f>
        <v>0</v>
      </c>
      <c r="K102" s="209"/>
      <c r="L102" s="41"/>
      <c r="M102" s="210" t="s">
        <v>19</v>
      </c>
      <c r="N102" s="211" t="s">
        <v>46</v>
      </c>
      <c r="O102" s="81"/>
      <c r="P102" s="212">
        <f>O102*H102</f>
        <v>0</v>
      </c>
      <c r="Q102" s="212">
        <v>0</v>
      </c>
      <c r="R102" s="212">
        <f>Q102*H102</f>
        <v>0</v>
      </c>
      <c r="S102" s="212">
        <v>0.014999999999999999</v>
      </c>
      <c r="T102" s="213">
        <f>S102*H102</f>
        <v>1.7999999999999998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4" t="s">
        <v>136</v>
      </c>
      <c r="AT102" s="214" t="s">
        <v>132</v>
      </c>
      <c r="AU102" s="214" t="s">
        <v>85</v>
      </c>
      <c r="AY102" s="14" t="s">
        <v>129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4" t="s">
        <v>83</v>
      </c>
      <c r="BK102" s="215">
        <f>ROUND(I102*H102,2)</f>
        <v>0</v>
      </c>
      <c r="BL102" s="14" t="s">
        <v>136</v>
      </c>
      <c r="BM102" s="214" t="s">
        <v>158</v>
      </c>
    </row>
    <row r="103" s="2" customFormat="1">
      <c r="A103" s="35"/>
      <c r="B103" s="36"/>
      <c r="C103" s="37"/>
      <c r="D103" s="216" t="s">
        <v>138</v>
      </c>
      <c r="E103" s="37"/>
      <c r="F103" s="217" t="s">
        <v>159</v>
      </c>
      <c r="G103" s="37"/>
      <c r="H103" s="37"/>
      <c r="I103" s="218"/>
      <c r="J103" s="37"/>
      <c r="K103" s="37"/>
      <c r="L103" s="41"/>
      <c r="M103" s="219"/>
      <c r="N103" s="220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138</v>
      </c>
      <c r="AU103" s="14" t="s">
        <v>85</v>
      </c>
    </row>
    <row r="104" s="12" customFormat="1" ht="25.92" customHeight="1">
      <c r="A104" s="12"/>
      <c r="B104" s="186"/>
      <c r="C104" s="187"/>
      <c r="D104" s="188" t="s">
        <v>74</v>
      </c>
      <c r="E104" s="189" t="s">
        <v>160</v>
      </c>
      <c r="F104" s="189" t="s">
        <v>161</v>
      </c>
      <c r="G104" s="187"/>
      <c r="H104" s="187"/>
      <c r="I104" s="190"/>
      <c r="J104" s="191">
        <f>BK104</f>
        <v>0</v>
      </c>
      <c r="K104" s="187"/>
      <c r="L104" s="192"/>
      <c r="M104" s="193"/>
      <c r="N104" s="194"/>
      <c r="O104" s="194"/>
      <c r="P104" s="195">
        <f>P105+P157+P213</f>
        <v>0</v>
      </c>
      <c r="Q104" s="194"/>
      <c r="R104" s="195">
        <f>R105+R157+R213</f>
        <v>52.237259999999992</v>
      </c>
      <c r="S104" s="194"/>
      <c r="T104" s="196">
        <f>T105+T157+T213</f>
        <v>0.37763999999999998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7" t="s">
        <v>83</v>
      </c>
      <c r="AT104" s="198" t="s">
        <v>74</v>
      </c>
      <c r="AU104" s="198" t="s">
        <v>75</v>
      </c>
      <c r="AY104" s="197" t="s">
        <v>129</v>
      </c>
      <c r="BK104" s="199">
        <f>BK105+BK157+BK213</f>
        <v>0</v>
      </c>
    </row>
    <row r="105" s="12" customFormat="1" ht="22.8" customHeight="1">
      <c r="A105" s="12"/>
      <c r="B105" s="186"/>
      <c r="C105" s="187"/>
      <c r="D105" s="188" t="s">
        <v>74</v>
      </c>
      <c r="E105" s="200" t="s">
        <v>162</v>
      </c>
      <c r="F105" s="200" t="s">
        <v>163</v>
      </c>
      <c r="G105" s="187"/>
      <c r="H105" s="187"/>
      <c r="I105" s="190"/>
      <c r="J105" s="201">
        <f>BK105</f>
        <v>0</v>
      </c>
      <c r="K105" s="187"/>
      <c r="L105" s="192"/>
      <c r="M105" s="193"/>
      <c r="N105" s="194"/>
      <c r="O105" s="194"/>
      <c r="P105" s="195">
        <f>SUM(P106:P156)</f>
        <v>0</v>
      </c>
      <c r="Q105" s="194"/>
      <c r="R105" s="195">
        <f>SUM(R106:R156)</f>
        <v>0.015310000000000002</v>
      </c>
      <c r="S105" s="194"/>
      <c r="T105" s="196">
        <f>SUM(T106:T156)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7" t="s">
        <v>83</v>
      </c>
      <c r="AT105" s="198" t="s">
        <v>74</v>
      </c>
      <c r="AU105" s="198" t="s">
        <v>83</v>
      </c>
      <c r="AY105" s="197" t="s">
        <v>129</v>
      </c>
      <c r="BK105" s="199">
        <f>SUM(BK106:BK156)</f>
        <v>0</v>
      </c>
    </row>
    <row r="106" s="2" customFormat="1" ht="16.5" customHeight="1">
      <c r="A106" s="35"/>
      <c r="B106" s="36"/>
      <c r="C106" s="202" t="s">
        <v>164</v>
      </c>
      <c r="D106" s="202" t="s">
        <v>132</v>
      </c>
      <c r="E106" s="203" t="s">
        <v>165</v>
      </c>
      <c r="F106" s="204" t="s">
        <v>166</v>
      </c>
      <c r="G106" s="205" t="s">
        <v>167</v>
      </c>
      <c r="H106" s="206">
        <v>40</v>
      </c>
      <c r="I106" s="207"/>
      <c r="J106" s="208">
        <f>ROUND(I106*H106,2)</f>
        <v>0</v>
      </c>
      <c r="K106" s="209"/>
      <c r="L106" s="41"/>
      <c r="M106" s="210" t="s">
        <v>19</v>
      </c>
      <c r="N106" s="211" t="s">
        <v>46</v>
      </c>
      <c r="O106" s="81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4" t="s">
        <v>136</v>
      </c>
      <c r="AT106" s="214" t="s">
        <v>132</v>
      </c>
      <c r="AU106" s="214" t="s">
        <v>85</v>
      </c>
      <c r="AY106" s="14" t="s">
        <v>129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4" t="s">
        <v>83</v>
      </c>
      <c r="BK106" s="215">
        <f>ROUND(I106*H106,2)</f>
        <v>0</v>
      </c>
      <c r="BL106" s="14" t="s">
        <v>136</v>
      </c>
      <c r="BM106" s="214" t="s">
        <v>168</v>
      </c>
    </row>
    <row r="107" s="2" customFormat="1" ht="24.15" customHeight="1">
      <c r="A107" s="35"/>
      <c r="B107" s="36"/>
      <c r="C107" s="202" t="s">
        <v>169</v>
      </c>
      <c r="D107" s="202" t="s">
        <v>132</v>
      </c>
      <c r="E107" s="203" t="s">
        <v>170</v>
      </c>
      <c r="F107" s="204" t="s">
        <v>171</v>
      </c>
      <c r="G107" s="205" t="s">
        <v>142</v>
      </c>
      <c r="H107" s="206">
        <v>300</v>
      </c>
      <c r="I107" s="207"/>
      <c r="J107" s="208">
        <f>ROUND(I107*H107,2)</f>
        <v>0</v>
      </c>
      <c r="K107" s="209"/>
      <c r="L107" s="41"/>
      <c r="M107" s="210" t="s">
        <v>19</v>
      </c>
      <c r="N107" s="211" t="s">
        <v>46</v>
      </c>
      <c r="O107" s="81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4" t="s">
        <v>172</v>
      </c>
      <c r="AT107" s="214" t="s">
        <v>132</v>
      </c>
      <c r="AU107" s="214" t="s">
        <v>85</v>
      </c>
      <c r="AY107" s="14" t="s">
        <v>129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4" t="s">
        <v>83</v>
      </c>
      <c r="BK107" s="215">
        <f>ROUND(I107*H107,2)</f>
        <v>0</v>
      </c>
      <c r="BL107" s="14" t="s">
        <v>172</v>
      </c>
      <c r="BM107" s="214" t="s">
        <v>173</v>
      </c>
    </row>
    <row r="108" s="2" customFormat="1">
      <c r="A108" s="35"/>
      <c r="B108" s="36"/>
      <c r="C108" s="37"/>
      <c r="D108" s="216" t="s">
        <v>138</v>
      </c>
      <c r="E108" s="37"/>
      <c r="F108" s="217" t="s">
        <v>174</v>
      </c>
      <c r="G108" s="37"/>
      <c r="H108" s="37"/>
      <c r="I108" s="218"/>
      <c r="J108" s="37"/>
      <c r="K108" s="37"/>
      <c r="L108" s="41"/>
      <c r="M108" s="219"/>
      <c r="N108" s="220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138</v>
      </c>
      <c r="AU108" s="14" t="s">
        <v>85</v>
      </c>
    </row>
    <row r="109" s="2" customFormat="1" ht="16.5" customHeight="1">
      <c r="A109" s="35"/>
      <c r="B109" s="36"/>
      <c r="C109" s="221" t="s">
        <v>175</v>
      </c>
      <c r="D109" s="221" t="s">
        <v>176</v>
      </c>
      <c r="E109" s="222" t="s">
        <v>177</v>
      </c>
      <c r="F109" s="223" t="s">
        <v>178</v>
      </c>
      <c r="G109" s="224" t="s">
        <v>142</v>
      </c>
      <c r="H109" s="225">
        <v>300</v>
      </c>
      <c r="I109" s="226"/>
      <c r="J109" s="227">
        <f>ROUND(I109*H109,2)</f>
        <v>0</v>
      </c>
      <c r="K109" s="228"/>
      <c r="L109" s="229"/>
      <c r="M109" s="230" t="s">
        <v>19</v>
      </c>
      <c r="N109" s="231" t="s">
        <v>46</v>
      </c>
      <c r="O109" s="81"/>
      <c r="P109" s="212">
        <f>O109*H109</f>
        <v>0</v>
      </c>
      <c r="Q109" s="212">
        <v>1.0000000000000001E-05</v>
      </c>
      <c r="R109" s="212">
        <f>Q109*H109</f>
        <v>0.0030000000000000001</v>
      </c>
      <c r="S109" s="212">
        <v>0</v>
      </c>
      <c r="T109" s="21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4" t="s">
        <v>175</v>
      </c>
      <c r="AT109" s="214" t="s">
        <v>176</v>
      </c>
      <c r="AU109" s="214" t="s">
        <v>85</v>
      </c>
      <c r="AY109" s="14" t="s">
        <v>129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4" t="s">
        <v>83</v>
      </c>
      <c r="BK109" s="215">
        <f>ROUND(I109*H109,2)</f>
        <v>0</v>
      </c>
      <c r="BL109" s="14" t="s">
        <v>136</v>
      </c>
      <c r="BM109" s="214" t="s">
        <v>179</v>
      </c>
    </row>
    <row r="110" s="2" customFormat="1" ht="49.05" customHeight="1">
      <c r="A110" s="35"/>
      <c r="B110" s="36"/>
      <c r="C110" s="202" t="s">
        <v>130</v>
      </c>
      <c r="D110" s="202" t="s">
        <v>132</v>
      </c>
      <c r="E110" s="203" t="s">
        <v>180</v>
      </c>
      <c r="F110" s="204" t="s">
        <v>181</v>
      </c>
      <c r="G110" s="205" t="s">
        <v>142</v>
      </c>
      <c r="H110" s="206">
        <v>300</v>
      </c>
      <c r="I110" s="207"/>
      <c r="J110" s="208">
        <f>ROUND(I110*H110,2)</f>
        <v>0</v>
      </c>
      <c r="K110" s="209"/>
      <c r="L110" s="41"/>
      <c r="M110" s="210" t="s">
        <v>19</v>
      </c>
      <c r="N110" s="211" t="s">
        <v>46</v>
      </c>
      <c r="O110" s="81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4" t="s">
        <v>172</v>
      </c>
      <c r="AT110" s="214" t="s">
        <v>132</v>
      </c>
      <c r="AU110" s="214" t="s">
        <v>85</v>
      </c>
      <c r="AY110" s="14" t="s">
        <v>129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4" t="s">
        <v>83</v>
      </c>
      <c r="BK110" s="215">
        <f>ROUND(I110*H110,2)</f>
        <v>0</v>
      </c>
      <c r="BL110" s="14" t="s">
        <v>172</v>
      </c>
      <c r="BM110" s="214" t="s">
        <v>182</v>
      </c>
    </row>
    <row r="111" s="2" customFormat="1">
      <c r="A111" s="35"/>
      <c r="B111" s="36"/>
      <c r="C111" s="37"/>
      <c r="D111" s="216" t="s">
        <v>138</v>
      </c>
      <c r="E111" s="37"/>
      <c r="F111" s="217" t="s">
        <v>183</v>
      </c>
      <c r="G111" s="37"/>
      <c r="H111" s="37"/>
      <c r="I111" s="218"/>
      <c r="J111" s="37"/>
      <c r="K111" s="37"/>
      <c r="L111" s="41"/>
      <c r="M111" s="219"/>
      <c r="N111" s="220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138</v>
      </c>
      <c r="AU111" s="14" t="s">
        <v>85</v>
      </c>
    </row>
    <row r="112" s="2" customFormat="1" ht="16.5" customHeight="1">
      <c r="A112" s="35"/>
      <c r="B112" s="36"/>
      <c r="C112" s="221" t="s">
        <v>184</v>
      </c>
      <c r="D112" s="221" t="s">
        <v>176</v>
      </c>
      <c r="E112" s="222" t="s">
        <v>185</v>
      </c>
      <c r="F112" s="223" t="s">
        <v>186</v>
      </c>
      <c r="G112" s="224" t="s">
        <v>142</v>
      </c>
      <c r="H112" s="225">
        <v>300</v>
      </c>
      <c r="I112" s="226"/>
      <c r="J112" s="227">
        <f>ROUND(I112*H112,2)</f>
        <v>0</v>
      </c>
      <c r="K112" s="228"/>
      <c r="L112" s="229"/>
      <c r="M112" s="230" t="s">
        <v>19</v>
      </c>
      <c r="N112" s="231" t="s">
        <v>46</v>
      </c>
      <c r="O112" s="81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4" t="s">
        <v>175</v>
      </c>
      <c r="AT112" s="214" t="s">
        <v>176</v>
      </c>
      <c r="AU112" s="214" t="s">
        <v>85</v>
      </c>
      <c r="AY112" s="14" t="s">
        <v>129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4" t="s">
        <v>83</v>
      </c>
      <c r="BK112" s="215">
        <f>ROUND(I112*H112,2)</f>
        <v>0</v>
      </c>
      <c r="BL112" s="14" t="s">
        <v>136</v>
      </c>
      <c r="BM112" s="214" t="s">
        <v>187</v>
      </c>
    </row>
    <row r="113" s="2" customFormat="1" ht="16.5" customHeight="1">
      <c r="A113" s="35"/>
      <c r="B113" s="36"/>
      <c r="C113" s="221" t="s">
        <v>188</v>
      </c>
      <c r="D113" s="221" t="s">
        <v>176</v>
      </c>
      <c r="E113" s="222" t="s">
        <v>189</v>
      </c>
      <c r="F113" s="223" t="s">
        <v>190</v>
      </c>
      <c r="G113" s="224" t="s">
        <v>142</v>
      </c>
      <c r="H113" s="225">
        <v>300</v>
      </c>
      <c r="I113" s="226"/>
      <c r="J113" s="227">
        <f>ROUND(I113*H113,2)</f>
        <v>0</v>
      </c>
      <c r="K113" s="228"/>
      <c r="L113" s="229"/>
      <c r="M113" s="230" t="s">
        <v>19</v>
      </c>
      <c r="N113" s="231" t="s">
        <v>46</v>
      </c>
      <c r="O113" s="81"/>
      <c r="P113" s="212">
        <f>O113*H113</f>
        <v>0</v>
      </c>
      <c r="Q113" s="212">
        <v>1.0000000000000001E-05</v>
      </c>
      <c r="R113" s="212">
        <f>Q113*H113</f>
        <v>0.0030000000000000001</v>
      </c>
      <c r="S113" s="212">
        <v>0</v>
      </c>
      <c r="T113" s="213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4" t="s">
        <v>175</v>
      </c>
      <c r="AT113" s="214" t="s">
        <v>176</v>
      </c>
      <c r="AU113" s="214" t="s">
        <v>85</v>
      </c>
      <c r="AY113" s="14" t="s">
        <v>129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4" t="s">
        <v>83</v>
      </c>
      <c r="BK113" s="215">
        <f>ROUND(I113*H113,2)</f>
        <v>0</v>
      </c>
      <c r="BL113" s="14" t="s">
        <v>136</v>
      </c>
      <c r="BM113" s="214" t="s">
        <v>191</v>
      </c>
    </row>
    <row r="114" s="2" customFormat="1" ht="55.5" customHeight="1">
      <c r="A114" s="35"/>
      <c r="B114" s="36"/>
      <c r="C114" s="202" t="s">
        <v>192</v>
      </c>
      <c r="D114" s="202" t="s">
        <v>132</v>
      </c>
      <c r="E114" s="203" t="s">
        <v>193</v>
      </c>
      <c r="F114" s="204" t="s">
        <v>194</v>
      </c>
      <c r="G114" s="205" t="s">
        <v>142</v>
      </c>
      <c r="H114" s="206">
        <v>8</v>
      </c>
      <c r="I114" s="207"/>
      <c r="J114" s="208">
        <f>ROUND(I114*H114,2)</f>
        <v>0</v>
      </c>
      <c r="K114" s="209"/>
      <c r="L114" s="41"/>
      <c r="M114" s="210" t="s">
        <v>19</v>
      </c>
      <c r="N114" s="211" t="s">
        <v>46</v>
      </c>
      <c r="O114" s="81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4" t="s">
        <v>136</v>
      </c>
      <c r="AT114" s="214" t="s">
        <v>132</v>
      </c>
      <c r="AU114" s="214" t="s">
        <v>85</v>
      </c>
      <c r="AY114" s="14" t="s">
        <v>129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4" t="s">
        <v>83</v>
      </c>
      <c r="BK114" s="215">
        <f>ROUND(I114*H114,2)</f>
        <v>0</v>
      </c>
      <c r="BL114" s="14" t="s">
        <v>136</v>
      </c>
      <c r="BM114" s="214" t="s">
        <v>195</v>
      </c>
    </row>
    <row r="115" s="2" customFormat="1">
      <c r="A115" s="35"/>
      <c r="B115" s="36"/>
      <c r="C115" s="37"/>
      <c r="D115" s="216" t="s">
        <v>138</v>
      </c>
      <c r="E115" s="37"/>
      <c r="F115" s="217" t="s">
        <v>196</v>
      </c>
      <c r="G115" s="37"/>
      <c r="H115" s="37"/>
      <c r="I115" s="218"/>
      <c r="J115" s="37"/>
      <c r="K115" s="37"/>
      <c r="L115" s="41"/>
      <c r="M115" s="219"/>
      <c r="N115" s="220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138</v>
      </c>
      <c r="AU115" s="14" t="s">
        <v>85</v>
      </c>
    </row>
    <row r="116" s="2" customFormat="1" ht="16.5" customHeight="1">
      <c r="A116" s="35"/>
      <c r="B116" s="36"/>
      <c r="C116" s="221" t="s">
        <v>197</v>
      </c>
      <c r="D116" s="221" t="s">
        <v>176</v>
      </c>
      <c r="E116" s="222" t="s">
        <v>198</v>
      </c>
      <c r="F116" s="223" t="s">
        <v>199</v>
      </c>
      <c r="G116" s="224" t="s">
        <v>142</v>
      </c>
      <c r="H116" s="225">
        <v>8</v>
      </c>
      <c r="I116" s="226"/>
      <c r="J116" s="227">
        <f>ROUND(I116*H116,2)</f>
        <v>0</v>
      </c>
      <c r="K116" s="228"/>
      <c r="L116" s="229"/>
      <c r="M116" s="230" t="s">
        <v>19</v>
      </c>
      <c r="N116" s="231" t="s">
        <v>46</v>
      </c>
      <c r="O116" s="81"/>
      <c r="P116" s="212">
        <f>O116*H116</f>
        <v>0</v>
      </c>
      <c r="Q116" s="212">
        <v>5.0000000000000002E-05</v>
      </c>
      <c r="R116" s="212">
        <f>Q116*H116</f>
        <v>0.00040000000000000002</v>
      </c>
      <c r="S116" s="212">
        <v>0</v>
      </c>
      <c r="T116" s="21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4" t="s">
        <v>175</v>
      </c>
      <c r="AT116" s="214" t="s">
        <v>176</v>
      </c>
      <c r="AU116" s="214" t="s">
        <v>85</v>
      </c>
      <c r="AY116" s="14" t="s">
        <v>129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4" t="s">
        <v>83</v>
      </c>
      <c r="BK116" s="215">
        <f>ROUND(I116*H116,2)</f>
        <v>0</v>
      </c>
      <c r="BL116" s="14" t="s">
        <v>136</v>
      </c>
      <c r="BM116" s="214" t="s">
        <v>200</v>
      </c>
    </row>
    <row r="117" s="2" customFormat="1" ht="55.5" customHeight="1">
      <c r="A117" s="35"/>
      <c r="B117" s="36"/>
      <c r="C117" s="202" t="s">
        <v>201</v>
      </c>
      <c r="D117" s="202" t="s">
        <v>132</v>
      </c>
      <c r="E117" s="203" t="s">
        <v>193</v>
      </c>
      <c r="F117" s="204" t="s">
        <v>194</v>
      </c>
      <c r="G117" s="205" t="s">
        <v>142</v>
      </c>
      <c r="H117" s="206">
        <v>10</v>
      </c>
      <c r="I117" s="207"/>
      <c r="J117" s="208">
        <f>ROUND(I117*H117,2)</f>
        <v>0</v>
      </c>
      <c r="K117" s="209"/>
      <c r="L117" s="41"/>
      <c r="M117" s="210" t="s">
        <v>19</v>
      </c>
      <c r="N117" s="211" t="s">
        <v>46</v>
      </c>
      <c r="O117" s="81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4" t="s">
        <v>136</v>
      </c>
      <c r="AT117" s="214" t="s">
        <v>132</v>
      </c>
      <c r="AU117" s="214" t="s">
        <v>85</v>
      </c>
      <c r="AY117" s="14" t="s">
        <v>129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4" t="s">
        <v>83</v>
      </c>
      <c r="BK117" s="215">
        <f>ROUND(I117*H117,2)</f>
        <v>0</v>
      </c>
      <c r="BL117" s="14" t="s">
        <v>136</v>
      </c>
      <c r="BM117" s="214" t="s">
        <v>202</v>
      </c>
    </row>
    <row r="118" s="2" customFormat="1">
      <c r="A118" s="35"/>
      <c r="B118" s="36"/>
      <c r="C118" s="37"/>
      <c r="D118" s="216" t="s">
        <v>138</v>
      </c>
      <c r="E118" s="37"/>
      <c r="F118" s="217" t="s">
        <v>196</v>
      </c>
      <c r="G118" s="37"/>
      <c r="H118" s="37"/>
      <c r="I118" s="218"/>
      <c r="J118" s="37"/>
      <c r="K118" s="37"/>
      <c r="L118" s="41"/>
      <c r="M118" s="219"/>
      <c r="N118" s="220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138</v>
      </c>
      <c r="AU118" s="14" t="s">
        <v>85</v>
      </c>
    </row>
    <row r="119" s="2" customFormat="1" ht="21.75" customHeight="1">
      <c r="A119" s="35"/>
      <c r="B119" s="36"/>
      <c r="C119" s="221" t="s">
        <v>8</v>
      </c>
      <c r="D119" s="221" t="s">
        <v>176</v>
      </c>
      <c r="E119" s="222" t="s">
        <v>203</v>
      </c>
      <c r="F119" s="223" t="s">
        <v>204</v>
      </c>
      <c r="G119" s="224" t="s">
        <v>142</v>
      </c>
      <c r="H119" s="225">
        <v>10</v>
      </c>
      <c r="I119" s="226"/>
      <c r="J119" s="227">
        <f>ROUND(I119*H119,2)</f>
        <v>0</v>
      </c>
      <c r="K119" s="228"/>
      <c r="L119" s="229"/>
      <c r="M119" s="230" t="s">
        <v>19</v>
      </c>
      <c r="N119" s="231" t="s">
        <v>46</v>
      </c>
      <c r="O119" s="81"/>
      <c r="P119" s="212">
        <f>O119*H119</f>
        <v>0</v>
      </c>
      <c r="Q119" s="212">
        <v>0.00067000000000000002</v>
      </c>
      <c r="R119" s="212">
        <f>Q119*H119</f>
        <v>0.0067000000000000002</v>
      </c>
      <c r="S119" s="212">
        <v>0</v>
      </c>
      <c r="T119" s="21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4" t="s">
        <v>175</v>
      </c>
      <c r="AT119" s="214" t="s">
        <v>176</v>
      </c>
      <c r="AU119" s="214" t="s">
        <v>85</v>
      </c>
      <c r="AY119" s="14" t="s">
        <v>129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4" t="s">
        <v>83</v>
      </c>
      <c r="BK119" s="215">
        <f>ROUND(I119*H119,2)</f>
        <v>0</v>
      </c>
      <c r="BL119" s="14" t="s">
        <v>136</v>
      </c>
      <c r="BM119" s="214" t="s">
        <v>205</v>
      </c>
    </row>
    <row r="120" s="2" customFormat="1" ht="44.25" customHeight="1">
      <c r="A120" s="35"/>
      <c r="B120" s="36"/>
      <c r="C120" s="202" t="s">
        <v>206</v>
      </c>
      <c r="D120" s="202" t="s">
        <v>132</v>
      </c>
      <c r="E120" s="203" t="s">
        <v>207</v>
      </c>
      <c r="F120" s="204" t="s">
        <v>208</v>
      </c>
      <c r="G120" s="205" t="s">
        <v>209</v>
      </c>
      <c r="H120" s="206">
        <v>438</v>
      </c>
      <c r="I120" s="207"/>
      <c r="J120" s="208">
        <f>ROUND(I120*H120,2)</f>
        <v>0</v>
      </c>
      <c r="K120" s="209"/>
      <c r="L120" s="41"/>
      <c r="M120" s="210" t="s">
        <v>19</v>
      </c>
      <c r="N120" s="211" t="s">
        <v>46</v>
      </c>
      <c r="O120" s="81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4" t="s">
        <v>136</v>
      </c>
      <c r="AT120" s="214" t="s">
        <v>132</v>
      </c>
      <c r="AU120" s="214" t="s">
        <v>85</v>
      </c>
      <c r="AY120" s="14" t="s">
        <v>129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4" t="s">
        <v>83</v>
      </c>
      <c r="BK120" s="215">
        <f>ROUND(I120*H120,2)</f>
        <v>0</v>
      </c>
      <c r="BL120" s="14" t="s">
        <v>136</v>
      </c>
      <c r="BM120" s="214" t="s">
        <v>210</v>
      </c>
    </row>
    <row r="121" s="2" customFormat="1">
      <c r="A121" s="35"/>
      <c r="B121" s="36"/>
      <c r="C121" s="37"/>
      <c r="D121" s="216" t="s">
        <v>138</v>
      </c>
      <c r="E121" s="37"/>
      <c r="F121" s="217" t="s">
        <v>211</v>
      </c>
      <c r="G121" s="37"/>
      <c r="H121" s="37"/>
      <c r="I121" s="218"/>
      <c r="J121" s="37"/>
      <c r="K121" s="37"/>
      <c r="L121" s="41"/>
      <c r="M121" s="219"/>
      <c r="N121" s="220"/>
      <c r="O121" s="81"/>
      <c r="P121" s="81"/>
      <c r="Q121" s="81"/>
      <c r="R121" s="81"/>
      <c r="S121" s="81"/>
      <c r="T121" s="8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138</v>
      </c>
      <c r="AU121" s="14" t="s">
        <v>85</v>
      </c>
    </row>
    <row r="122" s="2" customFormat="1" ht="16.5" customHeight="1">
      <c r="A122" s="35"/>
      <c r="B122" s="36"/>
      <c r="C122" s="221" t="s">
        <v>212</v>
      </c>
      <c r="D122" s="221" t="s">
        <v>176</v>
      </c>
      <c r="E122" s="222" t="s">
        <v>213</v>
      </c>
      <c r="F122" s="223" t="s">
        <v>214</v>
      </c>
      <c r="G122" s="224" t="s">
        <v>209</v>
      </c>
      <c r="H122" s="225">
        <v>438</v>
      </c>
      <c r="I122" s="226"/>
      <c r="J122" s="227">
        <f>ROUND(I122*H122,2)</f>
        <v>0</v>
      </c>
      <c r="K122" s="228"/>
      <c r="L122" s="229"/>
      <c r="M122" s="230" t="s">
        <v>19</v>
      </c>
      <c r="N122" s="231" t="s">
        <v>46</v>
      </c>
      <c r="O122" s="81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4" t="s">
        <v>175</v>
      </c>
      <c r="AT122" s="214" t="s">
        <v>176</v>
      </c>
      <c r="AU122" s="214" t="s">
        <v>85</v>
      </c>
      <c r="AY122" s="14" t="s">
        <v>129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4" t="s">
        <v>83</v>
      </c>
      <c r="BK122" s="215">
        <f>ROUND(I122*H122,2)</f>
        <v>0</v>
      </c>
      <c r="BL122" s="14" t="s">
        <v>136</v>
      </c>
      <c r="BM122" s="214" t="s">
        <v>215</v>
      </c>
    </row>
    <row r="123" s="2" customFormat="1" ht="44.25" customHeight="1">
      <c r="A123" s="35"/>
      <c r="B123" s="36"/>
      <c r="C123" s="202" t="s">
        <v>216</v>
      </c>
      <c r="D123" s="202" t="s">
        <v>132</v>
      </c>
      <c r="E123" s="203" t="s">
        <v>217</v>
      </c>
      <c r="F123" s="204" t="s">
        <v>218</v>
      </c>
      <c r="G123" s="205" t="s">
        <v>209</v>
      </c>
      <c r="H123" s="206">
        <v>20</v>
      </c>
      <c r="I123" s="207"/>
      <c r="J123" s="208">
        <f>ROUND(I123*H123,2)</f>
        <v>0</v>
      </c>
      <c r="K123" s="209"/>
      <c r="L123" s="41"/>
      <c r="M123" s="210" t="s">
        <v>19</v>
      </c>
      <c r="N123" s="211" t="s">
        <v>46</v>
      </c>
      <c r="O123" s="8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4" t="s">
        <v>136</v>
      </c>
      <c r="AT123" s="214" t="s">
        <v>132</v>
      </c>
      <c r="AU123" s="214" t="s">
        <v>85</v>
      </c>
      <c r="AY123" s="14" t="s">
        <v>129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4" t="s">
        <v>83</v>
      </c>
      <c r="BK123" s="215">
        <f>ROUND(I123*H123,2)</f>
        <v>0</v>
      </c>
      <c r="BL123" s="14" t="s">
        <v>136</v>
      </c>
      <c r="BM123" s="214" t="s">
        <v>219</v>
      </c>
    </row>
    <row r="124" s="2" customFormat="1">
      <c r="A124" s="35"/>
      <c r="B124" s="36"/>
      <c r="C124" s="37"/>
      <c r="D124" s="216" t="s">
        <v>138</v>
      </c>
      <c r="E124" s="37"/>
      <c r="F124" s="217" t="s">
        <v>220</v>
      </c>
      <c r="G124" s="37"/>
      <c r="H124" s="37"/>
      <c r="I124" s="218"/>
      <c r="J124" s="37"/>
      <c r="K124" s="37"/>
      <c r="L124" s="41"/>
      <c r="M124" s="219"/>
      <c r="N124" s="220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138</v>
      </c>
      <c r="AU124" s="14" t="s">
        <v>85</v>
      </c>
    </row>
    <row r="125" s="2" customFormat="1" ht="16.5" customHeight="1">
      <c r="A125" s="35"/>
      <c r="B125" s="36"/>
      <c r="C125" s="221" t="s">
        <v>221</v>
      </c>
      <c r="D125" s="221" t="s">
        <v>176</v>
      </c>
      <c r="E125" s="222" t="s">
        <v>222</v>
      </c>
      <c r="F125" s="223" t="s">
        <v>223</v>
      </c>
      <c r="G125" s="224" t="s">
        <v>209</v>
      </c>
      <c r="H125" s="225">
        <v>20</v>
      </c>
      <c r="I125" s="226"/>
      <c r="J125" s="227">
        <f>ROUND(I125*H125,2)</f>
        <v>0</v>
      </c>
      <c r="K125" s="228"/>
      <c r="L125" s="229"/>
      <c r="M125" s="230" t="s">
        <v>19</v>
      </c>
      <c r="N125" s="231" t="s">
        <v>46</v>
      </c>
      <c r="O125" s="81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4" t="s">
        <v>175</v>
      </c>
      <c r="AT125" s="214" t="s">
        <v>176</v>
      </c>
      <c r="AU125" s="214" t="s">
        <v>85</v>
      </c>
      <c r="AY125" s="14" t="s">
        <v>129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4" t="s">
        <v>83</v>
      </c>
      <c r="BK125" s="215">
        <f>ROUND(I125*H125,2)</f>
        <v>0</v>
      </c>
      <c r="BL125" s="14" t="s">
        <v>136</v>
      </c>
      <c r="BM125" s="214" t="s">
        <v>224</v>
      </c>
    </row>
    <row r="126" s="2" customFormat="1" ht="44.25" customHeight="1">
      <c r="A126" s="35"/>
      <c r="B126" s="36"/>
      <c r="C126" s="202" t="s">
        <v>225</v>
      </c>
      <c r="D126" s="202" t="s">
        <v>132</v>
      </c>
      <c r="E126" s="203" t="s">
        <v>226</v>
      </c>
      <c r="F126" s="204" t="s">
        <v>227</v>
      </c>
      <c r="G126" s="205" t="s">
        <v>209</v>
      </c>
      <c r="H126" s="206">
        <v>1120</v>
      </c>
      <c r="I126" s="207"/>
      <c r="J126" s="208">
        <f>ROUND(I126*H126,2)</f>
        <v>0</v>
      </c>
      <c r="K126" s="209"/>
      <c r="L126" s="41"/>
      <c r="M126" s="210" t="s">
        <v>19</v>
      </c>
      <c r="N126" s="211" t="s">
        <v>46</v>
      </c>
      <c r="O126" s="81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4" t="s">
        <v>136</v>
      </c>
      <c r="AT126" s="214" t="s">
        <v>132</v>
      </c>
      <c r="AU126" s="214" t="s">
        <v>85</v>
      </c>
      <c r="AY126" s="14" t="s">
        <v>129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4" t="s">
        <v>83</v>
      </c>
      <c r="BK126" s="215">
        <f>ROUND(I126*H126,2)</f>
        <v>0</v>
      </c>
      <c r="BL126" s="14" t="s">
        <v>136</v>
      </c>
      <c r="BM126" s="214" t="s">
        <v>228</v>
      </c>
    </row>
    <row r="127" s="2" customFormat="1">
      <c r="A127" s="35"/>
      <c r="B127" s="36"/>
      <c r="C127" s="37"/>
      <c r="D127" s="216" t="s">
        <v>138</v>
      </c>
      <c r="E127" s="37"/>
      <c r="F127" s="217" t="s">
        <v>229</v>
      </c>
      <c r="G127" s="37"/>
      <c r="H127" s="37"/>
      <c r="I127" s="218"/>
      <c r="J127" s="37"/>
      <c r="K127" s="37"/>
      <c r="L127" s="41"/>
      <c r="M127" s="219"/>
      <c r="N127" s="220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138</v>
      </c>
      <c r="AU127" s="14" t="s">
        <v>85</v>
      </c>
    </row>
    <row r="128" s="2" customFormat="1" ht="16.5" customHeight="1">
      <c r="A128" s="35"/>
      <c r="B128" s="36"/>
      <c r="C128" s="221" t="s">
        <v>7</v>
      </c>
      <c r="D128" s="221" t="s">
        <v>176</v>
      </c>
      <c r="E128" s="222" t="s">
        <v>230</v>
      </c>
      <c r="F128" s="223" t="s">
        <v>231</v>
      </c>
      <c r="G128" s="224" t="s">
        <v>209</v>
      </c>
      <c r="H128" s="225">
        <v>434</v>
      </c>
      <c r="I128" s="226"/>
      <c r="J128" s="227">
        <f>ROUND(I128*H128,2)</f>
        <v>0</v>
      </c>
      <c r="K128" s="228"/>
      <c r="L128" s="229"/>
      <c r="M128" s="230" t="s">
        <v>19</v>
      </c>
      <c r="N128" s="231" t="s">
        <v>46</v>
      </c>
      <c r="O128" s="81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4" t="s">
        <v>175</v>
      </c>
      <c r="AT128" s="214" t="s">
        <v>176</v>
      </c>
      <c r="AU128" s="214" t="s">
        <v>85</v>
      </c>
      <c r="AY128" s="14" t="s">
        <v>129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4" t="s">
        <v>83</v>
      </c>
      <c r="BK128" s="215">
        <f>ROUND(I128*H128,2)</f>
        <v>0</v>
      </c>
      <c r="BL128" s="14" t="s">
        <v>136</v>
      </c>
      <c r="BM128" s="214" t="s">
        <v>232</v>
      </c>
    </row>
    <row r="129" s="2" customFormat="1" ht="16.5" customHeight="1">
      <c r="A129" s="35"/>
      <c r="B129" s="36"/>
      <c r="C129" s="221" t="s">
        <v>233</v>
      </c>
      <c r="D129" s="221" t="s">
        <v>176</v>
      </c>
      <c r="E129" s="222" t="s">
        <v>234</v>
      </c>
      <c r="F129" s="223" t="s">
        <v>235</v>
      </c>
      <c r="G129" s="224" t="s">
        <v>209</v>
      </c>
      <c r="H129" s="225">
        <v>686</v>
      </c>
      <c r="I129" s="226"/>
      <c r="J129" s="227">
        <f>ROUND(I129*H129,2)</f>
        <v>0</v>
      </c>
      <c r="K129" s="228"/>
      <c r="L129" s="229"/>
      <c r="M129" s="230" t="s">
        <v>19</v>
      </c>
      <c r="N129" s="231" t="s">
        <v>46</v>
      </c>
      <c r="O129" s="8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4" t="s">
        <v>175</v>
      </c>
      <c r="AT129" s="214" t="s">
        <v>176</v>
      </c>
      <c r="AU129" s="214" t="s">
        <v>85</v>
      </c>
      <c r="AY129" s="14" t="s">
        <v>129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4" t="s">
        <v>83</v>
      </c>
      <c r="BK129" s="215">
        <f>ROUND(I129*H129,2)</f>
        <v>0</v>
      </c>
      <c r="BL129" s="14" t="s">
        <v>136</v>
      </c>
      <c r="BM129" s="214" t="s">
        <v>236</v>
      </c>
    </row>
    <row r="130" s="2" customFormat="1" ht="37.8" customHeight="1">
      <c r="A130" s="35"/>
      <c r="B130" s="36"/>
      <c r="C130" s="202" t="s">
        <v>237</v>
      </c>
      <c r="D130" s="202" t="s">
        <v>132</v>
      </c>
      <c r="E130" s="203" t="s">
        <v>238</v>
      </c>
      <c r="F130" s="204" t="s">
        <v>239</v>
      </c>
      <c r="G130" s="205" t="s">
        <v>142</v>
      </c>
      <c r="H130" s="206">
        <v>1472</v>
      </c>
      <c r="I130" s="207"/>
      <c r="J130" s="208">
        <f>ROUND(I130*H130,2)</f>
        <v>0</v>
      </c>
      <c r="K130" s="209"/>
      <c r="L130" s="41"/>
      <c r="M130" s="210" t="s">
        <v>19</v>
      </c>
      <c r="N130" s="211" t="s">
        <v>46</v>
      </c>
      <c r="O130" s="81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4" t="s">
        <v>136</v>
      </c>
      <c r="AT130" s="214" t="s">
        <v>132</v>
      </c>
      <c r="AU130" s="214" t="s">
        <v>85</v>
      </c>
      <c r="AY130" s="14" t="s">
        <v>129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4" t="s">
        <v>83</v>
      </c>
      <c r="BK130" s="215">
        <f>ROUND(I130*H130,2)</f>
        <v>0</v>
      </c>
      <c r="BL130" s="14" t="s">
        <v>136</v>
      </c>
      <c r="BM130" s="214" t="s">
        <v>240</v>
      </c>
    </row>
    <row r="131" s="2" customFormat="1">
      <c r="A131" s="35"/>
      <c r="B131" s="36"/>
      <c r="C131" s="37"/>
      <c r="D131" s="216" t="s">
        <v>138</v>
      </c>
      <c r="E131" s="37"/>
      <c r="F131" s="217" t="s">
        <v>241</v>
      </c>
      <c r="G131" s="37"/>
      <c r="H131" s="37"/>
      <c r="I131" s="218"/>
      <c r="J131" s="37"/>
      <c r="K131" s="37"/>
      <c r="L131" s="41"/>
      <c r="M131" s="219"/>
      <c r="N131" s="220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138</v>
      </c>
      <c r="AU131" s="14" t="s">
        <v>85</v>
      </c>
    </row>
    <row r="132" s="2" customFormat="1" ht="33" customHeight="1">
      <c r="A132" s="35"/>
      <c r="B132" s="36"/>
      <c r="C132" s="202" t="s">
        <v>242</v>
      </c>
      <c r="D132" s="202" t="s">
        <v>132</v>
      </c>
      <c r="E132" s="203" t="s">
        <v>243</v>
      </c>
      <c r="F132" s="204" t="s">
        <v>244</v>
      </c>
      <c r="G132" s="205" t="s">
        <v>142</v>
      </c>
      <c r="H132" s="206">
        <v>2</v>
      </c>
      <c r="I132" s="207"/>
      <c r="J132" s="208">
        <f>ROUND(I132*H132,2)</f>
        <v>0</v>
      </c>
      <c r="K132" s="209"/>
      <c r="L132" s="41"/>
      <c r="M132" s="210" t="s">
        <v>19</v>
      </c>
      <c r="N132" s="211" t="s">
        <v>46</v>
      </c>
      <c r="O132" s="81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4" t="s">
        <v>136</v>
      </c>
      <c r="AT132" s="214" t="s">
        <v>132</v>
      </c>
      <c r="AU132" s="214" t="s">
        <v>85</v>
      </c>
      <c r="AY132" s="14" t="s">
        <v>129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4" t="s">
        <v>83</v>
      </c>
      <c r="BK132" s="215">
        <f>ROUND(I132*H132,2)</f>
        <v>0</v>
      </c>
      <c r="BL132" s="14" t="s">
        <v>136</v>
      </c>
      <c r="BM132" s="214" t="s">
        <v>245</v>
      </c>
    </row>
    <row r="133" s="2" customFormat="1">
      <c r="A133" s="35"/>
      <c r="B133" s="36"/>
      <c r="C133" s="37"/>
      <c r="D133" s="216" t="s">
        <v>138</v>
      </c>
      <c r="E133" s="37"/>
      <c r="F133" s="217" t="s">
        <v>246</v>
      </c>
      <c r="G133" s="37"/>
      <c r="H133" s="37"/>
      <c r="I133" s="218"/>
      <c r="J133" s="37"/>
      <c r="K133" s="37"/>
      <c r="L133" s="41"/>
      <c r="M133" s="219"/>
      <c r="N133" s="220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138</v>
      </c>
      <c r="AU133" s="14" t="s">
        <v>85</v>
      </c>
    </row>
    <row r="134" s="2" customFormat="1" ht="16.5" customHeight="1">
      <c r="A134" s="35"/>
      <c r="B134" s="36"/>
      <c r="C134" s="221" t="s">
        <v>247</v>
      </c>
      <c r="D134" s="221" t="s">
        <v>176</v>
      </c>
      <c r="E134" s="222" t="s">
        <v>248</v>
      </c>
      <c r="F134" s="223" t="s">
        <v>249</v>
      </c>
      <c r="G134" s="224" t="s">
        <v>250</v>
      </c>
      <c r="H134" s="225">
        <v>2</v>
      </c>
      <c r="I134" s="226"/>
      <c r="J134" s="227">
        <f>ROUND(I134*H134,2)</f>
        <v>0</v>
      </c>
      <c r="K134" s="228"/>
      <c r="L134" s="229"/>
      <c r="M134" s="230" t="s">
        <v>19</v>
      </c>
      <c r="N134" s="231" t="s">
        <v>46</v>
      </c>
      <c r="O134" s="81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4" t="s">
        <v>175</v>
      </c>
      <c r="AT134" s="214" t="s">
        <v>176</v>
      </c>
      <c r="AU134" s="214" t="s">
        <v>85</v>
      </c>
      <c r="AY134" s="14" t="s">
        <v>129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4" t="s">
        <v>83</v>
      </c>
      <c r="BK134" s="215">
        <f>ROUND(I134*H134,2)</f>
        <v>0</v>
      </c>
      <c r="BL134" s="14" t="s">
        <v>136</v>
      </c>
      <c r="BM134" s="214" t="s">
        <v>251</v>
      </c>
    </row>
    <row r="135" s="2" customFormat="1" ht="16.5" customHeight="1">
      <c r="A135" s="35"/>
      <c r="B135" s="36"/>
      <c r="C135" s="202" t="s">
        <v>252</v>
      </c>
      <c r="D135" s="202" t="s">
        <v>132</v>
      </c>
      <c r="E135" s="203" t="s">
        <v>253</v>
      </c>
      <c r="F135" s="204" t="s">
        <v>254</v>
      </c>
      <c r="G135" s="205" t="s">
        <v>167</v>
      </c>
      <c r="H135" s="206">
        <v>32</v>
      </c>
      <c r="I135" s="207"/>
      <c r="J135" s="208">
        <f>ROUND(I135*H135,2)</f>
        <v>0</v>
      </c>
      <c r="K135" s="209"/>
      <c r="L135" s="41"/>
      <c r="M135" s="210" t="s">
        <v>19</v>
      </c>
      <c r="N135" s="211" t="s">
        <v>46</v>
      </c>
      <c r="O135" s="81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4" t="s">
        <v>136</v>
      </c>
      <c r="AT135" s="214" t="s">
        <v>132</v>
      </c>
      <c r="AU135" s="214" t="s">
        <v>85</v>
      </c>
      <c r="AY135" s="14" t="s">
        <v>129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4" t="s">
        <v>83</v>
      </c>
      <c r="BK135" s="215">
        <f>ROUND(I135*H135,2)</f>
        <v>0</v>
      </c>
      <c r="BL135" s="14" t="s">
        <v>136</v>
      </c>
      <c r="BM135" s="214" t="s">
        <v>255</v>
      </c>
    </row>
    <row r="136" s="2" customFormat="1" ht="16.5" customHeight="1">
      <c r="A136" s="35"/>
      <c r="B136" s="36"/>
      <c r="C136" s="221" t="s">
        <v>256</v>
      </c>
      <c r="D136" s="221" t="s">
        <v>176</v>
      </c>
      <c r="E136" s="222" t="s">
        <v>257</v>
      </c>
      <c r="F136" s="223" t="s">
        <v>258</v>
      </c>
      <c r="G136" s="224" t="s">
        <v>250</v>
      </c>
      <c r="H136" s="225">
        <v>1</v>
      </c>
      <c r="I136" s="226"/>
      <c r="J136" s="227">
        <f>ROUND(I136*H136,2)</f>
        <v>0</v>
      </c>
      <c r="K136" s="228"/>
      <c r="L136" s="229"/>
      <c r="M136" s="230" t="s">
        <v>19</v>
      </c>
      <c r="N136" s="231" t="s">
        <v>46</v>
      </c>
      <c r="O136" s="81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4" t="s">
        <v>175</v>
      </c>
      <c r="AT136" s="214" t="s">
        <v>176</v>
      </c>
      <c r="AU136" s="214" t="s">
        <v>85</v>
      </c>
      <c r="AY136" s="14" t="s">
        <v>129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4" t="s">
        <v>83</v>
      </c>
      <c r="BK136" s="215">
        <f>ROUND(I136*H136,2)</f>
        <v>0</v>
      </c>
      <c r="BL136" s="14" t="s">
        <v>136</v>
      </c>
      <c r="BM136" s="214" t="s">
        <v>259</v>
      </c>
    </row>
    <row r="137" s="2" customFormat="1" ht="33" customHeight="1">
      <c r="A137" s="35"/>
      <c r="B137" s="36"/>
      <c r="C137" s="202" t="s">
        <v>260</v>
      </c>
      <c r="D137" s="202" t="s">
        <v>132</v>
      </c>
      <c r="E137" s="203" t="s">
        <v>261</v>
      </c>
      <c r="F137" s="204" t="s">
        <v>262</v>
      </c>
      <c r="G137" s="205" t="s">
        <v>142</v>
      </c>
      <c r="H137" s="206">
        <v>2</v>
      </c>
      <c r="I137" s="207"/>
      <c r="J137" s="208">
        <f>ROUND(I137*H137,2)</f>
        <v>0</v>
      </c>
      <c r="K137" s="209"/>
      <c r="L137" s="41"/>
      <c r="M137" s="210" t="s">
        <v>19</v>
      </c>
      <c r="N137" s="211" t="s">
        <v>46</v>
      </c>
      <c r="O137" s="81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4" t="s">
        <v>136</v>
      </c>
      <c r="AT137" s="214" t="s">
        <v>132</v>
      </c>
      <c r="AU137" s="214" t="s">
        <v>85</v>
      </c>
      <c r="AY137" s="14" t="s">
        <v>129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4" t="s">
        <v>83</v>
      </c>
      <c r="BK137" s="215">
        <f>ROUND(I137*H137,2)</f>
        <v>0</v>
      </c>
      <c r="BL137" s="14" t="s">
        <v>136</v>
      </c>
      <c r="BM137" s="214" t="s">
        <v>263</v>
      </c>
    </row>
    <row r="138" s="2" customFormat="1">
      <c r="A138" s="35"/>
      <c r="B138" s="36"/>
      <c r="C138" s="37"/>
      <c r="D138" s="216" t="s">
        <v>138</v>
      </c>
      <c r="E138" s="37"/>
      <c r="F138" s="217" t="s">
        <v>264</v>
      </c>
      <c r="G138" s="37"/>
      <c r="H138" s="37"/>
      <c r="I138" s="218"/>
      <c r="J138" s="37"/>
      <c r="K138" s="37"/>
      <c r="L138" s="41"/>
      <c r="M138" s="219"/>
      <c r="N138" s="220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138</v>
      </c>
      <c r="AU138" s="14" t="s">
        <v>85</v>
      </c>
    </row>
    <row r="139" s="2" customFormat="1" ht="24.15" customHeight="1">
      <c r="A139" s="35"/>
      <c r="B139" s="36"/>
      <c r="C139" s="221" t="s">
        <v>265</v>
      </c>
      <c r="D139" s="221" t="s">
        <v>176</v>
      </c>
      <c r="E139" s="222" t="s">
        <v>266</v>
      </c>
      <c r="F139" s="223" t="s">
        <v>267</v>
      </c>
      <c r="G139" s="224" t="s">
        <v>268</v>
      </c>
      <c r="H139" s="225">
        <v>1</v>
      </c>
      <c r="I139" s="226"/>
      <c r="J139" s="227">
        <f>ROUND(I139*H139,2)</f>
        <v>0</v>
      </c>
      <c r="K139" s="228"/>
      <c r="L139" s="229"/>
      <c r="M139" s="230" t="s">
        <v>19</v>
      </c>
      <c r="N139" s="231" t="s">
        <v>46</v>
      </c>
      <c r="O139" s="81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4" t="s">
        <v>175</v>
      </c>
      <c r="AT139" s="214" t="s">
        <v>176</v>
      </c>
      <c r="AU139" s="214" t="s">
        <v>85</v>
      </c>
      <c r="AY139" s="14" t="s">
        <v>129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4" t="s">
        <v>83</v>
      </c>
      <c r="BK139" s="215">
        <f>ROUND(I139*H139,2)</f>
        <v>0</v>
      </c>
      <c r="BL139" s="14" t="s">
        <v>136</v>
      </c>
      <c r="BM139" s="214" t="s">
        <v>269</v>
      </c>
    </row>
    <row r="140" s="2" customFormat="1" ht="128.55" customHeight="1">
      <c r="A140" s="35"/>
      <c r="B140" s="36"/>
      <c r="C140" s="221" t="s">
        <v>270</v>
      </c>
      <c r="D140" s="221" t="s">
        <v>176</v>
      </c>
      <c r="E140" s="222" t="s">
        <v>271</v>
      </c>
      <c r="F140" s="223" t="s">
        <v>272</v>
      </c>
      <c r="G140" s="224" t="s">
        <v>250</v>
      </c>
      <c r="H140" s="225">
        <v>1</v>
      </c>
      <c r="I140" s="226"/>
      <c r="J140" s="227">
        <f>ROUND(I140*H140,2)</f>
        <v>0</v>
      </c>
      <c r="K140" s="228"/>
      <c r="L140" s="229"/>
      <c r="M140" s="230" t="s">
        <v>19</v>
      </c>
      <c r="N140" s="231" t="s">
        <v>46</v>
      </c>
      <c r="O140" s="81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4" t="s">
        <v>175</v>
      </c>
      <c r="AT140" s="214" t="s">
        <v>176</v>
      </c>
      <c r="AU140" s="214" t="s">
        <v>85</v>
      </c>
      <c r="AY140" s="14" t="s">
        <v>129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4" t="s">
        <v>83</v>
      </c>
      <c r="BK140" s="215">
        <f>ROUND(I140*H140,2)</f>
        <v>0</v>
      </c>
      <c r="BL140" s="14" t="s">
        <v>136</v>
      </c>
      <c r="BM140" s="214" t="s">
        <v>273</v>
      </c>
    </row>
    <row r="141" s="2" customFormat="1" ht="21.75" customHeight="1">
      <c r="A141" s="35"/>
      <c r="B141" s="36"/>
      <c r="C141" s="221" t="s">
        <v>274</v>
      </c>
      <c r="D141" s="221" t="s">
        <v>176</v>
      </c>
      <c r="E141" s="222" t="s">
        <v>275</v>
      </c>
      <c r="F141" s="223" t="s">
        <v>276</v>
      </c>
      <c r="G141" s="224" t="s">
        <v>268</v>
      </c>
      <c r="H141" s="225">
        <v>10</v>
      </c>
      <c r="I141" s="226"/>
      <c r="J141" s="227">
        <f>ROUND(I141*H141,2)</f>
        <v>0</v>
      </c>
      <c r="K141" s="228"/>
      <c r="L141" s="229"/>
      <c r="M141" s="230" t="s">
        <v>19</v>
      </c>
      <c r="N141" s="231" t="s">
        <v>46</v>
      </c>
      <c r="O141" s="81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4" t="s">
        <v>175</v>
      </c>
      <c r="AT141" s="214" t="s">
        <v>176</v>
      </c>
      <c r="AU141" s="214" t="s">
        <v>85</v>
      </c>
      <c r="AY141" s="14" t="s">
        <v>129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4" t="s">
        <v>83</v>
      </c>
      <c r="BK141" s="215">
        <f>ROUND(I141*H141,2)</f>
        <v>0</v>
      </c>
      <c r="BL141" s="14" t="s">
        <v>136</v>
      </c>
      <c r="BM141" s="214" t="s">
        <v>277</v>
      </c>
    </row>
    <row r="142" s="2" customFormat="1" ht="33" customHeight="1">
      <c r="A142" s="35"/>
      <c r="B142" s="36"/>
      <c r="C142" s="202" t="s">
        <v>278</v>
      </c>
      <c r="D142" s="202" t="s">
        <v>132</v>
      </c>
      <c r="E142" s="203" t="s">
        <v>279</v>
      </c>
      <c r="F142" s="204" t="s">
        <v>280</v>
      </c>
      <c r="G142" s="205" t="s">
        <v>142</v>
      </c>
      <c r="H142" s="206">
        <v>98</v>
      </c>
      <c r="I142" s="207"/>
      <c r="J142" s="208">
        <f>ROUND(I142*H142,2)</f>
        <v>0</v>
      </c>
      <c r="K142" s="209"/>
      <c r="L142" s="41"/>
      <c r="M142" s="210" t="s">
        <v>19</v>
      </c>
      <c r="N142" s="211" t="s">
        <v>46</v>
      </c>
      <c r="O142" s="81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4" t="s">
        <v>136</v>
      </c>
      <c r="AT142" s="214" t="s">
        <v>132</v>
      </c>
      <c r="AU142" s="214" t="s">
        <v>85</v>
      </c>
      <c r="AY142" s="14" t="s">
        <v>129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4" t="s">
        <v>83</v>
      </c>
      <c r="BK142" s="215">
        <f>ROUND(I142*H142,2)</f>
        <v>0</v>
      </c>
      <c r="BL142" s="14" t="s">
        <v>136</v>
      </c>
      <c r="BM142" s="214" t="s">
        <v>281</v>
      </c>
    </row>
    <row r="143" s="2" customFormat="1">
      <c r="A143" s="35"/>
      <c r="B143" s="36"/>
      <c r="C143" s="37"/>
      <c r="D143" s="216" t="s">
        <v>138</v>
      </c>
      <c r="E143" s="37"/>
      <c r="F143" s="217" t="s">
        <v>282</v>
      </c>
      <c r="G143" s="37"/>
      <c r="H143" s="37"/>
      <c r="I143" s="218"/>
      <c r="J143" s="37"/>
      <c r="K143" s="37"/>
      <c r="L143" s="41"/>
      <c r="M143" s="219"/>
      <c r="N143" s="220"/>
      <c r="O143" s="81"/>
      <c r="P143" s="81"/>
      <c r="Q143" s="81"/>
      <c r="R143" s="81"/>
      <c r="S143" s="81"/>
      <c r="T143" s="82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138</v>
      </c>
      <c r="AU143" s="14" t="s">
        <v>85</v>
      </c>
    </row>
    <row r="144" s="2" customFormat="1" ht="33" customHeight="1">
      <c r="A144" s="35"/>
      <c r="B144" s="36"/>
      <c r="C144" s="221" t="s">
        <v>283</v>
      </c>
      <c r="D144" s="221" t="s">
        <v>176</v>
      </c>
      <c r="E144" s="222" t="s">
        <v>284</v>
      </c>
      <c r="F144" s="223" t="s">
        <v>285</v>
      </c>
      <c r="G144" s="224" t="s">
        <v>142</v>
      </c>
      <c r="H144" s="225">
        <v>94</v>
      </c>
      <c r="I144" s="226"/>
      <c r="J144" s="227">
        <f>ROUND(I144*H144,2)</f>
        <v>0</v>
      </c>
      <c r="K144" s="228"/>
      <c r="L144" s="229"/>
      <c r="M144" s="230" t="s">
        <v>19</v>
      </c>
      <c r="N144" s="231" t="s">
        <v>46</v>
      </c>
      <c r="O144" s="81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4" t="s">
        <v>175</v>
      </c>
      <c r="AT144" s="214" t="s">
        <v>176</v>
      </c>
      <c r="AU144" s="214" t="s">
        <v>85</v>
      </c>
      <c r="AY144" s="14" t="s">
        <v>129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4" t="s">
        <v>83</v>
      </c>
      <c r="BK144" s="215">
        <f>ROUND(I144*H144,2)</f>
        <v>0</v>
      </c>
      <c r="BL144" s="14" t="s">
        <v>136</v>
      </c>
      <c r="BM144" s="214" t="s">
        <v>286</v>
      </c>
    </row>
    <row r="145" s="2" customFormat="1" ht="16.5" customHeight="1">
      <c r="A145" s="35"/>
      <c r="B145" s="36"/>
      <c r="C145" s="221" t="s">
        <v>287</v>
      </c>
      <c r="D145" s="221" t="s">
        <v>176</v>
      </c>
      <c r="E145" s="222" t="s">
        <v>288</v>
      </c>
      <c r="F145" s="223" t="s">
        <v>289</v>
      </c>
      <c r="G145" s="224" t="s">
        <v>142</v>
      </c>
      <c r="H145" s="225">
        <v>94</v>
      </c>
      <c r="I145" s="226"/>
      <c r="J145" s="227">
        <f>ROUND(I145*H145,2)</f>
        <v>0</v>
      </c>
      <c r="K145" s="228"/>
      <c r="L145" s="229"/>
      <c r="M145" s="230" t="s">
        <v>19</v>
      </c>
      <c r="N145" s="231" t="s">
        <v>46</v>
      </c>
      <c r="O145" s="81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4" t="s">
        <v>175</v>
      </c>
      <c r="AT145" s="214" t="s">
        <v>176</v>
      </c>
      <c r="AU145" s="214" t="s">
        <v>85</v>
      </c>
      <c r="AY145" s="14" t="s">
        <v>129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4" t="s">
        <v>83</v>
      </c>
      <c r="BK145" s="215">
        <f>ROUND(I145*H145,2)</f>
        <v>0</v>
      </c>
      <c r="BL145" s="14" t="s">
        <v>136</v>
      </c>
      <c r="BM145" s="214" t="s">
        <v>290</v>
      </c>
    </row>
    <row r="146" s="2" customFormat="1" ht="16.5" customHeight="1">
      <c r="A146" s="35"/>
      <c r="B146" s="36"/>
      <c r="C146" s="221" t="s">
        <v>291</v>
      </c>
      <c r="D146" s="221" t="s">
        <v>176</v>
      </c>
      <c r="E146" s="222" t="s">
        <v>292</v>
      </c>
      <c r="F146" s="223" t="s">
        <v>293</v>
      </c>
      <c r="G146" s="224" t="s">
        <v>142</v>
      </c>
      <c r="H146" s="225">
        <v>94</v>
      </c>
      <c r="I146" s="226"/>
      <c r="J146" s="227">
        <f>ROUND(I146*H146,2)</f>
        <v>0</v>
      </c>
      <c r="K146" s="228"/>
      <c r="L146" s="229"/>
      <c r="M146" s="230" t="s">
        <v>19</v>
      </c>
      <c r="N146" s="231" t="s">
        <v>46</v>
      </c>
      <c r="O146" s="81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4" t="s">
        <v>175</v>
      </c>
      <c r="AT146" s="214" t="s">
        <v>176</v>
      </c>
      <c r="AU146" s="214" t="s">
        <v>85</v>
      </c>
      <c r="AY146" s="14" t="s">
        <v>129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4" t="s">
        <v>83</v>
      </c>
      <c r="BK146" s="215">
        <f>ROUND(I146*H146,2)</f>
        <v>0</v>
      </c>
      <c r="BL146" s="14" t="s">
        <v>136</v>
      </c>
      <c r="BM146" s="214" t="s">
        <v>294</v>
      </c>
    </row>
    <row r="147" s="2" customFormat="1" ht="33" customHeight="1">
      <c r="A147" s="35"/>
      <c r="B147" s="36"/>
      <c r="C147" s="221" t="s">
        <v>295</v>
      </c>
      <c r="D147" s="221" t="s">
        <v>176</v>
      </c>
      <c r="E147" s="222" t="s">
        <v>296</v>
      </c>
      <c r="F147" s="223" t="s">
        <v>297</v>
      </c>
      <c r="G147" s="224" t="s">
        <v>142</v>
      </c>
      <c r="H147" s="225">
        <v>4</v>
      </c>
      <c r="I147" s="226"/>
      <c r="J147" s="227">
        <f>ROUND(I147*H147,2)</f>
        <v>0</v>
      </c>
      <c r="K147" s="228"/>
      <c r="L147" s="229"/>
      <c r="M147" s="230" t="s">
        <v>19</v>
      </c>
      <c r="N147" s="231" t="s">
        <v>46</v>
      </c>
      <c r="O147" s="81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4" t="s">
        <v>175</v>
      </c>
      <c r="AT147" s="214" t="s">
        <v>176</v>
      </c>
      <c r="AU147" s="214" t="s">
        <v>85</v>
      </c>
      <c r="AY147" s="14" t="s">
        <v>129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4" t="s">
        <v>83</v>
      </c>
      <c r="BK147" s="215">
        <f>ROUND(I147*H147,2)</f>
        <v>0</v>
      </c>
      <c r="BL147" s="14" t="s">
        <v>136</v>
      </c>
      <c r="BM147" s="214" t="s">
        <v>298</v>
      </c>
    </row>
    <row r="148" s="2" customFormat="1" ht="16.5" customHeight="1">
      <c r="A148" s="35"/>
      <c r="B148" s="36"/>
      <c r="C148" s="221" t="s">
        <v>299</v>
      </c>
      <c r="D148" s="221" t="s">
        <v>176</v>
      </c>
      <c r="E148" s="222" t="s">
        <v>300</v>
      </c>
      <c r="F148" s="223" t="s">
        <v>301</v>
      </c>
      <c r="G148" s="224" t="s">
        <v>142</v>
      </c>
      <c r="H148" s="225">
        <v>4</v>
      </c>
      <c r="I148" s="226"/>
      <c r="J148" s="227">
        <f>ROUND(I148*H148,2)</f>
        <v>0</v>
      </c>
      <c r="K148" s="228"/>
      <c r="L148" s="229"/>
      <c r="M148" s="230" t="s">
        <v>19</v>
      </c>
      <c r="N148" s="231" t="s">
        <v>46</v>
      </c>
      <c r="O148" s="81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4" t="s">
        <v>175</v>
      </c>
      <c r="AT148" s="214" t="s">
        <v>176</v>
      </c>
      <c r="AU148" s="214" t="s">
        <v>85</v>
      </c>
      <c r="AY148" s="14" t="s">
        <v>129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4" t="s">
        <v>83</v>
      </c>
      <c r="BK148" s="215">
        <f>ROUND(I148*H148,2)</f>
        <v>0</v>
      </c>
      <c r="BL148" s="14" t="s">
        <v>136</v>
      </c>
      <c r="BM148" s="214" t="s">
        <v>302</v>
      </c>
    </row>
    <row r="149" s="2" customFormat="1" ht="16.5" customHeight="1">
      <c r="A149" s="35"/>
      <c r="B149" s="36"/>
      <c r="C149" s="221" t="s">
        <v>303</v>
      </c>
      <c r="D149" s="221" t="s">
        <v>176</v>
      </c>
      <c r="E149" s="222" t="s">
        <v>304</v>
      </c>
      <c r="F149" s="223" t="s">
        <v>304</v>
      </c>
      <c r="G149" s="224" t="s">
        <v>142</v>
      </c>
      <c r="H149" s="225">
        <v>1</v>
      </c>
      <c r="I149" s="226"/>
      <c r="J149" s="227">
        <f>ROUND(I149*H149,2)</f>
        <v>0</v>
      </c>
      <c r="K149" s="228"/>
      <c r="L149" s="229"/>
      <c r="M149" s="230" t="s">
        <v>19</v>
      </c>
      <c r="N149" s="231" t="s">
        <v>46</v>
      </c>
      <c r="O149" s="8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4" t="s">
        <v>175</v>
      </c>
      <c r="AT149" s="214" t="s">
        <v>176</v>
      </c>
      <c r="AU149" s="214" t="s">
        <v>85</v>
      </c>
      <c r="AY149" s="14" t="s">
        <v>129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4" t="s">
        <v>83</v>
      </c>
      <c r="BK149" s="215">
        <f>ROUND(I149*H149,2)</f>
        <v>0</v>
      </c>
      <c r="BL149" s="14" t="s">
        <v>136</v>
      </c>
      <c r="BM149" s="214" t="s">
        <v>305</v>
      </c>
    </row>
    <row r="150" s="2" customFormat="1" ht="16.5" customHeight="1">
      <c r="A150" s="35"/>
      <c r="B150" s="36"/>
      <c r="C150" s="202" t="s">
        <v>306</v>
      </c>
      <c r="D150" s="202" t="s">
        <v>132</v>
      </c>
      <c r="E150" s="203" t="s">
        <v>307</v>
      </c>
      <c r="F150" s="204" t="s">
        <v>308</v>
      </c>
      <c r="G150" s="205" t="s">
        <v>142</v>
      </c>
      <c r="H150" s="206">
        <v>1</v>
      </c>
      <c r="I150" s="207"/>
      <c r="J150" s="208">
        <f>ROUND(I150*H150,2)</f>
        <v>0</v>
      </c>
      <c r="K150" s="209"/>
      <c r="L150" s="41"/>
      <c r="M150" s="210" t="s">
        <v>19</v>
      </c>
      <c r="N150" s="211" t="s">
        <v>46</v>
      </c>
      <c r="O150" s="8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4" t="s">
        <v>136</v>
      </c>
      <c r="AT150" s="214" t="s">
        <v>132</v>
      </c>
      <c r="AU150" s="214" t="s">
        <v>85</v>
      </c>
      <c r="AY150" s="14" t="s">
        <v>129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4" t="s">
        <v>83</v>
      </c>
      <c r="BK150" s="215">
        <f>ROUND(I150*H150,2)</f>
        <v>0</v>
      </c>
      <c r="BL150" s="14" t="s">
        <v>136</v>
      </c>
      <c r="BM150" s="214" t="s">
        <v>309</v>
      </c>
    </row>
    <row r="151" s="2" customFormat="1">
      <c r="A151" s="35"/>
      <c r="B151" s="36"/>
      <c r="C151" s="37"/>
      <c r="D151" s="216" t="s">
        <v>138</v>
      </c>
      <c r="E151" s="37"/>
      <c r="F151" s="217" t="s">
        <v>310</v>
      </c>
      <c r="G151" s="37"/>
      <c r="H151" s="37"/>
      <c r="I151" s="218"/>
      <c r="J151" s="37"/>
      <c r="K151" s="37"/>
      <c r="L151" s="41"/>
      <c r="M151" s="219"/>
      <c r="N151" s="220"/>
      <c r="O151" s="81"/>
      <c r="P151" s="81"/>
      <c r="Q151" s="81"/>
      <c r="R151" s="81"/>
      <c r="S151" s="81"/>
      <c r="T151" s="8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138</v>
      </c>
      <c r="AU151" s="14" t="s">
        <v>85</v>
      </c>
    </row>
    <row r="152" s="2" customFormat="1" ht="16.5" customHeight="1">
      <c r="A152" s="35"/>
      <c r="B152" s="36"/>
      <c r="C152" s="221" t="s">
        <v>311</v>
      </c>
      <c r="D152" s="221" t="s">
        <v>176</v>
      </c>
      <c r="E152" s="222" t="s">
        <v>312</v>
      </c>
      <c r="F152" s="223" t="s">
        <v>313</v>
      </c>
      <c r="G152" s="224" t="s">
        <v>268</v>
      </c>
      <c r="H152" s="225">
        <v>1</v>
      </c>
      <c r="I152" s="226"/>
      <c r="J152" s="227">
        <f>ROUND(I152*H152,2)</f>
        <v>0</v>
      </c>
      <c r="K152" s="228"/>
      <c r="L152" s="229"/>
      <c r="M152" s="230" t="s">
        <v>19</v>
      </c>
      <c r="N152" s="231" t="s">
        <v>46</v>
      </c>
      <c r="O152" s="81"/>
      <c r="P152" s="212">
        <f>O152*H152</f>
        <v>0</v>
      </c>
      <c r="Q152" s="212">
        <v>0.00029</v>
      </c>
      <c r="R152" s="212">
        <f>Q152*H152</f>
        <v>0.00029</v>
      </c>
      <c r="S152" s="212">
        <v>0</v>
      </c>
      <c r="T152" s="21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4" t="s">
        <v>175</v>
      </c>
      <c r="AT152" s="214" t="s">
        <v>176</v>
      </c>
      <c r="AU152" s="214" t="s">
        <v>85</v>
      </c>
      <c r="AY152" s="14" t="s">
        <v>129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4" t="s">
        <v>83</v>
      </c>
      <c r="BK152" s="215">
        <f>ROUND(I152*H152,2)</f>
        <v>0</v>
      </c>
      <c r="BL152" s="14" t="s">
        <v>136</v>
      </c>
      <c r="BM152" s="214" t="s">
        <v>314</v>
      </c>
    </row>
    <row r="153" s="2" customFormat="1" ht="49.05" customHeight="1">
      <c r="A153" s="35"/>
      <c r="B153" s="36"/>
      <c r="C153" s="202" t="s">
        <v>315</v>
      </c>
      <c r="D153" s="202" t="s">
        <v>132</v>
      </c>
      <c r="E153" s="203" t="s">
        <v>316</v>
      </c>
      <c r="F153" s="204" t="s">
        <v>317</v>
      </c>
      <c r="G153" s="205" t="s">
        <v>250</v>
      </c>
      <c r="H153" s="206">
        <v>1</v>
      </c>
      <c r="I153" s="207"/>
      <c r="J153" s="208">
        <f>ROUND(I153*H153,2)</f>
        <v>0</v>
      </c>
      <c r="K153" s="209"/>
      <c r="L153" s="41"/>
      <c r="M153" s="210" t="s">
        <v>19</v>
      </c>
      <c r="N153" s="211" t="s">
        <v>46</v>
      </c>
      <c r="O153" s="81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4" t="s">
        <v>136</v>
      </c>
      <c r="AT153" s="214" t="s">
        <v>132</v>
      </c>
      <c r="AU153" s="214" t="s">
        <v>85</v>
      </c>
      <c r="AY153" s="14" t="s">
        <v>129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4" t="s">
        <v>83</v>
      </c>
      <c r="BK153" s="215">
        <f>ROUND(I153*H153,2)</f>
        <v>0</v>
      </c>
      <c r="BL153" s="14" t="s">
        <v>136</v>
      </c>
      <c r="BM153" s="214" t="s">
        <v>318</v>
      </c>
    </row>
    <row r="154" s="2" customFormat="1" ht="49.05" customHeight="1">
      <c r="A154" s="35"/>
      <c r="B154" s="36"/>
      <c r="C154" s="221" t="s">
        <v>319</v>
      </c>
      <c r="D154" s="221" t="s">
        <v>176</v>
      </c>
      <c r="E154" s="222" t="s">
        <v>320</v>
      </c>
      <c r="F154" s="223" t="s">
        <v>321</v>
      </c>
      <c r="G154" s="224" t="s">
        <v>250</v>
      </c>
      <c r="H154" s="225">
        <v>1</v>
      </c>
      <c r="I154" s="226"/>
      <c r="J154" s="227">
        <f>ROUND(I154*H154,2)</f>
        <v>0</v>
      </c>
      <c r="K154" s="228"/>
      <c r="L154" s="229"/>
      <c r="M154" s="230" t="s">
        <v>19</v>
      </c>
      <c r="N154" s="231" t="s">
        <v>46</v>
      </c>
      <c r="O154" s="81"/>
      <c r="P154" s="212">
        <f>O154*H154</f>
        <v>0</v>
      </c>
      <c r="Q154" s="212">
        <v>0.0019200000000000001</v>
      </c>
      <c r="R154" s="212">
        <f>Q154*H154</f>
        <v>0.0019200000000000001</v>
      </c>
      <c r="S154" s="212">
        <v>0</v>
      </c>
      <c r="T154" s="21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4" t="s">
        <v>175</v>
      </c>
      <c r="AT154" s="214" t="s">
        <v>176</v>
      </c>
      <c r="AU154" s="214" t="s">
        <v>85</v>
      </c>
      <c r="AY154" s="14" t="s">
        <v>129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4" t="s">
        <v>83</v>
      </c>
      <c r="BK154" s="215">
        <f>ROUND(I154*H154,2)</f>
        <v>0</v>
      </c>
      <c r="BL154" s="14" t="s">
        <v>136</v>
      </c>
      <c r="BM154" s="214" t="s">
        <v>322</v>
      </c>
    </row>
    <row r="155" s="2" customFormat="1" ht="33" customHeight="1">
      <c r="A155" s="35"/>
      <c r="B155" s="36"/>
      <c r="C155" s="202" t="s">
        <v>323</v>
      </c>
      <c r="D155" s="202" t="s">
        <v>132</v>
      </c>
      <c r="E155" s="203" t="s">
        <v>324</v>
      </c>
      <c r="F155" s="204" t="s">
        <v>325</v>
      </c>
      <c r="G155" s="205" t="s">
        <v>268</v>
      </c>
      <c r="H155" s="206">
        <v>1</v>
      </c>
      <c r="I155" s="207"/>
      <c r="J155" s="208">
        <f>ROUND(I155*H155,2)</f>
        <v>0</v>
      </c>
      <c r="K155" s="209"/>
      <c r="L155" s="41"/>
      <c r="M155" s="210" t="s">
        <v>19</v>
      </c>
      <c r="N155" s="211" t="s">
        <v>46</v>
      </c>
      <c r="O155" s="81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4" t="s">
        <v>136</v>
      </c>
      <c r="AT155" s="214" t="s">
        <v>132</v>
      </c>
      <c r="AU155" s="214" t="s">
        <v>85</v>
      </c>
      <c r="AY155" s="14" t="s">
        <v>129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4" t="s">
        <v>83</v>
      </c>
      <c r="BK155" s="215">
        <f>ROUND(I155*H155,2)</f>
        <v>0</v>
      </c>
      <c r="BL155" s="14" t="s">
        <v>136</v>
      </c>
      <c r="BM155" s="214" t="s">
        <v>326</v>
      </c>
    </row>
    <row r="156" s="2" customFormat="1" ht="33" customHeight="1">
      <c r="A156" s="35"/>
      <c r="B156" s="36"/>
      <c r="C156" s="221" t="s">
        <v>327</v>
      </c>
      <c r="D156" s="221" t="s">
        <v>176</v>
      </c>
      <c r="E156" s="222" t="s">
        <v>328</v>
      </c>
      <c r="F156" s="223" t="s">
        <v>329</v>
      </c>
      <c r="G156" s="224" t="s">
        <v>142</v>
      </c>
      <c r="H156" s="225">
        <v>1</v>
      </c>
      <c r="I156" s="226"/>
      <c r="J156" s="227">
        <f>ROUND(I156*H156,2)</f>
        <v>0</v>
      </c>
      <c r="K156" s="228"/>
      <c r="L156" s="229"/>
      <c r="M156" s="230" t="s">
        <v>19</v>
      </c>
      <c r="N156" s="231" t="s">
        <v>46</v>
      </c>
      <c r="O156" s="81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4" t="s">
        <v>175</v>
      </c>
      <c r="AT156" s="214" t="s">
        <v>176</v>
      </c>
      <c r="AU156" s="214" t="s">
        <v>85</v>
      </c>
      <c r="AY156" s="14" t="s">
        <v>129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4" t="s">
        <v>83</v>
      </c>
      <c r="BK156" s="215">
        <f>ROUND(I156*H156,2)</f>
        <v>0</v>
      </c>
      <c r="BL156" s="14" t="s">
        <v>136</v>
      </c>
      <c r="BM156" s="214" t="s">
        <v>330</v>
      </c>
    </row>
    <row r="157" s="12" customFormat="1" ht="22.8" customHeight="1">
      <c r="A157" s="12"/>
      <c r="B157" s="186"/>
      <c r="C157" s="187"/>
      <c r="D157" s="188" t="s">
        <v>74</v>
      </c>
      <c r="E157" s="200" t="s">
        <v>331</v>
      </c>
      <c r="F157" s="200" t="s">
        <v>332</v>
      </c>
      <c r="G157" s="187"/>
      <c r="H157" s="187"/>
      <c r="I157" s="190"/>
      <c r="J157" s="201">
        <f>BK157</f>
        <v>0</v>
      </c>
      <c r="K157" s="187"/>
      <c r="L157" s="192"/>
      <c r="M157" s="193"/>
      <c r="N157" s="194"/>
      <c r="O157" s="194"/>
      <c r="P157" s="195">
        <f>SUM(P158:P212)</f>
        <v>0</v>
      </c>
      <c r="Q157" s="194"/>
      <c r="R157" s="195">
        <f>SUM(R158:R212)</f>
        <v>52.221949999999993</v>
      </c>
      <c r="S157" s="194"/>
      <c r="T157" s="196">
        <f>SUM(T158:T212)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7" t="s">
        <v>83</v>
      </c>
      <c r="AT157" s="198" t="s">
        <v>74</v>
      </c>
      <c r="AU157" s="198" t="s">
        <v>83</v>
      </c>
      <c r="AY157" s="197" t="s">
        <v>129</v>
      </c>
      <c r="BK157" s="199">
        <f>SUM(BK158:BK212)</f>
        <v>0</v>
      </c>
    </row>
    <row r="158" s="2" customFormat="1" ht="16.5" customHeight="1">
      <c r="A158" s="35"/>
      <c r="B158" s="36"/>
      <c r="C158" s="202" t="s">
        <v>333</v>
      </c>
      <c r="D158" s="202" t="s">
        <v>132</v>
      </c>
      <c r="E158" s="203" t="s">
        <v>334</v>
      </c>
      <c r="F158" s="204" t="s">
        <v>335</v>
      </c>
      <c r="G158" s="205" t="s">
        <v>209</v>
      </c>
      <c r="H158" s="206">
        <v>100</v>
      </c>
      <c r="I158" s="207"/>
      <c r="J158" s="208">
        <f>ROUND(I158*H158,2)</f>
        <v>0</v>
      </c>
      <c r="K158" s="209"/>
      <c r="L158" s="41"/>
      <c r="M158" s="210" t="s">
        <v>19</v>
      </c>
      <c r="N158" s="211" t="s">
        <v>46</v>
      </c>
      <c r="O158" s="81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4" t="s">
        <v>136</v>
      </c>
      <c r="AT158" s="214" t="s">
        <v>132</v>
      </c>
      <c r="AU158" s="214" t="s">
        <v>85</v>
      </c>
      <c r="AY158" s="14" t="s">
        <v>129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4" t="s">
        <v>83</v>
      </c>
      <c r="BK158" s="215">
        <f>ROUND(I158*H158,2)</f>
        <v>0</v>
      </c>
      <c r="BL158" s="14" t="s">
        <v>136</v>
      </c>
      <c r="BM158" s="214" t="s">
        <v>336</v>
      </c>
    </row>
    <row r="159" s="2" customFormat="1">
      <c r="A159" s="35"/>
      <c r="B159" s="36"/>
      <c r="C159" s="37"/>
      <c r="D159" s="216" t="s">
        <v>138</v>
      </c>
      <c r="E159" s="37"/>
      <c r="F159" s="217" t="s">
        <v>337</v>
      </c>
      <c r="G159" s="37"/>
      <c r="H159" s="37"/>
      <c r="I159" s="218"/>
      <c r="J159" s="37"/>
      <c r="K159" s="37"/>
      <c r="L159" s="41"/>
      <c r="M159" s="219"/>
      <c r="N159" s="220"/>
      <c r="O159" s="81"/>
      <c r="P159" s="81"/>
      <c r="Q159" s="81"/>
      <c r="R159" s="81"/>
      <c r="S159" s="81"/>
      <c r="T159" s="82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138</v>
      </c>
      <c r="AU159" s="14" t="s">
        <v>85</v>
      </c>
    </row>
    <row r="160" s="2" customFormat="1" ht="21.75" customHeight="1">
      <c r="A160" s="35"/>
      <c r="B160" s="36"/>
      <c r="C160" s="221" t="s">
        <v>338</v>
      </c>
      <c r="D160" s="221" t="s">
        <v>176</v>
      </c>
      <c r="E160" s="222" t="s">
        <v>339</v>
      </c>
      <c r="F160" s="223" t="s">
        <v>340</v>
      </c>
      <c r="G160" s="224" t="s">
        <v>209</v>
      </c>
      <c r="H160" s="225">
        <v>100</v>
      </c>
      <c r="I160" s="226"/>
      <c r="J160" s="227">
        <f>ROUND(I160*H160,2)</f>
        <v>0</v>
      </c>
      <c r="K160" s="228"/>
      <c r="L160" s="229"/>
      <c r="M160" s="230" t="s">
        <v>19</v>
      </c>
      <c r="N160" s="231" t="s">
        <v>46</v>
      </c>
      <c r="O160" s="81"/>
      <c r="P160" s="212">
        <f>O160*H160</f>
        <v>0</v>
      </c>
      <c r="Q160" s="212">
        <v>0.00231</v>
      </c>
      <c r="R160" s="212">
        <f>Q160*H160</f>
        <v>0.23100000000000001</v>
      </c>
      <c r="S160" s="212">
        <v>0</v>
      </c>
      <c r="T160" s="21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4" t="s">
        <v>175</v>
      </c>
      <c r="AT160" s="214" t="s">
        <v>176</v>
      </c>
      <c r="AU160" s="214" t="s">
        <v>85</v>
      </c>
      <c r="AY160" s="14" t="s">
        <v>129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4" t="s">
        <v>83</v>
      </c>
      <c r="BK160" s="215">
        <f>ROUND(I160*H160,2)</f>
        <v>0</v>
      </c>
      <c r="BL160" s="14" t="s">
        <v>136</v>
      </c>
      <c r="BM160" s="214" t="s">
        <v>341</v>
      </c>
    </row>
    <row r="161" s="2" customFormat="1" ht="16.5" customHeight="1">
      <c r="A161" s="35"/>
      <c r="B161" s="36"/>
      <c r="C161" s="221" t="s">
        <v>342</v>
      </c>
      <c r="D161" s="221" t="s">
        <v>176</v>
      </c>
      <c r="E161" s="222" t="s">
        <v>343</v>
      </c>
      <c r="F161" s="223" t="s">
        <v>344</v>
      </c>
      <c r="G161" s="224" t="s">
        <v>142</v>
      </c>
      <c r="H161" s="225">
        <v>100</v>
      </c>
      <c r="I161" s="226"/>
      <c r="J161" s="227">
        <f>ROUND(I161*H161,2)</f>
        <v>0</v>
      </c>
      <c r="K161" s="228"/>
      <c r="L161" s="229"/>
      <c r="M161" s="230" t="s">
        <v>19</v>
      </c>
      <c r="N161" s="231" t="s">
        <v>46</v>
      </c>
      <c r="O161" s="81"/>
      <c r="P161" s="212">
        <f>O161*H161</f>
        <v>0</v>
      </c>
      <c r="Q161" s="212">
        <v>0.33000000000000002</v>
      </c>
      <c r="R161" s="212">
        <f>Q161*H161</f>
        <v>33</v>
      </c>
      <c r="S161" s="212">
        <v>0</v>
      </c>
      <c r="T161" s="21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4" t="s">
        <v>175</v>
      </c>
      <c r="AT161" s="214" t="s">
        <v>176</v>
      </c>
      <c r="AU161" s="214" t="s">
        <v>85</v>
      </c>
      <c r="AY161" s="14" t="s">
        <v>129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4" t="s">
        <v>83</v>
      </c>
      <c r="BK161" s="215">
        <f>ROUND(I161*H161,2)</f>
        <v>0</v>
      </c>
      <c r="BL161" s="14" t="s">
        <v>136</v>
      </c>
      <c r="BM161" s="214" t="s">
        <v>345</v>
      </c>
    </row>
    <row r="162" s="2" customFormat="1" ht="16.5" customHeight="1">
      <c r="A162" s="35"/>
      <c r="B162" s="36"/>
      <c r="C162" s="221" t="s">
        <v>346</v>
      </c>
      <c r="D162" s="221" t="s">
        <v>176</v>
      </c>
      <c r="E162" s="222" t="s">
        <v>347</v>
      </c>
      <c r="F162" s="223" t="s">
        <v>348</v>
      </c>
      <c r="G162" s="224" t="s">
        <v>142</v>
      </c>
      <c r="H162" s="225">
        <v>100</v>
      </c>
      <c r="I162" s="226"/>
      <c r="J162" s="227">
        <f>ROUND(I162*H162,2)</f>
        <v>0</v>
      </c>
      <c r="K162" s="228"/>
      <c r="L162" s="229"/>
      <c r="M162" s="230" t="s">
        <v>19</v>
      </c>
      <c r="N162" s="231" t="s">
        <v>46</v>
      </c>
      <c r="O162" s="81"/>
      <c r="P162" s="212">
        <f>O162*H162</f>
        <v>0</v>
      </c>
      <c r="Q162" s="212">
        <v>0.17999999999999999</v>
      </c>
      <c r="R162" s="212">
        <f>Q162*H162</f>
        <v>18</v>
      </c>
      <c r="S162" s="212">
        <v>0</v>
      </c>
      <c r="T162" s="21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4" t="s">
        <v>175</v>
      </c>
      <c r="AT162" s="214" t="s">
        <v>176</v>
      </c>
      <c r="AU162" s="214" t="s">
        <v>85</v>
      </c>
      <c r="AY162" s="14" t="s">
        <v>129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4" t="s">
        <v>83</v>
      </c>
      <c r="BK162" s="215">
        <f>ROUND(I162*H162,2)</f>
        <v>0</v>
      </c>
      <c r="BL162" s="14" t="s">
        <v>136</v>
      </c>
      <c r="BM162" s="214" t="s">
        <v>349</v>
      </c>
    </row>
    <row r="163" s="2" customFormat="1" ht="16.5" customHeight="1">
      <c r="A163" s="35"/>
      <c r="B163" s="36"/>
      <c r="C163" s="221" t="s">
        <v>350</v>
      </c>
      <c r="D163" s="221" t="s">
        <v>176</v>
      </c>
      <c r="E163" s="222" t="s">
        <v>351</v>
      </c>
      <c r="F163" s="223" t="s">
        <v>352</v>
      </c>
      <c r="G163" s="224" t="s">
        <v>142</v>
      </c>
      <c r="H163" s="225">
        <v>100</v>
      </c>
      <c r="I163" s="226"/>
      <c r="J163" s="227">
        <f>ROUND(I163*H163,2)</f>
        <v>0</v>
      </c>
      <c r="K163" s="228"/>
      <c r="L163" s="229"/>
      <c r="M163" s="230" t="s">
        <v>19</v>
      </c>
      <c r="N163" s="231" t="s">
        <v>46</v>
      </c>
      <c r="O163" s="81"/>
      <c r="P163" s="212">
        <f>O163*H163</f>
        <v>0</v>
      </c>
      <c r="Q163" s="212">
        <v>0.0097999999999999997</v>
      </c>
      <c r="R163" s="212">
        <f>Q163*H163</f>
        <v>0.97999999999999998</v>
      </c>
      <c r="S163" s="212">
        <v>0</v>
      </c>
      <c r="T163" s="21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4" t="s">
        <v>175</v>
      </c>
      <c r="AT163" s="214" t="s">
        <v>176</v>
      </c>
      <c r="AU163" s="214" t="s">
        <v>85</v>
      </c>
      <c r="AY163" s="14" t="s">
        <v>129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4" t="s">
        <v>83</v>
      </c>
      <c r="BK163" s="215">
        <f>ROUND(I163*H163,2)</f>
        <v>0</v>
      </c>
      <c r="BL163" s="14" t="s">
        <v>136</v>
      </c>
      <c r="BM163" s="214" t="s">
        <v>353</v>
      </c>
    </row>
    <row r="164" s="2" customFormat="1" ht="16.5" customHeight="1">
      <c r="A164" s="35"/>
      <c r="B164" s="36"/>
      <c r="C164" s="221" t="s">
        <v>354</v>
      </c>
      <c r="D164" s="221" t="s">
        <v>176</v>
      </c>
      <c r="E164" s="222" t="s">
        <v>355</v>
      </c>
      <c r="F164" s="223" t="s">
        <v>356</v>
      </c>
      <c r="G164" s="224" t="s">
        <v>142</v>
      </c>
      <c r="H164" s="225">
        <v>100</v>
      </c>
      <c r="I164" s="226"/>
      <c r="J164" s="227">
        <f>ROUND(I164*H164,2)</f>
        <v>0</v>
      </c>
      <c r="K164" s="228"/>
      <c r="L164" s="229"/>
      <c r="M164" s="230" t="s">
        <v>19</v>
      </c>
      <c r="N164" s="231" t="s">
        <v>46</v>
      </c>
      <c r="O164" s="81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4" t="s">
        <v>175</v>
      </c>
      <c r="AT164" s="214" t="s">
        <v>176</v>
      </c>
      <c r="AU164" s="214" t="s">
        <v>85</v>
      </c>
      <c r="AY164" s="14" t="s">
        <v>129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4" t="s">
        <v>83</v>
      </c>
      <c r="BK164" s="215">
        <f>ROUND(I164*H164,2)</f>
        <v>0</v>
      </c>
      <c r="BL164" s="14" t="s">
        <v>136</v>
      </c>
      <c r="BM164" s="214" t="s">
        <v>357</v>
      </c>
    </row>
    <row r="165" s="2" customFormat="1" ht="16.5" customHeight="1">
      <c r="A165" s="35"/>
      <c r="B165" s="36"/>
      <c r="C165" s="221" t="s">
        <v>358</v>
      </c>
      <c r="D165" s="221" t="s">
        <v>176</v>
      </c>
      <c r="E165" s="222" t="s">
        <v>359</v>
      </c>
      <c r="F165" s="223" t="s">
        <v>360</v>
      </c>
      <c r="G165" s="224" t="s">
        <v>142</v>
      </c>
      <c r="H165" s="225">
        <v>5</v>
      </c>
      <c r="I165" s="226"/>
      <c r="J165" s="227">
        <f>ROUND(I165*H165,2)</f>
        <v>0</v>
      </c>
      <c r="K165" s="228"/>
      <c r="L165" s="229"/>
      <c r="M165" s="230" t="s">
        <v>19</v>
      </c>
      <c r="N165" s="231" t="s">
        <v>46</v>
      </c>
      <c r="O165" s="81"/>
      <c r="P165" s="212">
        <f>O165*H165</f>
        <v>0</v>
      </c>
      <c r="Q165" s="212">
        <v>0.00088000000000000003</v>
      </c>
      <c r="R165" s="212">
        <f>Q165*H165</f>
        <v>0.0044000000000000003</v>
      </c>
      <c r="S165" s="212">
        <v>0</v>
      </c>
      <c r="T165" s="21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4" t="s">
        <v>175</v>
      </c>
      <c r="AT165" s="214" t="s">
        <v>176</v>
      </c>
      <c r="AU165" s="214" t="s">
        <v>85</v>
      </c>
      <c r="AY165" s="14" t="s">
        <v>129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4" t="s">
        <v>83</v>
      </c>
      <c r="BK165" s="215">
        <f>ROUND(I165*H165,2)</f>
        <v>0</v>
      </c>
      <c r="BL165" s="14" t="s">
        <v>136</v>
      </c>
      <c r="BM165" s="214" t="s">
        <v>361</v>
      </c>
    </row>
    <row r="166" s="2" customFormat="1" ht="16.5" customHeight="1">
      <c r="A166" s="35"/>
      <c r="B166" s="36"/>
      <c r="C166" s="221" t="s">
        <v>362</v>
      </c>
      <c r="D166" s="221" t="s">
        <v>176</v>
      </c>
      <c r="E166" s="222" t="s">
        <v>363</v>
      </c>
      <c r="F166" s="223" t="s">
        <v>364</v>
      </c>
      <c r="G166" s="224" t="s">
        <v>142</v>
      </c>
      <c r="H166" s="225">
        <v>10</v>
      </c>
      <c r="I166" s="226"/>
      <c r="J166" s="227">
        <f>ROUND(I166*H166,2)</f>
        <v>0</v>
      </c>
      <c r="K166" s="228"/>
      <c r="L166" s="229"/>
      <c r="M166" s="230" t="s">
        <v>19</v>
      </c>
      <c r="N166" s="231" t="s">
        <v>46</v>
      </c>
      <c r="O166" s="81"/>
      <c r="P166" s="212">
        <f>O166*H166</f>
        <v>0</v>
      </c>
      <c r="Q166" s="212">
        <v>0.00027999999999999998</v>
      </c>
      <c r="R166" s="212">
        <f>Q166*H166</f>
        <v>0.0027999999999999995</v>
      </c>
      <c r="S166" s="212">
        <v>0</v>
      </c>
      <c r="T166" s="21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4" t="s">
        <v>175</v>
      </c>
      <c r="AT166" s="214" t="s">
        <v>176</v>
      </c>
      <c r="AU166" s="214" t="s">
        <v>85</v>
      </c>
      <c r="AY166" s="14" t="s">
        <v>129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4" t="s">
        <v>83</v>
      </c>
      <c r="BK166" s="215">
        <f>ROUND(I166*H166,2)</f>
        <v>0</v>
      </c>
      <c r="BL166" s="14" t="s">
        <v>136</v>
      </c>
      <c r="BM166" s="214" t="s">
        <v>365</v>
      </c>
    </row>
    <row r="167" s="2" customFormat="1" ht="16.5" customHeight="1">
      <c r="A167" s="35"/>
      <c r="B167" s="36"/>
      <c r="C167" s="221" t="s">
        <v>366</v>
      </c>
      <c r="D167" s="221" t="s">
        <v>176</v>
      </c>
      <c r="E167" s="222" t="s">
        <v>367</v>
      </c>
      <c r="F167" s="223" t="s">
        <v>368</v>
      </c>
      <c r="G167" s="224" t="s">
        <v>142</v>
      </c>
      <c r="H167" s="225">
        <v>10</v>
      </c>
      <c r="I167" s="226"/>
      <c r="J167" s="227">
        <f>ROUND(I167*H167,2)</f>
        <v>0</v>
      </c>
      <c r="K167" s="228"/>
      <c r="L167" s="229"/>
      <c r="M167" s="230" t="s">
        <v>19</v>
      </c>
      <c r="N167" s="231" t="s">
        <v>46</v>
      </c>
      <c r="O167" s="81"/>
      <c r="P167" s="212">
        <f>O167*H167</f>
        <v>0</v>
      </c>
      <c r="Q167" s="212">
        <v>6.0000000000000002E-05</v>
      </c>
      <c r="R167" s="212">
        <f>Q167*H167</f>
        <v>0.00060000000000000006</v>
      </c>
      <c r="S167" s="212">
        <v>0</v>
      </c>
      <c r="T167" s="21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4" t="s">
        <v>175</v>
      </c>
      <c r="AT167" s="214" t="s">
        <v>176</v>
      </c>
      <c r="AU167" s="214" t="s">
        <v>85</v>
      </c>
      <c r="AY167" s="14" t="s">
        <v>129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4" t="s">
        <v>83</v>
      </c>
      <c r="BK167" s="215">
        <f>ROUND(I167*H167,2)</f>
        <v>0</v>
      </c>
      <c r="BL167" s="14" t="s">
        <v>136</v>
      </c>
      <c r="BM167" s="214" t="s">
        <v>369</v>
      </c>
    </row>
    <row r="168" s="2" customFormat="1" ht="24.15" customHeight="1">
      <c r="A168" s="35"/>
      <c r="B168" s="36"/>
      <c r="C168" s="202" t="s">
        <v>370</v>
      </c>
      <c r="D168" s="202" t="s">
        <v>132</v>
      </c>
      <c r="E168" s="203" t="s">
        <v>371</v>
      </c>
      <c r="F168" s="204" t="s">
        <v>372</v>
      </c>
      <c r="G168" s="205" t="s">
        <v>142</v>
      </c>
      <c r="H168" s="206">
        <v>209</v>
      </c>
      <c r="I168" s="207"/>
      <c r="J168" s="208">
        <f>ROUND(I168*H168,2)</f>
        <v>0</v>
      </c>
      <c r="K168" s="209"/>
      <c r="L168" s="41"/>
      <c r="M168" s="210" t="s">
        <v>19</v>
      </c>
      <c r="N168" s="211" t="s">
        <v>46</v>
      </c>
      <c r="O168" s="81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4" t="s">
        <v>136</v>
      </c>
      <c r="AT168" s="214" t="s">
        <v>132</v>
      </c>
      <c r="AU168" s="214" t="s">
        <v>85</v>
      </c>
      <c r="AY168" s="14" t="s">
        <v>129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4" t="s">
        <v>83</v>
      </c>
      <c r="BK168" s="215">
        <f>ROUND(I168*H168,2)</f>
        <v>0</v>
      </c>
      <c r="BL168" s="14" t="s">
        <v>136</v>
      </c>
      <c r="BM168" s="214" t="s">
        <v>373</v>
      </c>
    </row>
    <row r="169" s="2" customFormat="1">
      <c r="A169" s="35"/>
      <c r="B169" s="36"/>
      <c r="C169" s="37"/>
      <c r="D169" s="216" t="s">
        <v>138</v>
      </c>
      <c r="E169" s="37"/>
      <c r="F169" s="217" t="s">
        <v>374</v>
      </c>
      <c r="G169" s="37"/>
      <c r="H169" s="37"/>
      <c r="I169" s="218"/>
      <c r="J169" s="37"/>
      <c r="K169" s="37"/>
      <c r="L169" s="41"/>
      <c r="M169" s="219"/>
      <c r="N169" s="220"/>
      <c r="O169" s="81"/>
      <c r="P169" s="81"/>
      <c r="Q169" s="81"/>
      <c r="R169" s="81"/>
      <c r="S169" s="81"/>
      <c r="T169" s="82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138</v>
      </c>
      <c r="AU169" s="14" t="s">
        <v>85</v>
      </c>
    </row>
    <row r="170" s="2" customFormat="1" ht="24.15" customHeight="1">
      <c r="A170" s="35"/>
      <c r="B170" s="36"/>
      <c r="C170" s="221" t="s">
        <v>375</v>
      </c>
      <c r="D170" s="221" t="s">
        <v>176</v>
      </c>
      <c r="E170" s="222" t="s">
        <v>376</v>
      </c>
      <c r="F170" s="223" t="s">
        <v>377</v>
      </c>
      <c r="G170" s="224" t="s">
        <v>142</v>
      </c>
      <c r="H170" s="225">
        <v>80</v>
      </c>
      <c r="I170" s="226"/>
      <c r="J170" s="227">
        <f>ROUND(I170*H170,2)</f>
        <v>0</v>
      </c>
      <c r="K170" s="228"/>
      <c r="L170" s="229"/>
      <c r="M170" s="230" t="s">
        <v>19</v>
      </c>
      <c r="N170" s="231" t="s">
        <v>46</v>
      </c>
      <c r="O170" s="81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4" t="s">
        <v>175</v>
      </c>
      <c r="AT170" s="214" t="s">
        <v>176</v>
      </c>
      <c r="AU170" s="214" t="s">
        <v>85</v>
      </c>
      <c r="AY170" s="14" t="s">
        <v>129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4" t="s">
        <v>83</v>
      </c>
      <c r="BK170" s="215">
        <f>ROUND(I170*H170,2)</f>
        <v>0</v>
      </c>
      <c r="BL170" s="14" t="s">
        <v>136</v>
      </c>
      <c r="BM170" s="214" t="s">
        <v>378</v>
      </c>
    </row>
    <row r="171" s="2" customFormat="1" ht="24.15" customHeight="1">
      <c r="A171" s="35"/>
      <c r="B171" s="36"/>
      <c r="C171" s="221" t="s">
        <v>379</v>
      </c>
      <c r="D171" s="221" t="s">
        <v>176</v>
      </c>
      <c r="E171" s="222" t="s">
        <v>380</v>
      </c>
      <c r="F171" s="223" t="s">
        <v>381</v>
      </c>
      <c r="G171" s="224" t="s">
        <v>142</v>
      </c>
      <c r="H171" s="225">
        <v>20</v>
      </c>
      <c r="I171" s="226"/>
      <c r="J171" s="227">
        <f>ROUND(I171*H171,2)</f>
        <v>0</v>
      </c>
      <c r="K171" s="228"/>
      <c r="L171" s="229"/>
      <c r="M171" s="230" t="s">
        <v>19</v>
      </c>
      <c r="N171" s="231" t="s">
        <v>46</v>
      </c>
      <c r="O171" s="81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4" t="s">
        <v>175</v>
      </c>
      <c r="AT171" s="214" t="s">
        <v>176</v>
      </c>
      <c r="AU171" s="214" t="s">
        <v>85</v>
      </c>
      <c r="AY171" s="14" t="s">
        <v>129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4" t="s">
        <v>83</v>
      </c>
      <c r="BK171" s="215">
        <f>ROUND(I171*H171,2)</f>
        <v>0</v>
      </c>
      <c r="BL171" s="14" t="s">
        <v>136</v>
      </c>
      <c r="BM171" s="214" t="s">
        <v>382</v>
      </c>
    </row>
    <row r="172" s="2" customFormat="1" ht="24.15" customHeight="1">
      <c r="A172" s="35"/>
      <c r="B172" s="36"/>
      <c r="C172" s="221" t="s">
        <v>383</v>
      </c>
      <c r="D172" s="221" t="s">
        <v>176</v>
      </c>
      <c r="E172" s="222" t="s">
        <v>384</v>
      </c>
      <c r="F172" s="223" t="s">
        <v>385</v>
      </c>
      <c r="G172" s="224" t="s">
        <v>142</v>
      </c>
      <c r="H172" s="225">
        <v>50</v>
      </c>
      <c r="I172" s="226"/>
      <c r="J172" s="227">
        <f>ROUND(I172*H172,2)</f>
        <v>0</v>
      </c>
      <c r="K172" s="228"/>
      <c r="L172" s="229"/>
      <c r="M172" s="230" t="s">
        <v>19</v>
      </c>
      <c r="N172" s="231" t="s">
        <v>46</v>
      </c>
      <c r="O172" s="81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4" t="s">
        <v>175</v>
      </c>
      <c r="AT172" s="214" t="s">
        <v>176</v>
      </c>
      <c r="AU172" s="214" t="s">
        <v>85</v>
      </c>
      <c r="AY172" s="14" t="s">
        <v>129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4" t="s">
        <v>83</v>
      </c>
      <c r="BK172" s="215">
        <f>ROUND(I172*H172,2)</f>
        <v>0</v>
      </c>
      <c r="BL172" s="14" t="s">
        <v>136</v>
      </c>
      <c r="BM172" s="214" t="s">
        <v>386</v>
      </c>
    </row>
    <row r="173" s="2" customFormat="1" ht="24.15" customHeight="1">
      <c r="A173" s="35"/>
      <c r="B173" s="36"/>
      <c r="C173" s="221" t="s">
        <v>387</v>
      </c>
      <c r="D173" s="221" t="s">
        <v>176</v>
      </c>
      <c r="E173" s="222" t="s">
        <v>388</v>
      </c>
      <c r="F173" s="223" t="s">
        <v>389</v>
      </c>
      <c r="G173" s="224" t="s">
        <v>142</v>
      </c>
      <c r="H173" s="225">
        <v>70</v>
      </c>
      <c r="I173" s="226"/>
      <c r="J173" s="227">
        <f>ROUND(I173*H173,2)</f>
        <v>0</v>
      </c>
      <c r="K173" s="228"/>
      <c r="L173" s="229"/>
      <c r="M173" s="230" t="s">
        <v>19</v>
      </c>
      <c r="N173" s="231" t="s">
        <v>46</v>
      </c>
      <c r="O173" s="81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4" t="s">
        <v>175</v>
      </c>
      <c r="AT173" s="214" t="s">
        <v>176</v>
      </c>
      <c r="AU173" s="214" t="s">
        <v>85</v>
      </c>
      <c r="AY173" s="14" t="s">
        <v>129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4" t="s">
        <v>83</v>
      </c>
      <c r="BK173" s="215">
        <f>ROUND(I173*H173,2)</f>
        <v>0</v>
      </c>
      <c r="BL173" s="14" t="s">
        <v>136</v>
      </c>
      <c r="BM173" s="214" t="s">
        <v>390</v>
      </c>
    </row>
    <row r="174" s="2" customFormat="1" ht="16.5" customHeight="1">
      <c r="A174" s="35"/>
      <c r="B174" s="36"/>
      <c r="C174" s="221" t="s">
        <v>391</v>
      </c>
      <c r="D174" s="221" t="s">
        <v>176</v>
      </c>
      <c r="E174" s="222" t="s">
        <v>392</v>
      </c>
      <c r="F174" s="223" t="s">
        <v>393</v>
      </c>
      <c r="G174" s="224" t="s">
        <v>142</v>
      </c>
      <c r="H174" s="225">
        <v>150</v>
      </c>
      <c r="I174" s="226"/>
      <c r="J174" s="227">
        <f>ROUND(I174*H174,2)</f>
        <v>0</v>
      </c>
      <c r="K174" s="228"/>
      <c r="L174" s="229"/>
      <c r="M174" s="230" t="s">
        <v>19</v>
      </c>
      <c r="N174" s="231" t="s">
        <v>46</v>
      </c>
      <c r="O174" s="81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4" t="s">
        <v>175</v>
      </c>
      <c r="AT174" s="214" t="s">
        <v>176</v>
      </c>
      <c r="AU174" s="214" t="s">
        <v>85</v>
      </c>
      <c r="AY174" s="14" t="s">
        <v>129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4" t="s">
        <v>83</v>
      </c>
      <c r="BK174" s="215">
        <f>ROUND(I174*H174,2)</f>
        <v>0</v>
      </c>
      <c r="BL174" s="14" t="s">
        <v>136</v>
      </c>
      <c r="BM174" s="214" t="s">
        <v>394</v>
      </c>
    </row>
    <row r="175" s="2" customFormat="1" ht="33" customHeight="1">
      <c r="A175" s="35"/>
      <c r="B175" s="36"/>
      <c r="C175" s="221" t="s">
        <v>395</v>
      </c>
      <c r="D175" s="221" t="s">
        <v>176</v>
      </c>
      <c r="E175" s="222" t="s">
        <v>396</v>
      </c>
      <c r="F175" s="223" t="s">
        <v>397</v>
      </c>
      <c r="G175" s="224" t="s">
        <v>142</v>
      </c>
      <c r="H175" s="225">
        <v>150</v>
      </c>
      <c r="I175" s="226"/>
      <c r="J175" s="227">
        <f>ROUND(I175*H175,2)</f>
        <v>0</v>
      </c>
      <c r="K175" s="228"/>
      <c r="L175" s="229"/>
      <c r="M175" s="230" t="s">
        <v>19</v>
      </c>
      <c r="N175" s="231" t="s">
        <v>46</v>
      </c>
      <c r="O175" s="81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4" t="s">
        <v>175</v>
      </c>
      <c r="AT175" s="214" t="s">
        <v>176</v>
      </c>
      <c r="AU175" s="214" t="s">
        <v>85</v>
      </c>
      <c r="AY175" s="14" t="s">
        <v>129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4" t="s">
        <v>83</v>
      </c>
      <c r="BK175" s="215">
        <f>ROUND(I175*H175,2)</f>
        <v>0</v>
      </c>
      <c r="BL175" s="14" t="s">
        <v>136</v>
      </c>
      <c r="BM175" s="214" t="s">
        <v>398</v>
      </c>
    </row>
    <row r="176" s="2" customFormat="1" ht="24.15" customHeight="1">
      <c r="A176" s="35"/>
      <c r="B176" s="36"/>
      <c r="C176" s="221" t="s">
        <v>399</v>
      </c>
      <c r="D176" s="221" t="s">
        <v>176</v>
      </c>
      <c r="E176" s="222" t="s">
        <v>400</v>
      </c>
      <c r="F176" s="223" t="s">
        <v>401</v>
      </c>
      <c r="G176" s="224" t="s">
        <v>142</v>
      </c>
      <c r="H176" s="225">
        <v>300</v>
      </c>
      <c r="I176" s="226"/>
      <c r="J176" s="227">
        <f>ROUND(I176*H176,2)</f>
        <v>0</v>
      </c>
      <c r="K176" s="228"/>
      <c r="L176" s="229"/>
      <c r="M176" s="230" t="s">
        <v>19</v>
      </c>
      <c r="N176" s="231" t="s">
        <v>46</v>
      </c>
      <c r="O176" s="81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4" t="s">
        <v>175</v>
      </c>
      <c r="AT176" s="214" t="s">
        <v>176</v>
      </c>
      <c r="AU176" s="214" t="s">
        <v>85</v>
      </c>
      <c r="AY176" s="14" t="s">
        <v>129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4" t="s">
        <v>83</v>
      </c>
      <c r="BK176" s="215">
        <f>ROUND(I176*H176,2)</f>
        <v>0</v>
      </c>
      <c r="BL176" s="14" t="s">
        <v>136</v>
      </c>
      <c r="BM176" s="214" t="s">
        <v>402</v>
      </c>
    </row>
    <row r="177" s="2" customFormat="1" ht="16.5" customHeight="1">
      <c r="A177" s="35"/>
      <c r="B177" s="36"/>
      <c r="C177" s="221" t="s">
        <v>403</v>
      </c>
      <c r="D177" s="221" t="s">
        <v>176</v>
      </c>
      <c r="E177" s="222" t="s">
        <v>404</v>
      </c>
      <c r="F177" s="223" t="s">
        <v>405</v>
      </c>
      <c r="G177" s="224" t="s">
        <v>142</v>
      </c>
      <c r="H177" s="225">
        <v>400</v>
      </c>
      <c r="I177" s="226"/>
      <c r="J177" s="227">
        <f>ROUND(I177*H177,2)</f>
        <v>0</v>
      </c>
      <c r="K177" s="228"/>
      <c r="L177" s="229"/>
      <c r="M177" s="230" t="s">
        <v>19</v>
      </c>
      <c r="N177" s="231" t="s">
        <v>46</v>
      </c>
      <c r="O177" s="81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4" t="s">
        <v>175</v>
      </c>
      <c r="AT177" s="214" t="s">
        <v>176</v>
      </c>
      <c r="AU177" s="214" t="s">
        <v>85</v>
      </c>
      <c r="AY177" s="14" t="s">
        <v>129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4" t="s">
        <v>83</v>
      </c>
      <c r="BK177" s="215">
        <f>ROUND(I177*H177,2)</f>
        <v>0</v>
      </c>
      <c r="BL177" s="14" t="s">
        <v>136</v>
      </c>
      <c r="BM177" s="214" t="s">
        <v>406</v>
      </c>
    </row>
    <row r="178" s="2" customFormat="1" ht="16.5" customHeight="1">
      <c r="A178" s="35"/>
      <c r="B178" s="36"/>
      <c r="C178" s="221" t="s">
        <v>407</v>
      </c>
      <c r="D178" s="221" t="s">
        <v>176</v>
      </c>
      <c r="E178" s="222" t="s">
        <v>408</v>
      </c>
      <c r="F178" s="223" t="s">
        <v>409</v>
      </c>
      <c r="G178" s="224" t="s">
        <v>142</v>
      </c>
      <c r="H178" s="225">
        <v>400</v>
      </c>
      <c r="I178" s="226"/>
      <c r="J178" s="227">
        <f>ROUND(I178*H178,2)</f>
        <v>0</v>
      </c>
      <c r="K178" s="228"/>
      <c r="L178" s="229"/>
      <c r="M178" s="230" t="s">
        <v>19</v>
      </c>
      <c r="N178" s="231" t="s">
        <v>46</v>
      </c>
      <c r="O178" s="81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4" t="s">
        <v>175</v>
      </c>
      <c r="AT178" s="214" t="s">
        <v>176</v>
      </c>
      <c r="AU178" s="214" t="s">
        <v>85</v>
      </c>
      <c r="AY178" s="14" t="s">
        <v>129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4" t="s">
        <v>83</v>
      </c>
      <c r="BK178" s="215">
        <f>ROUND(I178*H178,2)</f>
        <v>0</v>
      </c>
      <c r="BL178" s="14" t="s">
        <v>136</v>
      </c>
      <c r="BM178" s="214" t="s">
        <v>410</v>
      </c>
    </row>
    <row r="179" s="2" customFormat="1" ht="16.5" customHeight="1">
      <c r="A179" s="35"/>
      <c r="B179" s="36"/>
      <c r="C179" s="221" t="s">
        <v>172</v>
      </c>
      <c r="D179" s="221" t="s">
        <v>176</v>
      </c>
      <c r="E179" s="222" t="s">
        <v>411</v>
      </c>
      <c r="F179" s="223" t="s">
        <v>412</v>
      </c>
      <c r="G179" s="224" t="s">
        <v>142</v>
      </c>
      <c r="H179" s="225">
        <v>200</v>
      </c>
      <c r="I179" s="226"/>
      <c r="J179" s="227">
        <f>ROUND(I179*H179,2)</f>
        <v>0</v>
      </c>
      <c r="K179" s="228"/>
      <c r="L179" s="229"/>
      <c r="M179" s="230" t="s">
        <v>19</v>
      </c>
      <c r="N179" s="231" t="s">
        <v>46</v>
      </c>
      <c r="O179" s="81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4" t="s">
        <v>175</v>
      </c>
      <c r="AT179" s="214" t="s">
        <v>176</v>
      </c>
      <c r="AU179" s="214" t="s">
        <v>85</v>
      </c>
      <c r="AY179" s="14" t="s">
        <v>129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4" t="s">
        <v>83</v>
      </c>
      <c r="BK179" s="215">
        <f>ROUND(I179*H179,2)</f>
        <v>0</v>
      </c>
      <c r="BL179" s="14" t="s">
        <v>136</v>
      </c>
      <c r="BM179" s="214" t="s">
        <v>413</v>
      </c>
    </row>
    <row r="180" s="2" customFormat="1" ht="16.5" customHeight="1">
      <c r="A180" s="35"/>
      <c r="B180" s="36"/>
      <c r="C180" s="221" t="s">
        <v>414</v>
      </c>
      <c r="D180" s="221" t="s">
        <v>176</v>
      </c>
      <c r="E180" s="222" t="s">
        <v>415</v>
      </c>
      <c r="F180" s="223" t="s">
        <v>416</v>
      </c>
      <c r="G180" s="224" t="s">
        <v>142</v>
      </c>
      <c r="H180" s="225">
        <v>50</v>
      </c>
      <c r="I180" s="226"/>
      <c r="J180" s="227">
        <f>ROUND(I180*H180,2)</f>
        <v>0</v>
      </c>
      <c r="K180" s="228"/>
      <c r="L180" s="229"/>
      <c r="M180" s="230" t="s">
        <v>19</v>
      </c>
      <c r="N180" s="231" t="s">
        <v>46</v>
      </c>
      <c r="O180" s="81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4" t="s">
        <v>175</v>
      </c>
      <c r="AT180" s="214" t="s">
        <v>176</v>
      </c>
      <c r="AU180" s="214" t="s">
        <v>85</v>
      </c>
      <c r="AY180" s="14" t="s">
        <v>129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4" t="s">
        <v>83</v>
      </c>
      <c r="BK180" s="215">
        <f>ROUND(I180*H180,2)</f>
        <v>0</v>
      </c>
      <c r="BL180" s="14" t="s">
        <v>136</v>
      </c>
      <c r="BM180" s="214" t="s">
        <v>417</v>
      </c>
    </row>
    <row r="181" s="2" customFormat="1" ht="24.15" customHeight="1">
      <c r="A181" s="35"/>
      <c r="B181" s="36"/>
      <c r="C181" s="221" t="s">
        <v>418</v>
      </c>
      <c r="D181" s="221" t="s">
        <v>176</v>
      </c>
      <c r="E181" s="222" t="s">
        <v>419</v>
      </c>
      <c r="F181" s="223" t="s">
        <v>420</v>
      </c>
      <c r="G181" s="224" t="s">
        <v>142</v>
      </c>
      <c r="H181" s="225">
        <v>300</v>
      </c>
      <c r="I181" s="226"/>
      <c r="J181" s="227">
        <f>ROUND(I181*H181,2)</f>
        <v>0</v>
      </c>
      <c r="K181" s="228"/>
      <c r="L181" s="229"/>
      <c r="M181" s="230" t="s">
        <v>19</v>
      </c>
      <c r="N181" s="231" t="s">
        <v>46</v>
      </c>
      <c r="O181" s="81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4" t="s">
        <v>175</v>
      </c>
      <c r="AT181" s="214" t="s">
        <v>176</v>
      </c>
      <c r="AU181" s="214" t="s">
        <v>85</v>
      </c>
      <c r="AY181" s="14" t="s">
        <v>129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4" t="s">
        <v>83</v>
      </c>
      <c r="BK181" s="215">
        <f>ROUND(I181*H181,2)</f>
        <v>0</v>
      </c>
      <c r="BL181" s="14" t="s">
        <v>136</v>
      </c>
      <c r="BM181" s="214" t="s">
        <v>421</v>
      </c>
    </row>
    <row r="182" s="2" customFormat="1" ht="16.5" customHeight="1">
      <c r="A182" s="35"/>
      <c r="B182" s="36"/>
      <c r="C182" s="221" t="s">
        <v>422</v>
      </c>
      <c r="D182" s="221" t="s">
        <v>176</v>
      </c>
      <c r="E182" s="222" t="s">
        <v>423</v>
      </c>
      <c r="F182" s="223" t="s">
        <v>424</v>
      </c>
      <c r="G182" s="224" t="s">
        <v>142</v>
      </c>
      <c r="H182" s="225">
        <v>300</v>
      </c>
      <c r="I182" s="226"/>
      <c r="J182" s="227">
        <f>ROUND(I182*H182,2)</f>
        <v>0</v>
      </c>
      <c r="K182" s="228"/>
      <c r="L182" s="229"/>
      <c r="M182" s="230" t="s">
        <v>19</v>
      </c>
      <c r="N182" s="231" t="s">
        <v>46</v>
      </c>
      <c r="O182" s="81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4" t="s">
        <v>175</v>
      </c>
      <c r="AT182" s="214" t="s">
        <v>176</v>
      </c>
      <c r="AU182" s="214" t="s">
        <v>85</v>
      </c>
      <c r="AY182" s="14" t="s">
        <v>129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4" t="s">
        <v>83</v>
      </c>
      <c r="BK182" s="215">
        <f>ROUND(I182*H182,2)</f>
        <v>0</v>
      </c>
      <c r="BL182" s="14" t="s">
        <v>136</v>
      </c>
      <c r="BM182" s="214" t="s">
        <v>425</v>
      </c>
    </row>
    <row r="183" s="2" customFormat="1" ht="21.75" customHeight="1">
      <c r="A183" s="35"/>
      <c r="B183" s="36"/>
      <c r="C183" s="221" t="s">
        <v>426</v>
      </c>
      <c r="D183" s="221" t="s">
        <v>176</v>
      </c>
      <c r="E183" s="222" t="s">
        <v>427</v>
      </c>
      <c r="F183" s="223" t="s">
        <v>428</v>
      </c>
      <c r="G183" s="224" t="s">
        <v>142</v>
      </c>
      <c r="H183" s="225">
        <v>300</v>
      </c>
      <c r="I183" s="226"/>
      <c r="J183" s="227">
        <f>ROUND(I183*H183,2)</f>
        <v>0</v>
      </c>
      <c r="K183" s="228"/>
      <c r="L183" s="229"/>
      <c r="M183" s="230" t="s">
        <v>19</v>
      </c>
      <c r="N183" s="231" t="s">
        <v>46</v>
      </c>
      <c r="O183" s="81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4" t="s">
        <v>175</v>
      </c>
      <c r="AT183" s="214" t="s">
        <v>176</v>
      </c>
      <c r="AU183" s="214" t="s">
        <v>85</v>
      </c>
      <c r="AY183" s="14" t="s">
        <v>129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4" t="s">
        <v>83</v>
      </c>
      <c r="BK183" s="215">
        <f>ROUND(I183*H183,2)</f>
        <v>0</v>
      </c>
      <c r="BL183" s="14" t="s">
        <v>136</v>
      </c>
      <c r="BM183" s="214" t="s">
        <v>429</v>
      </c>
    </row>
    <row r="184" s="2" customFormat="1" ht="24.15" customHeight="1">
      <c r="A184" s="35"/>
      <c r="B184" s="36"/>
      <c r="C184" s="221" t="s">
        <v>430</v>
      </c>
      <c r="D184" s="221" t="s">
        <v>176</v>
      </c>
      <c r="E184" s="222" t="s">
        <v>431</v>
      </c>
      <c r="F184" s="223" t="s">
        <v>432</v>
      </c>
      <c r="G184" s="224" t="s">
        <v>142</v>
      </c>
      <c r="H184" s="225">
        <v>4</v>
      </c>
      <c r="I184" s="226"/>
      <c r="J184" s="227">
        <f>ROUND(I184*H184,2)</f>
        <v>0</v>
      </c>
      <c r="K184" s="228"/>
      <c r="L184" s="229"/>
      <c r="M184" s="230" t="s">
        <v>19</v>
      </c>
      <c r="N184" s="231" t="s">
        <v>46</v>
      </c>
      <c r="O184" s="81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4" t="s">
        <v>175</v>
      </c>
      <c r="AT184" s="214" t="s">
        <v>176</v>
      </c>
      <c r="AU184" s="214" t="s">
        <v>85</v>
      </c>
      <c r="AY184" s="14" t="s">
        <v>129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4" t="s">
        <v>83</v>
      </c>
      <c r="BK184" s="215">
        <f>ROUND(I184*H184,2)</f>
        <v>0</v>
      </c>
      <c r="BL184" s="14" t="s">
        <v>136</v>
      </c>
      <c r="BM184" s="214" t="s">
        <v>433</v>
      </c>
    </row>
    <row r="185" s="2" customFormat="1" ht="24.15" customHeight="1">
      <c r="A185" s="35"/>
      <c r="B185" s="36"/>
      <c r="C185" s="221" t="s">
        <v>434</v>
      </c>
      <c r="D185" s="221" t="s">
        <v>176</v>
      </c>
      <c r="E185" s="222" t="s">
        <v>435</v>
      </c>
      <c r="F185" s="223" t="s">
        <v>436</v>
      </c>
      <c r="G185" s="224" t="s">
        <v>142</v>
      </c>
      <c r="H185" s="225">
        <v>50</v>
      </c>
      <c r="I185" s="226"/>
      <c r="J185" s="227">
        <f>ROUND(I185*H185,2)</f>
        <v>0</v>
      </c>
      <c r="K185" s="228"/>
      <c r="L185" s="229"/>
      <c r="M185" s="230" t="s">
        <v>19</v>
      </c>
      <c r="N185" s="231" t="s">
        <v>46</v>
      </c>
      <c r="O185" s="81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4" t="s">
        <v>175</v>
      </c>
      <c r="AT185" s="214" t="s">
        <v>176</v>
      </c>
      <c r="AU185" s="214" t="s">
        <v>85</v>
      </c>
      <c r="AY185" s="14" t="s">
        <v>129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4" t="s">
        <v>83</v>
      </c>
      <c r="BK185" s="215">
        <f>ROUND(I185*H185,2)</f>
        <v>0</v>
      </c>
      <c r="BL185" s="14" t="s">
        <v>136</v>
      </c>
      <c r="BM185" s="214" t="s">
        <v>437</v>
      </c>
    </row>
    <row r="186" s="2" customFormat="1" ht="24.15" customHeight="1">
      <c r="A186" s="35"/>
      <c r="B186" s="36"/>
      <c r="C186" s="221" t="s">
        <v>438</v>
      </c>
      <c r="D186" s="221" t="s">
        <v>176</v>
      </c>
      <c r="E186" s="222" t="s">
        <v>439</v>
      </c>
      <c r="F186" s="223" t="s">
        <v>440</v>
      </c>
      <c r="G186" s="224" t="s">
        <v>142</v>
      </c>
      <c r="H186" s="225">
        <v>50</v>
      </c>
      <c r="I186" s="226"/>
      <c r="J186" s="227">
        <f>ROUND(I186*H186,2)</f>
        <v>0</v>
      </c>
      <c r="K186" s="228"/>
      <c r="L186" s="229"/>
      <c r="M186" s="230" t="s">
        <v>19</v>
      </c>
      <c r="N186" s="231" t="s">
        <v>46</v>
      </c>
      <c r="O186" s="81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4" t="s">
        <v>175</v>
      </c>
      <c r="AT186" s="214" t="s">
        <v>176</v>
      </c>
      <c r="AU186" s="214" t="s">
        <v>85</v>
      </c>
      <c r="AY186" s="14" t="s">
        <v>129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4" t="s">
        <v>83</v>
      </c>
      <c r="BK186" s="215">
        <f>ROUND(I186*H186,2)</f>
        <v>0</v>
      </c>
      <c r="BL186" s="14" t="s">
        <v>136</v>
      </c>
      <c r="BM186" s="214" t="s">
        <v>441</v>
      </c>
    </row>
    <row r="187" s="2" customFormat="1" ht="16.5" customHeight="1">
      <c r="A187" s="35"/>
      <c r="B187" s="36"/>
      <c r="C187" s="221" t="s">
        <v>442</v>
      </c>
      <c r="D187" s="221" t="s">
        <v>176</v>
      </c>
      <c r="E187" s="222" t="s">
        <v>443</v>
      </c>
      <c r="F187" s="223" t="s">
        <v>444</v>
      </c>
      <c r="G187" s="224" t="s">
        <v>142</v>
      </c>
      <c r="H187" s="225">
        <v>50</v>
      </c>
      <c r="I187" s="226"/>
      <c r="J187" s="227">
        <f>ROUND(I187*H187,2)</f>
        <v>0</v>
      </c>
      <c r="K187" s="228"/>
      <c r="L187" s="229"/>
      <c r="M187" s="230" t="s">
        <v>19</v>
      </c>
      <c r="N187" s="231" t="s">
        <v>46</v>
      </c>
      <c r="O187" s="81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4" t="s">
        <v>175</v>
      </c>
      <c r="AT187" s="214" t="s">
        <v>176</v>
      </c>
      <c r="AU187" s="214" t="s">
        <v>85</v>
      </c>
      <c r="AY187" s="14" t="s">
        <v>129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4" t="s">
        <v>83</v>
      </c>
      <c r="BK187" s="215">
        <f>ROUND(I187*H187,2)</f>
        <v>0</v>
      </c>
      <c r="BL187" s="14" t="s">
        <v>136</v>
      </c>
      <c r="BM187" s="214" t="s">
        <v>445</v>
      </c>
    </row>
    <row r="188" s="2" customFormat="1" ht="16.5" customHeight="1">
      <c r="A188" s="35"/>
      <c r="B188" s="36"/>
      <c r="C188" s="221" t="s">
        <v>446</v>
      </c>
      <c r="D188" s="221" t="s">
        <v>176</v>
      </c>
      <c r="E188" s="222" t="s">
        <v>447</v>
      </c>
      <c r="F188" s="223" t="s">
        <v>448</v>
      </c>
      <c r="G188" s="224" t="s">
        <v>142</v>
      </c>
      <c r="H188" s="225">
        <v>50</v>
      </c>
      <c r="I188" s="226"/>
      <c r="J188" s="227">
        <f>ROUND(I188*H188,2)</f>
        <v>0</v>
      </c>
      <c r="K188" s="228"/>
      <c r="L188" s="229"/>
      <c r="M188" s="230" t="s">
        <v>19</v>
      </c>
      <c r="N188" s="231" t="s">
        <v>46</v>
      </c>
      <c r="O188" s="81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4" t="s">
        <v>175</v>
      </c>
      <c r="AT188" s="214" t="s">
        <v>176</v>
      </c>
      <c r="AU188" s="214" t="s">
        <v>85</v>
      </c>
      <c r="AY188" s="14" t="s">
        <v>129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4" t="s">
        <v>83</v>
      </c>
      <c r="BK188" s="215">
        <f>ROUND(I188*H188,2)</f>
        <v>0</v>
      </c>
      <c r="BL188" s="14" t="s">
        <v>136</v>
      </c>
      <c r="BM188" s="214" t="s">
        <v>449</v>
      </c>
    </row>
    <row r="189" s="2" customFormat="1" ht="16.5" customHeight="1">
      <c r="A189" s="35"/>
      <c r="B189" s="36"/>
      <c r="C189" s="221" t="s">
        <v>450</v>
      </c>
      <c r="D189" s="221" t="s">
        <v>176</v>
      </c>
      <c r="E189" s="222" t="s">
        <v>451</v>
      </c>
      <c r="F189" s="223" t="s">
        <v>452</v>
      </c>
      <c r="G189" s="224" t="s">
        <v>142</v>
      </c>
      <c r="H189" s="225">
        <v>50</v>
      </c>
      <c r="I189" s="226"/>
      <c r="J189" s="227">
        <f>ROUND(I189*H189,2)</f>
        <v>0</v>
      </c>
      <c r="K189" s="228"/>
      <c r="L189" s="229"/>
      <c r="M189" s="230" t="s">
        <v>19</v>
      </c>
      <c r="N189" s="231" t="s">
        <v>46</v>
      </c>
      <c r="O189" s="81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4" t="s">
        <v>175</v>
      </c>
      <c r="AT189" s="214" t="s">
        <v>176</v>
      </c>
      <c r="AU189" s="214" t="s">
        <v>85</v>
      </c>
      <c r="AY189" s="14" t="s">
        <v>129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4" t="s">
        <v>83</v>
      </c>
      <c r="BK189" s="215">
        <f>ROUND(I189*H189,2)</f>
        <v>0</v>
      </c>
      <c r="BL189" s="14" t="s">
        <v>136</v>
      </c>
      <c r="BM189" s="214" t="s">
        <v>453</v>
      </c>
    </row>
    <row r="190" s="2" customFormat="1" ht="16.5" customHeight="1">
      <c r="A190" s="35"/>
      <c r="B190" s="36"/>
      <c r="C190" s="221" t="s">
        <v>454</v>
      </c>
      <c r="D190" s="221" t="s">
        <v>176</v>
      </c>
      <c r="E190" s="222" t="s">
        <v>455</v>
      </c>
      <c r="F190" s="223" t="s">
        <v>456</v>
      </c>
      <c r="G190" s="224" t="s">
        <v>142</v>
      </c>
      <c r="H190" s="225">
        <v>50</v>
      </c>
      <c r="I190" s="226"/>
      <c r="J190" s="227">
        <f>ROUND(I190*H190,2)</f>
        <v>0</v>
      </c>
      <c r="K190" s="228"/>
      <c r="L190" s="229"/>
      <c r="M190" s="230" t="s">
        <v>19</v>
      </c>
      <c r="N190" s="231" t="s">
        <v>46</v>
      </c>
      <c r="O190" s="81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4" t="s">
        <v>175</v>
      </c>
      <c r="AT190" s="214" t="s">
        <v>176</v>
      </c>
      <c r="AU190" s="214" t="s">
        <v>85</v>
      </c>
      <c r="AY190" s="14" t="s">
        <v>129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4" t="s">
        <v>83</v>
      </c>
      <c r="BK190" s="215">
        <f>ROUND(I190*H190,2)</f>
        <v>0</v>
      </c>
      <c r="BL190" s="14" t="s">
        <v>136</v>
      </c>
      <c r="BM190" s="214" t="s">
        <v>457</v>
      </c>
    </row>
    <row r="191" s="2" customFormat="1" ht="24.15" customHeight="1">
      <c r="A191" s="35"/>
      <c r="B191" s="36"/>
      <c r="C191" s="221" t="s">
        <v>458</v>
      </c>
      <c r="D191" s="221" t="s">
        <v>176</v>
      </c>
      <c r="E191" s="222" t="s">
        <v>459</v>
      </c>
      <c r="F191" s="223" t="s">
        <v>460</v>
      </c>
      <c r="G191" s="224" t="s">
        <v>142</v>
      </c>
      <c r="H191" s="225">
        <v>25</v>
      </c>
      <c r="I191" s="226"/>
      <c r="J191" s="227">
        <f>ROUND(I191*H191,2)</f>
        <v>0</v>
      </c>
      <c r="K191" s="228"/>
      <c r="L191" s="229"/>
      <c r="M191" s="230" t="s">
        <v>19</v>
      </c>
      <c r="N191" s="231" t="s">
        <v>46</v>
      </c>
      <c r="O191" s="81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4" t="s">
        <v>175</v>
      </c>
      <c r="AT191" s="214" t="s">
        <v>176</v>
      </c>
      <c r="AU191" s="214" t="s">
        <v>85</v>
      </c>
      <c r="AY191" s="14" t="s">
        <v>129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4" t="s">
        <v>83</v>
      </c>
      <c r="BK191" s="215">
        <f>ROUND(I191*H191,2)</f>
        <v>0</v>
      </c>
      <c r="BL191" s="14" t="s">
        <v>136</v>
      </c>
      <c r="BM191" s="214" t="s">
        <v>461</v>
      </c>
    </row>
    <row r="192" s="2" customFormat="1" ht="24.15" customHeight="1">
      <c r="A192" s="35"/>
      <c r="B192" s="36"/>
      <c r="C192" s="221" t="s">
        <v>462</v>
      </c>
      <c r="D192" s="221" t="s">
        <v>176</v>
      </c>
      <c r="E192" s="222" t="s">
        <v>463</v>
      </c>
      <c r="F192" s="223" t="s">
        <v>464</v>
      </c>
      <c r="G192" s="224" t="s">
        <v>142</v>
      </c>
      <c r="H192" s="225">
        <v>25</v>
      </c>
      <c r="I192" s="226"/>
      <c r="J192" s="227">
        <f>ROUND(I192*H192,2)</f>
        <v>0</v>
      </c>
      <c r="K192" s="228"/>
      <c r="L192" s="229"/>
      <c r="M192" s="230" t="s">
        <v>19</v>
      </c>
      <c r="N192" s="231" t="s">
        <v>46</v>
      </c>
      <c r="O192" s="81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4" t="s">
        <v>175</v>
      </c>
      <c r="AT192" s="214" t="s">
        <v>176</v>
      </c>
      <c r="AU192" s="214" t="s">
        <v>85</v>
      </c>
      <c r="AY192" s="14" t="s">
        <v>129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4" t="s">
        <v>83</v>
      </c>
      <c r="BK192" s="215">
        <f>ROUND(I192*H192,2)</f>
        <v>0</v>
      </c>
      <c r="BL192" s="14" t="s">
        <v>136</v>
      </c>
      <c r="BM192" s="214" t="s">
        <v>465</v>
      </c>
    </row>
    <row r="193" s="2" customFormat="1" ht="24.15" customHeight="1">
      <c r="A193" s="35"/>
      <c r="B193" s="36"/>
      <c r="C193" s="221" t="s">
        <v>466</v>
      </c>
      <c r="D193" s="221" t="s">
        <v>176</v>
      </c>
      <c r="E193" s="222" t="s">
        <v>467</v>
      </c>
      <c r="F193" s="223" t="s">
        <v>468</v>
      </c>
      <c r="G193" s="224" t="s">
        <v>142</v>
      </c>
      <c r="H193" s="225">
        <v>25</v>
      </c>
      <c r="I193" s="226"/>
      <c r="J193" s="227">
        <f>ROUND(I193*H193,2)</f>
        <v>0</v>
      </c>
      <c r="K193" s="228"/>
      <c r="L193" s="229"/>
      <c r="M193" s="230" t="s">
        <v>19</v>
      </c>
      <c r="N193" s="231" t="s">
        <v>46</v>
      </c>
      <c r="O193" s="81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4" t="s">
        <v>175</v>
      </c>
      <c r="AT193" s="214" t="s">
        <v>176</v>
      </c>
      <c r="AU193" s="214" t="s">
        <v>85</v>
      </c>
      <c r="AY193" s="14" t="s">
        <v>129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4" t="s">
        <v>83</v>
      </c>
      <c r="BK193" s="215">
        <f>ROUND(I193*H193,2)</f>
        <v>0</v>
      </c>
      <c r="BL193" s="14" t="s">
        <v>136</v>
      </c>
      <c r="BM193" s="214" t="s">
        <v>469</v>
      </c>
    </row>
    <row r="194" s="2" customFormat="1" ht="24.15" customHeight="1">
      <c r="A194" s="35"/>
      <c r="B194" s="36"/>
      <c r="C194" s="221" t="s">
        <v>470</v>
      </c>
      <c r="D194" s="221" t="s">
        <v>176</v>
      </c>
      <c r="E194" s="222" t="s">
        <v>471</v>
      </c>
      <c r="F194" s="223" t="s">
        <v>472</v>
      </c>
      <c r="G194" s="224" t="s">
        <v>142</v>
      </c>
      <c r="H194" s="225">
        <v>25</v>
      </c>
      <c r="I194" s="226"/>
      <c r="J194" s="227">
        <f>ROUND(I194*H194,2)</f>
        <v>0</v>
      </c>
      <c r="K194" s="228"/>
      <c r="L194" s="229"/>
      <c r="M194" s="230" t="s">
        <v>19</v>
      </c>
      <c r="N194" s="231" t="s">
        <v>46</v>
      </c>
      <c r="O194" s="81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4" t="s">
        <v>175</v>
      </c>
      <c r="AT194" s="214" t="s">
        <v>176</v>
      </c>
      <c r="AU194" s="214" t="s">
        <v>85</v>
      </c>
      <c r="AY194" s="14" t="s">
        <v>129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4" t="s">
        <v>83</v>
      </c>
      <c r="BK194" s="215">
        <f>ROUND(I194*H194,2)</f>
        <v>0</v>
      </c>
      <c r="BL194" s="14" t="s">
        <v>136</v>
      </c>
      <c r="BM194" s="214" t="s">
        <v>473</v>
      </c>
    </row>
    <row r="195" s="2" customFormat="1" ht="24.15" customHeight="1">
      <c r="A195" s="35"/>
      <c r="B195" s="36"/>
      <c r="C195" s="221" t="s">
        <v>474</v>
      </c>
      <c r="D195" s="221" t="s">
        <v>176</v>
      </c>
      <c r="E195" s="222" t="s">
        <v>475</v>
      </c>
      <c r="F195" s="223" t="s">
        <v>476</v>
      </c>
      <c r="G195" s="224" t="s">
        <v>142</v>
      </c>
      <c r="H195" s="225">
        <v>10</v>
      </c>
      <c r="I195" s="226"/>
      <c r="J195" s="227">
        <f>ROUND(I195*H195,2)</f>
        <v>0</v>
      </c>
      <c r="K195" s="228"/>
      <c r="L195" s="229"/>
      <c r="M195" s="230" t="s">
        <v>19</v>
      </c>
      <c r="N195" s="231" t="s">
        <v>46</v>
      </c>
      <c r="O195" s="81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4" t="s">
        <v>175</v>
      </c>
      <c r="AT195" s="214" t="s">
        <v>176</v>
      </c>
      <c r="AU195" s="214" t="s">
        <v>85</v>
      </c>
      <c r="AY195" s="14" t="s">
        <v>129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4" t="s">
        <v>83</v>
      </c>
      <c r="BK195" s="215">
        <f>ROUND(I195*H195,2)</f>
        <v>0</v>
      </c>
      <c r="BL195" s="14" t="s">
        <v>136</v>
      </c>
      <c r="BM195" s="214" t="s">
        <v>477</v>
      </c>
    </row>
    <row r="196" s="2" customFormat="1" ht="24.15" customHeight="1">
      <c r="A196" s="35"/>
      <c r="B196" s="36"/>
      <c r="C196" s="221" t="s">
        <v>478</v>
      </c>
      <c r="D196" s="221" t="s">
        <v>176</v>
      </c>
      <c r="E196" s="222" t="s">
        <v>479</v>
      </c>
      <c r="F196" s="223" t="s">
        <v>480</v>
      </c>
      <c r="G196" s="224" t="s">
        <v>142</v>
      </c>
      <c r="H196" s="225">
        <v>11</v>
      </c>
      <c r="I196" s="226"/>
      <c r="J196" s="227">
        <f>ROUND(I196*H196,2)</f>
        <v>0</v>
      </c>
      <c r="K196" s="228"/>
      <c r="L196" s="229"/>
      <c r="M196" s="230" t="s">
        <v>19</v>
      </c>
      <c r="N196" s="231" t="s">
        <v>46</v>
      </c>
      <c r="O196" s="81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4" t="s">
        <v>175</v>
      </c>
      <c r="AT196" s="214" t="s">
        <v>176</v>
      </c>
      <c r="AU196" s="214" t="s">
        <v>85</v>
      </c>
      <c r="AY196" s="14" t="s">
        <v>129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4" t="s">
        <v>83</v>
      </c>
      <c r="BK196" s="215">
        <f>ROUND(I196*H196,2)</f>
        <v>0</v>
      </c>
      <c r="BL196" s="14" t="s">
        <v>136</v>
      </c>
      <c r="BM196" s="214" t="s">
        <v>481</v>
      </c>
    </row>
    <row r="197" s="2" customFormat="1" ht="16.5" customHeight="1">
      <c r="A197" s="35"/>
      <c r="B197" s="36"/>
      <c r="C197" s="221" t="s">
        <v>482</v>
      </c>
      <c r="D197" s="221" t="s">
        <v>176</v>
      </c>
      <c r="E197" s="222" t="s">
        <v>483</v>
      </c>
      <c r="F197" s="223" t="s">
        <v>484</v>
      </c>
      <c r="G197" s="224" t="s">
        <v>142</v>
      </c>
      <c r="H197" s="225">
        <v>26</v>
      </c>
      <c r="I197" s="226"/>
      <c r="J197" s="227">
        <f>ROUND(I197*H197,2)</f>
        <v>0</v>
      </c>
      <c r="K197" s="228"/>
      <c r="L197" s="229"/>
      <c r="M197" s="230" t="s">
        <v>19</v>
      </c>
      <c r="N197" s="231" t="s">
        <v>46</v>
      </c>
      <c r="O197" s="81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4" t="s">
        <v>175</v>
      </c>
      <c r="AT197" s="214" t="s">
        <v>176</v>
      </c>
      <c r="AU197" s="214" t="s">
        <v>85</v>
      </c>
      <c r="AY197" s="14" t="s">
        <v>129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4" t="s">
        <v>83</v>
      </c>
      <c r="BK197" s="215">
        <f>ROUND(I197*H197,2)</f>
        <v>0</v>
      </c>
      <c r="BL197" s="14" t="s">
        <v>136</v>
      </c>
      <c r="BM197" s="214" t="s">
        <v>485</v>
      </c>
    </row>
    <row r="198" s="2" customFormat="1" ht="16.5" customHeight="1">
      <c r="A198" s="35"/>
      <c r="B198" s="36"/>
      <c r="C198" s="221" t="s">
        <v>486</v>
      </c>
      <c r="D198" s="221" t="s">
        <v>176</v>
      </c>
      <c r="E198" s="222" t="s">
        <v>487</v>
      </c>
      <c r="F198" s="223" t="s">
        <v>488</v>
      </c>
      <c r="G198" s="224" t="s">
        <v>142</v>
      </c>
      <c r="H198" s="225">
        <v>26</v>
      </c>
      <c r="I198" s="226"/>
      <c r="J198" s="227">
        <f>ROUND(I198*H198,2)</f>
        <v>0</v>
      </c>
      <c r="K198" s="228"/>
      <c r="L198" s="229"/>
      <c r="M198" s="230" t="s">
        <v>19</v>
      </c>
      <c r="N198" s="231" t="s">
        <v>46</v>
      </c>
      <c r="O198" s="81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4" t="s">
        <v>175</v>
      </c>
      <c r="AT198" s="214" t="s">
        <v>176</v>
      </c>
      <c r="AU198" s="214" t="s">
        <v>85</v>
      </c>
      <c r="AY198" s="14" t="s">
        <v>129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4" t="s">
        <v>83</v>
      </c>
      <c r="BK198" s="215">
        <f>ROUND(I198*H198,2)</f>
        <v>0</v>
      </c>
      <c r="BL198" s="14" t="s">
        <v>136</v>
      </c>
      <c r="BM198" s="214" t="s">
        <v>489</v>
      </c>
    </row>
    <row r="199" s="2" customFormat="1" ht="24.15" customHeight="1">
      <c r="A199" s="35"/>
      <c r="B199" s="36"/>
      <c r="C199" s="221" t="s">
        <v>490</v>
      </c>
      <c r="D199" s="221" t="s">
        <v>176</v>
      </c>
      <c r="E199" s="222" t="s">
        <v>491</v>
      </c>
      <c r="F199" s="223" t="s">
        <v>492</v>
      </c>
      <c r="G199" s="224" t="s">
        <v>142</v>
      </c>
      <c r="H199" s="225">
        <v>26</v>
      </c>
      <c r="I199" s="226"/>
      <c r="J199" s="227">
        <f>ROUND(I199*H199,2)</f>
        <v>0</v>
      </c>
      <c r="K199" s="228"/>
      <c r="L199" s="229"/>
      <c r="M199" s="230" t="s">
        <v>19</v>
      </c>
      <c r="N199" s="231" t="s">
        <v>46</v>
      </c>
      <c r="O199" s="81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4" t="s">
        <v>175</v>
      </c>
      <c r="AT199" s="214" t="s">
        <v>176</v>
      </c>
      <c r="AU199" s="214" t="s">
        <v>85</v>
      </c>
      <c r="AY199" s="14" t="s">
        <v>129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4" t="s">
        <v>83</v>
      </c>
      <c r="BK199" s="215">
        <f>ROUND(I199*H199,2)</f>
        <v>0</v>
      </c>
      <c r="BL199" s="14" t="s">
        <v>136</v>
      </c>
      <c r="BM199" s="214" t="s">
        <v>493</v>
      </c>
    </row>
    <row r="200" s="2" customFormat="1" ht="16.5" customHeight="1">
      <c r="A200" s="35"/>
      <c r="B200" s="36"/>
      <c r="C200" s="221" t="s">
        <v>494</v>
      </c>
      <c r="D200" s="221" t="s">
        <v>176</v>
      </c>
      <c r="E200" s="222" t="s">
        <v>495</v>
      </c>
      <c r="F200" s="223" t="s">
        <v>496</v>
      </c>
      <c r="G200" s="224" t="s">
        <v>142</v>
      </c>
      <c r="H200" s="225">
        <v>300</v>
      </c>
      <c r="I200" s="226"/>
      <c r="J200" s="227">
        <f>ROUND(I200*H200,2)</f>
        <v>0</v>
      </c>
      <c r="K200" s="228"/>
      <c r="L200" s="229"/>
      <c r="M200" s="230" t="s">
        <v>19</v>
      </c>
      <c r="N200" s="231" t="s">
        <v>46</v>
      </c>
      <c r="O200" s="81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4" t="s">
        <v>175</v>
      </c>
      <c r="AT200" s="214" t="s">
        <v>176</v>
      </c>
      <c r="AU200" s="214" t="s">
        <v>85</v>
      </c>
      <c r="AY200" s="14" t="s">
        <v>129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4" t="s">
        <v>83</v>
      </c>
      <c r="BK200" s="215">
        <f>ROUND(I200*H200,2)</f>
        <v>0</v>
      </c>
      <c r="BL200" s="14" t="s">
        <v>136</v>
      </c>
      <c r="BM200" s="214" t="s">
        <v>497</v>
      </c>
    </row>
    <row r="201" s="2" customFormat="1" ht="16.5" customHeight="1">
      <c r="A201" s="35"/>
      <c r="B201" s="36"/>
      <c r="C201" s="221" t="s">
        <v>498</v>
      </c>
      <c r="D201" s="221" t="s">
        <v>176</v>
      </c>
      <c r="E201" s="222" t="s">
        <v>499</v>
      </c>
      <c r="F201" s="223" t="s">
        <v>500</v>
      </c>
      <c r="G201" s="224" t="s">
        <v>142</v>
      </c>
      <c r="H201" s="225">
        <v>100</v>
      </c>
      <c r="I201" s="226"/>
      <c r="J201" s="227">
        <f>ROUND(I201*H201,2)</f>
        <v>0</v>
      </c>
      <c r="K201" s="228"/>
      <c r="L201" s="229"/>
      <c r="M201" s="230" t="s">
        <v>19</v>
      </c>
      <c r="N201" s="231" t="s">
        <v>46</v>
      </c>
      <c r="O201" s="81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4" t="s">
        <v>175</v>
      </c>
      <c r="AT201" s="214" t="s">
        <v>176</v>
      </c>
      <c r="AU201" s="214" t="s">
        <v>85</v>
      </c>
      <c r="AY201" s="14" t="s">
        <v>129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4" t="s">
        <v>83</v>
      </c>
      <c r="BK201" s="215">
        <f>ROUND(I201*H201,2)</f>
        <v>0</v>
      </c>
      <c r="BL201" s="14" t="s">
        <v>136</v>
      </c>
      <c r="BM201" s="214" t="s">
        <v>501</v>
      </c>
    </row>
    <row r="202" s="2" customFormat="1" ht="24.15" customHeight="1">
      <c r="A202" s="35"/>
      <c r="B202" s="36"/>
      <c r="C202" s="221" t="s">
        <v>502</v>
      </c>
      <c r="D202" s="221" t="s">
        <v>176</v>
      </c>
      <c r="E202" s="222" t="s">
        <v>503</v>
      </c>
      <c r="F202" s="223" t="s">
        <v>504</v>
      </c>
      <c r="G202" s="224" t="s">
        <v>142</v>
      </c>
      <c r="H202" s="225">
        <v>8</v>
      </c>
      <c r="I202" s="226"/>
      <c r="J202" s="227">
        <f>ROUND(I202*H202,2)</f>
        <v>0</v>
      </c>
      <c r="K202" s="228"/>
      <c r="L202" s="229"/>
      <c r="M202" s="230" t="s">
        <v>19</v>
      </c>
      <c r="N202" s="231" t="s">
        <v>46</v>
      </c>
      <c r="O202" s="81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4" t="s">
        <v>175</v>
      </c>
      <c r="AT202" s="214" t="s">
        <v>176</v>
      </c>
      <c r="AU202" s="214" t="s">
        <v>85</v>
      </c>
      <c r="AY202" s="14" t="s">
        <v>129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4" t="s">
        <v>83</v>
      </c>
      <c r="BK202" s="215">
        <f>ROUND(I202*H202,2)</f>
        <v>0</v>
      </c>
      <c r="BL202" s="14" t="s">
        <v>136</v>
      </c>
      <c r="BM202" s="214" t="s">
        <v>505</v>
      </c>
    </row>
    <row r="203" s="2" customFormat="1" ht="24.15" customHeight="1">
      <c r="A203" s="35"/>
      <c r="B203" s="36"/>
      <c r="C203" s="221" t="s">
        <v>506</v>
      </c>
      <c r="D203" s="221" t="s">
        <v>176</v>
      </c>
      <c r="E203" s="222" t="s">
        <v>507</v>
      </c>
      <c r="F203" s="223" t="s">
        <v>508</v>
      </c>
      <c r="G203" s="224" t="s">
        <v>142</v>
      </c>
      <c r="H203" s="225">
        <v>50</v>
      </c>
      <c r="I203" s="226"/>
      <c r="J203" s="227">
        <f>ROUND(I203*H203,2)</f>
        <v>0</v>
      </c>
      <c r="K203" s="228"/>
      <c r="L203" s="229"/>
      <c r="M203" s="230" t="s">
        <v>19</v>
      </c>
      <c r="N203" s="231" t="s">
        <v>46</v>
      </c>
      <c r="O203" s="81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4" t="s">
        <v>175</v>
      </c>
      <c r="AT203" s="214" t="s">
        <v>176</v>
      </c>
      <c r="AU203" s="214" t="s">
        <v>85</v>
      </c>
      <c r="AY203" s="14" t="s">
        <v>129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4" t="s">
        <v>83</v>
      </c>
      <c r="BK203" s="215">
        <f>ROUND(I203*H203,2)</f>
        <v>0</v>
      </c>
      <c r="BL203" s="14" t="s">
        <v>136</v>
      </c>
      <c r="BM203" s="214" t="s">
        <v>509</v>
      </c>
    </row>
    <row r="204" s="2" customFormat="1" ht="33" customHeight="1">
      <c r="A204" s="35"/>
      <c r="B204" s="36"/>
      <c r="C204" s="221" t="s">
        <v>510</v>
      </c>
      <c r="D204" s="221" t="s">
        <v>176</v>
      </c>
      <c r="E204" s="222" t="s">
        <v>511</v>
      </c>
      <c r="F204" s="223" t="s">
        <v>512</v>
      </c>
      <c r="G204" s="224" t="s">
        <v>142</v>
      </c>
      <c r="H204" s="225">
        <v>26</v>
      </c>
      <c r="I204" s="226"/>
      <c r="J204" s="227">
        <f>ROUND(I204*H204,2)</f>
        <v>0</v>
      </c>
      <c r="K204" s="228"/>
      <c r="L204" s="229"/>
      <c r="M204" s="230" t="s">
        <v>19</v>
      </c>
      <c r="N204" s="231" t="s">
        <v>46</v>
      </c>
      <c r="O204" s="81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4" t="s">
        <v>175</v>
      </c>
      <c r="AT204" s="214" t="s">
        <v>176</v>
      </c>
      <c r="AU204" s="214" t="s">
        <v>85</v>
      </c>
      <c r="AY204" s="14" t="s">
        <v>129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4" t="s">
        <v>83</v>
      </c>
      <c r="BK204" s="215">
        <f>ROUND(I204*H204,2)</f>
        <v>0</v>
      </c>
      <c r="BL204" s="14" t="s">
        <v>136</v>
      </c>
      <c r="BM204" s="214" t="s">
        <v>513</v>
      </c>
    </row>
    <row r="205" s="2" customFormat="1" ht="16.5" customHeight="1">
      <c r="A205" s="35"/>
      <c r="B205" s="36"/>
      <c r="C205" s="221" t="s">
        <v>514</v>
      </c>
      <c r="D205" s="221" t="s">
        <v>176</v>
      </c>
      <c r="E205" s="222" t="s">
        <v>515</v>
      </c>
      <c r="F205" s="223" t="s">
        <v>516</v>
      </c>
      <c r="G205" s="224" t="s">
        <v>142</v>
      </c>
      <c r="H205" s="225">
        <v>100</v>
      </c>
      <c r="I205" s="226"/>
      <c r="J205" s="227">
        <f>ROUND(I205*H205,2)</f>
        <v>0</v>
      </c>
      <c r="K205" s="228"/>
      <c r="L205" s="229"/>
      <c r="M205" s="230" t="s">
        <v>19</v>
      </c>
      <c r="N205" s="231" t="s">
        <v>46</v>
      </c>
      <c r="O205" s="81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4" t="s">
        <v>175</v>
      </c>
      <c r="AT205" s="214" t="s">
        <v>176</v>
      </c>
      <c r="AU205" s="214" t="s">
        <v>85</v>
      </c>
      <c r="AY205" s="14" t="s">
        <v>129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4" t="s">
        <v>83</v>
      </c>
      <c r="BK205" s="215">
        <f>ROUND(I205*H205,2)</f>
        <v>0</v>
      </c>
      <c r="BL205" s="14" t="s">
        <v>136</v>
      </c>
      <c r="BM205" s="214" t="s">
        <v>517</v>
      </c>
    </row>
    <row r="206" s="2" customFormat="1" ht="24.15" customHeight="1">
      <c r="A206" s="35"/>
      <c r="B206" s="36"/>
      <c r="C206" s="221" t="s">
        <v>518</v>
      </c>
      <c r="D206" s="221" t="s">
        <v>176</v>
      </c>
      <c r="E206" s="222" t="s">
        <v>519</v>
      </c>
      <c r="F206" s="223" t="s">
        <v>520</v>
      </c>
      <c r="G206" s="224" t="s">
        <v>142</v>
      </c>
      <c r="H206" s="225">
        <v>26</v>
      </c>
      <c r="I206" s="226"/>
      <c r="J206" s="227">
        <f>ROUND(I206*H206,2)</f>
        <v>0</v>
      </c>
      <c r="K206" s="228"/>
      <c r="L206" s="229"/>
      <c r="M206" s="230" t="s">
        <v>19</v>
      </c>
      <c r="N206" s="231" t="s">
        <v>46</v>
      </c>
      <c r="O206" s="81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4" t="s">
        <v>175</v>
      </c>
      <c r="AT206" s="214" t="s">
        <v>176</v>
      </c>
      <c r="AU206" s="214" t="s">
        <v>85</v>
      </c>
      <c r="AY206" s="14" t="s">
        <v>129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4" t="s">
        <v>83</v>
      </c>
      <c r="BK206" s="215">
        <f>ROUND(I206*H206,2)</f>
        <v>0</v>
      </c>
      <c r="BL206" s="14" t="s">
        <v>136</v>
      </c>
      <c r="BM206" s="214" t="s">
        <v>521</v>
      </c>
    </row>
    <row r="207" s="2" customFormat="1" ht="24.15" customHeight="1">
      <c r="A207" s="35"/>
      <c r="B207" s="36"/>
      <c r="C207" s="202" t="s">
        <v>522</v>
      </c>
      <c r="D207" s="202" t="s">
        <v>132</v>
      </c>
      <c r="E207" s="203" t="s">
        <v>523</v>
      </c>
      <c r="F207" s="204" t="s">
        <v>524</v>
      </c>
      <c r="G207" s="205" t="s">
        <v>209</v>
      </c>
      <c r="H207" s="206">
        <v>105</v>
      </c>
      <c r="I207" s="207"/>
      <c r="J207" s="208">
        <f>ROUND(I207*H207,2)</f>
        <v>0</v>
      </c>
      <c r="K207" s="209"/>
      <c r="L207" s="41"/>
      <c r="M207" s="210" t="s">
        <v>19</v>
      </c>
      <c r="N207" s="211" t="s">
        <v>46</v>
      </c>
      <c r="O207" s="81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4" t="s">
        <v>136</v>
      </c>
      <c r="AT207" s="214" t="s">
        <v>132</v>
      </c>
      <c r="AU207" s="214" t="s">
        <v>85</v>
      </c>
      <c r="AY207" s="14" t="s">
        <v>129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4" t="s">
        <v>83</v>
      </c>
      <c r="BK207" s="215">
        <f>ROUND(I207*H207,2)</f>
        <v>0</v>
      </c>
      <c r="BL207" s="14" t="s">
        <v>136</v>
      </c>
      <c r="BM207" s="214" t="s">
        <v>525</v>
      </c>
    </row>
    <row r="208" s="2" customFormat="1">
      <c r="A208" s="35"/>
      <c r="B208" s="36"/>
      <c r="C208" s="37"/>
      <c r="D208" s="216" t="s">
        <v>138</v>
      </c>
      <c r="E208" s="37"/>
      <c r="F208" s="217" t="s">
        <v>526</v>
      </c>
      <c r="G208" s="37"/>
      <c r="H208" s="37"/>
      <c r="I208" s="218"/>
      <c r="J208" s="37"/>
      <c r="K208" s="37"/>
      <c r="L208" s="41"/>
      <c r="M208" s="219"/>
      <c r="N208" s="220"/>
      <c r="O208" s="81"/>
      <c r="P208" s="81"/>
      <c r="Q208" s="81"/>
      <c r="R208" s="81"/>
      <c r="S208" s="81"/>
      <c r="T208" s="82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138</v>
      </c>
      <c r="AU208" s="14" t="s">
        <v>85</v>
      </c>
    </row>
    <row r="209" s="2" customFormat="1" ht="16.5" customHeight="1">
      <c r="A209" s="35"/>
      <c r="B209" s="36"/>
      <c r="C209" s="221" t="s">
        <v>527</v>
      </c>
      <c r="D209" s="221" t="s">
        <v>176</v>
      </c>
      <c r="E209" s="222" t="s">
        <v>528</v>
      </c>
      <c r="F209" s="223" t="s">
        <v>529</v>
      </c>
      <c r="G209" s="224" t="s">
        <v>209</v>
      </c>
      <c r="H209" s="225">
        <v>105</v>
      </c>
      <c r="I209" s="226"/>
      <c r="J209" s="227">
        <f>ROUND(I209*H209,2)</f>
        <v>0</v>
      </c>
      <c r="K209" s="228"/>
      <c r="L209" s="229"/>
      <c r="M209" s="230" t="s">
        <v>19</v>
      </c>
      <c r="N209" s="231" t="s">
        <v>46</v>
      </c>
      <c r="O209" s="81"/>
      <c r="P209" s="212">
        <f>O209*H209</f>
        <v>0</v>
      </c>
      <c r="Q209" s="212">
        <v>3.0000000000000001E-05</v>
      </c>
      <c r="R209" s="212">
        <f>Q209*H209</f>
        <v>0.00315</v>
      </c>
      <c r="S209" s="212">
        <v>0</v>
      </c>
      <c r="T209" s="21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4" t="s">
        <v>175</v>
      </c>
      <c r="AT209" s="214" t="s">
        <v>176</v>
      </c>
      <c r="AU209" s="214" t="s">
        <v>85</v>
      </c>
      <c r="AY209" s="14" t="s">
        <v>129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4" t="s">
        <v>83</v>
      </c>
      <c r="BK209" s="215">
        <f>ROUND(I209*H209,2)</f>
        <v>0</v>
      </c>
      <c r="BL209" s="14" t="s">
        <v>136</v>
      </c>
      <c r="BM209" s="214" t="s">
        <v>530</v>
      </c>
    </row>
    <row r="210" s="2" customFormat="1" ht="16.5" customHeight="1">
      <c r="A210" s="35"/>
      <c r="B210" s="36"/>
      <c r="C210" s="221" t="s">
        <v>531</v>
      </c>
      <c r="D210" s="221" t="s">
        <v>176</v>
      </c>
      <c r="E210" s="222" t="s">
        <v>532</v>
      </c>
      <c r="F210" s="223" t="s">
        <v>533</v>
      </c>
      <c r="G210" s="224" t="s">
        <v>142</v>
      </c>
      <c r="H210" s="225">
        <v>25</v>
      </c>
      <c r="I210" s="226"/>
      <c r="J210" s="227">
        <f>ROUND(I210*H210,2)</f>
        <v>0</v>
      </c>
      <c r="K210" s="228"/>
      <c r="L210" s="229"/>
      <c r="M210" s="230" t="s">
        <v>19</v>
      </c>
      <c r="N210" s="231" t="s">
        <v>46</v>
      </c>
      <c r="O210" s="81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4" t="s">
        <v>175</v>
      </c>
      <c r="AT210" s="214" t="s">
        <v>176</v>
      </c>
      <c r="AU210" s="214" t="s">
        <v>85</v>
      </c>
      <c r="AY210" s="14" t="s">
        <v>129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4" t="s">
        <v>83</v>
      </c>
      <c r="BK210" s="215">
        <f>ROUND(I210*H210,2)</f>
        <v>0</v>
      </c>
      <c r="BL210" s="14" t="s">
        <v>136</v>
      </c>
      <c r="BM210" s="214" t="s">
        <v>534</v>
      </c>
    </row>
    <row r="211" s="2" customFormat="1" ht="24.15" customHeight="1">
      <c r="A211" s="35"/>
      <c r="B211" s="36"/>
      <c r="C211" s="202" t="s">
        <v>535</v>
      </c>
      <c r="D211" s="202" t="s">
        <v>132</v>
      </c>
      <c r="E211" s="203" t="s">
        <v>536</v>
      </c>
      <c r="F211" s="204" t="s">
        <v>537</v>
      </c>
      <c r="G211" s="205" t="s">
        <v>142</v>
      </c>
      <c r="H211" s="206">
        <v>1</v>
      </c>
      <c r="I211" s="207"/>
      <c r="J211" s="208">
        <f>ROUND(I211*H211,2)</f>
        <v>0</v>
      </c>
      <c r="K211" s="209"/>
      <c r="L211" s="41"/>
      <c r="M211" s="210" t="s">
        <v>19</v>
      </c>
      <c r="N211" s="211" t="s">
        <v>46</v>
      </c>
      <c r="O211" s="81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4" t="s">
        <v>136</v>
      </c>
      <c r="AT211" s="214" t="s">
        <v>132</v>
      </c>
      <c r="AU211" s="214" t="s">
        <v>85</v>
      </c>
      <c r="AY211" s="14" t="s">
        <v>129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4" t="s">
        <v>83</v>
      </c>
      <c r="BK211" s="215">
        <f>ROUND(I211*H211,2)</f>
        <v>0</v>
      </c>
      <c r="BL211" s="14" t="s">
        <v>136</v>
      </c>
      <c r="BM211" s="214" t="s">
        <v>538</v>
      </c>
    </row>
    <row r="212" s="2" customFormat="1" ht="16.5" customHeight="1">
      <c r="A212" s="35"/>
      <c r="B212" s="36"/>
      <c r="C212" s="202" t="s">
        <v>539</v>
      </c>
      <c r="D212" s="202" t="s">
        <v>132</v>
      </c>
      <c r="E212" s="203" t="s">
        <v>540</v>
      </c>
      <c r="F212" s="204" t="s">
        <v>541</v>
      </c>
      <c r="G212" s="205" t="s">
        <v>142</v>
      </c>
      <c r="H212" s="206">
        <v>1</v>
      </c>
      <c r="I212" s="207"/>
      <c r="J212" s="208">
        <f>ROUND(I212*H212,2)</f>
        <v>0</v>
      </c>
      <c r="K212" s="209"/>
      <c r="L212" s="41"/>
      <c r="M212" s="210" t="s">
        <v>19</v>
      </c>
      <c r="N212" s="211" t="s">
        <v>46</v>
      </c>
      <c r="O212" s="81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4" t="s">
        <v>136</v>
      </c>
      <c r="AT212" s="214" t="s">
        <v>132</v>
      </c>
      <c r="AU212" s="214" t="s">
        <v>85</v>
      </c>
      <c r="AY212" s="14" t="s">
        <v>129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4" t="s">
        <v>83</v>
      </c>
      <c r="BK212" s="215">
        <f>ROUND(I212*H212,2)</f>
        <v>0</v>
      </c>
      <c r="BL212" s="14" t="s">
        <v>136</v>
      </c>
      <c r="BM212" s="214" t="s">
        <v>542</v>
      </c>
    </row>
    <row r="213" s="12" customFormat="1" ht="22.8" customHeight="1">
      <c r="A213" s="12"/>
      <c r="B213" s="186"/>
      <c r="C213" s="187"/>
      <c r="D213" s="188" t="s">
        <v>74</v>
      </c>
      <c r="E213" s="200" t="s">
        <v>543</v>
      </c>
      <c r="F213" s="200" t="s">
        <v>544</v>
      </c>
      <c r="G213" s="187"/>
      <c r="H213" s="187"/>
      <c r="I213" s="190"/>
      <c r="J213" s="201">
        <f>BK213</f>
        <v>0</v>
      </c>
      <c r="K213" s="187"/>
      <c r="L213" s="192"/>
      <c r="M213" s="193"/>
      <c r="N213" s="194"/>
      <c r="O213" s="194"/>
      <c r="P213" s="195">
        <f>SUM(P214:P217)</f>
        <v>0</v>
      </c>
      <c r="Q213" s="194"/>
      <c r="R213" s="195">
        <f>SUM(R214:R217)</f>
        <v>0</v>
      </c>
      <c r="S213" s="194"/>
      <c r="T213" s="196">
        <f>SUM(T214:T217)</f>
        <v>0.37763999999999998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7" t="s">
        <v>85</v>
      </c>
      <c r="AT213" s="198" t="s">
        <v>74</v>
      </c>
      <c r="AU213" s="198" t="s">
        <v>83</v>
      </c>
      <c r="AY213" s="197" t="s">
        <v>129</v>
      </c>
      <c r="BK213" s="199">
        <f>SUM(BK214:BK217)</f>
        <v>0</v>
      </c>
    </row>
    <row r="214" s="2" customFormat="1" ht="37.8" customHeight="1">
      <c r="A214" s="35"/>
      <c r="B214" s="36"/>
      <c r="C214" s="202" t="s">
        <v>545</v>
      </c>
      <c r="D214" s="202" t="s">
        <v>132</v>
      </c>
      <c r="E214" s="203" t="s">
        <v>546</v>
      </c>
      <c r="F214" s="204" t="s">
        <v>547</v>
      </c>
      <c r="G214" s="205" t="s">
        <v>167</v>
      </c>
      <c r="H214" s="206">
        <v>36</v>
      </c>
      <c r="I214" s="207"/>
      <c r="J214" s="208">
        <f>ROUND(I214*H214,2)</f>
        <v>0</v>
      </c>
      <c r="K214" s="209"/>
      <c r="L214" s="41"/>
      <c r="M214" s="210" t="s">
        <v>19</v>
      </c>
      <c r="N214" s="211" t="s">
        <v>46</v>
      </c>
      <c r="O214" s="81"/>
      <c r="P214" s="212">
        <f>O214*H214</f>
        <v>0</v>
      </c>
      <c r="Q214" s="212">
        <v>0</v>
      </c>
      <c r="R214" s="212">
        <f>Q214*H214</f>
        <v>0</v>
      </c>
      <c r="S214" s="212">
        <v>0.010489999999999999</v>
      </c>
      <c r="T214" s="213">
        <f>S214*H214</f>
        <v>0.37763999999999998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4" t="s">
        <v>206</v>
      </c>
      <c r="AT214" s="214" t="s">
        <v>132</v>
      </c>
      <c r="AU214" s="214" t="s">
        <v>85</v>
      </c>
      <c r="AY214" s="14" t="s">
        <v>129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4" t="s">
        <v>83</v>
      </c>
      <c r="BK214" s="215">
        <f>ROUND(I214*H214,2)</f>
        <v>0</v>
      </c>
      <c r="BL214" s="14" t="s">
        <v>206</v>
      </c>
      <c r="BM214" s="214" t="s">
        <v>548</v>
      </c>
    </row>
    <row r="215" s="2" customFormat="1">
      <c r="A215" s="35"/>
      <c r="B215" s="36"/>
      <c r="C215" s="37"/>
      <c r="D215" s="216" t="s">
        <v>138</v>
      </c>
      <c r="E215" s="37"/>
      <c r="F215" s="217" t="s">
        <v>549</v>
      </c>
      <c r="G215" s="37"/>
      <c r="H215" s="37"/>
      <c r="I215" s="218"/>
      <c r="J215" s="37"/>
      <c r="K215" s="37"/>
      <c r="L215" s="41"/>
      <c r="M215" s="219"/>
      <c r="N215" s="220"/>
      <c r="O215" s="81"/>
      <c r="P215" s="81"/>
      <c r="Q215" s="81"/>
      <c r="R215" s="81"/>
      <c r="S215" s="81"/>
      <c r="T215" s="82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138</v>
      </c>
      <c r="AU215" s="14" t="s">
        <v>85</v>
      </c>
    </row>
    <row r="216" s="2" customFormat="1" ht="24.15" customHeight="1">
      <c r="A216" s="35"/>
      <c r="B216" s="36"/>
      <c r="C216" s="221" t="s">
        <v>550</v>
      </c>
      <c r="D216" s="221" t="s">
        <v>176</v>
      </c>
      <c r="E216" s="222" t="s">
        <v>551</v>
      </c>
      <c r="F216" s="223" t="s">
        <v>552</v>
      </c>
      <c r="G216" s="224" t="s">
        <v>250</v>
      </c>
      <c r="H216" s="225">
        <v>1</v>
      </c>
      <c r="I216" s="226"/>
      <c r="J216" s="227">
        <f>ROUND(I216*H216,2)</f>
        <v>0</v>
      </c>
      <c r="K216" s="228"/>
      <c r="L216" s="229"/>
      <c r="M216" s="230" t="s">
        <v>19</v>
      </c>
      <c r="N216" s="231" t="s">
        <v>46</v>
      </c>
      <c r="O216" s="81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4" t="s">
        <v>278</v>
      </c>
      <c r="AT216" s="214" t="s">
        <v>176</v>
      </c>
      <c r="AU216" s="214" t="s">
        <v>85</v>
      </c>
      <c r="AY216" s="14" t="s">
        <v>129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4" t="s">
        <v>83</v>
      </c>
      <c r="BK216" s="215">
        <f>ROUND(I216*H216,2)</f>
        <v>0</v>
      </c>
      <c r="BL216" s="14" t="s">
        <v>206</v>
      </c>
      <c r="BM216" s="214" t="s">
        <v>553</v>
      </c>
    </row>
    <row r="217" s="2" customFormat="1" ht="37.8" customHeight="1">
      <c r="A217" s="35"/>
      <c r="B217" s="36"/>
      <c r="C217" s="221" t="s">
        <v>554</v>
      </c>
      <c r="D217" s="221" t="s">
        <v>176</v>
      </c>
      <c r="E217" s="222" t="s">
        <v>555</v>
      </c>
      <c r="F217" s="223" t="s">
        <v>556</v>
      </c>
      <c r="G217" s="224" t="s">
        <v>250</v>
      </c>
      <c r="H217" s="225">
        <v>1</v>
      </c>
      <c r="I217" s="226"/>
      <c r="J217" s="227">
        <f>ROUND(I217*H217,2)</f>
        <v>0</v>
      </c>
      <c r="K217" s="228"/>
      <c r="L217" s="229"/>
      <c r="M217" s="230" t="s">
        <v>19</v>
      </c>
      <c r="N217" s="231" t="s">
        <v>46</v>
      </c>
      <c r="O217" s="81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4" t="s">
        <v>278</v>
      </c>
      <c r="AT217" s="214" t="s">
        <v>176</v>
      </c>
      <c r="AU217" s="214" t="s">
        <v>85</v>
      </c>
      <c r="AY217" s="14" t="s">
        <v>129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4" t="s">
        <v>83</v>
      </c>
      <c r="BK217" s="215">
        <f>ROUND(I217*H217,2)</f>
        <v>0</v>
      </c>
      <c r="BL217" s="14" t="s">
        <v>206</v>
      </c>
      <c r="BM217" s="214" t="s">
        <v>557</v>
      </c>
    </row>
    <row r="218" s="12" customFormat="1" ht="25.92" customHeight="1">
      <c r="A218" s="12"/>
      <c r="B218" s="186"/>
      <c r="C218" s="187"/>
      <c r="D218" s="188" t="s">
        <v>74</v>
      </c>
      <c r="E218" s="189" t="s">
        <v>176</v>
      </c>
      <c r="F218" s="189" t="s">
        <v>558</v>
      </c>
      <c r="G218" s="187"/>
      <c r="H218" s="187"/>
      <c r="I218" s="190"/>
      <c r="J218" s="191">
        <f>BK218</f>
        <v>0</v>
      </c>
      <c r="K218" s="187"/>
      <c r="L218" s="192"/>
      <c r="M218" s="193"/>
      <c r="N218" s="194"/>
      <c r="O218" s="194"/>
      <c r="P218" s="195">
        <f>P219+P226</f>
        <v>0</v>
      </c>
      <c r="Q218" s="194"/>
      <c r="R218" s="195">
        <f>R219+R226</f>
        <v>0.015399999999999999</v>
      </c>
      <c r="S218" s="194"/>
      <c r="T218" s="196">
        <f>T219+T226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7" t="s">
        <v>145</v>
      </c>
      <c r="AT218" s="198" t="s">
        <v>74</v>
      </c>
      <c r="AU218" s="198" t="s">
        <v>75</v>
      </c>
      <c r="AY218" s="197" t="s">
        <v>129</v>
      </c>
      <c r="BK218" s="199">
        <f>BK219+BK226</f>
        <v>0</v>
      </c>
    </row>
    <row r="219" s="12" customFormat="1" ht="22.8" customHeight="1">
      <c r="A219" s="12"/>
      <c r="B219" s="186"/>
      <c r="C219" s="187"/>
      <c r="D219" s="188" t="s">
        <v>74</v>
      </c>
      <c r="E219" s="200" t="s">
        <v>559</v>
      </c>
      <c r="F219" s="200" t="s">
        <v>560</v>
      </c>
      <c r="G219" s="187"/>
      <c r="H219" s="187"/>
      <c r="I219" s="190"/>
      <c r="J219" s="201">
        <f>BK219</f>
        <v>0</v>
      </c>
      <c r="K219" s="187"/>
      <c r="L219" s="192"/>
      <c r="M219" s="193"/>
      <c r="N219" s="194"/>
      <c r="O219" s="194"/>
      <c r="P219" s="195">
        <f>SUM(P220:P225)</f>
        <v>0</v>
      </c>
      <c r="Q219" s="194"/>
      <c r="R219" s="195">
        <f>SUM(R220:R225)</f>
        <v>0.015399999999999999</v>
      </c>
      <c r="S219" s="194"/>
      <c r="T219" s="196">
        <f>SUM(T220:T225)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7" t="s">
        <v>145</v>
      </c>
      <c r="AT219" s="198" t="s">
        <v>74</v>
      </c>
      <c r="AU219" s="198" t="s">
        <v>83</v>
      </c>
      <c r="AY219" s="197" t="s">
        <v>129</v>
      </c>
      <c r="BK219" s="199">
        <f>SUM(BK220:BK225)</f>
        <v>0</v>
      </c>
    </row>
    <row r="220" s="2" customFormat="1" ht="44.25" customHeight="1">
      <c r="A220" s="35"/>
      <c r="B220" s="36"/>
      <c r="C220" s="202" t="s">
        <v>561</v>
      </c>
      <c r="D220" s="202" t="s">
        <v>132</v>
      </c>
      <c r="E220" s="203" t="s">
        <v>562</v>
      </c>
      <c r="F220" s="204" t="s">
        <v>563</v>
      </c>
      <c r="G220" s="205" t="s">
        <v>209</v>
      </c>
      <c r="H220" s="206">
        <v>20</v>
      </c>
      <c r="I220" s="207"/>
      <c r="J220" s="208">
        <f>ROUND(I220*H220,2)</f>
        <v>0</v>
      </c>
      <c r="K220" s="209"/>
      <c r="L220" s="41"/>
      <c r="M220" s="210" t="s">
        <v>19</v>
      </c>
      <c r="N220" s="211" t="s">
        <v>46</v>
      </c>
      <c r="O220" s="81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4" t="s">
        <v>172</v>
      </c>
      <c r="AT220" s="214" t="s">
        <v>132</v>
      </c>
      <c r="AU220" s="214" t="s">
        <v>85</v>
      </c>
      <c r="AY220" s="14" t="s">
        <v>129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4" t="s">
        <v>83</v>
      </c>
      <c r="BK220" s="215">
        <f>ROUND(I220*H220,2)</f>
        <v>0</v>
      </c>
      <c r="BL220" s="14" t="s">
        <v>172</v>
      </c>
      <c r="BM220" s="214" t="s">
        <v>564</v>
      </c>
    </row>
    <row r="221" s="2" customFormat="1">
      <c r="A221" s="35"/>
      <c r="B221" s="36"/>
      <c r="C221" s="37"/>
      <c r="D221" s="216" t="s">
        <v>138</v>
      </c>
      <c r="E221" s="37"/>
      <c r="F221" s="217" t="s">
        <v>565</v>
      </c>
      <c r="G221" s="37"/>
      <c r="H221" s="37"/>
      <c r="I221" s="218"/>
      <c r="J221" s="37"/>
      <c r="K221" s="37"/>
      <c r="L221" s="41"/>
      <c r="M221" s="219"/>
      <c r="N221" s="220"/>
      <c r="O221" s="81"/>
      <c r="P221" s="81"/>
      <c r="Q221" s="81"/>
      <c r="R221" s="81"/>
      <c r="S221" s="81"/>
      <c r="T221" s="82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138</v>
      </c>
      <c r="AU221" s="14" t="s">
        <v>85</v>
      </c>
    </row>
    <row r="222" s="2" customFormat="1" ht="33" customHeight="1">
      <c r="A222" s="35"/>
      <c r="B222" s="36"/>
      <c r="C222" s="202" t="s">
        <v>566</v>
      </c>
      <c r="D222" s="202" t="s">
        <v>132</v>
      </c>
      <c r="E222" s="203" t="s">
        <v>567</v>
      </c>
      <c r="F222" s="204" t="s">
        <v>568</v>
      </c>
      <c r="G222" s="205" t="s">
        <v>209</v>
      </c>
      <c r="H222" s="206">
        <v>20</v>
      </c>
      <c r="I222" s="207"/>
      <c r="J222" s="208">
        <f>ROUND(I222*H222,2)</f>
        <v>0</v>
      </c>
      <c r="K222" s="209"/>
      <c r="L222" s="41"/>
      <c r="M222" s="210" t="s">
        <v>19</v>
      </c>
      <c r="N222" s="211" t="s">
        <v>46</v>
      </c>
      <c r="O222" s="81"/>
      <c r="P222" s="212">
        <f>O222*H222</f>
        <v>0</v>
      </c>
      <c r="Q222" s="212">
        <v>0.00076999999999999996</v>
      </c>
      <c r="R222" s="212">
        <f>Q222*H222</f>
        <v>0.015399999999999999</v>
      </c>
      <c r="S222" s="212">
        <v>0</v>
      </c>
      <c r="T222" s="21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4" t="s">
        <v>172</v>
      </c>
      <c r="AT222" s="214" t="s">
        <v>132</v>
      </c>
      <c r="AU222" s="214" t="s">
        <v>85</v>
      </c>
      <c r="AY222" s="14" t="s">
        <v>129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4" t="s">
        <v>83</v>
      </c>
      <c r="BK222" s="215">
        <f>ROUND(I222*H222,2)</f>
        <v>0</v>
      </c>
      <c r="BL222" s="14" t="s">
        <v>172</v>
      </c>
      <c r="BM222" s="214" t="s">
        <v>569</v>
      </c>
    </row>
    <row r="223" s="2" customFormat="1">
      <c r="A223" s="35"/>
      <c r="B223" s="36"/>
      <c r="C223" s="37"/>
      <c r="D223" s="216" t="s">
        <v>138</v>
      </c>
      <c r="E223" s="37"/>
      <c r="F223" s="217" t="s">
        <v>570</v>
      </c>
      <c r="G223" s="37"/>
      <c r="H223" s="37"/>
      <c r="I223" s="218"/>
      <c r="J223" s="37"/>
      <c r="K223" s="37"/>
      <c r="L223" s="41"/>
      <c r="M223" s="219"/>
      <c r="N223" s="220"/>
      <c r="O223" s="81"/>
      <c r="P223" s="81"/>
      <c r="Q223" s="81"/>
      <c r="R223" s="81"/>
      <c r="S223" s="81"/>
      <c r="T223" s="82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138</v>
      </c>
      <c r="AU223" s="14" t="s">
        <v>85</v>
      </c>
    </row>
    <row r="224" s="2" customFormat="1" ht="24.15" customHeight="1">
      <c r="A224" s="35"/>
      <c r="B224" s="36"/>
      <c r="C224" s="202" t="s">
        <v>571</v>
      </c>
      <c r="D224" s="202" t="s">
        <v>132</v>
      </c>
      <c r="E224" s="203" t="s">
        <v>572</v>
      </c>
      <c r="F224" s="204" t="s">
        <v>573</v>
      </c>
      <c r="G224" s="205" t="s">
        <v>142</v>
      </c>
      <c r="H224" s="206">
        <v>22</v>
      </c>
      <c r="I224" s="207"/>
      <c r="J224" s="208">
        <f>ROUND(I224*H224,2)</f>
        <v>0</v>
      </c>
      <c r="K224" s="209"/>
      <c r="L224" s="41"/>
      <c r="M224" s="210" t="s">
        <v>19</v>
      </c>
      <c r="N224" s="211" t="s">
        <v>46</v>
      </c>
      <c r="O224" s="81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4" t="s">
        <v>75</v>
      </c>
      <c r="AT224" s="214" t="s">
        <v>132</v>
      </c>
      <c r="AU224" s="214" t="s">
        <v>85</v>
      </c>
      <c r="AY224" s="14" t="s">
        <v>129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4" t="s">
        <v>83</v>
      </c>
      <c r="BK224" s="215">
        <f>ROUND(I224*H224,2)</f>
        <v>0</v>
      </c>
      <c r="BL224" s="14" t="s">
        <v>154</v>
      </c>
      <c r="BM224" s="214" t="s">
        <v>574</v>
      </c>
    </row>
    <row r="225" s="2" customFormat="1">
      <c r="A225" s="35"/>
      <c r="B225" s="36"/>
      <c r="C225" s="37"/>
      <c r="D225" s="216" t="s">
        <v>138</v>
      </c>
      <c r="E225" s="37"/>
      <c r="F225" s="217" t="s">
        <v>575</v>
      </c>
      <c r="G225" s="37"/>
      <c r="H225" s="37"/>
      <c r="I225" s="218"/>
      <c r="J225" s="37"/>
      <c r="K225" s="37"/>
      <c r="L225" s="41"/>
      <c r="M225" s="219"/>
      <c r="N225" s="220"/>
      <c r="O225" s="81"/>
      <c r="P225" s="81"/>
      <c r="Q225" s="81"/>
      <c r="R225" s="81"/>
      <c r="S225" s="81"/>
      <c r="T225" s="82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138</v>
      </c>
      <c r="AU225" s="14" t="s">
        <v>85</v>
      </c>
    </row>
    <row r="226" s="12" customFormat="1" ht="22.8" customHeight="1">
      <c r="A226" s="12"/>
      <c r="B226" s="186"/>
      <c r="C226" s="187"/>
      <c r="D226" s="188" t="s">
        <v>74</v>
      </c>
      <c r="E226" s="200" t="s">
        <v>576</v>
      </c>
      <c r="F226" s="200" t="s">
        <v>577</v>
      </c>
      <c r="G226" s="187"/>
      <c r="H226" s="187"/>
      <c r="I226" s="190"/>
      <c r="J226" s="201">
        <f>BK226</f>
        <v>0</v>
      </c>
      <c r="K226" s="187"/>
      <c r="L226" s="192"/>
      <c r="M226" s="193"/>
      <c r="N226" s="194"/>
      <c r="O226" s="194"/>
      <c r="P226" s="195">
        <f>P227</f>
        <v>0</v>
      </c>
      <c r="Q226" s="194"/>
      <c r="R226" s="195">
        <f>R227</f>
        <v>0</v>
      </c>
      <c r="S226" s="194"/>
      <c r="T226" s="196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97" t="s">
        <v>154</v>
      </c>
      <c r="AT226" s="198" t="s">
        <v>74</v>
      </c>
      <c r="AU226" s="198" t="s">
        <v>83</v>
      </c>
      <c r="AY226" s="197" t="s">
        <v>129</v>
      </c>
      <c r="BK226" s="199">
        <f>BK227</f>
        <v>0</v>
      </c>
    </row>
    <row r="227" s="2" customFormat="1" ht="16.5" customHeight="1">
      <c r="A227" s="35"/>
      <c r="B227" s="36"/>
      <c r="C227" s="202" t="s">
        <v>578</v>
      </c>
      <c r="D227" s="202" t="s">
        <v>132</v>
      </c>
      <c r="E227" s="203" t="s">
        <v>579</v>
      </c>
      <c r="F227" s="204" t="s">
        <v>580</v>
      </c>
      <c r="G227" s="205" t="s">
        <v>250</v>
      </c>
      <c r="H227" s="206">
        <v>1</v>
      </c>
      <c r="I227" s="207"/>
      <c r="J227" s="208">
        <f>ROUND(I227*H227,2)</f>
        <v>0</v>
      </c>
      <c r="K227" s="209"/>
      <c r="L227" s="41"/>
      <c r="M227" s="210" t="s">
        <v>19</v>
      </c>
      <c r="N227" s="211" t="s">
        <v>46</v>
      </c>
      <c r="O227" s="81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4" t="s">
        <v>136</v>
      </c>
      <c r="AT227" s="214" t="s">
        <v>132</v>
      </c>
      <c r="AU227" s="214" t="s">
        <v>85</v>
      </c>
      <c r="AY227" s="14" t="s">
        <v>129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4" t="s">
        <v>83</v>
      </c>
      <c r="BK227" s="215">
        <f>ROUND(I227*H227,2)</f>
        <v>0</v>
      </c>
      <c r="BL227" s="14" t="s">
        <v>136</v>
      </c>
      <c r="BM227" s="214" t="s">
        <v>581</v>
      </c>
    </row>
    <row r="228" s="12" customFormat="1" ht="25.92" customHeight="1">
      <c r="A228" s="12"/>
      <c r="B228" s="186"/>
      <c r="C228" s="187"/>
      <c r="D228" s="188" t="s">
        <v>74</v>
      </c>
      <c r="E228" s="189" t="s">
        <v>582</v>
      </c>
      <c r="F228" s="189" t="s">
        <v>583</v>
      </c>
      <c r="G228" s="187"/>
      <c r="H228" s="187"/>
      <c r="I228" s="190"/>
      <c r="J228" s="191">
        <f>BK228</f>
        <v>0</v>
      </c>
      <c r="K228" s="187"/>
      <c r="L228" s="192"/>
      <c r="M228" s="193"/>
      <c r="N228" s="194"/>
      <c r="O228" s="194"/>
      <c r="P228" s="195">
        <f>SUM(P229:P230)</f>
        <v>0</v>
      </c>
      <c r="Q228" s="194"/>
      <c r="R228" s="195">
        <f>SUM(R229:R230)</f>
        <v>0</v>
      </c>
      <c r="S228" s="194"/>
      <c r="T228" s="196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7" t="s">
        <v>136</v>
      </c>
      <c r="AT228" s="198" t="s">
        <v>74</v>
      </c>
      <c r="AU228" s="198" t="s">
        <v>75</v>
      </c>
      <c r="AY228" s="197" t="s">
        <v>129</v>
      </c>
      <c r="BK228" s="199">
        <f>SUM(BK229:BK230)</f>
        <v>0</v>
      </c>
    </row>
    <row r="229" s="2" customFormat="1" ht="37.8" customHeight="1">
      <c r="A229" s="35"/>
      <c r="B229" s="36"/>
      <c r="C229" s="202" t="s">
        <v>584</v>
      </c>
      <c r="D229" s="202" t="s">
        <v>132</v>
      </c>
      <c r="E229" s="203" t="s">
        <v>585</v>
      </c>
      <c r="F229" s="204" t="s">
        <v>586</v>
      </c>
      <c r="G229" s="205" t="s">
        <v>167</v>
      </c>
      <c r="H229" s="206">
        <v>24</v>
      </c>
      <c r="I229" s="207"/>
      <c r="J229" s="208">
        <f>ROUND(I229*H229,2)</f>
        <v>0</v>
      </c>
      <c r="K229" s="209"/>
      <c r="L229" s="41"/>
      <c r="M229" s="210" t="s">
        <v>19</v>
      </c>
      <c r="N229" s="211" t="s">
        <v>46</v>
      </c>
      <c r="O229" s="81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4" t="s">
        <v>587</v>
      </c>
      <c r="AT229" s="214" t="s">
        <v>132</v>
      </c>
      <c r="AU229" s="214" t="s">
        <v>83</v>
      </c>
      <c r="AY229" s="14" t="s">
        <v>129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4" t="s">
        <v>83</v>
      </c>
      <c r="BK229" s="215">
        <f>ROUND(I229*H229,2)</f>
        <v>0</v>
      </c>
      <c r="BL229" s="14" t="s">
        <v>587</v>
      </c>
      <c r="BM229" s="214" t="s">
        <v>588</v>
      </c>
    </row>
    <row r="230" s="2" customFormat="1" ht="24.15" customHeight="1">
      <c r="A230" s="35"/>
      <c r="B230" s="36"/>
      <c r="C230" s="202" t="s">
        <v>589</v>
      </c>
      <c r="D230" s="202" t="s">
        <v>132</v>
      </c>
      <c r="E230" s="203" t="s">
        <v>590</v>
      </c>
      <c r="F230" s="204" t="s">
        <v>591</v>
      </c>
      <c r="G230" s="205" t="s">
        <v>167</v>
      </c>
      <c r="H230" s="206">
        <v>48</v>
      </c>
      <c r="I230" s="207"/>
      <c r="J230" s="208">
        <f>ROUND(I230*H230,2)</f>
        <v>0</v>
      </c>
      <c r="K230" s="209"/>
      <c r="L230" s="41"/>
      <c r="M230" s="210" t="s">
        <v>19</v>
      </c>
      <c r="N230" s="211" t="s">
        <v>46</v>
      </c>
      <c r="O230" s="81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4" t="s">
        <v>587</v>
      </c>
      <c r="AT230" s="214" t="s">
        <v>132</v>
      </c>
      <c r="AU230" s="214" t="s">
        <v>83</v>
      </c>
      <c r="AY230" s="14" t="s">
        <v>129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4" t="s">
        <v>83</v>
      </c>
      <c r="BK230" s="215">
        <f>ROUND(I230*H230,2)</f>
        <v>0</v>
      </c>
      <c r="BL230" s="14" t="s">
        <v>587</v>
      </c>
      <c r="BM230" s="214" t="s">
        <v>592</v>
      </c>
    </row>
    <row r="231" s="12" customFormat="1" ht="25.92" customHeight="1">
      <c r="A231" s="12"/>
      <c r="B231" s="186"/>
      <c r="C231" s="187"/>
      <c r="D231" s="188" t="s">
        <v>74</v>
      </c>
      <c r="E231" s="189" t="s">
        <v>593</v>
      </c>
      <c r="F231" s="189" t="s">
        <v>594</v>
      </c>
      <c r="G231" s="187"/>
      <c r="H231" s="187"/>
      <c r="I231" s="190"/>
      <c r="J231" s="191">
        <f>BK231</f>
        <v>0</v>
      </c>
      <c r="K231" s="187"/>
      <c r="L231" s="192"/>
      <c r="M231" s="193"/>
      <c r="N231" s="194"/>
      <c r="O231" s="194"/>
      <c r="P231" s="195">
        <f>P232</f>
        <v>0</v>
      </c>
      <c r="Q231" s="194"/>
      <c r="R231" s="195">
        <f>R232</f>
        <v>0</v>
      </c>
      <c r="S231" s="194"/>
      <c r="T231" s="196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97" t="s">
        <v>154</v>
      </c>
      <c r="AT231" s="198" t="s">
        <v>74</v>
      </c>
      <c r="AU231" s="198" t="s">
        <v>75</v>
      </c>
      <c r="AY231" s="197" t="s">
        <v>129</v>
      </c>
      <c r="BK231" s="199">
        <f>BK232</f>
        <v>0</v>
      </c>
    </row>
    <row r="232" s="12" customFormat="1" ht="22.8" customHeight="1">
      <c r="A232" s="12"/>
      <c r="B232" s="186"/>
      <c r="C232" s="187"/>
      <c r="D232" s="188" t="s">
        <v>74</v>
      </c>
      <c r="E232" s="200" t="s">
        <v>595</v>
      </c>
      <c r="F232" s="200" t="s">
        <v>596</v>
      </c>
      <c r="G232" s="187"/>
      <c r="H232" s="187"/>
      <c r="I232" s="190"/>
      <c r="J232" s="201">
        <f>BK232</f>
        <v>0</v>
      </c>
      <c r="K232" s="187"/>
      <c r="L232" s="192"/>
      <c r="M232" s="193"/>
      <c r="N232" s="194"/>
      <c r="O232" s="194"/>
      <c r="P232" s="195">
        <f>SUM(P233:P240)</f>
        <v>0</v>
      </c>
      <c r="Q232" s="194"/>
      <c r="R232" s="195">
        <f>SUM(R233:R240)</f>
        <v>0</v>
      </c>
      <c r="S232" s="194"/>
      <c r="T232" s="196">
        <f>SUM(T233:T240)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7" t="s">
        <v>154</v>
      </c>
      <c r="AT232" s="198" t="s">
        <v>74</v>
      </c>
      <c r="AU232" s="198" t="s">
        <v>83</v>
      </c>
      <c r="AY232" s="197" t="s">
        <v>129</v>
      </c>
      <c r="BK232" s="199">
        <f>SUM(BK233:BK240)</f>
        <v>0</v>
      </c>
    </row>
    <row r="233" s="2" customFormat="1" ht="16.5" customHeight="1">
      <c r="A233" s="35"/>
      <c r="B233" s="36"/>
      <c r="C233" s="202" t="s">
        <v>597</v>
      </c>
      <c r="D233" s="202" t="s">
        <v>132</v>
      </c>
      <c r="E233" s="203" t="s">
        <v>598</v>
      </c>
      <c r="F233" s="204" t="s">
        <v>596</v>
      </c>
      <c r="G233" s="205" t="s">
        <v>599</v>
      </c>
      <c r="H233" s="206">
        <v>1</v>
      </c>
      <c r="I233" s="207"/>
      <c r="J233" s="208">
        <f>ROUND(I233*H233,2)</f>
        <v>0</v>
      </c>
      <c r="K233" s="209"/>
      <c r="L233" s="41"/>
      <c r="M233" s="210" t="s">
        <v>19</v>
      </c>
      <c r="N233" s="211" t="s">
        <v>46</v>
      </c>
      <c r="O233" s="81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4" t="s">
        <v>600</v>
      </c>
      <c r="AT233" s="214" t="s">
        <v>132</v>
      </c>
      <c r="AU233" s="214" t="s">
        <v>85</v>
      </c>
      <c r="AY233" s="14" t="s">
        <v>129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4" t="s">
        <v>83</v>
      </c>
      <c r="BK233" s="215">
        <f>ROUND(I233*H233,2)</f>
        <v>0</v>
      </c>
      <c r="BL233" s="14" t="s">
        <v>600</v>
      </c>
      <c r="BM233" s="214" t="s">
        <v>601</v>
      </c>
    </row>
    <row r="234" s="2" customFormat="1">
      <c r="A234" s="35"/>
      <c r="B234" s="36"/>
      <c r="C234" s="37"/>
      <c r="D234" s="216" t="s">
        <v>138</v>
      </c>
      <c r="E234" s="37"/>
      <c r="F234" s="217" t="s">
        <v>602</v>
      </c>
      <c r="G234" s="37"/>
      <c r="H234" s="37"/>
      <c r="I234" s="218"/>
      <c r="J234" s="37"/>
      <c r="K234" s="37"/>
      <c r="L234" s="41"/>
      <c r="M234" s="219"/>
      <c r="N234" s="220"/>
      <c r="O234" s="81"/>
      <c r="P234" s="81"/>
      <c r="Q234" s="81"/>
      <c r="R234" s="81"/>
      <c r="S234" s="81"/>
      <c r="T234" s="82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138</v>
      </c>
      <c r="AU234" s="14" t="s">
        <v>85</v>
      </c>
    </row>
    <row r="235" s="2" customFormat="1" ht="16.5" customHeight="1">
      <c r="A235" s="35"/>
      <c r="B235" s="36"/>
      <c r="C235" s="202" t="s">
        <v>603</v>
      </c>
      <c r="D235" s="202" t="s">
        <v>132</v>
      </c>
      <c r="E235" s="203" t="s">
        <v>604</v>
      </c>
      <c r="F235" s="204" t="s">
        <v>605</v>
      </c>
      <c r="G235" s="205" t="s">
        <v>599</v>
      </c>
      <c r="H235" s="206">
        <v>1</v>
      </c>
      <c r="I235" s="207"/>
      <c r="J235" s="208">
        <f>ROUND(I235*H235,2)</f>
        <v>0</v>
      </c>
      <c r="K235" s="209"/>
      <c r="L235" s="41"/>
      <c r="M235" s="210" t="s">
        <v>19</v>
      </c>
      <c r="N235" s="211" t="s">
        <v>46</v>
      </c>
      <c r="O235" s="81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4" t="s">
        <v>600</v>
      </c>
      <c r="AT235" s="214" t="s">
        <v>132</v>
      </c>
      <c r="AU235" s="214" t="s">
        <v>85</v>
      </c>
      <c r="AY235" s="14" t="s">
        <v>129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4" t="s">
        <v>83</v>
      </c>
      <c r="BK235" s="215">
        <f>ROUND(I235*H235,2)</f>
        <v>0</v>
      </c>
      <c r="BL235" s="14" t="s">
        <v>600</v>
      </c>
      <c r="BM235" s="214" t="s">
        <v>606</v>
      </c>
    </row>
    <row r="236" s="2" customFormat="1">
      <c r="A236" s="35"/>
      <c r="B236" s="36"/>
      <c r="C236" s="37"/>
      <c r="D236" s="216" t="s">
        <v>138</v>
      </c>
      <c r="E236" s="37"/>
      <c r="F236" s="217" t="s">
        <v>607</v>
      </c>
      <c r="G236" s="37"/>
      <c r="H236" s="37"/>
      <c r="I236" s="218"/>
      <c r="J236" s="37"/>
      <c r="K236" s="37"/>
      <c r="L236" s="41"/>
      <c r="M236" s="219"/>
      <c r="N236" s="220"/>
      <c r="O236" s="81"/>
      <c r="P236" s="81"/>
      <c r="Q236" s="81"/>
      <c r="R236" s="81"/>
      <c r="S236" s="81"/>
      <c r="T236" s="82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138</v>
      </c>
      <c r="AU236" s="14" t="s">
        <v>85</v>
      </c>
    </row>
    <row r="237" s="2" customFormat="1" ht="16.5" customHeight="1">
      <c r="A237" s="35"/>
      <c r="B237" s="36"/>
      <c r="C237" s="202" t="s">
        <v>608</v>
      </c>
      <c r="D237" s="202" t="s">
        <v>132</v>
      </c>
      <c r="E237" s="203" t="s">
        <v>609</v>
      </c>
      <c r="F237" s="204" t="s">
        <v>610</v>
      </c>
      <c r="G237" s="205" t="s">
        <v>599</v>
      </c>
      <c r="H237" s="206">
        <v>1</v>
      </c>
      <c r="I237" s="207"/>
      <c r="J237" s="208">
        <f>ROUND(I237*H237,2)</f>
        <v>0</v>
      </c>
      <c r="K237" s="209"/>
      <c r="L237" s="41"/>
      <c r="M237" s="210" t="s">
        <v>19</v>
      </c>
      <c r="N237" s="211" t="s">
        <v>46</v>
      </c>
      <c r="O237" s="81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4" t="s">
        <v>600</v>
      </c>
      <c r="AT237" s="214" t="s">
        <v>132</v>
      </c>
      <c r="AU237" s="214" t="s">
        <v>85</v>
      </c>
      <c r="AY237" s="14" t="s">
        <v>129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4" t="s">
        <v>83</v>
      </c>
      <c r="BK237" s="215">
        <f>ROUND(I237*H237,2)</f>
        <v>0</v>
      </c>
      <c r="BL237" s="14" t="s">
        <v>600</v>
      </c>
      <c r="BM237" s="214" t="s">
        <v>611</v>
      </c>
    </row>
    <row r="238" s="2" customFormat="1">
      <c r="A238" s="35"/>
      <c r="B238" s="36"/>
      <c r="C238" s="37"/>
      <c r="D238" s="216" t="s">
        <v>138</v>
      </c>
      <c r="E238" s="37"/>
      <c r="F238" s="217" t="s">
        <v>612</v>
      </c>
      <c r="G238" s="37"/>
      <c r="H238" s="37"/>
      <c r="I238" s="218"/>
      <c r="J238" s="37"/>
      <c r="K238" s="37"/>
      <c r="L238" s="41"/>
      <c r="M238" s="219"/>
      <c r="N238" s="220"/>
      <c r="O238" s="81"/>
      <c r="P238" s="81"/>
      <c r="Q238" s="81"/>
      <c r="R238" s="81"/>
      <c r="S238" s="81"/>
      <c r="T238" s="82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138</v>
      </c>
      <c r="AU238" s="14" t="s">
        <v>85</v>
      </c>
    </row>
    <row r="239" s="2" customFormat="1" ht="16.5" customHeight="1">
      <c r="A239" s="35"/>
      <c r="B239" s="36"/>
      <c r="C239" s="202" t="s">
        <v>613</v>
      </c>
      <c r="D239" s="202" t="s">
        <v>132</v>
      </c>
      <c r="E239" s="203" t="s">
        <v>614</v>
      </c>
      <c r="F239" s="204" t="s">
        <v>615</v>
      </c>
      <c r="G239" s="205" t="s">
        <v>599</v>
      </c>
      <c r="H239" s="206">
        <v>1</v>
      </c>
      <c r="I239" s="207"/>
      <c r="J239" s="208">
        <f>ROUND(I239*H239,2)</f>
        <v>0</v>
      </c>
      <c r="K239" s="209"/>
      <c r="L239" s="41"/>
      <c r="M239" s="210" t="s">
        <v>19</v>
      </c>
      <c r="N239" s="211" t="s">
        <v>46</v>
      </c>
      <c r="O239" s="81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4" t="s">
        <v>600</v>
      </c>
      <c r="AT239" s="214" t="s">
        <v>132</v>
      </c>
      <c r="AU239" s="214" t="s">
        <v>85</v>
      </c>
      <c r="AY239" s="14" t="s">
        <v>129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4" t="s">
        <v>83</v>
      </c>
      <c r="BK239" s="215">
        <f>ROUND(I239*H239,2)</f>
        <v>0</v>
      </c>
      <c r="BL239" s="14" t="s">
        <v>600</v>
      </c>
      <c r="BM239" s="214" t="s">
        <v>616</v>
      </c>
    </row>
    <row r="240" s="2" customFormat="1">
      <c r="A240" s="35"/>
      <c r="B240" s="36"/>
      <c r="C240" s="37"/>
      <c r="D240" s="216" t="s">
        <v>138</v>
      </c>
      <c r="E240" s="37"/>
      <c r="F240" s="217" t="s">
        <v>617</v>
      </c>
      <c r="G240" s="37"/>
      <c r="H240" s="37"/>
      <c r="I240" s="218"/>
      <c r="J240" s="37"/>
      <c r="K240" s="37"/>
      <c r="L240" s="41"/>
      <c r="M240" s="232"/>
      <c r="N240" s="233"/>
      <c r="O240" s="234"/>
      <c r="P240" s="234"/>
      <c r="Q240" s="234"/>
      <c r="R240" s="234"/>
      <c r="S240" s="234"/>
      <c r="T240" s="2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138</v>
      </c>
      <c r="AU240" s="14" t="s">
        <v>85</v>
      </c>
    </row>
    <row r="241" s="2" customFormat="1" ht="6.96" customHeight="1">
      <c r="A241" s="35"/>
      <c r="B241" s="56"/>
      <c r="C241" s="57"/>
      <c r="D241" s="57"/>
      <c r="E241" s="57"/>
      <c r="F241" s="57"/>
      <c r="G241" s="57"/>
      <c r="H241" s="57"/>
      <c r="I241" s="57"/>
      <c r="J241" s="57"/>
      <c r="K241" s="57"/>
      <c r="L241" s="41"/>
      <c r="M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</row>
  </sheetData>
  <sheetProtection sheet="1" autoFilter="0" formatColumns="0" formatRows="0" objects="1" scenarios="1" spinCount="100000" saltValue="rkPSiPuuvG4OwosQQzCqRfyIe4AyX+rsuCZjDcfiB7+L0+QqbZv/G1rfRXbuot+9Kbs1OvxOz58bFe72+BuQuQ==" hashValue="ejwgbZ8NpraStgdF3ntK+9KvS0MF0lk5F/Q5a3AON32Jlss+NQrqLak+8+mmIM2XN54HFPY6fW3C+5Ofsy5fSw==" algorithmName="SHA-512" password="CC35"/>
  <autoFilter ref="C90:K240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3_02/945412112r"/>
    <hyperlink ref="F97" r:id="rId2" display="https://podminky.urs.cz/item/CS_URS_2023_02/946112121"/>
    <hyperlink ref="F99" r:id="rId3" display="https://podminky.urs.cz/item/CS_URS_2023_02/946112221"/>
    <hyperlink ref="F101" r:id="rId4" display="https://podminky.urs.cz/item/CS_URS_2023_02/946112821"/>
    <hyperlink ref="F103" r:id="rId5" display="https://podminky.urs.cz/item/CS_URS_2023_02/9680627471"/>
    <hyperlink ref="F108" r:id="rId6" display="https://podminky.urs.cz/item/CS_URS_2023_02/210021055"/>
    <hyperlink ref="F111" r:id="rId7" display="https://podminky.urs.cz/item/CS_URS_2023_02/460932121"/>
    <hyperlink ref="F115" r:id="rId8" display="https://podminky.urs.cz/item/CS_URS_2023_02/741112023"/>
    <hyperlink ref="F118" r:id="rId9" display="https://podminky.urs.cz/item/CS_URS_2023_02/741112023"/>
    <hyperlink ref="F121" r:id="rId10" display="https://podminky.urs.cz/item/CS_URS_2023_02/741122211"/>
    <hyperlink ref="F124" r:id="rId11" display="https://podminky.urs.cz/item/CS_URS_2023_02/741122232"/>
    <hyperlink ref="F127" r:id="rId12" display="https://podminky.urs.cz/item/CS_URS_2023_02/741122237"/>
    <hyperlink ref="F131" r:id="rId13" display="https://podminky.urs.cz/item/CS_URS_2023_02/741130001"/>
    <hyperlink ref="F133" r:id="rId14" display="https://podminky.urs.cz/item/CS_URS_2023_02/741210002"/>
    <hyperlink ref="F138" r:id="rId15" display="https://podminky.urs.cz/item/CS_URS_2023_02/741210004"/>
    <hyperlink ref="F143" r:id="rId16" display="https://podminky.urs.cz/item/CS_URS_2023_02/741372152"/>
    <hyperlink ref="F151" r:id="rId17" display="https://podminky.urs.cz/item/CS_URS_2023_02/742210151"/>
    <hyperlink ref="F159" r:id="rId18" display="https://podminky.urs.cz/item/CS_URS_2023_02/742110102.1"/>
    <hyperlink ref="F169" r:id="rId19" display="https://podminky.urs.cz/item/CS_URS_2023_02/742110122.1"/>
    <hyperlink ref="F208" r:id="rId20" display="https://podminky.urs.cz/item/CS_URS_2023_02/742121001"/>
    <hyperlink ref="F215" r:id="rId21" display="https://podminky.urs.cz/item/CS_URS_2023_02/763135812"/>
    <hyperlink ref="F221" r:id="rId22" display="https://podminky.urs.cz/item/CS_URS_2023_02/460680605"/>
    <hyperlink ref="F223" r:id="rId23" display="https://podminky.urs.cz/item/CS_URS_2023_02/460710005"/>
    <hyperlink ref="F225" r:id="rId24" display="https://podminky.urs.cz/item/CS_URS_2023_02/742190004"/>
    <hyperlink ref="F234" r:id="rId25" display="https://podminky.urs.cz/item/CS_URS_2023_02/030001000"/>
    <hyperlink ref="F236" r:id="rId26" display="https://podminky.urs.cz/item/CS_URS_2023_02/032002000"/>
    <hyperlink ref="F238" r:id="rId27" display="https://podminky.urs.cz/item/CS_URS_2023_02/034002000"/>
    <hyperlink ref="F240" r:id="rId28" display="https://podminky.urs.cz/item/CS_URS_2023_02/03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85</v>
      </c>
    </row>
    <row r="4" hidden="1" s="1" customFormat="1" ht="24.96" customHeight="1">
      <c r="B4" s="17"/>
      <c r="D4" s="127" t="s">
        <v>95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26.25" customHeight="1">
      <c r="B7" s="17"/>
      <c r="E7" s="130" t="str">
        <f>'Rekapitulace stavby'!K6</f>
        <v>Víceúčelová sportovní hala Hodonín - oprava a modernizace po tornádu - D1.4.3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96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30" customHeight="1">
      <c r="A9" s="35"/>
      <c r="B9" s="41"/>
      <c r="C9" s="35"/>
      <c r="D9" s="35"/>
      <c r="E9" s="132" t="s">
        <v>618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28. 4. 2023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30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31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33</v>
      </c>
      <c r="E20" s="35"/>
      <c r="F20" s="35"/>
      <c r="G20" s="35"/>
      <c r="H20" s="35"/>
      <c r="I20" s="129" t="s">
        <v>26</v>
      </c>
      <c r="J20" s="133" t="s">
        <v>34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35</v>
      </c>
      <c r="F21" s="35"/>
      <c r="G21" s="35"/>
      <c r="H21" s="35"/>
      <c r="I21" s="129" t="s">
        <v>29</v>
      </c>
      <c r="J21" s="133" t="s">
        <v>36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38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39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71.25" customHeight="1">
      <c r="A27" s="135"/>
      <c r="B27" s="136"/>
      <c r="C27" s="135"/>
      <c r="D27" s="135"/>
      <c r="E27" s="137" t="s">
        <v>40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41</v>
      </c>
      <c r="E30" s="35"/>
      <c r="F30" s="35"/>
      <c r="G30" s="35"/>
      <c r="H30" s="35"/>
      <c r="I30" s="35"/>
      <c r="J30" s="141">
        <f>ROUND(J84,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43</v>
      </c>
      <c r="G32" s="35"/>
      <c r="H32" s="35"/>
      <c r="I32" s="142" t="s">
        <v>42</v>
      </c>
      <c r="J32" s="142" t="s">
        <v>44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45</v>
      </c>
      <c r="E33" s="129" t="s">
        <v>46</v>
      </c>
      <c r="F33" s="144">
        <f>ROUND((SUM(BE84:BE105)),  2)</f>
        <v>0</v>
      </c>
      <c r="G33" s="35"/>
      <c r="H33" s="35"/>
      <c r="I33" s="145">
        <v>0.20999999999999999</v>
      </c>
      <c r="J33" s="144">
        <f>ROUND(((SUM(BE84:BE105))*I33),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47</v>
      </c>
      <c r="F34" s="144">
        <f>ROUND((SUM(BF84:BF105)),  2)</f>
        <v>0</v>
      </c>
      <c r="G34" s="35"/>
      <c r="H34" s="35"/>
      <c r="I34" s="145">
        <v>0.14999999999999999</v>
      </c>
      <c r="J34" s="144">
        <f>ROUND(((SUM(BF84:BF105))*I34),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48</v>
      </c>
      <c r="F35" s="144">
        <f>ROUND((SUM(BG84:BG105)),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49</v>
      </c>
      <c r="F36" s="144">
        <f>ROUND((SUM(BH84:BH105)),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50</v>
      </c>
      <c r="F37" s="144">
        <f>ROUND((SUM(BI84:BI105)),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51</v>
      </c>
      <c r="E39" s="148"/>
      <c r="F39" s="148"/>
      <c r="G39" s="149" t="s">
        <v>52</v>
      </c>
      <c r="H39" s="150" t="s">
        <v>53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98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26.25" customHeight="1">
      <c r="A48" s="35"/>
      <c r="B48" s="36"/>
      <c r="C48" s="37"/>
      <c r="D48" s="37"/>
      <c r="E48" s="157" t="str">
        <f>E7</f>
        <v>Víceúčelová sportovní hala Hodonín - oprava a modernizace po tornádu - D1.4.3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96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30" customHeight="1">
      <c r="A50" s="35"/>
      <c r="B50" s="36"/>
      <c r="C50" s="37"/>
      <c r="D50" s="37"/>
      <c r="E50" s="66" t="str">
        <f>E9</f>
        <v>D1.4.3.2 - Umělé osvětlení multifunkčního sálu - neuznatelné náklady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28. 4. 2023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Město Hodonín</v>
      </c>
      <c r="G54" s="37"/>
      <c r="H54" s="37"/>
      <c r="I54" s="29" t="s">
        <v>33</v>
      </c>
      <c r="J54" s="33" t="str">
        <f>E21</f>
        <v>Marek Hrbotický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38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99</v>
      </c>
      <c r="D57" s="159"/>
      <c r="E57" s="159"/>
      <c r="F57" s="159"/>
      <c r="G57" s="159"/>
      <c r="H57" s="159"/>
      <c r="I57" s="159"/>
      <c r="J57" s="160" t="s">
        <v>100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73</v>
      </c>
      <c r="D59" s="37"/>
      <c r="E59" s="37"/>
      <c r="F59" s="37"/>
      <c r="G59" s="37"/>
      <c r="H59" s="37"/>
      <c r="I59" s="37"/>
      <c r="J59" s="99">
        <f>J84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101</v>
      </c>
    </row>
    <row r="60" hidden="1" s="9" customFormat="1" ht="24.96" customHeight="1">
      <c r="A60" s="9"/>
      <c r="B60" s="162"/>
      <c r="C60" s="163"/>
      <c r="D60" s="164" t="s">
        <v>112</v>
      </c>
      <c r="E60" s="165"/>
      <c r="F60" s="165"/>
      <c r="G60" s="165"/>
      <c r="H60" s="165"/>
      <c r="I60" s="165"/>
      <c r="J60" s="166">
        <f>J85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619</v>
      </c>
      <c r="E61" s="171"/>
      <c r="F61" s="171"/>
      <c r="G61" s="171"/>
      <c r="H61" s="171"/>
      <c r="I61" s="171"/>
      <c r="J61" s="172">
        <f>J86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620</v>
      </c>
      <c r="E62" s="171"/>
      <c r="F62" s="171"/>
      <c r="G62" s="171"/>
      <c r="H62" s="171"/>
      <c r="I62" s="171"/>
      <c r="J62" s="172">
        <f>J91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621</v>
      </c>
      <c r="E63" s="171"/>
      <c r="F63" s="171"/>
      <c r="G63" s="171"/>
      <c r="H63" s="171"/>
      <c r="I63" s="171"/>
      <c r="J63" s="172">
        <f>J96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622</v>
      </c>
      <c r="E64" s="171"/>
      <c r="F64" s="171"/>
      <c r="G64" s="171"/>
      <c r="H64" s="171"/>
      <c r="I64" s="171"/>
      <c r="J64" s="172">
        <f>J101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3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/>
    <row r="68" hidden="1"/>
    <row r="69" hidden="1"/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114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6.25" customHeight="1">
      <c r="A74" s="35"/>
      <c r="B74" s="36"/>
      <c r="C74" s="37"/>
      <c r="D74" s="37"/>
      <c r="E74" s="157" t="str">
        <f>E7</f>
        <v>Víceúčelová sportovní hala Hodonín - oprava a modernizace po tornádu - D1.4.3</v>
      </c>
      <c r="F74" s="29"/>
      <c r="G74" s="29"/>
      <c r="H74" s="29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96</v>
      </c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30" customHeight="1">
      <c r="A76" s="35"/>
      <c r="B76" s="36"/>
      <c r="C76" s="37"/>
      <c r="D76" s="37"/>
      <c r="E76" s="66" t="str">
        <f>E9</f>
        <v>D1.4.3.2 - Umělé osvětlení multifunkčního sálu - neuznatelné náklady</v>
      </c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21</v>
      </c>
      <c r="D78" s="37"/>
      <c r="E78" s="37"/>
      <c r="F78" s="24" t="str">
        <f>F12</f>
        <v xml:space="preserve"> </v>
      </c>
      <c r="G78" s="37"/>
      <c r="H78" s="37"/>
      <c r="I78" s="29" t="s">
        <v>23</v>
      </c>
      <c r="J78" s="69" t="str">
        <f>IF(J12="","",J12)</f>
        <v>28. 4. 2023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5.15" customHeight="1">
      <c r="A80" s="35"/>
      <c r="B80" s="36"/>
      <c r="C80" s="29" t="s">
        <v>25</v>
      </c>
      <c r="D80" s="37"/>
      <c r="E80" s="37"/>
      <c r="F80" s="24" t="str">
        <f>E15</f>
        <v>Město Hodonín</v>
      </c>
      <c r="G80" s="37"/>
      <c r="H80" s="37"/>
      <c r="I80" s="29" t="s">
        <v>33</v>
      </c>
      <c r="J80" s="33" t="str">
        <f>E21</f>
        <v>Marek Hrbotický</v>
      </c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5.15" customHeight="1">
      <c r="A81" s="35"/>
      <c r="B81" s="36"/>
      <c r="C81" s="29" t="s">
        <v>31</v>
      </c>
      <c r="D81" s="37"/>
      <c r="E81" s="37"/>
      <c r="F81" s="24" t="str">
        <f>IF(E18="","",E18)</f>
        <v>Vyplň údaj</v>
      </c>
      <c r="G81" s="37"/>
      <c r="H81" s="37"/>
      <c r="I81" s="29" t="s">
        <v>38</v>
      </c>
      <c r="J81" s="33" t="str">
        <f>E24</f>
        <v xml:space="preserve"> 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0.32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11" customFormat="1" ht="29.28" customHeight="1">
      <c r="A83" s="174"/>
      <c r="B83" s="175"/>
      <c r="C83" s="176" t="s">
        <v>115</v>
      </c>
      <c r="D83" s="177" t="s">
        <v>60</v>
      </c>
      <c r="E83" s="177" t="s">
        <v>56</v>
      </c>
      <c r="F83" s="177" t="s">
        <v>57</v>
      </c>
      <c r="G83" s="177" t="s">
        <v>116</v>
      </c>
      <c r="H83" s="177" t="s">
        <v>117</v>
      </c>
      <c r="I83" s="177" t="s">
        <v>118</v>
      </c>
      <c r="J83" s="178" t="s">
        <v>100</v>
      </c>
      <c r="K83" s="179" t="s">
        <v>119</v>
      </c>
      <c r="L83" s="180"/>
      <c r="M83" s="89" t="s">
        <v>19</v>
      </c>
      <c r="N83" s="90" t="s">
        <v>45</v>
      </c>
      <c r="O83" s="90" t="s">
        <v>120</v>
      </c>
      <c r="P83" s="90" t="s">
        <v>121</v>
      </c>
      <c r="Q83" s="90" t="s">
        <v>122</v>
      </c>
      <c r="R83" s="90" t="s">
        <v>123</v>
      </c>
      <c r="S83" s="90" t="s">
        <v>124</v>
      </c>
      <c r="T83" s="91" t="s">
        <v>125</v>
      </c>
      <c r="U83" s="174"/>
      <c r="V83" s="174"/>
      <c r="W83" s="174"/>
      <c r="X83" s="174"/>
      <c r="Y83" s="174"/>
      <c r="Z83" s="174"/>
      <c r="AA83" s="174"/>
      <c r="AB83" s="174"/>
      <c r="AC83" s="174"/>
      <c r="AD83" s="174"/>
      <c r="AE83" s="174"/>
    </row>
    <row r="84" s="2" customFormat="1" ht="22.8" customHeight="1">
      <c r="A84" s="35"/>
      <c r="B84" s="36"/>
      <c r="C84" s="96" t="s">
        <v>126</v>
      </c>
      <c r="D84" s="37"/>
      <c r="E84" s="37"/>
      <c r="F84" s="37"/>
      <c r="G84" s="37"/>
      <c r="H84" s="37"/>
      <c r="I84" s="37"/>
      <c r="J84" s="181">
        <f>BK84</f>
        <v>0</v>
      </c>
      <c r="K84" s="37"/>
      <c r="L84" s="41"/>
      <c r="M84" s="92"/>
      <c r="N84" s="182"/>
      <c r="O84" s="93"/>
      <c r="P84" s="183">
        <f>P85</f>
        <v>0</v>
      </c>
      <c r="Q84" s="93"/>
      <c r="R84" s="183">
        <f>R85</f>
        <v>0</v>
      </c>
      <c r="S84" s="93"/>
      <c r="T84" s="184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74</v>
      </c>
      <c r="AU84" s="14" t="s">
        <v>101</v>
      </c>
      <c r="BK84" s="185">
        <f>BK85</f>
        <v>0</v>
      </c>
    </row>
    <row r="85" s="12" customFormat="1" ht="25.92" customHeight="1">
      <c r="A85" s="12"/>
      <c r="B85" s="186"/>
      <c r="C85" s="187"/>
      <c r="D85" s="188" t="s">
        <v>74</v>
      </c>
      <c r="E85" s="189" t="s">
        <v>593</v>
      </c>
      <c r="F85" s="189" t="s">
        <v>594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P86+P91+P96+P101</f>
        <v>0</v>
      </c>
      <c r="Q85" s="194"/>
      <c r="R85" s="195">
        <f>R86+R91+R96+R101</f>
        <v>0</v>
      </c>
      <c r="S85" s="194"/>
      <c r="T85" s="196">
        <f>T86+T91+T96+T101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154</v>
      </c>
      <c r="AT85" s="198" t="s">
        <v>74</v>
      </c>
      <c r="AU85" s="198" t="s">
        <v>75</v>
      </c>
      <c r="AY85" s="197" t="s">
        <v>129</v>
      </c>
      <c r="BK85" s="199">
        <f>BK86+BK91+BK96+BK101</f>
        <v>0</v>
      </c>
    </row>
    <row r="86" s="12" customFormat="1" ht="22.8" customHeight="1">
      <c r="A86" s="12"/>
      <c r="B86" s="186"/>
      <c r="C86" s="187"/>
      <c r="D86" s="188" t="s">
        <v>74</v>
      </c>
      <c r="E86" s="200" t="s">
        <v>623</v>
      </c>
      <c r="F86" s="200" t="s">
        <v>624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SUM(P87:P90)</f>
        <v>0</v>
      </c>
      <c r="Q86" s="194"/>
      <c r="R86" s="195">
        <f>SUM(R87:R90)</f>
        <v>0</v>
      </c>
      <c r="S86" s="194"/>
      <c r="T86" s="196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154</v>
      </c>
      <c r="AT86" s="198" t="s">
        <v>74</v>
      </c>
      <c r="AU86" s="198" t="s">
        <v>83</v>
      </c>
      <c r="AY86" s="197" t="s">
        <v>129</v>
      </c>
      <c r="BK86" s="199">
        <f>SUM(BK87:BK90)</f>
        <v>0</v>
      </c>
    </row>
    <row r="87" s="2" customFormat="1" ht="37.8" customHeight="1">
      <c r="A87" s="35"/>
      <c r="B87" s="36"/>
      <c r="C87" s="202" t="s">
        <v>83</v>
      </c>
      <c r="D87" s="202" t="s">
        <v>132</v>
      </c>
      <c r="E87" s="203" t="s">
        <v>625</v>
      </c>
      <c r="F87" s="204" t="s">
        <v>626</v>
      </c>
      <c r="G87" s="205" t="s">
        <v>250</v>
      </c>
      <c r="H87" s="206">
        <v>1</v>
      </c>
      <c r="I87" s="207"/>
      <c r="J87" s="208">
        <f>ROUND(I87*H87,2)</f>
        <v>0</v>
      </c>
      <c r="K87" s="209"/>
      <c r="L87" s="41"/>
      <c r="M87" s="210" t="s">
        <v>19</v>
      </c>
      <c r="N87" s="211" t="s">
        <v>46</v>
      </c>
      <c r="O87" s="81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4" t="s">
        <v>600</v>
      </c>
      <c r="AT87" s="214" t="s">
        <v>132</v>
      </c>
      <c r="AU87" s="214" t="s">
        <v>85</v>
      </c>
      <c r="AY87" s="14" t="s">
        <v>129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4" t="s">
        <v>83</v>
      </c>
      <c r="BK87" s="215">
        <f>ROUND(I87*H87,2)</f>
        <v>0</v>
      </c>
      <c r="BL87" s="14" t="s">
        <v>600</v>
      </c>
      <c r="BM87" s="214" t="s">
        <v>627</v>
      </c>
    </row>
    <row r="88" s="2" customFormat="1">
      <c r="A88" s="35"/>
      <c r="B88" s="36"/>
      <c r="C88" s="37"/>
      <c r="D88" s="216" t="s">
        <v>138</v>
      </c>
      <c r="E88" s="37"/>
      <c r="F88" s="217" t="s">
        <v>628</v>
      </c>
      <c r="G88" s="37"/>
      <c r="H88" s="37"/>
      <c r="I88" s="218"/>
      <c r="J88" s="37"/>
      <c r="K88" s="37"/>
      <c r="L88" s="41"/>
      <c r="M88" s="219"/>
      <c r="N88" s="220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138</v>
      </c>
      <c r="AU88" s="14" t="s">
        <v>85</v>
      </c>
    </row>
    <row r="89" s="2" customFormat="1" ht="16.5" customHeight="1">
      <c r="A89" s="35"/>
      <c r="B89" s="36"/>
      <c r="C89" s="202" t="s">
        <v>85</v>
      </c>
      <c r="D89" s="202" t="s">
        <v>132</v>
      </c>
      <c r="E89" s="203" t="s">
        <v>629</v>
      </c>
      <c r="F89" s="204" t="s">
        <v>630</v>
      </c>
      <c r="G89" s="205" t="s">
        <v>599</v>
      </c>
      <c r="H89" s="206">
        <v>1</v>
      </c>
      <c r="I89" s="207"/>
      <c r="J89" s="208">
        <f>ROUND(I89*H89,2)</f>
        <v>0</v>
      </c>
      <c r="K89" s="209"/>
      <c r="L89" s="41"/>
      <c r="M89" s="210" t="s">
        <v>19</v>
      </c>
      <c r="N89" s="211" t="s">
        <v>46</v>
      </c>
      <c r="O89" s="81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4" t="s">
        <v>600</v>
      </c>
      <c r="AT89" s="214" t="s">
        <v>132</v>
      </c>
      <c r="AU89" s="214" t="s">
        <v>85</v>
      </c>
      <c r="AY89" s="14" t="s">
        <v>129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4" t="s">
        <v>83</v>
      </c>
      <c r="BK89" s="215">
        <f>ROUND(I89*H89,2)</f>
        <v>0</v>
      </c>
      <c r="BL89" s="14" t="s">
        <v>600</v>
      </c>
      <c r="BM89" s="214" t="s">
        <v>631</v>
      </c>
    </row>
    <row r="90" s="2" customFormat="1">
      <c r="A90" s="35"/>
      <c r="B90" s="36"/>
      <c r="C90" s="37"/>
      <c r="D90" s="216" t="s">
        <v>138</v>
      </c>
      <c r="E90" s="37"/>
      <c r="F90" s="217" t="s">
        <v>632</v>
      </c>
      <c r="G90" s="37"/>
      <c r="H90" s="37"/>
      <c r="I90" s="218"/>
      <c r="J90" s="37"/>
      <c r="K90" s="37"/>
      <c r="L90" s="41"/>
      <c r="M90" s="219"/>
      <c r="N90" s="220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138</v>
      </c>
      <c r="AU90" s="14" t="s">
        <v>85</v>
      </c>
    </row>
    <row r="91" s="12" customFormat="1" ht="22.8" customHeight="1">
      <c r="A91" s="12"/>
      <c r="B91" s="186"/>
      <c r="C91" s="187"/>
      <c r="D91" s="188" t="s">
        <v>74</v>
      </c>
      <c r="E91" s="200" t="s">
        <v>633</v>
      </c>
      <c r="F91" s="200" t="s">
        <v>634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SUM(P92:P95)</f>
        <v>0</v>
      </c>
      <c r="Q91" s="194"/>
      <c r="R91" s="195">
        <f>SUM(R92:R95)</f>
        <v>0</v>
      </c>
      <c r="S91" s="194"/>
      <c r="T91" s="196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154</v>
      </c>
      <c r="AT91" s="198" t="s">
        <v>74</v>
      </c>
      <c r="AU91" s="198" t="s">
        <v>83</v>
      </c>
      <c r="AY91" s="197" t="s">
        <v>129</v>
      </c>
      <c r="BK91" s="199">
        <f>SUM(BK92:BK95)</f>
        <v>0</v>
      </c>
    </row>
    <row r="92" s="2" customFormat="1" ht="16.5" customHeight="1">
      <c r="A92" s="35"/>
      <c r="B92" s="36"/>
      <c r="C92" s="202" t="s">
        <v>145</v>
      </c>
      <c r="D92" s="202" t="s">
        <v>132</v>
      </c>
      <c r="E92" s="203" t="s">
        <v>635</v>
      </c>
      <c r="F92" s="204" t="s">
        <v>636</v>
      </c>
      <c r="G92" s="205" t="s">
        <v>268</v>
      </c>
      <c r="H92" s="206">
        <v>1</v>
      </c>
      <c r="I92" s="207"/>
      <c r="J92" s="208">
        <f>ROUND(I92*H92,2)</f>
        <v>0</v>
      </c>
      <c r="K92" s="209"/>
      <c r="L92" s="41"/>
      <c r="M92" s="210" t="s">
        <v>19</v>
      </c>
      <c r="N92" s="211" t="s">
        <v>46</v>
      </c>
      <c r="O92" s="81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4" t="s">
        <v>136</v>
      </c>
      <c r="AT92" s="214" t="s">
        <v>132</v>
      </c>
      <c r="AU92" s="214" t="s">
        <v>85</v>
      </c>
      <c r="AY92" s="14" t="s">
        <v>129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4" t="s">
        <v>83</v>
      </c>
      <c r="BK92" s="215">
        <f>ROUND(I92*H92,2)</f>
        <v>0</v>
      </c>
      <c r="BL92" s="14" t="s">
        <v>136</v>
      </c>
      <c r="BM92" s="214" t="s">
        <v>637</v>
      </c>
    </row>
    <row r="93" s="2" customFormat="1">
      <c r="A93" s="35"/>
      <c r="B93" s="36"/>
      <c r="C93" s="37"/>
      <c r="D93" s="216" t="s">
        <v>138</v>
      </c>
      <c r="E93" s="37"/>
      <c r="F93" s="217" t="s">
        <v>638</v>
      </c>
      <c r="G93" s="37"/>
      <c r="H93" s="37"/>
      <c r="I93" s="218"/>
      <c r="J93" s="37"/>
      <c r="K93" s="37"/>
      <c r="L93" s="41"/>
      <c r="M93" s="219"/>
      <c r="N93" s="22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138</v>
      </c>
      <c r="AU93" s="14" t="s">
        <v>85</v>
      </c>
    </row>
    <row r="94" s="2" customFormat="1" ht="16.5" customHeight="1">
      <c r="A94" s="35"/>
      <c r="B94" s="36"/>
      <c r="C94" s="202" t="s">
        <v>136</v>
      </c>
      <c r="D94" s="202" t="s">
        <v>132</v>
      </c>
      <c r="E94" s="203" t="s">
        <v>639</v>
      </c>
      <c r="F94" s="204" t="s">
        <v>640</v>
      </c>
      <c r="G94" s="205" t="s">
        <v>167</v>
      </c>
      <c r="H94" s="206">
        <v>40</v>
      </c>
      <c r="I94" s="207"/>
      <c r="J94" s="208">
        <f>ROUND(I94*H94,2)</f>
        <v>0</v>
      </c>
      <c r="K94" s="209"/>
      <c r="L94" s="41"/>
      <c r="M94" s="210" t="s">
        <v>19</v>
      </c>
      <c r="N94" s="211" t="s">
        <v>46</v>
      </c>
      <c r="O94" s="81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4" t="s">
        <v>600</v>
      </c>
      <c r="AT94" s="214" t="s">
        <v>132</v>
      </c>
      <c r="AU94" s="214" t="s">
        <v>85</v>
      </c>
      <c r="AY94" s="14" t="s">
        <v>129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4" t="s">
        <v>83</v>
      </c>
      <c r="BK94" s="215">
        <f>ROUND(I94*H94,2)</f>
        <v>0</v>
      </c>
      <c r="BL94" s="14" t="s">
        <v>600</v>
      </c>
      <c r="BM94" s="214" t="s">
        <v>641</v>
      </c>
    </row>
    <row r="95" s="2" customFormat="1">
      <c r="A95" s="35"/>
      <c r="B95" s="36"/>
      <c r="C95" s="37"/>
      <c r="D95" s="216" t="s">
        <v>138</v>
      </c>
      <c r="E95" s="37"/>
      <c r="F95" s="217" t="s">
        <v>642</v>
      </c>
      <c r="G95" s="37"/>
      <c r="H95" s="37"/>
      <c r="I95" s="218"/>
      <c r="J95" s="37"/>
      <c r="K95" s="37"/>
      <c r="L95" s="41"/>
      <c r="M95" s="219"/>
      <c r="N95" s="22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138</v>
      </c>
      <c r="AU95" s="14" t="s">
        <v>85</v>
      </c>
    </row>
    <row r="96" s="12" customFormat="1" ht="22.8" customHeight="1">
      <c r="A96" s="12"/>
      <c r="B96" s="186"/>
      <c r="C96" s="187"/>
      <c r="D96" s="188" t="s">
        <v>74</v>
      </c>
      <c r="E96" s="200" t="s">
        <v>643</v>
      </c>
      <c r="F96" s="200" t="s">
        <v>644</v>
      </c>
      <c r="G96" s="187"/>
      <c r="H96" s="187"/>
      <c r="I96" s="190"/>
      <c r="J96" s="201">
        <f>BK96</f>
        <v>0</v>
      </c>
      <c r="K96" s="187"/>
      <c r="L96" s="192"/>
      <c r="M96" s="193"/>
      <c r="N96" s="194"/>
      <c r="O96" s="194"/>
      <c r="P96" s="195">
        <f>SUM(P97:P100)</f>
        <v>0</v>
      </c>
      <c r="Q96" s="194"/>
      <c r="R96" s="195">
        <f>SUM(R97:R100)</f>
        <v>0</v>
      </c>
      <c r="S96" s="194"/>
      <c r="T96" s="196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7" t="s">
        <v>154</v>
      </c>
      <c r="AT96" s="198" t="s">
        <v>74</v>
      </c>
      <c r="AU96" s="198" t="s">
        <v>83</v>
      </c>
      <c r="AY96" s="197" t="s">
        <v>129</v>
      </c>
      <c r="BK96" s="199">
        <f>SUM(BK97:BK100)</f>
        <v>0</v>
      </c>
    </row>
    <row r="97" s="2" customFormat="1" ht="16.5" customHeight="1">
      <c r="A97" s="35"/>
      <c r="B97" s="36"/>
      <c r="C97" s="202" t="s">
        <v>154</v>
      </c>
      <c r="D97" s="202" t="s">
        <v>132</v>
      </c>
      <c r="E97" s="203" t="s">
        <v>645</v>
      </c>
      <c r="F97" s="204" t="s">
        <v>646</v>
      </c>
      <c r="G97" s="205" t="s">
        <v>599</v>
      </c>
      <c r="H97" s="206">
        <v>1</v>
      </c>
      <c r="I97" s="207"/>
      <c r="J97" s="208">
        <f>ROUND(I97*H97,2)</f>
        <v>0</v>
      </c>
      <c r="K97" s="209"/>
      <c r="L97" s="41"/>
      <c r="M97" s="210" t="s">
        <v>19</v>
      </c>
      <c r="N97" s="211" t="s">
        <v>46</v>
      </c>
      <c r="O97" s="81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4" t="s">
        <v>600</v>
      </c>
      <c r="AT97" s="214" t="s">
        <v>132</v>
      </c>
      <c r="AU97" s="214" t="s">
        <v>85</v>
      </c>
      <c r="AY97" s="14" t="s">
        <v>129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4" t="s">
        <v>83</v>
      </c>
      <c r="BK97" s="215">
        <f>ROUND(I97*H97,2)</f>
        <v>0</v>
      </c>
      <c r="BL97" s="14" t="s">
        <v>600</v>
      </c>
      <c r="BM97" s="214" t="s">
        <v>647</v>
      </c>
    </row>
    <row r="98" s="2" customFormat="1">
      <c r="A98" s="35"/>
      <c r="B98" s="36"/>
      <c r="C98" s="37"/>
      <c r="D98" s="216" t="s">
        <v>138</v>
      </c>
      <c r="E98" s="37"/>
      <c r="F98" s="217" t="s">
        <v>648</v>
      </c>
      <c r="G98" s="37"/>
      <c r="H98" s="37"/>
      <c r="I98" s="218"/>
      <c r="J98" s="37"/>
      <c r="K98" s="37"/>
      <c r="L98" s="41"/>
      <c r="M98" s="219"/>
      <c r="N98" s="220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138</v>
      </c>
      <c r="AU98" s="14" t="s">
        <v>85</v>
      </c>
    </row>
    <row r="99" s="2" customFormat="1" ht="16.5" customHeight="1">
      <c r="A99" s="35"/>
      <c r="B99" s="36"/>
      <c r="C99" s="202" t="s">
        <v>164</v>
      </c>
      <c r="D99" s="202" t="s">
        <v>132</v>
      </c>
      <c r="E99" s="203" t="s">
        <v>649</v>
      </c>
      <c r="F99" s="204" t="s">
        <v>650</v>
      </c>
      <c r="G99" s="205" t="s">
        <v>599</v>
      </c>
      <c r="H99" s="206">
        <v>1</v>
      </c>
      <c r="I99" s="207"/>
      <c r="J99" s="208">
        <f>ROUND(I99*H99,2)</f>
        <v>0</v>
      </c>
      <c r="K99" s="209"/>
      <c r="L99" s="41"/>
      <c r="M99" s="210" t="s">
        <v>19</v>
      </c>
      <c r="N99" s="211" t="s">
        <v>46</v>
      </c>
      <c r="O99" s="81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4" t="s">
        <v>600</v>
      </c>
      <c r="AT99" s="214" t="s">
        <v>132</v>
      </c>
      <c r="AU99" s="214" t="s">
        <v>85</v>
      </c>
      <c r="AY99" s="14" t="s">
        <v>129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4" t="s">
        <v>83</v>
      </c>
      <c r="BK99" s="215">
        <f>ROUND(I99*H99,2)</f>
        <v>0</v>
      </c>
      <c r="BL99" s="14" t="s">
        <v>600</v>
      </c>
      <c r="BM99" s="214" t="s">
        <v>651</v>
      </c>
    </row>
    <row r="100" s="2" customFormat="1">
      <c r="A100" s="35"/>
      <c r="B100" s="36"/>
      <c r="C100" s="37"/>
      <c r="D100" s="216" t="s">
        <v>138</v>
      </c>
      <c r="E100" s="37"/>
      <c r="F100" s="217" t="s">
        <v>652</v>
      </c>
      <c r="G100" s="37"/>
      <c r="H100" s="37"/>
      <c r="I100" s="218"/>
      <c r="J100" s="37"/>
      <c r="K100" s="37"/>
      <c r="L100" s="41"/>
      <c r="M100" s="219"/>
      <c r="N100" s="220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138</v>
      </c>
      <c r="AU100" s="14" t="s">
        <v>85</v>
      </c>
    </row>
    <row r="101" s="12" customFormat="1" ht="22.8" customHeight="1">
      <c r="A101" s="12"/>
      <c r="B101" s="186"/>
      <c r="C101" s="187"/>
      <c r="D101" s="188" t="s">
        <v>74</v>
      </c>
      <c r="E101" s="200" t="s">
        <v>653</v>
      </c>
      <c r="F101" s="200" t="s">
        <v>654</v>
      </c>
      <c r="G101" s="187"/>
      <c r="H101" s="187"/>
      <c r="I101" s="190"/>
      <c r="J101" s="201">
        <f>BK101</f>
        <v>0</v>
      </c>
      <c r="K101" s="187"/>
      <c r="L101" s="192"/>
      <c r="M101" s="193"/>
      <c r="N101" s="194"/>
      <c r="O101" s="194"/>
      <c r="P101" s="195">
        <f>SUM(P102:P105)</f>
        <v>0</v>
      </c>
      <c r="Q101" s="194"/>
      <c r="R101" s="195">
        <f>SUM(R102:R105)</f>
        <v>0</v>
      </c>
      <c r="S101" s="194"/>
      <c r="T101" s="196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7" t="s">
        <v>154</v>
      </c>
      <c r="AT101" s="198" t="s">
        <v>74</v>
      </c>
      <c r="AU101" s="198" t="s">
        <v>83</v>
      </c>
      <c r="AY101" s="197" t="s">
        <v>129</v>
      </c>
      <c r="BK101" s="199">
        <f>SUM(BK102:BK105)</f>
        <v>0</v>
      </c>
    </row>
    <row r="102" s="2" customFormat="1" ht="16.5" customHeight="1">
      <c r="A102" s="35"/>
      <c r="B102" s="36"/>
      <c r="C102" s="202" t="s">
        <v>169</v>
      </c>
      <c r="D102" s="202" t="s">
        <v>132</v>
      </c>
      <c r="E102" s="203" t="s">
        <v>655</v>
      </c>
      <c r="F102" s="204" t="s">
        <v>656</v>
      </c>
      <c r="G102" s="205" t="s">
        <v>599</v>
      </c>
      <c r="H102" s="206">
        <v>1</v>
      </c>
      <c r="I102" s="207"/>
      <c r="J102" s="208">
        <f>ROUND(I102*H102,2)</f>
        <v>0</v>
      </c>
      <c r="K102" s="209"/>
      <c r="L102" s="41"/>
      <c r="M102" s="210" t="s">
        <v>19</v>
      </c>
      <c r="N102" s="211" t="s">
        <v>46</v>
      </c>
      <c r="O102" s="81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4" t="s">
        <v>600</v>
      </c>
      <c r="AT102" s="214" t="s">
        <v>132</v>
      </c>
      <c r="AU102" s="214" t="s">
        <v>85</v>
      </c>
      <c r="AY102" s="14" t="s">
        <v>129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4" t="s">
        <v>83</v>
      </c>
      <c r="BK102" s="215">
        <f>ROUND(I102*H102,2)</f>
        <v>0</v>
      </c>
      <c r="BL102" s="14" t="s">
        <v>600</v>
      </c>
      <c r="BM102" s="214" t="s">
        <v>657</v>
      </c>
    </row>
    <row r="103" s="2" customFormat="1">
      <c r="A103" s="35"/>
      <c r="B103" s="36"/>
      <c r="C103" s="37"/>
      <c r="D103" s="216" t="s">
        <v>138</v>
      </c>
      <c r="E103" s="37"/>
      <c r="F103" s="217" t="s">
        <v>658</v>
      </c>
      <c r="G103" s="37"/>
      <c r="H103" s="37"/>
      <c r="I103" s="218"/>
      <c r="J103" s="37"/>
      <c r="K103" s="37"/>
      <c r="L103" s="41"/>
      <c r="M103" s="219"/>
      <c r="N103" s="220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138</v>
      </c>
      <c r="AU103" s="14" t="s">
        <v>85</v>
      </c>
    </row>
    <row r="104" s="2" customFormat="1" ht="16.5" customHeight="1">
      <c r="A104" s="35"/>
      <c r="B104" s="36"/>
      <c r="C104" s="202" t="s">
        <v>175</v>
      </c>
      <c r="D104" s="202" t="s">
        <v>132</v>
      </c>
      <c r="E104" s="203" t="s">
        <v>659</v>
      </c>
      <c r="F104" s="204" t="s">
        <v>660</v>
      </c>
      <c r="G104" s="205" t="s">
        <v>599</v>
      </c>
      <c r="H104" s="206">
        <v>1</v>
      </c>
      <c r="I104" s="207"/>
      <c r="J104" s="208">
        <f>ROUND(I104*H104,2)</f>
        <v>0</v>
      </c>
      <c r="K104" s="209"/>
      <c r="L104" s="41"/>
      <c r="M104" s="210" t="s">
        <v>19</v>
      </c>
      <c r="N104" s="211" t="s">
        <v>46</v>
      </c>
      <c r="O104" s="81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4" t="s">
        <v>600</v>
      </c>
      <c r="AT104" s="214" t="s">
        <v>132</v>
      </c>
      <c r="AU104" s="214" t="s">
        <v>85</v>
      </c>
      <c r="AY104" s="14" t="s">
        <v>129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4" t="s">
        <v>83</v>
      </c>
      <c r="BK104" s="215">
        <f>ROUND(I104*H104,2)</f>
        <v>0</v>
      </c>
      <c r="BL104" s="14" t="s">
        <v>600</v>
      </c>
      <c r="BM104" s="214" t="s">
        <v>661</v>
      </c>
    </row>
    <row r="105" s="2" customFormat="1">
      <c r="A105" s="35"/>
      <c r="B105" s="36"/>
      <c r="C105" s="37"/>
      <c r="D105" s="216" t="s">
        <v>138</v>
      </c>
      <c r="E105" s="37"/>
      <c r="F105" s="217" t="s">
        <v>662</v>
      </c>
      <c r="G105" s="37"/>
      <c r="H105" s="37"/>
      <c r="I105" s="218"/>
      <c r="J105" s="37"/>
      <c r="K105" s="37"/>
      <c r="L105" s="41"/>
      <c r="M105" s="232"/>
      <c r="N105" s="233"/>
      <c r="O105" s="234"/>
      <c r="P105" s="234"/>
      <c r="Q105" s="234"/>
      <c r="R105" s="234"/>
      <c r="S105" s="234"/>
      <c r="T105" s="2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138</v>
      </c>
      <c r="AU105" s="14" t="s">
        <v>85</v>
      </c>
    </row>
    <row r="106" s="2" customFormat="1" ht="6.96" customHeight="1">
      <c r="A106" s="35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41"/>
      <c r="M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</sheetData>
  <sheetProtection sheet="1" autoFilter="0" formatColumns="0" formatRows="0" objects="1" scenarios="1" spinCount="100000" saltValue="jMAGZCP2bviCUKllnaQ2BrsmMILstG67rrSPdW2yLjPKQagRPjHvDDQ69DKBGY1HKLomC0S3NdnZ7PaTOBR/dg==" hashValue="fkGfRgaGCIC8kzsS8tqjATj9LzV/828XtfcN4B3SDxi7pEbGkLLu0StNPn3SRbDsvvVHz9SwgUap/3nfWtJyIQ==" algorithmName="SHA-512" password="CC35"/>
  <autoFilter ref="C83:K10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2/011464000"/>
    <hyperlink ref="F90" r:id="rId2" display="https://podminky.urs.cz/item/CS_URS_2023_02/013254000"/>
    <hyperlink ref="F93" r:id="rId3" display="https://podminky.urs.cz/item/CS_URS_2023_02/044002000"/>
    <hyperlink ref="F95" r:id="rId4" display="https://podminky.urs.cz/item/CS_URS_2023_02/045303000"/>
    <hyperlink ref="F98" r:id="rId5" display="https://podminky.urs.cz/item/CS_URS_2023_02/081002000"/>
    <hyperlink ref="F100" r:id="rId6" display="https://podminky.urs.cz/item/CS_URS_2023_02/082002000"/>
    <hyperlink ref="F103" r:id="rId7" display="https://podminky.urs.cz/item/CS_URS_2023_02/092103001"/>
    <hyperlink ref="F105" r:id="rId8" display="https://podminky.urs.cz/item/CS_URS_2023_02/0922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85</v>
      </c>
    </row>
    <row r="4" hidden="1" s="1" customFormat="1" ht="24.96" customHeight="1">
      <c r="B4" s="17"/>
      <c r="D4" s="127" t="s">
        <v>95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26.25" customHeight="1">
      <c r="B7" s="17"/>
      <c r="E7" s="130" t="str">
        <f>'Rekapitulace stavby'!K6</f>
        <v>Víceúčelová sportovní hala Hodonín - oprava a modernizace po tornádu - D1.4.3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96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663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28. 4. 2023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30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31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33</v>
      </c>
      <c r="E20" s="35"/>
      <c r="F20" s="35"/>
      <c r="G20" s="35"/>
      <c r="H20" s="35"/>
      <c r="I20" s="129" t="s">
        <v>26</v>
      </c>
      <c r="J20" s="133" t="s">
        <v>34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35</v>
      </c>
      <c r="F21" s="35"/>
      <c r="G21" s="35"/>
      <c r="H21" s="35"/>
      <c r="I21" s="129" t="s">
        <v>29</v>
      </c>
      <c r="J21" s="133" t="s">
        <v>36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38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39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71.25" customHeight="1">
      <c r="A27" s="135"/>
      <c r="B27" s="136"/>
      <c r="C27" s="135"/>
      <c r="D27" s="135"/>
      <c r="E27" s="137" t="s">
        <v>40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41</v>
      </c>
      <c r="E30" s="35"/>
      <c r="F30" s="35"/>
      <c r="G30" s="35"/>
      <c r="H30" s="35"/>
      <c r="I30" s="35"/>
      <c r="J30" s="141">
        <f>ROUND(J89,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43</v>
      </c>
      <c r="G32" s="35"/>
      <c r="H32" s="35"/>
      <c r="I32" s="142" t="s">
        <v>42</v>
      </c>
      <c r="J32" s="142" t="s">
        <v>44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45</v>
      </c>
      <c r="E33" s="129" t="s">
        <v>46</v>
      </c>
      <c r="F33" s="144">
        <f>ROUND((SUM(BE89:BE190)),  2)</f>
        <v>0</v>
      </c>
      <c r="G33" s="35"/>
      <c r="H33" s="35"/>
      <c r="I33" s="145">
        <v>0.20999999999999999</v>
      </c>
      <c r="J33" s="144">
        <f>ROUND(((SUM(BE89:BE190))*I33),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47</v>
      </c>
      <c r="F34" s="144">
        <f>ROUND((SUM(BF89:BF190)),  2)</f>
        <v>0</v>
      </c>
      <c r="G34" s="35"/>
      <c r="H34" s="35"/>
      <c r="I34" s="145">
        <v>0.14999999999999999</v>
      </c>
      <c r="J34" s="144">
        <f>ROUND(((SUM(BF89:BF190))*I34),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48</v>
      </c>
      <c r="F35" s="144">
        <f>ROUND((SUM(BG89:BG190)),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49</v>
      </c>
      <c r="F36" s="144">
        <f>ROUND((SUM(BH89:BH190)),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50</v>
      </c>
      <c r="F37" s="144">
        <f>ROUND((SUM(BI89:BI190)),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51</v>
      </c>
      <c r="E39" s="148"/>
      <c r="F39" s="148"/>
      <c r="G39" s="149" t="s">
        <v>52</v>
      </c>
      <c r="H39" s="150" t="s">
        <v>53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98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26.25" customHeight="1">
      <c r="A48" s="35"/>
      <c r="B48" s="36"/>
      <c r="C48" s="37"/>
      <c r="D48" s="37"/>
      <c r="E48" s="157" t="str">
        <f>E7</f>
        <v>Víceúčelová sportovní hala Hodonín - oprava a modernizace po tornádu - D1.4.3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96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D1.4.3.3 - Umělé osvětlení sál aerobiku - uznatelné náklady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28. 4. 2023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Město Hodonín</v>
      </c>
      <c r="G54" s="37"/>
      <c r="H54" s="37"/>
      <c r="I54" s="29" t="s">
        <v>33</v>
      </c>
      <c r="J54" s="33" t="str">
        <f>E21</f>
        <v>Marek Hrbotický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38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99</v>
      </c>
      <c r="D57" s="159"/>
      <c r="E57" s="159"/>
      <c r="F57" s="159"/>
      <c r="G57" s="159"/>
      <c r="H57" s="159"/>
      <c r="I57" s="159"/>
      <c r="J57" s="160" t="s">
        <v>100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73</v>
      </c>
      <c r="D59" s="37"/>
      <c r="E59" s="37"/>
      <c r="F59" s="37"/>
      <c r="G59" s="37"/>
      <c r="H59" s="37"/>
      <c r="I59" s="37"/>
      <c r="J59" s="99">
        <f>J89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101</v>
      </c>
    </row>
    <row r="60" hidden="1" s="9" customFormat="1" ht="24.96" customHeight="1">
      <c r="A60" s="9"/>
      <c r="B60" s="162"/>
      <c r="C60" s="163"/>
      <c r="D60" s="164" t="s">
        <v>102</v>
      </c>
      <c r="E60" s="165"/>
      <c r="F60" s="165"/>
      <c r="G60" s="165"/>
      <c r="H60" s="165"/>
      <c r="I60" s="165"/>
      <c r="J60" s="166">
        <f>J90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103</v>
      </c>
      <c r="E61" s="171"/>
      <c r="F61" s="171"/>
      <c r="G61" s="171"/>
      <c r="H61" s="171"/>
      <c r="I61" s="171"/>
      <c r="J61" s="172">
        <f>J91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2"/>
      <c r="C62" s="163"/>
      <c r="D62" s="164" t="s">
        <v>104</v>
      </c>
      <c r="E62" s="165"/>
      <c r="F62" s="165"/>
      <c r="G62" s="165"/>
      <c r="H62" s="165"/>
      <c r="I62" s="165"/>
      <c r="J62" s="166">
        <f>J98</f>
        <v>0</v>
      </c>
      <c r="K62" s="163"/>
      <c r="L62" s="16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68"/>
      <c r="C63" s="169"/>
      <c r="D63" s="170" t="s">
        <v>105</v>
      </c>
      <c r="E63" s="171"/>
      <c r="F63" s="171"/>
      <c r="G63" s="171"/>
      <c r="H63" s="171"/>
      <c r="I63" s="171"/>
      <c r="J63" s="172">
        <f>J99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106</v>
      </c>
      <c r="E64" s="171"/>
      <c r="F64" s="171"/>
      <c r="G64" s="171"/>
      <c r="H64" s="171"/>
      <c r="I64" s="171"/>
      <c r="J64" s="172">
        <f>J141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110</v>
      </c>
      <c r="E65" s="171"/>
      <c r="F65" s="171"/>
      <c r="G65" s="171"/>
      <c r="H65" s="171"/>
      <c r="I65" s="171"/>
      <c r="J65" s="172">
        <f>J171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2"/>
      <c r="C66" s="163"/>
      <c r="D66" s="164" t="s">
        <v>108</v>
      </c>
      <c r="E66" s="165"/>
      <c r="F66" s="165"/>
      <c r="G66" s="165"/>
      <c r="H66" s="165"/>
      <c r="I66" s="165"/>
      <c r="J66" s="166">
        <f>J173</f>
        <v>0</v>
      </c>
      <c r="K66" s="163"/>
      <c r="L66" s="16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68"/>
      <c r="C67" s="169"/>
      <c r="D67" s="170" t="s">
        <v>109</v>
      </c>
      <c r="E67" s="171"/>
      <c r="F67" s="171"/>
      <c r="G67" s="171"/>
      <c r="H67" s="171"/>
      <c r="I67" s="171"/>
      <c r="J67" s="172">
        <f>J174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2"/>
      <c r="C68" s="163"/>
      <c r="D68" s="164" t="s">
        <v>112</v>
      </c>
      <c r="E68" s="165"/>
      <c r="F68" s="165"/>
      <c r="G68" s="165"/>
      <c r="H68" s="165"/>
      <c r="I68" s="165"/>
      <c r="J68" s="166">
        <f>J181</f>
        <v>0</v>
      </c>
      <c r="K68" s="163"/>
      <c r="L68" s="167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68"/>
      <c r="C69" s="169"/>
      <c r="D69" s="170" t="s">
        <v>113</v>
      </c>
      <c r="E69" s="171"/>
      <c r="F69" s="171"/>
      <c r="G69" s="171"/>
      <c r="H69" s="171"/>
      <c r="I69" s="171"/>
      <c r="J69" s="172">
        <f>J182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hidden="1" s="2" customFormat="1" ht="6.96" customHeight="1">
      <c r="A71" s="3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hidden="1"/>
    <row r="73" hidden="1"/>
    <row r="74" hidden="1"/>
    <row r="75" s="2" customFormat="1" ht="6.96" customHeight="1">
      <c r="A75" s="35"/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4.96" customHeight="1">
      <c r="A76" s="35"/>
      <c r="B76" s="36"/>
      <c r="C76" s="20" t="s">
        <v>114</v>
      </c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16</v>
      </c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26.25" customHeight="1">
      <c r="A79" s="35"/>
      <c r="B79" s="36"/>
      <c r="C79" s="37"/>
      <c r="D79" s="37"/>
      <c r="E79" s="157" t="str">
        <f>E7</f>
        <v>Víceúčelová sportovní hala Hodonín - oprava a modernizace po tornádu - D1.4.3</v>
      </c>
      <c r="F79" s="29"/>
      <c r="G79" s="29"/>
      <c r="H79" s="29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96</v>
      </c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6.5" customHeight="1">
      <c r="A81" s="35"/>
      <c r="B81" s="36"/>
      <c r="C81" s="37"/>
      <c r="D81" s="37"/>
      <c r="E81" s="66" t="str">
        <f>E9</f>
        <v>D1.4.3.3 - Umělé osvětlení sál aerobiku - uznatelné náklady</v>
      </c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2" customHeight="1">
      <c r="A83" s="35"/>
      <c r="B83" s="36"/>
      <c r="C83" s="29" t="s">
        <v>21</v>
      </c>
      <c r="D83" s="37"/>
      <c r="E83" s="37"/>
      <c r="F83" s="24" t="str">
        <f>F12</f>
        <v xml:space="preserve"> </v>
      </c>
      <c r="G83" s="37"/>
      <c r="H83" s="37"/>
      <c r="I83" s="29" t="s">
        <v>23</v>
      </c>
      <c r="J83" s="69" t="str">
        <f>IF(J12="","",J12)</f>
        <v>28. 4. 2023</v>
      </c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6.96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5.15" customHeight="1">
      <c r="A85" s="35"/>
      <c r="B85" s="36"/>
      <c r="C85" s="29" t="s">
        <v>25</v>
      </c>
      <c r="D85" s="37"/>
      <c r="E85" s="37"/>
      <c r="F85" s="24" t="str">
        <f>E15</f>
        <v>Město Hodonín</v>
      </c>
      <c r="G85" s="37"/>
      <c r="H85" s="37"/>
      <c r="I85" s="29" t="s">
        <v>33</v>
      </c>
      <c r="J85" s="33" t="str">
        <f>E21</f>
        <v>Marek Hrbotický</v>
      </c>
      <c r="K85" s="37"/>
      <c r="L85" s="13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5.15" customHeight="1">
      <c r="A86" s="35"/>
      <c r="B86" s="36"/>
      <c r="C86" s="29" t="s">
        <v>31</v>
      </c>
      <c r="D86" s="37"/>
      <c r="E86" s="37"/>
      <c r="F86" s="24" t="str">
        <f>IF(E18="","",E18)</f>
        <v>Vyplň údaj</v>
      </c>
      <c r="G86" s="37"/>
      <c r="H86" s="37"/>
      <c r="I86" s="29" t="s">
        <v>38</v>
      </c>
      <c r="J86" s="33" t="str">
        <f>E24</f>
        <v xml:space="preserve"> </v>
      </c>
      <c r="K86" s="37"/>
      <c r="L86" s="13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0.32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3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11" customFormat="1" ht="29.28" customHeight="1">
      <c r="A88" s="174"/>
      <c r="B88" s="175"/>
      <c r="C88" s="176" t="s">
        <v>115</v>
      </c>
      <c r="D88" s="177" t="s">
        <v>60</v>
      </c>
      <c r="E88" s="177" t="s">
        <v>56</v>
      </c>
      <c r="F88" s="177" t="s">
        <v>57</v>
      </c>
      <c r="G88" s="177" t="s">
        <v>116</v>
      </c>
      <c r="H88" s="177" t="s">
        <v>117</v>
      </c>
      <c r="I88" s="177" t="s">
        <v>118</v>
      </c>
      <c r="J88" s="178" t="s">
        <v>100</v>
      </c>
      <c r="K88" s="179" t="s">
        <v>119</v>
      </c>
      <c r="L88" s="180"/>
      <c r="M88" s="89" t="s">
        <v>19</v>
      </c>
      <c r="N88" s="90" t="s">
        <v>45</v>
      </c>
      <c r="O88" s="90" t="s">
        <v>120</v>
      </c>
      <c r="P88" s="90" t="s">
        <v>121</v>
      </c>
      <c r="Q88" s="90" t="s">
        <v>122</v>
      </c>
      <c r="R88" s="90" t="s">
        <v>123</v>
      </c>
      <c r="S88" s="90" t="s">
        <v>124</v>
      </c>
      <c r="T88" s="91" t="s">
        <v>125</v>
      </c>
      <c r="U88" s="174"/>
      <c r="V88" s="174"/>
      <c r="W88" s="174"/>
      <c r="X88" s="174"/>
      <c r="Y88" s="174"/>
      <c r="Z88" s="174"/>
      <c r="AA88" s="174"/>
      <c r="AB88" s="174"/>
      <c r="AC88" s="174"/>
      <c r="AD88" s="174"/>
      <c r="AE88" s="174"/>
    </row>
    <row r="89" s="2" customFormat="1" ht="22.8" customHeight="1">
      <c r="A89" s="35"/>
      <c r="B89" s="36"/>
      <c r="C89" s="96" t="s">
        <v>126</v>
      </c>
      <c r="D89" s="37"/>
      <c r="E89" s="37"/>
      <c r="F89" s="37"/>
      <c r="G89" s="37"/>
      <c r="H89" s="37"/>
      <c r="I89" s="37"/>
      <c r="J89" s="181">
        <f>BK89</f>
        <v>0</v>
      </c>
      <c r="K89" s="37"/>
      <c r="L89" s="41"/>
      <c r="M89" s="92"/>
      <c r="N89" s="182"/>
      <c r="O89" s="93"/>
      <c r="P89" s="183">
        <f>P90+P98+P173+P181</f>
        <v>0</v>
      </c>
      <c r="Q89" s="93"/>
      <c r="R89" s="183">
        <f>R90+R98+R173+R181</f>
        <v>13.07396</v>
      </c>
      <c r="S89" s="93"/>
      <c r="T89" s="184">
        <f>T90+T98+T173+T181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74</v>
      </c>
      <c r="AU89" s="14" t="s">
        <v>101</v>
      </c>
      <c r="BK89" s="185">
        <f>BK90+BK98+BK173+BK181</f>
        <v>0</v>
      </c>
    </row>
    <row r="90" s="12" customFormat="1" ht="25.92" customHeight="1">
      <c r="A90" s="12"/>
      <c r="B90" s="186"/>
      <c r="C90" s="187"/>
      <c r="D90" s="188" t="s">
        <v>74</v>
      </c>
      <c r="E90" s="189" t="s">
        <v>127</v>
      </c>
      <c r="F90" s="189" t="s">
        <v>128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</f>
        <v>0</v>
      </c>
      <c r="Q90" s="194"/>
      <c r="R90" s="195">
        <f>R91</f>
        <v>0</v>
      </c>
      <c r="S90" s="194"/>
      <c r="T90" s="196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83</v>
      </c>
      <c r="AT90" s="198" t="s">
        <v>74</v>
      </c>
      <c r="AU90" s="198" t="s">
        <v>75</v>
      </c>
      <c r="AY90" s="197" t="s">
        <v>129</v>
      </c>
      <c r="BK90" s="199">
        <f>BK91</f>
        <v>0</v>
      </c>
    </row>
    <row r="91" s="12" customFormat="1" ht="22.8" customHeight="1">
      <c r="A91" s="12"/>
      <c r="B91" s="186"/>
      <c r="C91" s="187"/>
      <c r="D91" s="188" t="s">
        <v>74</v>
      </c>
      <c r="E91" s="200" t="s">
        <v>130</v>
      </c>
      <c r="F91" s="200" t="s">
        <v>131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SUM(P92:P97)</f>
        <v>0</v>
      </c>
      <c r="Q91" s="194"/>
      <c r="R91" s="195">
        <f>SUM(R92:R97)</f>
        <v>0</v>
      </c>
      <c r="S91" s="194"/>
      <c r="T91" s="196">
        <f>SUM(T92:T97)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83</v>
      </c>
      <c r="AT91" s="198" t="s">
        <v>74</v>
      </c>
      <c r="AU91" s="198" t="s">
        <v>83</v>
      </c>
      <c r="AY91" s="197" t="s">
        <v>129</v>
      </c>
      <c r="BK91" s="199">
        <f>SUM(BK92:BK97)</f>
        <v>0</v>
      </c>
    </row>
    <row r="92" s="2" customFormat="1" ht="55.5" customHeight="1">
      <c r="A92" s="35"/>
      <c r="B92" s="36"/>
      <c r="C92" s="202" t="s">
        <v>83</v>
      </c>
      <c r="D92" s="202" t="s">
        <v>132</v>
      </c>
      <c r="E92" s="203" t="s">
        <v>140</v>
      </c>
      <c r="F92" s="204" t="s">
        <v>664</v>
      </c>
      <c r="G92" s="205" t="s">
        <v>142</v>
      </c>
      <c r="H92" s="206">
        <v>3</v>
      </c>
      <c r="I92" s="207"/>
      <c r="J92" s="208">
        <f>ROUND(I92*H92,2)</f>
        <v>0</v>
      </c>
      <c r="K92" s="209"/>
      <c r="L92" s="41"/>
      <c r="M92" s="210" t="s">
        <v>19</v>
      </c>
      <c r="N92" s="211" t="s">
        <v>46</v>
      </c>
      <c r="O92" s="81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4" t="s">
        <v>136</v>
      </c>
      <c r="AT92" s="214" t="s">
        <v>132</v>
      </c>
      <c r="AU92" s="214" t="s">
        <v>85</v>
      </c>
      <c r="AY92" s="14" t="s">
        <v>129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4" t="s">
        <v>83</v>
      </c>
      <c r="BK92" s="215">
        <f>ROUND(I92*H92,2)</f>
        <v>0</v>
      </c>
      <c r="BL92" s="14" t="s">
        <v>136</v>
      </c>
      <c r="BM92" s="214" t="s">
        <v>143</v>
      </c>
    </row>
    <row r="93" s="2" customFormat="1">
      <c r="A93" s="35"/>
      <c r="B93" s="36"/>
      <c r="C93" s="37"/>
      <c r="D93" s="216" t="s">
        <v>138</v>
      </c>
      <c r="E93" s="37"/>
      <c r="F93" s="217" t="s">
        <v>144</v>
      </c>
      <c r="G93" s="37"/>
      <c r="H93" s="37"/>
      <c r="I93" s="218"/>
      <c r="J93" s="37"/>
      <c r="K93" s="37"/>
      <c r="L93" s="41"/>
      <c r="M93" s="219"/>
      <c r="N93" s="22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138</v>
      </c>
      <c r="AU93" s="14" t="s">
        <v>85</v>
      </c>
    </row>
    <row r="94" s="2" customFormat="1" ht="55.5" customHeight="1">
      <c r="A94" s="35"/>
      <c r="B94" s="36"/>
      <c r="C94" s="202" t="s">
        <v>85</v>
      </c>
      <c r="D94" s="202" t="s">
        <v>132</v>
      </c>
      <c r="E94" s="203" t="s">
        <v>146</v>
      </c>
      <c r="F94" s="204" t="s">
        <v>665</v>
      </c>
      <c r="G94" s="205" t="s">
        <v>142</v>
      </c>
      <c r="H94" s="206">
        <v>15</v>
      </c>
      <c r="I94" s="207"/>
      <c r="J94" s="208">
        <f>ROUND(I94*H94,2)</f>
        <v>0</v>
      </c>
      <c r="K94" s="209"/>
      <c r="L94" s="41"/>
      <c r="M94" s="210" t="s">
        <v>19</v>
      </c>
      <c r="N94" s="211" t="s">
        <v>46</v>
      </c>
      <c r="O94" s="81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4" t="s">
        <v>136</v>
      </c>
      <c r="AT94" s="214" t="s">
        <v>132</v>
      </c>
      <c r="AU94" s="214" t="s">
        <v>85</v>
      </c>
      <c r="AY94" s="14" t="s">
        <v>129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4" t="s">
        <v>83</v>
      </c>
      <c r="BK94" s="215">
        <f>ROUND(I94*H94,2)</f>
        <v>0</v>
      </c>
      <c r="BL94" s="14" t="s">
        <v>136</v>
      </c>
      <c r="BM94" s="214" t="s">
        <v>148</v>
      </c>
    </row>
    <row r="95" s="2" customFormat="1">
      <c r="A95" s="35"/>
      <c r="B95" s="36"/>
      <c r="C95" s="37"/>
      <c r="D95" s="216" t="s">
        <v>138</v>
      </c>
      <c r="E95" s="37"/>
      <c r="F95" s="217" t="s">
        <v>149</v>
      </c>
      <c r="G95" s="37"/>
      <c r="H95" s="37"/>
      <c r="I95" s="218"/>
      <c r="J95" s="37"/>
      <c r="K95" s="37"/>
      <c r="L95" s="41"/>
      <c r="M95" s="219"/>
      <c r="N95" s="22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138</v>
      </c>
      <c r="AU95" s="14" t="s">
        <v>85</v>
      </c>
    </row>
    <row r="96" s="2" customFormat="1" ht="49.05" customHeight="1">
      <c r="A96" s="35"/>
      <c r="B96" s="36"/>
      <c r="C96" s="202" t="s">
        <v>145</v>
      </c>
      <c r="D96" s="202" t="s">
        <v>132</v>
      </c>
      <c r="E96" s="203" t="s">
        <v>150</v>
      </c>
      <c r="F96" s="204" t="s">
        <v>151</v>
      </c>
      <c r="G96" s="205" t="s">
        <v>142</v>
      </c>
      <c r="H96" s="206">
        <v>3</v>
      </c>
      <c r="I96" s="207"/>
      <c r="J96" s="208">
        <f>ROUND(I96*H96,2)</f>
        <v>0</v>
      </c>
      <c r="K96" s="209"/>
      <c r="L96" s="41"/>
      <c r="M96" s="210" t="s">
        <v>19</v>
      </c>
      <c r="N96" s="211" t="s">
        <v>46</v>
      </c>
      <c r="O96" s="81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4" t="s">
        <v>136</v>
      </c>
      <c r="AT96" s="214" t="s">
        <v>132</v>
      </c>
      <c r="AU96" s="214" t="s">
        <v>85</v>
      </c>
      <c r="AY96" s="14" t="s">
        <v>129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4" t="s">
        <v>83</v>
      </c>
      <c r="BK96" s="215">
        <f>ROUND(I96*H96,2)</f>
        <v>0</v>
      </c>
      <c r="BL96" s="14" t="s">
        <v>136</v>
      </c>
      <c r="BM96" s="214" t="s">
        <v>152</v>
      </c>
    </row>
    <row r="97" s="2" customFormat="1">
      <c r="A97" s="35"/>
      <c r="B97" s="36"/>
      <c r="C97" s="37"/>
      <c r="D97" s="216" t="s">
        <v>138</v>
      </c>
      <c r="E97" s="37"/>
      <c r="F97" s="217" t="s">
        <v>153</v>
      </c>
      <c r="G97" s="37"/>
      <c r="H97" s="37"/>
      <c r="I97" s="218"/>
      <c r="J97" s="37"/>
      <c r="K97" s="37"/>
      <c r="L97" s="41"/>
      <c r="M97" s="219"/>
      <c r="N97" s="22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138</v>
      </c>
      <c r="AU97" s="14" t="s">
        <v>85</v>
      </c>
    </row>
    <row r="98" s="12" customFormat="1" ht="25.92" customHeight="1">
      <c r="A98" s="12"/>
      <c r="B98" s="186"/>
      <c r="C98" s="187"/>
      <c r="D98" s="188" t="s">
        <v>74</v>
      </c>
      <c r="E98" s="189" t="s">
        <v>160</v>
      </c>
      <c r="F98" s="189" t="s">
        <v>161</v>
      </c>
      <c r="G98" s="187"/>
      <c r="H98" s="187"/>
      <c r="I98" s="190"/>
      <c r="J98" s="191">
        <f>BK98</f>
        <v>0</v>
      </c>
      <c r="K98" s="187"/>
      <c r="L98" s="192"/>
      <c r="M98" s="193"/>
      <c r="N98" s="194"/>
      <c r="O98" s="194"/>
      <c r="P98" s="195">
        <f>P99+P141+P171</f>
        <v>0</v>
      </c>
      <c r="Q98" s="194"/>
      <c r="R98" s="195">
        <f>R99+R141+R171</f>
        <v>13.06241</v>
      </c>
      <c r="S98" s="194"/>
      <c r="T98" s="196">
        <f>T99+T141+T171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83</v>
      </c>
      <c r="AT98" s="198" t="s">
        <v>74</v>
      </c>
      <c r="AU98" s="198" t="s">
        <v>75</v>
      </c>
      <c r="AY98" s="197" t="s">
        <v>129</v>
      </c>
      <c r="BK98" s="199">
        <f>BK99+BK141+BK171</f>
        <v>0</v>
      </c>
    </row>
    <row r="99" s="12" customFormat="1" ht="22.8" customHeight="1">
      <c r="A99" s="12"/>
      <c r="B99" s="186"/>
      <c r="C99" s="187"/>
      <c r="D99" s="188" t="s">
        <v>74</v>
      </c>
      <c r="E99" s="200" t="s">
        <v>162</v>
      </c>
      <c r="F99" s="200" t="s">
        <v>163</v>
      </c>
      <c r="G99" s="187"/>
      <c r="H99" s="187"/>
      <c r="I99" s="190"/>
      <c r="J99" s="201">
        <f>BK99</f>
        <v>0</v>
      </c>
      <c r="K99" s="187"/>
      <c r="L99" s="192"/>
      <c r="M99" s="193"/>
      <c r="N99" s="194"/>
      <c r="O99" s="194"/>
      <c r="P99" s="195">
        <f>SUM(P100:P140)</f>
        <v>0</v>
      </c>
      <c r="Q99" s="194"/>
      <c r="R99" s="195">
        <f>SUM(R100:R140)</f>
        <v>0.0087600000000000004</v>
      </c>
      <c r="S99" s="194"/>
      <c r="T99" s="196">
        <f>SUM(T100:T140)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7" t="s">
        <v>83</v>
      </c>
      <c r="AT99" s="198" t="s">
        <v>74</v>
      </c>
      <c r="AU99" s="198" t="s">
        <v>83</v>
      </c>
      <c r="AY99" s="197" t="s">
        <v>129</v>
      </c>
      <c r="BK99" s="199">
        <f>SUM(BK100:BK140)</f>
        <v>0</v>
      </c>
    </row>
    <row r="100" s="2" customFormat="1" ht="16.5" customHeight="1">
      <c r="A100" s="35"/>
      <c r="B100" s="36"/>
      <c r="C100" s="202" t="s">
        <v>136</v>
      </c>
      <c r="D100" s="202" t="s">
        <v>132</v>
      </c>
      <c r="E100" s="203" t="s">
        <v>165</v>
      </c>
      <c r="F100" s="204" t="s">
        <v>166</v>
      </c>
      <c r="G100" s="205" t="s">
        <v>167</v>
      </c>
      <c r="H100" s="206">
        <v>40</v>
      </c>
      <c r="I100" s="207"/>
      <c r="J100" s="208">
        <f>ROUND(I100*H100,2)</f>
        <v>0</v>
      </c>
      <c r="K100" s="209"/>
      <c r="L100" s="41"/>
      <c r="M100" s="210" t="s">
        <v>19</v>
      </c>
      <c r="N100" s="211" t="s">
        <v>46</v>
      </c>
      <c r="O100" s="81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4" t="s">
        <v>136</v>
      </c>
      <c r="AT100" s="214" t="s">
        <v>132</v>
      </c>
      <c r="AU100" s="214" t="s">
        <v>85</v>
      </c>
      <c r="AY100" s="14" t="s">
        <v>129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4" t="s">
        <v>83</v>
      </c>
      <c r="BK100" s="215">
        <f>ROUND(I100*H100,2)</f>
        <v>0</v>
      </c>
      <c r="BL100" s="14" t="s">
        <v>136</v>
      </c>
      <c r="BM100" s="214" t="s">
        <v>666</v>
      </c>
    </row>
    <row r="101" s="2" customFormat="1" ht="24.15" customHeight="1">
      <c r="A101" s="35"/>
      <c r="B101" s="36"/>
      <c r="C101" s="202" t="s">
        <v>154</v>
      </c>
      <c r="D101" s="202" t="s">
        <v>132</v>
      </c>
      <c r="E101" s="203" t="s">
        <v>170</v>
      </c>
      <c r="F101" s="204" t="s">
        <v>171</v>
      </c>
      <c r="G101" s="205" t="s">
        <v>142</v>
      </c>
      <c r="H101" s="206">
        <v>300</v>
      </c>
      <c r="I101" s="207"/>
      <c r="J101" s="208">
        <f>ROUND(I101*H101,2)</f>
        <v>0</v>
      </c>
      <c r="K101" s="209"/>
      <c r="L101" s="41"/>
      <c r="M101" s="210" t="s">
        <v>19</v>
      </c>
      <c r="N101" s="211" t="s">
        <v>46</v>
      </c>
      <c r="O101" s="81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4" t="s">
        <v>172</v>
      </c>
      <c r="AT101" s="214" t="s">
        <v>132</v>
      </c>
      <c r="AU101" s="214" t="s">
        <v>85</v>
      </c>
      <c r="AY101" s="14" t="s">
        <v>129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4" t="s">
        <v>83</v>
      </c>
      <c r="BK101" s="215">
        <f>ROUND(I101*H101,2)</f>
        <v>0</v>
      </c>
      <c r="BL101" s="14" t="s">
        <v>172</v>
      </c>
      <c r="BM101" s="214" t="s">
        <v>173</v>
      </c>
    </row>
    <row r="102" s="2" customFormat="1">
      <c r="A102" s="35"/>
      <c r="B102" s="36"/>
      <c r="C102" s="37"/>
      <c r="D102" s="216" t="s">
        <v>138</v>
      </c>
      <c r="E102" s="37"/>
      <c r="F102" s="217" t="s">
        <v>174</v>
      </c>
      <c r="G102" s="37"/>
      <c r="H102" s="37"/>
      <c r="I102" s="218"/>
      <c r="J102" s="37"/>
      <c r="K102" s="37"/>
      <c r="L102" s="41"/>
      <c r="M102" s="219"/>
      <c r="N102" s="220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138</v>
      </c>
      <c r="AU102" s="14" t="s">
        <v>85</v>
      </c>
    </row>
    <row r="103" s="2" customFormat="1" ht="16.5" customHeight="1">
      <c r="A103" s="35"/>
      <c r="B103" s="36"/>
      <c r="C103" s="221" t="s">
        <v>164</v>
      </c>
      <c r="D103" s="221" t="s">
        <v>176</v>
      </c>
      <c r="E103" s="222" t="s">
        <v>177</v>
      </c>
      <c r="F103" s="223" t="s">
        <v>178</v>
      </c>
      <c r="G103" s="224" t="s">
        <v>142</v>
      </c>
      <c r="H103" s="225">
        <v>300</v>
      </c>
      <c r="I103" s="226"/>
      <c r="J103" s="227">
        <f>ROUND(I103*H103,2)</f>
        <v>0</v>
      </c>
      <c r="K103" s="228"/>
      <c r="L103" s="229"/>
      <c r="M103" s="230" t="s">
        <v>19</v>
      </c>
      <c r="N103" s="231" t="s">
        <v>46</v>
      </c>
      <c r="O103" s="81"/>
      <c r="P103" s="212">
        <f>O103*H103</f>
        <v>0</v>
      </c>
      <c r="Q103" s="212">
        <v>1.0000000000000001E-05</v>
      </c>
      <c r="R103" s="212">
        <f>Q103*H103</f>
        <v>0.0030000000000000001</v>
      </c>
      <c r="S103" s="212">
        <v>0</v>
      </c>
      <c r="T103" s="21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4" t="s">
        <v>175</v>
      </c>
      <c r="AT103" s="214" t="s">
        <v>176</v>
      </c>
      <c r="AU103" s="214" t="s">
        <v>85</v>
      </c>
      <c r="AY103" s="14" t="s">
        <v>129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4" t="s">
        <v>83</v>
      </c>
      <c r="BK103" s="215">
        <f>ROUND(I103*H103,2)</f>
        <v>0</v>
      </c>
      <c r="BL103" s="14" t="s">
        <v>136</v>
      </c>
      <c r="BM103" s="214" t="s">
        <v>179</v>
      </c>
    </row>
    <row r="104" s="2" customFormat="1" ht="49.05" customHeight="1">
      <c r="A104" s="35"/>
      <c r="B104" s="36"/>
      <c r="C104" s="202" t="s">
        <v>169</v>
      </c>
      <c r="D104" s="202" t="s">
        <v>132</v>
      </c>
      <c r="E104" s="203" t="s">
        <v>180</v>
      </c>
      <c r="F104" s="204" t="s">
        <v>181</v>
      </c>
      <c r="G104" s="205" t="s">
        <v>142</v>
      </c>
      <c r="H104" s="206">
        <v>300</v>
      </c>
      <c r="I104" s="207"/>
      <c r="J104" s="208">
        <f>ROUND(I104*H104,2)</f>
        <v>0</v>
      </c>
      <c r="K104" s="209"/>
      <c r="L104" s="41"/>
      <c r="M104" s="210" t="s">
        <v>19</v>
      </c>
      <c r="N104" s="211" t="s">
        <v>46</v>
      </c>
      <c r="O104" s="81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4" t="s">
        <v>172</v>
      </c>
      <c r="AT104" s="214" t="s">
        <v>132</v>
      </c>
      <c r="AU104" s="214" t="s">
        <v>85</v>
      </c>
      <c r="AY104" s="14" t="s">
        <v>129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4" t="s">
        <v>83</v>
      </c>
      <c r="BK104" s="215">
        <f>ROUND(I104*H104,2)</f>
        <v>0</v>
      </c>
      <c r="BL104" s="14" t="s">
        <v>172</v>
      </c>
      <c r="BM104" s="214" t="s">
        <v>182</v>
      </c>
    </row>
    <row r="105" s="2" customFormat="1">
      <c r="A105" s="35"/>
      <c r="B105" s="36"/>
      <c r="C105" s="37"/>
      <c r="D105" s="216" t="s">
        <v>138</v>
      </c>
      <c r="E105" s="37"/>
      <c r="F105" s="217" t="s">
        <v>183</v>
      </c>
      <c r="G105" s="37"/>
      <c r="H105" s="37"/>
      <c r="I105" s="218"/>
      <c r="J105" s="37"/>
      <c r="K105" s="37"/>
      <c r="L105" s="41"/>
      <c r="M105" s="219"/>
      <c r="N105" s="220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138</v>
      </c>
      <c r="AU105" s="14" t="s">
        <v>85</v>
      </c>
    </row>
    <row r="106" s="2" customFormat="1" ht="16.5" customHeight="1">
      <c r="A106" s="35"/>
      <c r="B106" s="36"/>
      <c r="C106" s="221" t="s">
        <v>175</v>
      </c>
      <c r="D106" s="221" t="s">
        <v>176</v>
      </c>
      <c r="E106" s="222" t="s">
        <v>185</v>
      </c>
      <c r="F106" s="223" t="s">
        <v>186</v>
      </c>
      <c r="G106" s="224" t="s">
        <v>142</v>
      </c>
      <c r="H106" s="225">
        <v>300</v>
      </c>
      <c r="I106" s="226"/>
      <c r="J106" s="227">
        <f>ROUND(I106*H106,2)</f>
        <v>0</v>
      </c>
      <c r="K106" s="228"/>
      <c r="L106" s="229"/>
      <c r="M106" s="230" t="s">
        <v>19</v>
      </c>
      <c r="N106" s="231" t="s">
        <v>46</v>
      </c>
      <c r="O106" s="81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4" t="s">
        <v>175</v>
      </c>
      <c r="AT106" s="214" t="s">
        <v>176</v>
      </c>
      <c r="AU106" s="214" t="s">
        <v>85</v>
      </c>
      <c r="AY106" s="14" t="s">
        <v>129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4" t="s">
        <v>83</v>
      </c>
      <c r="BK106" s="215">
        <f>ROUND(I106*H106,2)</f>
        <v>0</v>
      </c>
      <c r="BL106" s="14" t="s">
        <v>136</v>
      </c>
      <c r="BM106" s="214" t="s">
        <v>187</v>
      </c>
    </row>
    <row r="107" s="2" customFormat="1" ht="16.5" customHeight="1">
      <c r="A107" s="35"/>
      <c r="B107" s="36"/>
      <c r="C107" s="221" t="s">
        <v>130</v>
      </c>
      <c r="D107" s="221" t="s">
        <v>176</v>
      </c>
      <c r="E107" s="222" t="s">
        <v>189</v>
      </c>
      <c r="F107" s="223" t="s">
        <v>190</v>
      </c>
      <c r="G107" s="224" t="s">
        <v>142</v>
      </c>
      <c r="H107" s="225">
        <v>300</v>
      </c>
      <c r="I107" s="226"/>
      <c r="J107" s="227">
        <f>ROUND(I107*H107,2)</f>
        <v>0</v>
      </c>
      <c r="K107" s="228"/>
      <c r="L107" s="229"/>
      <c r="M107" s="230" t="s">
        <v>19</v>
      </c>
      <c r="N107" s="231" t="s">
        <v>46</v>
      </c>
      <c r="O107" s="81"/>
      <c r="P107" s="212">
        <f>O107*H107</f>
        <v>0</v>
      </c>
      <c r="Q107" s="212">
        <v>1.0000000000000001E-05</v>
      </c>
      <c r="R107" s="212">
        <f>Q107*H107</f>
        <v>0.0030000000000000001</v>
      </c>
      <c r="S107" s="212">
        <v>0</v>
      </c>
      <c r="T107" s="21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4" t="s">
        <v>175</v>
      </c>
      <c r="AT107" s="214" t="s">
        <v>176</v>
      </c>
      <c r="AU107" s="214" t="s">
        <v>85</v>
      </c>
      <c r="AY107" s="14" t="s">
        <v>129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4" t="s">
        <v>83</v>
      </c>
      <c r="BK107" s="215">
        <f>ROUND(I107*H107,2)</f>
        <v>0</v>
      </c>
      <c r="BL107" s="14" t="s">
        <v>136</v>
      </c>
      <c r="BM107" s="214" t="s">
        <v>191</v>
      </c>
    </row>
    <row r="108" s="2" customFormat="1" ht="55.5" customHeight="1">
      <c r="A108" s="35"/>
      <c r="B108" s="36"/>
      <c r="C108" s="202" t="s">
        <v>184</v>
      </c>
      <c r="D108" s="202" t="s">
        <v>132</v>
      </c>
      <c r="E108" s="203" t="s">
        <v>193</v>
      </c>
      <c r="F108" s="204" t="s">
        <v>194</v>
      </c>
      <c r="G108" s="205" t="s">
        <v>142</v>
      </c>
      <c r="H108" s="206">
        <v>15</v>
      </c>
      <c r="I108" s="207"/>
      <c r="J108" s="208">
        <f>ROUND(I108*H108,2)</f>
        <v>0</v>
      </c>
      <c r="K108" s="209"/>
      <c r="L108" s="41"/>
      <c r="M108" s="210" t="s">
        <v>19</v>
      </c>
      <c r="N108" s="211" t="s">
        <v>46</v>
      </c>
      <c r="O108" s="81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4" t="s">
        <v>136</v>
      </c>
      <c r="AT108" s="214" t="s">
        <v>132</v>
      </c>
      <c r="AU108" s="214" t="s">
        <v>85</v>
      </c>
      <c r="AY108" s="14" t="s">
        <v>129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4" t="s">
        <v>83</v>
      </c>
      <c r="BK108" s="215">
        <f>ROUND(I108*H108,2)</f>
        <v>0</v>
      </c>
      <c r="BL108" s="14" t="s">
        <v>136</v>
      </c>
      <c r="BM108" s="214" t="s">
        <v>195</v>
      </c>
    </row>
    <row r="109" s="2" customFormat="1">
      <c r="A109" s="35"/>
      <c r="B109" s="36"/>
      <c r="C109" s="37"/>
      <c r="D109" s="216" t="s">
        <v>138</v>
      </c>
      <c r="E109" s="37"/>
      <c r="F109" s="217" t="s">
        <v>196</v>
      </c>
      <c r="G109" s="37"/>
      <c r="H109" s="37"/>
      <c r="I109" s="218"/>
      <c r="J109" s="37"/>
      <c r="K109" s="37"/>
      <c r="L109" s="41"/>
      <c r="M109" s="219"/>
      <c r="N109" s="220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138</v>
      </c>
      <c r="AU109" s="14" t="s">
        <v>85</v>
      </c>
    </row>
    <row r="110" s="2" customFormat="1" ht="16.5" customHeight="1">
      <c r="A110" s="35"/>
      <c r="B110" s="36"/>
      <c r="C110" s="221" t="s">
        <v>188</v>
      </c>
      <c r="D110" s="221" t="s">
        <v>176</v>
      </c>
      <c r="E110" s="222" t="s">
        <v>198</v>
      </c>
      <c r="F110" s="223" t="s">
        <v>199</v>
      </c>
      <c r="G110" s="224" t="s">
        <v>142</v>
      </c>
      <c r="H110" s="225">
        <v>15</v>
      </c>
      <c r="I110" s="226"/>
      <c r="J110" s="227">
        <f>ROUND(I110*H110,2)</f>
        <v>0</v>
      </c>
      <c r="K110" s="228"/>
      <c r="L110" s="229"/>
      <c r="M110" s="230" t="s">
        <v>19</v>
      </c>
      <c r="N110" s="231" t="s">
        <v>46</v>
      </c>
      <c r="O110" s="81"/>
      <c r="P110" s="212">
        <f>O110*H110</f>
        <v>0</v>
      </c>
      <c r="Q110" s="212">
        <v>5.0000000000000002E-05</v>
      </c>
      <c r="R110" s="212">
        <f>Q110*H110</f>
        <v>0.00075000000000000002</v>
      </c>
      <c r="S110" s="212">
        <v>0</v>
      </c>
      <c r="T110" s="21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4" t="s">
        <v>175</v>
      </c>
      <c r="AT110" s="214" t="s">
        <v>176</v>
      </c>
      <c r="AU110" s="214" t="s">
        <v>85</v>
      </c>
      <c r="AY110" s="14" t="s">
        <v>129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4" t="s">
        <v>83</v>
      </c>
      <c r="BK110" s="215">
        <f>ROUND(I110*H110,2)</f>
        <v>0</v>
      </c>
      <c r="BL110" s="14" t="s">
        <v>136</v>
      </c>
      <c r="BM110" s="214" t="s">
        <v>200</v>
      </c>
    </row>
    <row r="111" s="2" customFormat="1" ht="55.5" customHeight="1">
      <c r="A111" s="35"/>
      <c r="B111" s="36"/>
      <c r="C111" s="202" t="s">
        <v>192</v>
      </c>
      <c r="D111" s="202" t="s">
        <v>132</v>
      </c>
      <c r="E111" s="203" t="s">
        <v>193</v>
      </c>
      <c r="F111" s="204" t="s">
        <v>194</v>
      </c>
      <c r="G111" s="205" t="s">
        <v>142</v>
      </c>
      <c r="H111" s="206">
        <v>3</v>
      </c>
      <c r="I111" s="207"/>
      <c r="J111" s="208">
        <f>ROUND(I111*H111,2)</f>
        <v>0</v>
      </c>
      <c r="K111" s="209"/>
      <c r="L111" s="41"/>
      <c r="M111" s="210" t="s">
        <v>19</v>
      </c>
      <c r="N111" s="211" t="s">
        <v>46</v>
      </c>
      <c r="O111" s="81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4" t="s">
        <v>136</v>
      </c>
      <c r="AT111" s="214" t="s">
        <v>132</v>
      </c>
      <c r="AU111" s="214" t="s">
        <v>85</v>
      </c>
      <c r="AY111" s="14" t="s">
        <v>129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4" t="s">
        <v>83</v>
      </c>
      <c r="BK111" s="215">
        <f>ROUND(I111*H111,2)</f>
        <v>0</v>
      </c>
      <c r="BL111" s="14" t="s">
        <v>136</v>
      </c>
      <c r="BM111" s="214" t="s">
        <v>202</v>
      </c>
    </row>
    <row r="112" s="2" customFormat="1">
      <c r="A112" s="35"/>
      <c r="B112" s="36"/>
      <c r="C112" s="37"/>
      <c r="D112" s="216" t="s">
        <v>138</v>
      </c>
      <c r="E112" s="37"/>
      <c r="F112" s="217" t="s">
        <v>196</v>
      </c>
      <c r="G112" s="37"/>
      <c r="H112" s="37"/>
      <c r="I112" s="218"/>
      <c r="J112" s="37"/>
      <c r="K112" s="37"/>
      <c r="L112" s="41"/>
      <c r="M112" s="219"/>
      <c r="N112" s="220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138</v>
      </c>
      <c r="AU112" s="14" t="s">
        <v>85</v>
      </c>
    </row>
    <row r="113" s="2" customFormat="1" ht="21.75" customHeight="1">
      <c r="A113" s="35"/>
      <c r="B113" s="36"/>
      <c r="C113" s="221" t="s">
        <v>197</v>
      </c>
      <c r="D113" s="221" t="s">
        <v>176</v>
      </c>
      <c r="E113" s="222" t="s">
        <v>203</v>
      </c>
      <c r="F113" s="223" t="s">
        <v>204</v>
      </c>
      <c r="G113" s="224" t="s">
        <v>142</v>
      </c>
      <c r="H113" s="225">
        <v>3</v>
      </c>
      <c r="I113" s="226"/>
      <c r="J113" s="227">
        <f>ROUND(I113*H113,2)</f>
        <v>0</v>
      </c>
      <c r="K113" s="228"/>
      <c r="L113" s="229"/>
      <c r="M113" s="230" t="s">
        <v>19</v>
      </c>
      <c r="N113" s="231" t="s">
        <v>46</v>
      </c>
      <c r="O113" s="81"/>
      <c r="P113" s="212">
        <f>O113*H113</f>
        <v>0</v>
      </c>
      <c r="Q113" s="212">
        <v>0.00067000000000000002</v>
      </c>
      <c r="R113" s="212">
        <f>Q113*H113</f>
        <v>0.0020100000000000001</v>
      </c>
      <c r="S113" s="212">
        <v>0</v>
      </c>
      <c r="T113" s="213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4" t="s">
        <v>175</v>
      </c>
      <c r="AT113" s="214" t="s">
        <v>176</v>
      </c>
      <c r="AU113" s="214" t="s">
        <v>85</v>
      </c>
      <c r="AY113" s="14" t="s">
        <v>129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4" t="s">
        <v>83</v>
      </c>
      <c r="BK113" s="215">
        <f>ROUND(I113*H113,2)</f>
        <v>0</v>
      </c>
      <c r="BL113" s="14" t="s">
        <v>136</v>
      </c>
      <c r="BM113" s="214" t="s">
        <v>205</v>
      </c>
    </row>
    <row r="114" s="2" customFormat="1" ht="44.25" customHeight="1">
      <c r="A114" s="35"/>
      <c r="B114" s="36"/>
      <c r="C114" s="202" t="s">
        <v>201</v>
      </c>
      <c r="D114" s="202" t="s">
        <v>132</v>
      </c>
      <c r="E114" s="203" t="s">
        <v>207</v>
      </c>
      <c r="F114" s="204" t="s">
        <v>208</v>
      </c>
      <c r="G114" s="205" t="s">
        <v>209</v>
      </c>
      <c r="H114" s="206">
        <v>206</v>
      </c>
      <c r="I114" s="207"/>
      <c r="J114" s="208">
        <f>ROUND(I114*H114,2)</f>
        <v>0</v>
      </c>
      <c r="K114" s="209"/>
      <c r="L114" s="41"/>
      <c r="M114" s="210" t="s">
        <v>19</v>
      </c>
      <c r="N114" s="211" t="s">
        <v>46</v>
      </c>
      <c r="O114" s="81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4" t="s">
        <v>136</v>
      </c>
      <c r="AT114" s="214" t="s">
        <v>132</v>
      </c>
      <c r="AU114" s="214" t="s">
        <v>85</v>
      </c>
      <c r="AY114" s="14" t="s">
        <v>129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4" t="s">
        <v>83</v>
      </c>
      <c r="BK114" s="215">
        <f>ROUND(I114*H114,2)</f>
        <v>0</v>
      </c>
      <c r="BL114" s="14" t="s">
        <v>136</v>
      </c>
      <c r="BM114" s="214" t="s">
        <v>210</v>
      </c>
    </row>
    <row r="115" s="2" customFormat="1">
      <c r="A115" s="35"/>
      <c r="B115" s="36"/>
      <c r="C115" s="37"/>
      <c r="D115" s="216" t="s">
        <v>138</v>
      </c>
      <c r="E115" s="37"/>
      <c r="F115" s="217" t="s">
        <v>211</v>
      </c>
      <c r="G115" s="37"/>
      <c r="H115" s="37"/>
      <c r="I115" s="218"/>
      <c r="J115" s="37"/>
      <c r="K115" s="37"/>
      <c r="L115" s="41"/>
      <c r="M115" s="219"/>
      <c r="N115" s="220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138</v>
      </c>
      <c r="AU115" s="14" t="s">
        <v>85</v>
      </c>
    </row>
    <row r="116" s="2" customFormat="1" ht="16.5" customHeight="1">
      <c r="A116" s="35"/>
      <c r="B116" s="36"/>
      <c r="C116" s="221" t="s">
        <v>8</v>
      </c>
      <c r="D116" s="221" t="s">
        <v>176</v>
      </c>
      <c r="E116" s="222" t="s">
        <v>213</v>
      </c>
      <c r="F116" s="223" t="s">
        <v>214</v>
      </c>
      <c r="G116" s="224" t="s">
        <v>209</v>
      </c>
      <c r="H116" s="225">
        <v>206</v>
      </c>
      <c r="I116" s="226"/>
      <c r="J116" s="227">
        <f>ROUND(I116*H116,2)</f>
        <v>0</v>
      </c>
      <c r="K116" s="228"/>
      <c r="L116" s="229"/>
      <c r="M116" s="230" t="s">
        <v>19</v>
      </c>
      <c r="N116" s="231" t="s">
        <v>46</v>
      </c>
      <c r="O116" s="81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4" t="s">
        <v>175</v>
      </c>
      <c r="AT116" s="214" t="s">
        <v>176</v>
      </c>
      <c r="AU116" s="214" t="s">
        <v>85</v>
      </c>
      <c r="AY116" s="14" t="s">
        <v>129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4" t="s">
        <v>83</v>
      </c>
      <c r="BK116" s="215">
        <f>ROUND(I116*H116,2)</f>
        <v>0</v>
      </c>
      <c r="BL116" s="14" t="s">
        <v>136</v>
      </c>
      <c r="BM116" s="214" t="s">
        <v>215</v>
      </c>
    </row>
    <row r="117" s="2" customFormat="1" ht="44.25" customHeight="1">
      <c r="A117" s="35"/>
      <c r="B117" s="36"/>
      <c r="C117" s="202" t="s">
        <v>206</v>
      </c>
      <c r="D117" s="202" t="s">
        <v>132</v>
      </c>
      <c r="E117" s="203" t="s">
        <v>226</v>
      </c>
      <c r="F117" s="204" t="s">
        <v>227</v>
      </c>
      <c r="G117" s="205" t="s">
        <v>209</v>
      </c>
      <c r="H117" s="206">
        <v>357</v>
      </c>
      <c r="I117" s="207"/>
      <c r="J117" s="208">
        <f>ROUND(I117*H117,2)</f>
        <v>0</v>
      </c>
      <c r="K117" s="209"/>
      <c r="L117" s="41"/>
      <c r="M117" s="210" t="s">
        <v>19</v>
      </c>
      <c r="N117" s="211" t="s">
        <v>46</v>
      </c>
      <c r="O117" s="81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4" t="s">
        <v>136</v>
      </c>
      <c r="AT117" s="214" t="s">
        <v>132</v>
      </c>
      <c r="AU117" s="214" t="s">
        <v>85</v>
      </c>
      <c r="AY117" s="14" t="s">
        <v>129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4" t="s">
        <v>83</v>
      </c>
      <c r="BK117" s="215">
        <f>ROUND(I117*H117,2)</f>
        <v>0</v>
      </c>
      <c r="BL117" s="14" t="s">
        <v>136</v>
      </c>
      <c r="BM117" s="214" t="s">
        <v>228</v>
      </c>
    </row>
    <row r="118" s="2" customFormat="1">
      <c r="A118" s="35"/>
      <c r="B118" s="36"/>
      <c r="C118" s="37"/>
      <c r="D118" s="216" t="s">
        <v>138</v>
      </c>
      <c r="E118" s="37"/>
      <c r="F118" s="217" t="s">
        <v>229</v>
      </c>
      <c r="G118" s="37"/>
      <c r="H118" s="37"/>
      <c r="I118" s="218"/>
      <c r="J118" s="37"/>
      <c r="K118" s="37"/>
      <c r="L118" s="41"/>
      <c r="M118" s="219"/>
      <c r="N118" s="220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138</v>
      </c>
      <c r="AU118" s="14" t="s">
        <v>85</v>
      </c>
    </row>
    <row r="119" s="2" customFormat="1" ht="16.5" customHeight="1">
      <c r="A119" s="35"/>
      <c r="B119" s="36"/>
      <c r="C119" s="221" t="s">
        <v>212</v>
      </c>
      <c r="D119" s="221" t="s">
        <v>176</v>
      </c>
      <c r="E119" s="222" t="s">
        <v>230</v>
      </c>
      <c r="F119" s="223" t="s">
        <v>231</v>
      </c>
      <c r="G119" s="224" t="s">
        <v>209</v>
      </c>
      <c r="H119" s="225">
        <v>176</v>
      </c>
      <c r="I119" s="226"/>
      <c r="J119" s="227">
        <f>ROUND(I119*H119,2)</f>
        <v>0</v>
      </c>
      <c r="K119" s="228"/>
      <c r="L119" s="229"/>
      <c r="M119" s="230" t="s">
        <v>19</v>
      </c>
      <c r="N119" s="231" t="s">
        <v>46</v>
      </c>
      <c r="O119" s="81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4" t="s">
        <v>175</v>
      </c>
      <c r="AT119" s="214" t="s">
        <v>176</v>
      </c>
      <c r="AU119" s="214" t="s">
        <v>85</v>
      </c>
      <c r="AY119" s="14" t="s">
        <v>129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4" t="s">
        <v>83</v>
      </c>
      <c r="BK119" s="215">
        <f>ROUND(I119*H119,2)</f>
        <v>0</v>
      </c>
      <c r="BL119" s="14" t="s">
        <v>136</v>
      </c>
      <c r="BM119" s="214" t="s">
        <v>232</v>
      </c>
    </row>
    <row r="120" s="2" customFormat="1" ht="16.5" customHeight="1">
      <c r="A120" s="35"/>
      <c r="B120" s="36"/>
      <c r="C120" s="221" t="s">
        <v>216</v>
      </c>
      <c r="D120" s="221" t="s">
        <v>176</v>
      </c>
      <c r="E120" s="222" t="s">
        <v>234</v>
      </c>
      <c r="F120" s="223" t="s">
        <v>235</v>
      </c>
      <c r="G120" s="224" t="s">
        <v>209</v>
      </c>
      <c r="H120" s="225">
        <v>181</v>
      </c>
      <c r="I120" s="226"/>
      <c r="J120" s="227">
        <f>ROUND(I120*H120,2)</f>
        <v>0</v>
      </c>
      <c r="K120" s="228"/>
      <c r="L120" s="229"/>
      <c r="M120" s="230" t="s">
        <v>19</v>
      </c>
      <c r="N120" s="231" t="s">
        <v>46</v>
      </c>
      <c r="O120" s="81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4" t="s">
        <v>175</v>
      </c>
      <c r="AT120" s="214" t="s">
        <v>176</v>
      </c>
      <c r="AU120" s="214" t="s">
        <v>85</v>
      </c>
      <c r="AY120" s="14" t="s">
        <v>129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4" t="s">
        <v>83</v>
      </c>
      <c r="BK120" s="215">
        <f>ROUND(I120*H120,2)</f>
        <v>0</v>
      </c>
      <c r="BL120" s="14" t="s">
        <v>136</v>
      </c>
      <c r="BM120" s="214" t="s">
        <v>236</v>
      </c>
    </row>
    <row r="121" s="2" customFormat="1" ht="37.8" customHeight="1">
      <c r="A121" s="35"/>
      <c r="B121" s="36"/>
      <c r="C121" s="202" t="s">
        <v>221</v>
      </c>
      <c r="D121" s="202" t="s">
        <v>132</v>
      </c>
      <c r="E121" s="203" t="s">
        <v>238</v>
      </c>
      <c r="F121" s="204" t="s">
        <v>239</v>
      </c>
      <c r="G121" s="205" t="s">
        <v>142</v>
      </c>
      <c r="H121" s="206">
        <v>346</v>
      </c>
      <c r="I121" s="207"/>
      <c r="J121" s="208">
        <f>ROUND(I121*H121,2)</f>
        <v>0</v>
      </c>
      <c r="K121" s="209"/>
      <c r="L121" s="41"/>
      <c r="M121" s="210" t="s">
        <v>19</v>
      </c>
      <c r="N121" s="211" t="s">
        <v>46</v>
      </c>
      <c r="O121" s="81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4" t="s">
        <v>136</v>
      </c>
      <c r="AT121" s="214" t="s">
        <v>132</v>
      </c>
      <c r="AU121" s="214" t="s">
        <v>85</v>
      </c>
      <c r="AY121" s="14" t="s">
        <v>129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4" t="s">
        <v>83</v>
      </c>
      <c r="BK121" s="215">
        <f>ROUND(I121*H121,2)</f>
        <v>0</v>
      </c>
      <c r="BL121" s="14" t="s">
        <v>136</v>
      </c>
      <c r="BM121" s="214" t="s">
        <v>240</v>
      </c>
    </row>
    <row r="122" s="2" customFormat="1">
      <c r="A122" s="35"/>
      <c r="B122" s="36"/>
      <c r="C122" s="37"/>
      <c r="D122" s="216" t="s">
        <v>138</v>
      </c>
      <c r="E122" s="37"/>
      <c r="F122" s="217" t="s">
        <v>241</v>
      </c>
      <c r="G122" s="37"/>
      <c r="H122" s="37"/>
      <c r="I122" s="218"/>
      <c r="J122" s="37"/>
      <c r="K122" s="37"/>
      <c r="L122" s="41"/>
      <c r="M122" s="219"/>
      <c r="N122" s="220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138</v>
      </c>
      <c r="AU122" s="14" t="s">
        <v>85</v>
      </c>
    </row>
    <row r="123" s="2" customFormat="1" ht="33" customHeight="1">
      <c r="A123" s="35"/>
      <c r="B123" s="36"/>
      <c r="C123" s="202" t="s">
        <v>225</v>
      </c>
      <c r="D123" s="202" t="s">
        <v>132</v>
      </c>
      <c r="E123" s="203" t="s">
        <v>243</v>
      </c>
      <c r="F123" s="204" t="s">
        <v>244</v>
      </c>
      <c r="G123" s="205" t="s">
        <v>142</v>
      </c>
      <c r="H123" s="206">
        <v>1</v>
      </c>
      <c r="I123" s="207"/>
      <c r="J123" s="208">
        <f>ROUND(I123*H123,2)</f>
        <v>0</v>
      </c>
      <c r="K123" s="209"/>
      <c r="L123" s="41"/>
      <c r="M123" s="210" t="s">
        <v>19</v>
      </c>
      <c r="N123" s="211" t="s">
        <v>46</v>
      </c>
      <c r="O123" s="8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4" t="s">
        <v>136</v>
      </c>
      <c r="AT123" s="214" t="s">
        <v>132</v>
      </c>
      <c r="AU123" s="214" t="s">
        <v>85</v>
      </c>
      <c r="AY123" s="14" t="s">
        <v>129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4" t="s">
        <v>83</v>
      </c>
      <c r="BK123" s="215">
        <f>ROUND(I123*H123,2)</f>
        <v>0</v>
      </c>
      <c r="BL123" s="14" t="s">
        <v>136</v>
      </c>
      <c r="BM123" s="214" t="s">
        <v>245</v>
      </c>
    </row>
    <row r="124" s="2" customFormat="1">
      <c r="A124" s="35"/>
      <c r="B124" s="36"/>
      <c r="C124" s="37"/>
      <c r="D124" s="216" t="s">
        <v>138</v>
      </c>
      <c r="E124" s="37"/>
      <c r="F124" s="217" t="s">
        <v>246</v>
      </c>
      <c r="G124" s="37"/>
      <c r="H124" s="37"/>
      <c r="I124" s="218"/>
      <c r="J124" s="37"/>
      <c r="K124" s="37"/>
      <c r="L124" s="41"/>
      <c r="M124" s="219"/>
      <c r="N124" s="220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138</v>
      </c>
      <c r="AU124" s="14" t="s">
        <v>85</v>
      </c>
    </row>
    <row r="125" s="2" customFormat="1" ht="16.5" customHeight="1">
      <c r="A125" s="35"/>
      <c r="B125" s="36"/>
      <c r="C125" s="221" t="s">
        <v>7</v>
      </c>
      <c r="D125" s="221" t="s">
        <v>176</v>
      </c>
      <c r="E125" s="222" t="s">
        <v>667</v>
      </c>
      <c r="F125" s="223" t="s">
        <v>668</v>
      </c>
      <c r="G125" s="224" t="s">
        <v>250</v>
      </c>
      <c r="H125" s="225">
        <v>1</v>
      </c>
      <c r="I125" s="226"/>
      <c r="J125" s="227">
        <f>ROUND(I125*H125,2)</f>
        <v>0</v>
      </c>
      <c r="K125" s="228"/>
      <c r="L125" s="229"/>
      <c r="M125" s="230" t="s">
        <v>19</v>
      </c>
      <c r="N125" s="231" t="s">
        <v>46</v>
      </c>
      <c r="O125" s="81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4" t="s">
        <v>175</v>
      </c>
      <c r="AT125" s="214" t="s">
        <v>176</v>
      </c>
      <c r="AU125" s="214" t="s">
        <v>85</v>
      </c>
      <c r="AY125" s="14" t="s">
        <v>129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4" t="s">
        <v>83</v>
      </c>
      <c r="BK125" s="215">
        <f>ROUND(I125*H125,2)</f>
        <v>0</v>
      </c>
      <c r="BL125" s="14" t="s">
        <v>136</v>
      </c>
      <c r="BM125" s="214" t="s">
        <v>251</v>
      </c>
    </row>
    <row r="126" s="2" customFormat="1" ht="16.5" customHeight="1">
      <c r="A126" s="35"/>
      <c r="B126" s="36"/>
      <c r="C126" s="202" t="s">
        <v>233</v>
      </c>
      <c r="D126" s="202" t="s">
        <v>132</v>
      </c>
      <c r="E126" s="203" t="s">
        <v>253</v>
      </c>
      <c r="F126" s="204" t="s">
        <v>254</v>
      </c>
      <c r="G126" s="205" t="s">
        <v>250</v>
      </c>
      <c r="H126" s="206">
        <v>1</v>
      </c>
      <c r="I126" s="207"/>
      <c r="J126" s="208">
        <f>ROUND(I126*H126,2)</f>
        <v>0</v>
      </c>
      <c r="K126" s="209"/>
      <c r="L126" s="41"/>
      <c r="M126" s="210" t="s">
        <v>19</v>
      </c>
      <c r="N126" s="211" t="s">
        <v>46</v>
      </c>
      <c r="O126" s="81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4" t="s">
        <v>136</v>
      </c>
      <c r="AT126" s="214" t="s">
        <v>132</v>
      </c>
      <c r="AU126" s="214" t="s">
        <v>85</v>
      </c>
      <c r="AY126" s="14" t="s">
        <v>129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4" t="s">
        <v>83</v>
      </c>
      <c r="BK126" s="215">
        <f>ROUND(I126*H126,2)</f>
        <v>0</v>
      </c>
      <c r="BL126" s="14" t="s">
        <v>136</v>
      </c>
      <c r="BM126" s="214" t="s">
        <v>255</v>
      </c>
    </row>
    <row r="127" s="2" customFormat="1" ht="16.5" customHeight="1">
      <c r="A127" s="35"/>
      <c r="B127" s="36"/>
      <c r="C127" s="221" t="s">
        <v>237</v>
      </c>
      <c r="D127" s="221" t="s">
        <v>176</v>
      </c>
      <c r="E127" s="222" t="s">
        <v>257</v>
      </c>
      <c r="F127" s="223" t="s">
        <v>258</v>
      </c>
      <c r="G127" s="224" t="s">
        <v>250</v>
      </c>
      <c r="H127" s="225">
        <v>1</v>
      </c>
      <c r="I127" s="226"/>
      <c r="J127" s="227">
        <f>ROUND(I127*H127,2)</f>
        <v>0</v>
      </c>
      <c r="K127" s="228"/>
      <c r="L127" s="229"/>
      <c r="M127" s="230" t="s">
        <v>19</v>
      </c>
      <c r="N127" s="231" t="s">
        <v>46</v>
      </c>
      <c r="O127" s="81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4" t="s">
        <v>175</v>
      </c>
      <c r="AT127" s="214" t="s">
        <v>176</v>
      </c>
      <c r="AU127" s="214" t="s">
        <v>85</v>
      </c>
      <c r="AY127" s="14" t="s">
        <v>129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4" t="s">
        <v>83</v>
      </c>
      <c r="BK127" s="215">
        <f>ROUND(I127*H127,2)</f>
        <v>0</v>
      </c>
      <c r="BL127" s="14" t="s">
        <v>136</v>
      </c>
      <c r="BM127" s="214" t="s">
        <v>259</v>
      </c>
    </row>
    <row r="128" s="2" customFormat="1" ht="24.15" customHeight="1">
      <c r="A128" s="35"/>
      <c r="B128" s="36"/>
      <c r="C128" s="221" t="s">
        <v>242</v>
      </c>
      <c r="D128" s="221" t="s">
        <v>176</v>
      </c>
      <c r="E128" s="222" t="s">
        <v>271</v>
      </c>
      <c r="F128" s="223" t="s">
        <v>669</v>
      </c>
      <c r="G128" s="224" t="s">
        <v>250</v>
      </c>
      <c r="H128" s="225">
        <v>1</v>
      </c>
      <c r="I128" s="226"/>
      <c r="J128" s="227">
        <f>ROUND(I128*H128,2)</f>
        <v>0</v>
      </c>
      <c r="K128" s="228"/>
      <c r="L128" s="229"/>
      <c r="M128" s="230" t="s">
        <v>19</v>
      </c>
      <c r="N128" s="231" t="s">
        <v>46</v>
      </c>
      <c r="O128" s="81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4" t="s">
        <v>175</v>
      </c>
      <c r="AT128" s="214" t="s">
        <v>176</v>
      </c>
      <c r="AU128" s="214" t="s">
        <v>85</v>
      </c>
      <c r="AY128" s="14" t="s">
        <v>129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4" t="s">
        <v>83</v>
      </c>
      <c r="BK128" s="215">
        <f>ROUND(I128*H128,2)</f>
        <v>0</v>
      </c>
      <c r="BL128" s="14" t="s">
        <v>136</v>
      </c>
      <c r="BM128" s="214" t="s">
        <v>273</v>
      </c>
    </row>
    <row r="129" s="2" customFormat="1" ht="21.75" customHeight="1">
      <c r="A129" s="35"/>
      <c r="B129" s="36"/>
      <c r="C129" s="221" t="s">
        <v>247</v>
      </c>
      <c r="D129" s="221" t="s">
        <v>176</v>
      </c>
      <c r="E129" s="222" t="s">
        <v>275</v>
      </c>
      <c r="F129" s="223" t="s">
        <v>276</v>
      </c>
      <c r="G129" s="224" t="s">
        <v>268</v>
      </c>
      <c r="H129" s="225">
        <v>3</v>
      </c>
      <c r="I129" s="226"/>
      <c r="J129" s="227">
        <f>ROUND(I129*H129,2)</f>
        <v>0</v>
      </c>
      <c r="K129" s="228"/>
      <c r="L129" s="229"/>
      <c r="M129" s="230" t="s">
        <v>19</v>
      </c>
      <c r="N129" s="231" t="s">
        <v>46</v>
      </c>
      <c r="O129" s="8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4" t="s">
        <v>175</v>
      </c>
      <c r="AT129" s="214" t="s">
        <v>176</v>
      </c>
      <c r="AU129" s="214" t="s">
        <v>85</v>
      </c>
      <c r="AY129" s="14" t="s">
        <v>129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4" t="s">
        <v>83</v>
      </c>
      <c r="BK129" s="215">
        <f>ROUND(I129*H129,2)</f>
        <v>0</v>
      </c>
      <c r="BL129" s="14" t="s">
        <v>136</v>
      </c>
      <c r="BM129" s="214" t="s">
        <v>670</v>
      </c>
    </row>
    <row r="130" s="2" customFormat="1" ht="24.15" customHeight="1">
      <c r="A130" s="35"/>
      <c r="B130" s="36"/>
      <c r="C130" s="202" t="s">
        <v>252</v>
      </c>
      <c r="D130" s="202" t="s">
        <v>132</v>
      </c>
      <c r="E130" s="203" t="s">
        <v>279</v>
      </c>
      <c r="F130" s="204" t="s">
        <v>671</v>
      </c>
      <c r="G130" s="205" t="s">
        <v>142</v>
      </c>
      <c r="H130" s="206">
        <v>18</v>
      </c>
      <c r="I130" s="207"/>
      <c r="J130" s="208">
        <f>ROUND(I130*H130,2)</f>
        <v>0</v>
      </c>
      <c r="K130" s="209"/>
      <c r="L130" s="41"/>
      <c r="M130" s="210" t="s">
        <v>19</v>
      </c>
      <c r="N130" s="211" t="s">
        <v>46</v>
      </c>
      <c r="O130" s="81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4" t="s">
        <v>136</v>
      </c>
      <c r="AT130" s="214" t="s">
        <v>132</v>
      </c>
      <c r="AU130" s="214" t="s">
        <v>85</v>
      </c>
      <c r="AY130" s="14" t="s">
        <v>129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4" t="s">
        <v>83</v>
      </c>
      <c r="BK130" s="215">
        <f>ROUND(I130*H130,2)</f>
        <v>0</v>
      </c>
      <c r="BL130" s="14" t="s">
        <v>136</v>
      </c>
      <c r="BM130" s="214" t="s">
        <v>281</v>
      </c>
    </row>
    <row r="131" s="2" customFormat="1">
      <c r="A131" s="35"/>
      <c r="B131" s="36"/>
      <c r="C131" s="37"/>
      <c r="D131" s="216" t="s">
        <v>138</v>
      </c>
      <c r="E131" s="37"/>
      <c r="F131" s="217" t="s">
        <v>282</v>
      </c>
      <c r="G131" s="37"/>
      <c r="H131" s="37"/>
      <c r="I131" s="218"/>
      <c r="J131" s="37"/>
      <c r="K131" s="37"/>
      <c r="L131" s="41"/>
      <c r="M131" s="219"/>
      <c r="N131" s="220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138</v>
      </c>
      <c r="AU131" s="14" t="s">
        <v>85</v>
      </c>
    </row>
    <row r="132" s="2" customFormat="1" ht="33" customHeight="1">
      <c r="A132" s="35"/>
      <c r="B132" s="36"/>
      <c r="C132" s="221" t="s">
        <v>256</v>
      </c>
      <c r="D132" s="221" t="s">
        <v>176</v>
      </c>
      <c r="E132" s="222" t="s">
        <v>672</v>
      </c>
      <c r="F132" s="223" t="s">
        <v>673</v>
      </c>
      <c r="G132" s="224" t="s">
        <v>142</v>
      </c>
      <c r="H132" s="225">
        <v>10</v>
      </c>
      <c r="I132" s="226"/>
      <c r="J132" s="227">
        <f>ROUND(I132*H132,2)</f>
        <v>0</v>
      </c>
      <c r="K132" s="228"/>
      <c r="L132" s="229"/>
      <c r="M132" s="230" t="s">
        <v>19</v>
      </c>
      <c r="N132" s="231" t="s">
        <v>46</v>
      </c>
      <c r="O132" s="81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4" t="s">
        <v>175</v>
      </c>
      <c r="AT132" s="214" t="s">
        <v>176</v>
      </c>
      <c r="AU132" s="214" t="s">
        <v>85</v>
      </c>
      <c r="AY132" s="14" t="s">
        <v>129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4" t="s">
        <v>83</v>
      </c>
      <c r="BK132" s="215">
        <f>ROUND(I132*H132,2)</f>
        <v>0</v>
      </c>
      <c r="BL132" s="14" t="s">
        <v>136</v>
      </c>
      <c r="BM132" s="214" t="s">
        <v>298</v>
      </c>
    </row>
    <row r="133" s="2" customFormat="1" ht="33" customHeight="1">
      <c r="A133" s="35"/>
      <c r="B133" s="36"/>
      <c r="C133" s="221" t="s">
        <v>260</v>
      </c>
      <c r="D133" s="221" t="s">
        <v>176</v>
      </c>
      <c r="E133" s="222" t="s">
        <v>674</v>
      </c>
      <c r="F133" s="223" t="s">
        <v>675</v>
      </c>
      <c r="G133" s="224" t="s">
        <v>142</v>
      </c>
      <c r="H133" s="225">
        <v>8</v>
      </c>
      <c r="I133" s="226"/>
      <c r="J133" s="227">
        <f>ROUND(I133*H133,2)</f>
        <v>0</v>
      </c>
      <c r="K133" s="228"/>
      <c r="L133" s="229"/>
      <c r="M133" s="230" t="s">
        <v>19</v>
      </c>
      <c r="N133" s="231" t="s">
        <v>46</v>
      </c>
      <c r="O133" s="81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4" t="s">
        <v>175</v>
      </c>
      <c r="AT133" s="214" t="s">
        <v>176</v>
      </c>
      <c r="AU133" s="214" t="s">
        <v>85</v>
      </c>
      <c r="AY133" s="14" t="s">
        <v>129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4" t="s">
        <v>83</v>
      </c>
      <c r="BK133" s="215">
        <f>ROUND(I133*H133,2)</f>
        <v>0</v>
      </c>
      <c r="BL133" s="14" t="s">
        <v>136</v>
      </c>
      <c r="BM133" s="214" t="s">
        <v>676</v>
      </c>
    </row>
    <row r="134" s="2" customFormat="1" ht="16.5" customHeight="1">
      <c r="A134" s="35"/>
      <c r="B134" s="36"/>
      <c r="C134" s="221" t="s">
        <v>265</v>
      </c>
      <c r="D134" s="221" t="s">
        <v>176</v>
      </c>
      <c r="E134" s="222" t="s">
        <v>300</v>
      </c>
      <c r="F134" s="223" t="s">
        <v>301</v>
      </c>
      <c r="G134" s="224" t="s">
        <v>142</v>
      </c>
      <c r="H134" s="225">
        <v>18</v>
      </c>
      <c r="I134" s="226"/>
      <c r="J134" s="227">
        <f>ROUND(I134*H134,2)</f>
        <v>0</v>
      </c>
      <c r="K134" s="228"/>
      <c r="L134" s="229"/>
      <c r="M134" s="230" t="s">
        <v>19</v>
      </c>
      <c r="N134" s="231" t="s">
        <v>46</v>
      </c>
      <c r="O134" s="81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4" t="s">
        <v>175</v>
      </c>
      <c r="AT134" s="214" t="s">
        <v>176</v>
      </c>
      <c r="AU134" s="214" t="s">
        <v>85</v>
      </c>
      <c r="AY134" s="14" t="s">
        <v>129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4" t="s">
        <v>83</v>
      </c>
      <c r="BK134" s="215">
        <f>ROUND(I134*H134,2)</f>
        <v>0</v>
      </c>
      <c r="BL134" s="14" t="s">
        <v>136</v>
      </c>
      <c r="BM134" s="214" t="s">
        <v>302</v>
      </c>
    </row>
    <row r="135" s="2" customFormat="1" ht="16.5" customHeight="1">
      <c r="A135" s="35"/>
      <c r="B135" s="36"/>
      <c r="C135" s="221" t="s">
        <v>270</v>
      </c>
      <c r="D135" s="221" t="s">
        <v>176</v>
      </c>
      <c r="E135" s="222" t="s">
        <v>677</v>
      </c>
      <c r="F135" s="223" t="s">
        <v>678</v>
      </c>
      <c r="G135" s="224" t="s">
        <v>142</v>
      </c>
      <c r="H135" s="225">
        <v>18</v>
      </c>
      <c r="I135" s="226"/>
      <c r="J135" s="227">
        <f>ROUND(I135*H135,2)</f>
        <v>0</v>
      </c>
      <c r="K135" s="228"/>
      <c r="L135" s="229"/>
      <c r="M135" s="230" t="s">
        <v>19</v>
      </c>
      <c r="N135" s="231" t="s">
        <v>46</v>
      </c>
      <c r="O135" s="81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4" t="s">
        <v>175</v>
      </c>
      <c r="AT135" s="214" t="s">
        <v>176</v>
      </c>
      <c r="AU135" s="214" t="s">
        <v>85</v>
      </c>
      <c r="AY135" s="14" t="s">
        <v>129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4" t="s">
        <v>83</v>
      </c>
      <c r="BK135" s="215">
        <f>ROUND(I135*H135,2)</f>
        <v>0</v>
      </c>
      <c r="BL135" s="14" t="s">
        <v>136</v>
      </c>
      <c r="BM135" s="214" t="s">
        <v>679</v>
      </c>
    </row>
    <row r="136" s="2" customFormat="1" ht="37.8" customHeight="1">
      <c r="A136" s="35"/>
      <c r="B136" s="36"/>
      <c r="C136" s="202" t="s">
        <v>274</v>
      </c>
      <c r="D136" s="202" t="s">
        <v>132</v>
      </c>
      <c r="E136" s="203" t="s">
        <v>680</v>
      </c>
      <c r="F136" s="204" t="s">
        <v>681</v>
      </c>
      <c r="G136" s="205" t="s">
        <v>268</v>
      </c>
      <c r="H136" s="206">
        <v>2</v>
      </c>
      <c r="I136" s="207"/>
      <c r="J136" s="208">
        <f>ROUND(I136*H136,2)</f>
        <v>0</v>
      </c>
      <c r="K136" s="209"/>
      <c r="L136" s="41"/>
      <c r="M136" s="210" t="s">
        <v>19</v>
      </c>
      <c r="N136" s="211" t="s">
        <v>46</v>
      </c>
      <c r="O136" s="81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4" t="s">
        <v>136</v>
      </c>
      <c r="AT136" s="214" t="s">
        <v>132</v>
      </c>
      <c r="AU136" s="214" t="s">
        <v>85</v>
      </c>
      <c r="AY136" s="14" t="s">
        <v>129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4" t="s">
        <v>83</v>
      </c>
      <c r="BK136" s="215">
        <f>ROUND(I136*H136,2)</f>
        <v>0</v>
      </c>
      <c r="BL136" s="14" t="s">
        <v>136</v>
      </c>
      <c r="BM136" s="214" t="s">
        <v>682</v>
      </c>
    </row>
    <row r="137" s="2" customFormat="1">
      <c r="A137" s="35"/>
      <c r="B137" s="36"/>
      <c r="C137" s="37"/>
      <c r="D137" s="216" t="s">
        <v>138</v>
      </c>
      <c r="E137" s="37"/>
      <c r="F137" s="217" t="s">
        <v>683</v>
      </c>
      <c r="G137" s="37"/>
      <c r="H137" s="37"/>
      <c r="I137" s="218"/>
      <c r="J137" s="37"/>
      <c r="K137" s="37"/>
      <c r="L137" s="41"/>
      <c r="M137" s="219"/>
      <c r="N137" s="220"/>
      <c r="O137" s="81"/>
      <c r="P137" s="81"/>
      <c r="Q137" s="81"/>
      <c r="R137" s="81"/>
      <c r="S137" s="81"/>
      <c r="T137" s="82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138</v>
      </c>
      <c r="AU137" s="14" t="s">
        <v>85</v>
      </c>
    </row>
    <row r="138" s="2" customFormat="1" ht="24.15" customHeight="1">
      <c r="A138" s="35"/>
      <c r="B138" s="36"/>
      <c r="C138" s="221" t="s">
        <v>278</v>
      </c>
      <c r="D138" s="221" t="s">
        <v>176</v>
      </c>
      <c r="E138" s="222" t="s">
        <v>684</v>
      </c>
      <c r="F138" s="223" t="s">
        <v>685</v>
      </c>
      <c r="G138" s="224" t="s">
        <v>19</v>
      </c>
      <c r="H138" s="225">
        <v>2</v>
      </c>
      <c r="I138" s="226"/>
      <c r="J138" s="227">
        <f>ROUND(I138*H138,2)</f>
        <v>0</v>
      </c>
      <c r="K138" s="228"/>
      <c r="L138" s="229"/>
      <c r="M138" s="230" t="s">
        <v>19</v>
      </c>
      <c r="N138" s="231" t="s">
        <v>46</v>
      </c>
      <c r="O138" s="81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4" t="s">
        <v>175</v>
      </c>
      <c r="AT138" s="214" t="s">
        <v>176</v>
      </c>
      <c r="AU138" s="214" t="s">
        <v>85</v>
      </c>
      <c r="AY138" s="14" t="s">
        <v>129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4" t="s">
        <v>83</v>
      </c>
      <c r="BK138" s="215">
        <f>ROUND(I138*H138,2)</f>
        <v>0</v>
      </c>
      <c r="BL138" s="14" t="s">
        <v>136</v>
      </c>
      <c r="BM138" s="214" t="s">
        <v>686</v>
      </c>
    </row>
    <row r="139" s="2" customFormat="1" ht="16.5" customHeight="1">
      <c r="A139" s="35"/>
      <c r="B139" s="36"/>
      <c r="C139" s="221" t="s">
        <v>283</v>
      </c>
      <c r="D139" s="221" t="s">
        <v>176</v>
      </c>
      <c r="E139" s="222" t="s">
        <v>300</v>
      </c>
      <c r="F139" s="223" t="s">
        <v>301</v>
      </c>
      <c r="G139" s="224" t="s">
        <v>142</v>
      </c>
      <c r="H139" s="225">
        <v>2</v>
      </c>
      <c r="I139" s="226"/>
      <c r="J139" s="227">
        <f>ROUND(I139*H139,2)</f>
        <v>0</v>
      </c>
      <c r="K139" s="228"/>
      <c r="L139" s="229"/>
      <c r="M139" s="230" t="s">
        <v>19</v>
      </c>
      <c r="N139" s="231" t="s">
        <v>46</v>
      </c>
      <c r="O139" s="81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4" t="s">
        <v>175</v>
      </c>
      <c r="AT139" s="214" t="s">
        <v>176</v>
      </c>
      <c r="AU139" s="214" t="s">
        <v>85</v>
      </c>
      <c r="AY139" s="14" t="s">
        <v>129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4" t="s">
        <v>83</v>
      </c>
      <c r="BK139" s="215">
        <f>ROUND(I139*H139,2)</f>
        <v>0</v>
      </c>
      <c r="BL139" s="14" t="s">
        <v>136</v>
      </c>
      <c r="BM139" s="214" t="s">
        <v>687</v>
      </c>
    </row>
    <row r="140" s="2" customFormat="1" ht="16.5" customHeight="1">
      <c r="A140" s="35"/>
      <c r="B140" s="36"/>
      <c r="C140" s="221" t="s">
        <v>287</v>
      </c>
      <c r="D140" s="221" t="s">
        <v>176</v>
      </c>
      <c r="E140" s="222" t="s">
        <v>304</v>
      </c>
      <c r="F140" s="223" t="s">
        <v>304</v>
      </c>
      <c r="G140" s="224" t="s">
        <v>142</v>
      </c>
      <c r="H140" s="225">
        <v>1</v>
      </c>
      <c r="I140" s="226"/>
      <c r="J140" s="227">
        <f>ROUND(I140*H140,2)</f>
        <v>0</v>
      </c>
      <c r="K140" s="228"/>
      <c r="L140" s="229"/>
      <c r="M140" s="230" t="s">
        <v>19</v>
      </c>
      <c r="N140" s="231" t="s">
        <v>46</v>
      </c>
      <c r="O140" s="81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4" t="s">
        <v>175</v>
      </c>
      <c r="AT140" s="214" t="s">
        <v>176</v>
      </c>
      <c r="AU140" s="214" t="s">
        <v>85</v>
      </c>
      <c r="AY140" s="14" t="s">
        <v>129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4" t="s">
        <v>83</v>
      </c>
      <c r="BK140" s="215">
        <f>ROUND(I140*H140,2)</f>
        <v>0</v>
      </c>
      <c r="BL140" s="14" t="s">
        <v>136</v>
      </c>
      <c r="BM140" s="214" t="s">
        <v>305</v>
      </c>
    </row>
    <row r="141" s="12" customFormat="1" ht="22.8" customHeight="1">
      <c r="A141" s="12"/>
      <c r="B141" s="186"/>
      <c r="C141" s="187"/>
      <c r="D141" s="188" t="s">
        <v>74</v>
      </c>
      <c r="E141" s="200" t="s">
        <v>331</v>
      </c>
      <c r="F141" s="200" t="s">
        <v>332</v>
      </c>
      <c r="G141" s="187"/>
      <c r="H141" s="187"/>
      <c r="I141" s="190"/>
      <c r="J141" s="201">
        <f>BK141</f>
        <v>0</v>
      </c>
      <c r="K141" s="187"/>
      <c r="L141" s="192"/>
      <c r="M141" s="193"/>
      <c r="N141" s="194"/>
      <c r="O141" s="194"/>
      <c r="P141" s="195">
        <f>SUM(P142:P170)</f>
        <v>0</v>
      </c>
      <c r="Q141" s="194"/>
      <c r="R141" s="195">
        <f>SUM(R142:R170)</f>
        <v>13.053649999999999</v>
      </c>
      <c r="S141" s="194"/>
      <c r="T141" s="196">
        <f>SUM(T142:T170)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7" t="s">
        <v>83</v>
      </c>
      <c r="AT141" s="198" t="s">
        <v>74</v>
      </c>
      <c r="AU141" s="198" t="s">
        <v>83</v>
      </c>
      <c r="AY141" s="197" t="s">
        <v>129</v>
      </c>
      <c r="BK141" s="199">
        <f>SUM(BK142:BK170)</f>
        <v>0</v>
      </c>
    </row>
    <row r="142" s="2" customFormat="1" ht="16.5" customHeight="1">
      <c r="A142" s="35"/>
      <c r="B142" s="36"/>
      <c r="C142" s="202" t="s">
        <v>291</v>
      </c>
      <c r="D142" s="202" t="s">
        <v>132</v>
      </c>
      <c r="E142" s="203" t="s">
        <v>334</v>
      </c>
      <c r="F142" s="204" t="s">
        <v>335</v>
      </c>
      <c r="G142" s="205" t="s">
        <v>209</v>
      </c>
      <c r="H142" s="206">
        <v>25</v>
      </c>
      <c r="I142" s="207"/>
      <c r="J142" s="208">
        <f>ROUND(I142*H142,2)</f>
        <v>0</v>
      </c>
      <c r="K142" s="209"/>
      <c r="L142" s="41"/>
      <c r="M142" s="210" t="s">
        <v>19</v>
      </c>
      <c r="N142" s="211" t="s">
        <v>46</v>
      </c>
      <c r="O142" s="81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4" t="s">
        <v>136</v>
      </c>
      <c r="AT142" s="214" t="s">
        <v>132</v>
      </c>
      <c r="AU142" s="214" t="s">
        <v>85</v>
      </c>
      <c r="AY142" s="14" t="s">
        <v>129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4" t="s">
        <v>83</v>
      </c>
      <c r="BK142" s="215">
        <f>ROUND(I142*H142,2)</f>
        <v>0</v>
      </c>
      <c r="BL142" s="14" t="s">
        <v>136</v>
      </c>
      <c r="BM142" s="214" t="s">
        <v>336</v>
      </c>
    </row>
    <row r="143" s="2" customFormat="1">
      <c r="A143" s="35"/>
      <c r="B143" s="36"/>
      <c r="C143" s="37"/>
      <c r="D143" s="216" t="s">
        <v>138</v>
      </c>
      <c r="E143" s="37"/>
      <c r="F143" s="217" t="s">
        <v>337</v>
      </c>
      <c r="G143" s="37"/>
      <c r="H143" s="37"/>
      <c r="I143" s="218"/>
      <c r="J143" s="37"/>
      <c r="K143" s="37"/>
      <c r="L143" s="41"/>
      <c r="M143" s="219"/>
      <c r="N143" s="220"/>
      <c r="O143" s="81"/>
      <c r="P143" s="81"/>
      <c r="Q143" s="81"/>
      <c r="R143" s="81"/>
      <c r="S143" s="81"/>
      <c r="T143" s="82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138</v>
      </c>
      <c r="AU143" s="14" t="s">
        <v>85</v>
      </c>
    </row>
    <row r="144" s="2" customFormat="1" ht="21.75" customHeight="1">
      <c r="A144" s="35"/>
      <c r="B144" s="36"/>
      <c r="C144" s="221" t="s">
        <v>295</v>
      </c>
      <c r="D144" s="221" t="s">
        <v>176</v>
      </c>
      <c r="E144" s="222" t="s">
        <v>339</v>
      </c>
      <c r="F144" s="223" t="s">
        <v>340</v>
      </c>
      <c r="G144" s="224" t="s">
        <v>209</v>
      </c>
      <c r="H144" s="225">
        <v>25</v>
      </c>
      <c r="I144" s="226"/>
      <c r="J144" s="227">
        <f>ROUND(I144*H144,2)</f>
        <v>0</v>
      </c>
      <c r="K144" s="228"/>
      <c r="L144" s="229"/>
      <c r="M144" s="230" t="s">
        <v>19</v>
      </c>
      <c r="N144" s="231" t="s">
        <v>46</v>
      </c>
      <c r="O144" s="81"/>
      <c r="P144" s="212">
        <f>O144*H144</f>
        <v>0</v>
      </c>
      <c r="Q144" s="212">
        <v>0.00231</v>
      </c>
      <c r="R144" s="212">
        <f>Q144*H144</f>
        <v>0.057750000000000003</v>
      </c>
      <c r="S144" s="212">
        <v>0</v>
      </c>
      <c r="T144" s="21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4" t="s">
        <v>175</v>
      </c>
      <c r="AT144" s="214" t="s">
        <v>176</v>
      </c>
      <c r="AU144" s="214" t="s">
        <v>85</v>
      </c>
      <c r="AY144" s="14" t="s">
        <v>129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4" t="s">
        <v>83</v>
      </c>
      <c r="BK144" s="215">
        <f>ROUND(I144*H144,2)</f>
        <v>0</v>
      </c>
      <c r="BL144" s="14" t="s">
        <v>136</v>
      </c>
      <c r="BM144" s="214" t="s">
        <v>341</v>
      </c>
    </row>
    <row r="145" s="2" customFormat="1" ht="16.5" customHeight="1">
      <c r="A145" s="35"/>
      <c r="B145" s="36"/>
      <c r="C145" s="221" t="s">
        <v>299</v>
      </c>
      <c r="D145" s="221" t="s">
        <v>176</v>
      </c>
      <c r="E145" s="222" t="s">
        <v>343</v>
      </c>
      <c r="F145" s="223" t="s">
        <v>344</v>
      </c>
      <c r="G145" s="224" t="s">
        <v>142</v>
      </c>
      <c r="H145" s="225">
        <v>25</v>
      </c>
      <c r="I145" s="226"/>
      <c r="J145" s="227">
        <f>ROUND(I145*H145,2)</f>
        <v>0</v>
      </c>
      <c r="K145" s="228"/>
      <c r="L145" s="229"/>
      <c r="M145" s="230" t="s">
        <v>19</v>
      </c>
      <c r="N145" s="231" t="s">
        <v>46</v>
      </c>
      <c r="O145" s="81"/>
      <c r="P145" s="212">
        <f>O145*H145</f>
        <v>0</v>
      </c>
      <c r="Q145" s="212">
        <v>0.33000000000000002</v>
      </c>
      <c r="R145" s="212">
        <f>Q145*H145</f>
        <v>8.25</v>
      </c>
      <c r="S145" s="212">
        <v>0</v>
      </c>
      <c r="T145" s="21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4" t="s">
        <v>175</v>
      </c>
      <c r="AT145" s="214" t="s">
        <v>176</v>
      </c>
      <c r="AU145" s="214" t="s">
        <v>85</v>
      </c>
      <c r="AY145" s="14" t="s">
        <v>129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4" t="s">
        <v>83</v>
      </c>
      <c r="BK145" s="215">
        <f>ROUND(I145*H145,2)</f>
        <v>0</v>
      </c>
      <c r="BL145" s="14" t="s">
        <v>136</v>
      </c>
      <c r="BM145" s="214" t="s">
        <v>345</v>
      </c>
    </row>
    <row r="146" s="2" customFormat="1" ht="16.5" customHeight="1">
      <c r="A146" s="35"/>
      <c r="B146" s="36"/>
      <c r="C146" s="221" t="s">
        <v>303</v>
      </c>
      <c r="D146" s="221" t="s">
        <v>176</v>
      </c>
      <c r="E146" s="222" t="s">
        <v>347</v>
      </c>
      <c r="F146" s="223" t="s">
        <v>348</v>
      </c>
      <c r="G146" s="224" t="s">
        <v>142</v>
      </c>
      <c r="H146" s="225">
        <v>25</v>
      </c>
      <c r="I146" s="226"/>
      <c r="J146" s="227">
        <f>ROUND(I146*H146,2)</f>
        <v>0</v>
      </c>
      <c r="K146" s="228"/>
      <c r="L146" s="229"/>
      <c r="M146" s="230" t="s">
        <v>19</v>
      </c>
      <c r="N146" s="231" t="s">
        <v>46</v>
      </c>
      <c r="O146" s="81"/>
      <c r="P146" s="212">
        <f>O146*H146</f>
        <v>0</v>
      </c>
      <c r="Q146" s="212">
        <v>0.17999999999999999</v>
      </c>
      <c r="R146" s="212">
        <f>Q146*H146</f>
        <v>4.5</v>
      </c>
      <c r="S146" s="212">
        <v>0</v>
      </c>
      <c r="T146" s="21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4" t="s">
        <v>175</v>
      </c>
      <c r="AT146" s="214" t="s">
        <v>176</v>
      </c>
      <c r="AU146" s="214" t="s">
        <v>85</v>
      </c>
      <c r="AY146" s="14" t="s">
        <v>129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4" t="s">
        <v>83</v>
      </c>
      <c r="BK146" s="215">
        <f>ROUND(I146*H146,2)</f>
        <v>0</v>
      </c>
      <c r="BL146" s="14" t="s">
        <v>136</v>
      </c>
      <c r="BM146" s="214" t="s">
        <v>349</v>
      </c>
    </row>
    <row r="147" s="2" customFormat="1" ht="16.5" customHeight="1">
      <c r="A147" s="35"/>
      <c r="B147" s="36"/>
      <c r="C147" s="221" t="s">
        <v>306</v>
      </c>
      <c r="D147" s="221" t="s">
        <v>176</v>
      </c>
      <c r="E147" s="222" t="s">
        <v>351</v>
      </c>
      <c r="F147" s="223" t="s">
        <v>352</v>
      </c>
      <c r="G147" s="224" t="s">
        <v>142</v>
      </c>
      <c r="H147" s="225">
        <v>25</v>
      </c>
      <c r="I147" s="226"/>
      <c r="J147" s="227">
        <f>ROUND(I147*H147,2)</f>
        <v>0</v>
      </c>
      <c r="K147" s="228"/>
      <c r="L147" s="229"/>
      <c r="M147" s="230" t="s">
        <v>19</v>
      </c>
      <c r="N147" s="231" t="s">
        <v>46</v>
      </c>
      <c r="O147" s="81"/>
      <c r="P147" s="212">
        <f>O147*H147</f>
        <v>0</v>
      </c>
      <c r="Q147" s="212">
        <v>0.0097999999999999997</v>
      </c>
      <c r="R147" s="212">
        <f>Q147*H147</f>
        <v>0.245</v>
      </c>
      <c r="S147" s="212">
        <v>0</v>
      </c>
      <c r="T147" s="21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4" t="s">
        <v>175</v>
      </c>
      <c r="AT147" s="214" t="s">
        <v>176</v>
      </c>
      <c r="AU147" s="214" t="s">
        <v>85</v>
      </c>
      <c r="AY147" s="14" t="s">
        <v>129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4" t="s">
        <v>83</v>
      </c>
      <c r="BK147" s="215">
        <f>ROUND(I147*H147,2)</f>
        <v>0</v>
      </c>
      <c r="BL147" s="14" t="s">
        <v>136</v>
      </c>
      <c r="BM147" s="214" t="s">
        <v>353</v>
      </c>
    </row>
    <row r="148" s="2" customFormat="1" ht="16.5" customHeight="1">
      <c r="A148" s="35"/>
      <c r="B148" s="36"/>
      <c r="C148" s="221" t="s">
        <v>311</v>
      </c>
      <c r="D148" s="221" t="s">
        <v>176</v>
      </c>
      <c r="E148" s="222" t="s">
        <v>355</v>
      </c>
      <c r="F148" s="223" t="s">
        <v>356</v>
      </c>
      <c r="G148" s="224" t="s">
        <v>142</v>
      </c>
      <c r="H148" s="225">
        <v>25</v>
      </c>
      <c r="I148" s="226"/>
      <c r="J148" s="227">
        <f>ROUND(I148*H148,2)</f>
        <v>0</v>
      </c>
      <c r="K148" s="228"/>
      <c r="L148" s="229"/>
      <c r="M148" s="230" t="s">
        <v>19</v>
      </c>
      <c r="N148" s="231" t="s">
        <v>46</v>
      </c>
      <c r="O148" s="81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4" t="s">
        <v>175</v>
      </c>
      <c r="AT148" s="214" t="s">
        <v>176</v>
      </c>
      <c r="AU148" s="214" t="s">
        <v>85</v>
      </c>
      <c r="AY148" s="14" t="s">
        <v>129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4" t="s">
        <v>83</v>
      </c>
      <c r="BK148" s="215">
        <f>ROUND(I148*H148,2)</f>
        <v>0</v>
      </c>
      <c r="BL148" s="14" t="s">
        <v>136</v>
      </c>
      <c r="BM148" s="214" t="s">
        <v>357</v>
      </c>
    </row>
    <row r="149" s="2" customFormat="1" ht="24.15" customHeight="1">
      <c r="A149" s="35"/>
      <c r="B149" s="36"/>
      <c r="C149" s="202" t="s">
        <v>315</v>
      </c>
      <c r="D149" s="202" t="s">
        <v>132</v>
      </c>
      <c r="E149" s="203" t="s">
        <v>371</v>
      </c>
      <c r="F149" s="204" t="s">
        <v>372</v>
      </c>
      <c r="G149" s="205" t="s">
        <v>142</v>
      </c>
      <c r="H149" s="206">
        <v>75</v>
      </c>
      <c r="I149" s="207"/>
      <c r="J149" s="208">
        <f>ROUND(I149*H149,2)</f>
        <v>0</v>
      </c>
      <c r="K149" s="209"/>
      <c r="L149" s="41"/>
      <c r="M149" s="210" t="s">
        <v>19</v>
      </c>
      <c r="N149" s="211" t="s">
        <v>46</v>
      </c>
      <c r="O149" s="8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4" t="s">
        <v>136</v>
      </c>
      <c r="AT149" s="214" t="s">
        <v>132</v>
      </c>
      <c r="AU149" s="214" t="s">
        <v>85</v>
      </c>
      <c r="AY149" s="14" t="s">
        <v>129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4" t="s">
        <v>83</v>
      </c>
      <c r="BK149" s="215">
        <f>ROUND(I149*H149,2)</f>
        <v>0</v>
      </c>
      <c r="BL149" s="14" t="s">
        <v>136</v>
      </c>
      <c r="BM149" s="214" t="s">
        <v>373</v>
      </c>
    </row>
    <row r="150" s="2" customFormat="1">
      <c r="A150" s="35"/>
      <c r="B150" s="36"/>
      <c r="C150" s="37"/>
      <c r="D150" s="216" t="s">
        <v>138</v>
      </c>
      <c r="E150" s="37"/>
      <c r="F150" s="217" t="s">
        <v>374</v>
      </c>
      <c r="G150" s="37"/>
      <c r="H150" s="37"/>
      <c r="I150" s="218"/>
      <c r="J150" s="37"/>
      <c r="K150" s="37"/>
      <c r="L150" s="41"/>
      <c r="M150" s="219"/>
      <c r="N150" s="220"/>
      <c r="O150" s="81"/>
      <c r="P150" s="81"/>
      <c r="Q150" s="81"/>
      <c r="R150" s="81"/>
      <c r="S150" s="81"/>
      <c r="T150" s="8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138</v>
      </c>
      <c r="AU150" s="14" t="s">
        <v>85</v>
      </c>
    </row>
    <row r="151" s="2" customFormat="1" ht="16.5" customHeight="1">
      <c r="A151" s="35"/>
      <c r="B151" s="36"/>
      <c r="C151" s="221" t="s">
        <v>319</v>
      </c>
      <c r="D151" s="221" t="s">
        <v>176</v>
      </c>
      <c r="E151" s="222" t="s">
        <v>411</v>
      </c>
      <c r="F151" s="223" t="s">
        <v>412</v>
      </c>
      <c r="G151" s="224" t="s">
        <v>142</v>
      </c>
      <c r="H151" s="225">
        <v>10</v>
      </c>
      <c r="I151" s="226"/>
      <c r="J151" s="227">
        <f>ROUND(I151*H151,2)</f>
        <v>0</v>
      </c>
      <c r="K151" s="228"/>
      <c r="L151" s="229"/>
      <c r="M151" s="230" t="s">
        <v>19</v>
      </c>
      <c r="N151" s="231" t="s">
        <v>46</v>
      </c>
      <c r="O151" s="8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4" t="s">
        <v>175</v>
      </c>
      <c r="AT151" s="214" t="s">
        <v>176</v>
      </c>
      <c r="AU151" s="214" t="s">
        <v>85</v>
      </c>
      <c r="AY151" s="14" t="s">
        <v>129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4" t="s">
        <v>83</v>
      </c>
      <c r="BK151" s="215">
        <f>ROUND(I151*H151,2)</f>
        <v>0</v>
      </c>
      <c r="BL151" s="14" t="s">
        <v>136</v>
      </c>
      <c r="BM151" s="214" t="s">
        <v>413</v>
      </c>
    </row>
    <row r="152" s="2" customFormat="1" ht="16.5" customHeight="1">
      <c r="A152" s="35"/>
      <c r="B152" s="36"/>
      <c r="C152" s="221" t="s">
        <v>323</v>
      </c>
      <c r="D152" s="221" t="s">
        <v>176</v>
      </c>
      <c r="E152" s="222" t="s">
        <v>423</v>
      </c>
      <c r="F152" s="223" t="s">
        <v>424</v>
      </c>
      <c r="G152" s="224" t="s">
        <v>142</v>
      </c>
      <c r="H152" s="225">
        <v>100</v>
      </c>
      <c r="I152" s="226"/>
      <c r="J152" s="227">
        <f>ROUND(I152*H152,2)</f>
        <v>0</v>
      </c>
      <c r="K152" s="228"/>
      <c r="L152" s="229"/>
      <c r="M152" s="230" t="s">
        <v>19</v>
      </c>
      <c r="N152" s="231" t="s">
        <v>46</v>
      </c>
      <c r="O152" s="81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4" t="s">
        <v>175</v>
      </c>
      <c r="AT152" s="214" t="s">
        <v>176</v>
      </c>
      <c r="AU152" s="214" t="s">
        <v>85</v>
      </c>
      <c r="AY152" s="14" t="s">
        <v>129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4" t="s">
        <v>83</v>
      </c>
      <c r="BK152" s="215">
        <f>ROUND(I152*H152,2)</f>
        <v>0</v>
      </c>
      <c r="BL152" s="14" t="s">
        <v>136</v>
      </c>
      <c r="BM152" s="214" t="s">
        <v>425</v>
      </c>
    </row>
    <row r="153" s="2" customFormat="1" ht="21.75" customHeight="1">
      <c r="A153" s="35"/>
      <c r="B153" s="36"/>
      <c r="C153" s="221" t="s">
        <v>327</v>
      </c>
      <c r="D153" s="221" t="s">
        <v>176</v>
      </c>
      <c r="E153" s="222" t="s">
        <v>427</v>
      </c>
      <c r="F153" s="223" t="s">
        <v>428</v>
      </c>
      <c r="G153" s="224" t="s">
        <v>142</v>
      </c>
      <c r="H153" s="225">
        <v>100</v>
      </c>
      <c r="I153" s="226"/>
      <c r="J153" s="227">
        <f>ROUND(I153*H153,2)</f>
        <v>0</v>
      </c>
      <c r="K153" s="228"/>
      <c r="L153" s="229"/>
      <c r="M153" s="230" t="s">
        <v>19</v>
      </c>
      <c r="N153" s="231" t="s">
        <v>46</v>
      </c>
      <c r="O153" s="81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4" t="s">
        <v>175</v>
      </c>
      <c r="AT153" s="214" t="s">
        <v>176</v>
      </c>
      <c r="AU153" s="214" t="s">
        <v>85</v>
      </c>
      <c r="AY153" s="14" t="s">
        <v>129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4" t="s">
        <v>83</v>
      </c>
      <c r="BK153" s="215">
        <f>ROUND(I153*H153,2)</f>
        <v>0</v>
      </c>
      <c r="BL153" s="14" t="s">
        <v>136</v>
      </c>
      <c r="BM153" s="214" t="s">
        <v>429</v>
      </c>
    </row>
    <row r="154" s="2" customFormat="1" ht="16.5" customHeight="1">
      <c r="A154" s="35"/>
      <c r="B154" s="36"/>
      <c r="C154" s="221" t="s">
        <v>333</v>
      </c>
      <c r="D154" s="221" t="s">
        <v>176</v>
      </c>
      <c r="E154" s="222" t="s">
        <v>455</v>
      </c>
      <c r="F154" s="223" t="s">
        <v>456</v>
      </c>
      <c r="G154" s="224" t="s">
        <v>142</v>
      </c>
      <c r="H154" s="225">
        <v>100</v>
      </c>
      <c r="I154" s="226"/>
      <c r="J154" s="227">
        <f>ROUND(I154*H154,2)</f>
        <v>0</v>
      </c>
      <c r="K154" s="228"/>
      <c r="L154" s="229"/>
      <c r="M154" s="230" t="s">
        <v>19</v>
      </c>
      <c r="N154" s="231" t="s">
        <v>46</v>
      </c>
      <c r="O154" s="81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4" t="s">
        <v>175</v>
      </c>
      <c r="AT154" s="214" t="s">
        <v>176</v>
      </c>
      <c r="AU154" s="214" t="s">
        <v>85</v>
      </c>
      <c r="AY154" s="14" t="s">
        <v>129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4" t="s">
        <v>83</v>
      </c>
      <c r="BK154" s="215">
        <f>ROUND(I154*H154,2)</f>
        <v>0</v>
      </c>
      <c r="BL154" s="14" t="s">
        <v>136</v>
      </c>
      <c r="BM154" s="214" t="s">
        <v>457</v>
      </c>
    </row>
    <row r="155" s="2" customFormat="1" ht="24.15" customHeight="1">
      <c r="A155" s="35"/>
      <c r="B155" s="36"/>
      <c r="C155" s="221" t="s">
        <v>338</v>
      </c>
      <c r="D155" s="221" t="s">
        <v>176</v>
      </c>
      <c r="E155" s="222" t="s">
        <v>471</v>
      </c>
      <c r="F155" s="223" t="s">
        <v>472</v>
      </c>
      <c r="G155" s="224" t="s">
        <v>142</v>
      </c>
      <c r="H155" s="225">
        <v>25</v>
      </c>
      <c r="I155" s="226"/>
      <c r="J155" s="227">
        <f>ROUND(I155*H155,2)</f>
        <v>0</v>
      </c>
      <c r="K155" s="228"/>
      <c r="L155" s="229"/>
      <c r="M155" s="230" t="s">
        <v>19</v>
      </c>
      <c r="N155" s="231" t="s">
        <v>46</v>
      </c>
      <c r="O155" s="81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4" t="s">
        <v>175</v>
      </c>
      <c r="AT155" s="214" t="s">
        <v>176</v>
      </c>
      <c r="AU155" s="214" t="s">
        <v>85</v>
      </c>
      <c r="AY155" s="14" t="s">
        <v>129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4" t="s">
        <v>83</v>
      </c>
      <c r="BK155" s="215">
        <f>ROUND(I155*H155,2)</f>
        <v>0</v>
      </c>
      <c r="BL155" s="14" t="s">
        <v>136</v>
      </c>
      <c r="BM155" s="214" t="s">
        <v>473</v>
      </c>
    </row>
    <row r="156" s="2" customFormat="1" ht="24.15" customHeight="1">
      <c r="A156" s="35"/>
      <c r="B156" s="36"/>
      <c r="C156" s="221" t="s">
        <v>342</v>
      </c>
      <c r="D156" s="221" t="s">
        <v>176</v>
      </c>
      <c r="E156" s="222" t="s">
        <v>479</v>
      </c>
      <c r="F156" s="223" t="s">
        <v>480</v>
      </c>
      <c r="G156" s="224" t="s">
        <v>142</v>
      </c>
      <c r="H156" s="225">
        <v>15</v>
      </c>
      <c r="I156" s="226"/>
      <c r="J156" s="227">
        <f>ROUND(I156*H156,2)</f>
        <v>0</v>
      </c>
      <c r="K156" s="228"/>
      <c r="L156" s="229"/>
      <c r="M156" s="230" t="s">
        <v>19</v>
      </c>
      <c r="N156" s="231" t="s">
        <v>46</v>
      </c>
      <c r="O156" s="81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4" t="s">
        <v>175</v>
      </c>
      <c r="AT156" s="214" t="s">
        <v>176</v>
      </c>
      <c r="AU156" s="214" t="s">
        <v>85</v>
      </c>
      <c r="AY156" s="14" t="s">
        <v>129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4" t="s">
        <v>83</v>
      </c>
      <c r="BK156" s="215">
        <f>ROUND(I156*H156,2)</f>
        <v>0</v>
      </c>
      <c r="BL156" s="14" t="s">
        <v>136</v>
      </c>
      <c r="BM156" s="214" t="s">
        <v>481</v>
      </c>
    </row>
    <row r="157" s="2" customFormat="1" ht="16.5" customHeight="1">
      <c r="A157" s="35"/>
      <c r="B157" s="36"/>
      <c r="C157" s="221" t="s">
        <v>346</v>
      </c>
      <c r="D157" s="221" t="s">
        <v>176</v>
      </c>
      <c r="E157" s="222" t="s">
        <v>483</v>
      </c>
      <c r="F157" s="223" t="s">
        <v>484</v>
      </c>
      <c r="G157" s="224" t="s">
        <v>142</v>
      </c>
      <c r="H157" s="225">
        <v>20</v>
      </c>
      <c r="I157" s="226"/>
      <c r="J157" s="227">
        <f>ROUND(I157*H157,2)</f>
        <v>0</v>
      </c>
      <c r="K157" s="228"/>
      <c r="L157" s="229"/>
      <c r="M157" s="230" t="s">
        <v>19</v>
      </c>
      <c r="N157" s="231" t="s">
        <v>46</v>
      </c>
      <c r="O157" s="81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4" t="s">
        <v>175</v>
      </c>
      <c r="AT157" s="214" t="s">
        <v>176</v>
      </c>
      <c r="AU157" s="214" t="s">
        <v>85</v>
      </c>
      <c r="AY157" s="14" t="s">
        <v>129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4" t="s">
        <v>83</v>
      </c>
      <c r="BK157" s="215">
        <f>ROUND(I157*H157,2)</f>
        <v>0</v>
      </c>
      <c r="BL157" s="14" t="s">
        <v>136</v>
      </c>
      <c r="BM157" s="214" t="s">
        <v>485</v>
      </c>
    </row>
    <row r="158" s="2" customFormat="1" ht="24.15" customHeight="1">
      <c r="A158" s="35"/>
      <c r="B158" s="36"/>
      <c r="C158" s="221" t="s">
        <v>350</v>
      </c>
      <c r="D158" s="221" t="s">
        <v>176</v>
      </c>
      <c r="E158" s="222" t="s">
        <v>491</v>
      </c>
      <c r="F158" s="223" t="s">
        <v>492</v>
      </c>
      <c r="G158" s="224" t="s">
        <v>142</v>
      </c>
      <c r="H158" s="225">
        <v>20</v>
      </c>
      <c r="I158" s="226"/>
      <c r="J158" s="227">
        <f>ROUND(I158*H158,2)</f>
        <v>0</v>
      </c>
      <c r="K158" s="228"/>
      <c r="L158" s="229"/>
      <c r="M158" s="230" t="s">
        <v>19</v>
      </c>
      <c r="N158" s="231" t="s">
        <v>46</v>
      </c>
      <c r="O158" s="81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4" t="s">
        <v>175</v>
      </c>
      <c r="AT158" s="214" t="s">
        <v>176</v>
      </c>
      <c r="AU158" s="214" t="s">
        <v>85</v>
      </c>
      <c r="AY158" s="14" t="s">
        <v>129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4" t="s">
        <v>83</v>
      </c>
      <c r="BK158" s="215">
        <f>ROUND(I158*H158,2)</f>
        <v>0</v>
      </c>
      <c r="BL158" s="14" t="s">
        <v>136</v>
      </c>
      <c r="BM158" s="214" t="s">
        <v>493</v>
      </c>
    </row>
    <row r="159" s="2" customFormat="1" ht="16.5" customHeight="1">
      <c r="A159" s="35"/>
      <c r="B159" s="36"/>
      <c r="C159" s="221" t="s">
        <v>354</v>
      </c>
      <c r="D159" s="221" t="s">
        <v>176</v>
      </c>
      <c r="E159" s="222" t="s">
        <v>495</v>
      </c>
      <c r="F159" s="223" t="s">
        <v>496</v>
      </c>
      <c r="G159" s="224" t="s">
        <v>142</v>
      </c>
      <c r="H159" s="225">
        <v>100</v>
      </c>
      <c r="I159" s="226"/>
      <c r="J159" s="227">
        <f>ROUND(I159*H159,2)</f>
        <v>0</v>
      </c>
      <c r="K159" s="228"/>
      <c r="L159" s="229"/>
      <c r="M159" s="230" t="s">
        <v>19</v>
      </c>
      <c r="N159" s="231" t="s">
        <v>46</v>
      </c>
      <c r="O159" s="81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4" t="s">
        <v>175</v>
      </c>
      <c r="AT159" s="214" t="s">
        <v>176</v>
      </c>
      <c r="AU159" s="214" t="s">
        <v>85</v>
      </c>
      <c r="AY159" s="14" t="s">
        <v>129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4" t="s">
        <v>83</v>
      </c>
      <c r="BK159" s="215">
        <f>ROUND(I159*H159,2)</f>
        <v>0</v>
      </c>
      <c r="BL159" s="14" t="s">
        <v>136</v>
      </c>
      <c r="BM159" s="214" t="s">
        <v>497</v>
      </c>
    </row>
    <row r="160" s="2" customFormat="1" ht="16.5" customHeight="1">
      <c r="A160" s="35"/>
      <c r="B160" s="36"/>
      <c r="C160" s="221" t="s">
        <v>358</v>
      </c>
      <c r="D160" s="221" t="s">
        <v>176</v>
      </c>
      <c r="E160" s="222" t="s">
        <v>499</v>
      </c>
      <c r="F160" s="223" t="s">
        <v>500</v>
      </c>
      <c r="G160" s="224" t="s">
        <v>142</v>
      </c>
      <c r="H160" s="225">
        <v>100</v>
      </c>
      <c r="I160" s="226"/>
      <c r="J160" s="227">
        <f>ROUND(I160*H160,2)</f>
        <v>0</v>
      </c>
      <c r="K160" s="228"/>
      <c r="L160" s="229"/>
      <c r="M160" s="230" t="s">
        <v>19</v>
      </c>
      <c r="N160" s="231" t="s">
        <v>46</v>
      </c>
      <c r="O160" s="81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4" t="s">
        <v>175</v>
      </c>
      <c r="AT160" s="214" t="s">
        <v>176</v>
      </c>
      <c r="AU160" s="214" t="s">
        <v>85</v>
      </c>
      <c r="AY160" s="14" t="s">
        <v>129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4" t="s">
        <v>83</v>
      </c>
      <c r="BK160" s="215">
        <f>ROUND(I160*H160,2)</f>
        <v>0</v>
      </c>
      <c r="BL160" s="14" t="s">
        <v>136</v>
      </c>
      <c r="BM160" s="214" t="s">
        <v>501</v>
      </c>
    </row>
    <row r="161" s="2" customFormat="1" ht="24.15" customHeight="1">
      <c r="A161" s="35"/>
      <c r="B161" s="36"/>
      <c r="C161" s="221" t="s">
        <v>362</v>
      </c>
      <c r="D161" s="221" t="s">
        <v>176</v>
      </c>
      <c r="E161" s="222" t="s">
        <v>503</v>
      </c>
      <c r="F161" s="223" t="s">
        <v>504</v>
      </c>
      <c r="G161" s="224" t="s">
        <v>142</v>
      </c>
      <c r="H161" s="225">
        <v>15</v>
      </c>
      <c r="I161" s="226"/>
      <c r="J161" s="227">
        <f>ROUND(I161*H161,2)</f>
        <v>0</v>
      </c>
      <c r="K161" s="228"/>
      <c r="L161" s="229"/>
      <c r="M161" s="230" t="s">
        <v>19</v>
      </c>
      <c r="N161" s="231" t="s">
        <v>46</v>
      </c>
      <c r="O161" s="81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4" t="s">
        <v>175</v>
      </c>
      <c r="AT161" s="214" t="s">
        <v>176</v>
      </c>
      <c r="AU161" s="214" t="s">
        <v>85</v>
      </c>
      <c r="AY161" s="14" t="s">
        <v>129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4" t="s">
        <v>83</v>
      </c>
      <c r="BK161" s="215">
        <f>ROUND(I161*H161,2)</f>
        <v>0</v>
      </c>
      <c r="BL161" s="14" t="s">
        <v>136</v>
      </c>
      <c r="BM161" s="214" t="s">
        <v>505</v>
      </c>
    </row>
    <row r="162" s="2" customFormat="1" ht="24.15" customHeight="1">
      <c r="A162" s="35"/>
      <c r="B162" s="36"/>
      <c r="C162" s="221" t="s">
        <v>366</v>
      </c>
      <c r="D162" s="221" t="s">
        <v>176</v>
      </c>
      <c r="E162" s="222" t="s">
        <v>507</v>
      </c>
      <c r="F162" s="223" t="s">
        <v>508</v>
      </c>
      <c r="G162" s="224" t="s">
        <v>142</v>
      </c>
      <c r="H162" s="225">
        <v>20</v>
      </c>
      <c r="I162" s="226"/>
      <c r="J162" s="227">
        <f>ROUND(I162*H162,2)</f>
        <v>0</v>
      </c>
      <c r="K162" s="228"/>
      <c r="L162" s="229"/>
      <c r="M162" s="230" t="s">
        <v>19</v>
      </c>
      <c r="N162" s="231" t="s">
        <v>46</v>
      </c>
      <c r="O162" s="81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4" t="s">
        <v>175</v>
      </c>
      <c r="AT162" s="214" t="s">
        <v>176</v>
      </c>
      <c r="AU162" s="214" t="s">
        <v>85</v>
      </c>
      <c r="AY162" s="14" t="s">
        <v>129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4" t="s">
        <v>83</v>
      </c>
      <c r="BK162" s="215">
        <f>ROUND(I162*H162,2)</f>
        <v>0</v>
      </c>
      <c r="BL162" s="14" t="s">
        <v>136</v>
      </c>
      <c r="BM162" s="214" t="s">
        <v>509</v>
      </c>
    </row>
    <row r="163" s="2" customFormat="1" ht="33" customHeight="1">
      <c r="A163" s="35"/>
      <c r="B163" s="36"/>
      <c r="C163" s="221" t="s">
        <v>370</v>
      </c>
      <c r="D163" s="221" t="s">
        <v>176</v>
      </c>
      <c r="E163" s="222" t="s">
        <v>511</v>
      </c>
      <c r="F163" s="223" t="s">
        <v>512</v>
      </c>
      <c r="G163" s="224" t="s">
        <v>142</v>
      </c>
      <c r="H163" s="225">
        <v>20</v>
      </c>
      <c r="I163" s="226"/>
      <c r="J163" s="227">
        <f>ROUND(I163*H163,2)</f>
        <v>0</v>
      </c>
      <c r="K163" s="228"/>
      <c r="L163" s="229"/>
      <c r="M163" s="230" t="s">
        <v>19</v>
      </c>
      <c r="N163" s="231" t="s">
        <v>46</v>
      </c>
      <c r="O163" s="81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4" t="s">
        <v>175</v>
      </c>
      <c r="AT163" s="214" t="s">
        <v>176</v>
      </c>
      <c r="AU163" s="214" t="s">
        <v>85</v>
      </c>
      <c r="AY163" s="14" t="s">
        <v>129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4" t="s">
        <v>83</v>
      </c>
      <c r="BK163" s="215">
        <f>ROUND(I163*H163,2)</f>
        <v>0</v>
      </c>
      <c r="BL163" s="14" t="s">
        <v>136</v>
      </c>
      <c r="BM163" s="214" t="s">
        <v>513</v>
      </c>
    </row>
    <row r="164" s="2" customFormat="1" ht="24.15" customHeight="1">
      <c r="A164" s="35"/>
      <c r="B164" s="36"/>
      <c r="C164" s="221" t="s">
        <v>375</v>
      </c>
      <c r="D164" s="221" t="s">
        <v>176</v>
      </c>
      <c r="E164" s="222" t="s">
        <v>519</v>
      </c>
      <c r="F164" s="223" t="s">
        <v>520</v>
      </c>
      <c r="G164" s="224" t="s">
        <v>142</v>
      </c>
      <c r="H164" s="225">
        <v>20</v>
      </c>
      <c r="I164" s="226"/>
      <c r="J164" s="227">
        <f>ROUND(I164*H164,2)</f>
        <v>0</v>
      </c>
      <c r="K164" s="228"/>
      <c r="L164" s="229"/>
      <c r="M164" s="230" t="s">
        <v>19</v>
      </c>
      <c r="N164" s="231" t="s">
        <v>46</v>
      </c>
      <c r="O164" s="81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4" t="s">
        <v>175</v>
      </c>
      <c r="AT164" s="214" t="s">
        <v>176</v>
      </c>
      <c r="AU164" s="214" t="s">
        <v>85</v>
      </c>
      <c r="AY164" s="14" t="s">
        <v>129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4" t="s">
        <v>83</v>
      </c>
      <c r="BK164" s="215">
        <f>ROUND(I164*H164,2)</f>
        <v>0</v>
      </c>
      <c r="BL164" s="14" t="s">
        <v>136</v>
      </c>
      <c r="BM164" s="214" t="s">
        <v>521</v>
      </c>
    </row>
    <row r="165" s="2" customFormat="1" ht="24.15" customHeight="1">
      <c r="A165" s="35"/>
      <c r="B165" s="36"/>
      <c r="C165" s="202" t="s">
        <v>379</v>
      </c>
      <c r="D165" s="202" t="s">
        <v>132</v>
      </c>
      <c r="E165" s="203" t="s">
        <v>523</v>
      </c>
      <c r="F165" s="204" t="s">
        <v>524</v>
      </c>
      <c r="G165" s="205" t="s">
        <v>209</v>
      </c>
      <c r="H165" s="206">
        <v>30</v>
      </c>
      <c r="I165" s="207"/>
      <c r="J165" s="208">
        <f>ROUND(I165*H165,2)</f>
        <v>0</v>
      </c>
      <c r="K165" s="209"/>
      <c r="L165" s="41"/>
      <c r="M165" s="210" t="s">
        <v>19</v>
      </c>
      <c r="N165" s="211" t="s">
        <v>46</v>
      </c>
      <c r="O165" s="81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4" t="s">
        <v>136</v>
      </c>
      <c r="AT165" s="214" t="s">
        <v>132</v>
      </c>
      <c r="AU165" s="214" t="s">
        <v>85</v>
      </c>
      <c r="AY165" s="14" t="s">
        <v>129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4" t="s">
        <v>83</v>
      </c>
      <c r="BK165" s="215">
        <f>ROUND(I165*H165,2)</f>
        <v>0</v>
      </c>
      <c r="BL165" s="14" t="s">
        <v>136</v>
      </c>
      <c r="BM165" s="214" t="s">
        <v>525</v>
      </c>
    </row>
    <row r="166" s="2" customFormat="1">
      <c r="A166" s="35"/>
      <c r="B166" s="36"/>
      <c r="C166" s="37"/>
      <c r="D166" s="216" t="s">
        <v>138</v>
      </c>
      <c r="E166" s="37"/>
      <c r="F166" s="217" t="s">
        <v>526</v>
      </c>
      <c r="G166" s="37"/>
      <c r="H166" s="37"/>
      <c r="I166" s="218"/>
      <c r="J166" s="37"/>
      <c r="K166" s="37"/>
      <c r="L166" s="41"/>
      <c r="M166" s="219"/>
      <c r="N166" s="220"/>
      <c r="O166" s="81"/>
      <c r="P166" s="81"/>
      <c r="Q166" s="81"/>
      <c r="R166" s="81"/>
      <c r="S166" s="81"/>
      <c r="T166" s="82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138</v>
      </c>
      <c r="AU166" s="14" t="s">
        <v>85</v>
      </c>
    </row>
    <row r="167" s="2" customFormat="1" ht="16.5" customHeight="1">
      <c r="A167" s="35"/>
      <c r="B167" s="36"/>
      <c r="C167" s="221" t="s">
        <v>383</v>
      </c>
      <c r="D167" s="221" t="s">
        <v>176</v>
      </c>
      <c r="E167" s="222" t="s">
        <v>528</v>
      </c>
      <c r="F167" s="223" t="s">
        <v>529</v>
      </c>
      <c r="G167" s="224" t="s">
        <v>209</v>
      </c>
      <c r="H167" s="225">
        <v>30</v>
      </c>
      <c r="I167" s="226"/>
      <c r="J167" s="227">
        <f>ROUND(I167*H167,2)</f>
        <v>0</v>
      </c>
      <c r="K167" s="228"/>
      <c r="L167" s="229"/>
      <c r="M167" s="230" t="s">
        <v>19</v>
      </c>
      <c r="N167" s="231" t="s">
        <v>46</v>
      </c>
      <c r="O167" s="81"/>
      <c r="P167" s="212">
        <f>O167*H167</f>
        <v>0</v>
      </c>
      <c r="Q167" s="212">
        <v>3.0000000000000001E-05</v>
      </c>
      <c r="R167" s="212">
        <f>Q167*H167</f>
        <v>0.00089999999999999998</v>
      </c>
      <c r="S167" s="212">
        <v>0</v>
      </c>
      <c r="T167" s="21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4" t="s">
        <v>175</v>
      </c>
      <c r="AT167" s="214" t="s">
        <v>176</v>
      </c>
      <c r="AU167" s="214" t="s">
        <v>85</v>
      </c>
      <c r="AY167" s="14" t="s">
        <v>129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4" t="s">
        <v>83</v>
      </c>
      <c r="BK167" s="215">
        <f>ROUND(I167*H167,2)</f>
        <v>0</v>
      </c>
      <c r="BL167" s="14" t="s">
        <v>136</v>
      </c>
      <c r="BM167" s="214" t="s">
        <v>530</v>
      </c>
    </row>
    <row r="168" s="2" customFormat="1" ht="16.5" customHeight="1">
      <c r="A168" s="35"/>
      <c r="B168" s="36"/>
      <c r="C168" s="221" t="s">
        <v>387</v>
      </c>
      <c r="D168" s="221" t="s">
        <v>176</v>
      </c>
      <c r="E168" s="222" t="s">
        <v>532</v>
      </c>
      <c r="F168" s="223" t="s">
        <v>533</v>
      </c>
      <c r="G168" s="224" t="s">
        <v>142</v>
      </c>
      <c r="H168" s="225">
        <v>4</v>
      </c>
      <c r="I168" s="226"/>
      <c r="J168" s="227">
        <f>ROUND(I168*H168,2)</f>
        <v>0</v>
      </c>
      <c r="K168" s="228"/>
      <c r="L168" s="229"/>
      <c r="M168" s="230" t="s">
        <v>19</v>
      </c>
      <c r="N168" s="231" t="s">
        <v>46</v>
      </c>
      <c r="O168" s="81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4" t="s">
        <v>175</v>
      </c>
      <c r="AT168" s="214" t="s">
        <v>176</v>
      </c>
      <c r="AU168" s="214" t="s">
        <v>85</v>
      </c>
      <c r="AY168" s="14" t="s">
        <v>129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4" t="s">
        <v>83</v>
      </c>
      <c r="BK168" s="215">
        <f>ROUND(I168*H168,2)</f>
        <v>0</v>
      </c>
      <c r="BL168" s="14" t="s">
        <v>136</v>
      </c>
      <c r="BM168" s="214" t="s">
        <v>534</v>
      </c>
    </row>
    <row r="169" s="2" customFormat="1" ht="24.15" customHeight="1">
      <c r="A169" s="35"/>
      <c r="B169" s="36"/>
      <c r="C169" s="202" t="s">
        <v>391</v>
      </c>
      <c r="D169" s="202" t="s">
        <v>132</v>
      </c>
      <c r="E169" s="203" t="s">
        <v>536</v>
      </c>
      <c r="F169" s="204" t="s">
        <v>537</v>
      </c>
      <c r="G169" s="205" t="s">
        <v>142</v>
      </c>
      <c r="H169" s="206">
        <v>1</v>
      </c>
      <c r="I169" s="207"/>
      <c r="J169" s="208">
        <f>ROUND(I169*H169,2)</f>
        <v>0</v>
      </c>
      <c r="K169" s="209"/>
      <c r="L169" s="41"/>
      <c r="M169" s="210" t="s">
        <v>19</v>
      </c>
      <c r="N169" s="211" t="s">
        <v>46</v>
      </c>
      <c r="O169" s="81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4" t="s">
        <v>136</v>
      </c>
      <c r="AT169" s="214" t="s">
        <v>132</v>
      </c>
      <c r="AU169" s="214" t="s">
        <v>85</v>
      </c>
      <c r="AY169" s="14" t="s">
        <v>129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4" t="s">
        <v>83</v>
      </c>
      <c r="BK169" s="215">
        <f>ROUND(I169*H169,2)</f>
        <v>0</v>
      </c>
      <c r="BL169" s="14" t="s">
        <v>136</v>
      </c>
      <c r="BM169" s="214" t="s">
        <v>538</v>
      </c>
    </row>
    <row r="170" s="2" customFormat="1" ht="16.5" customHeight="1">
      <c r="A170" s="35"/>
      <c r="B170" s="36"/>
      <c r="C170" s="202" t="s">
        <v>395</v>
      </c>
      <c r="D170" s="202" t="s">
        <v>132</v>
      </c>
      <c r="E170" s="203" t="s">
        <v>540</v>
      </c>
      <c r="F170" s="204" t="s">
        <v>541</v>
      </c>
      <c r="G170" s="205" t="s">
        <v>142</v>
      </c>
      <c r="H170" s="206">
        <v>1</v>
      </c>
      <c r="I170" s="207"/>
      <c r="J170" s="208">
        <f>ROUND(I170*H170,2)</f>
        <v>0</v>
      </c>
      <c r="K170" s="209"/>
      <c r="L170" s="41"/>
      <c r="M170" s="210" t="s">
        <v>19</v>
      </c>
      <c r="N170" s="211" t="s">
        <v>46</v>
      </c>
      <c r="O170" s="81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4" t="s">
        <v>136</v>
      </c>
      <c r="AT170" s="214" t="s">
        <v>132</v>
      </c>
      <c r="AU170" s="214" t="s">
        <v>85</v>
      </c>
      <c r="AY170" s="14" t="s">
        <v>129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4" t="s">
        <v>83</v>
      </c>
      <c r="BK170" s="215">
        <f>ROUND(I170*H170,2)</f>
        <v>0</v>
      </c>
      <c r="BL170" s="14" t="s">
        <v>136</v>
      </c>
      <c r="BM170" s="214" t="s">
        <v>542</v>
      </c>
    </row>
    <row r="171" s="12" customFormat="1" ht="22.8" customHeight="1">
      <c r="A171" s="12"/>
      <c r="B171" s="186"/>
      <c r="C171" s="187"/>
      <c r="D171" s="188" t="s">
        <v>74</v>
      </c>
      <c r="E171" s="200" t="s">
        <v>576</v>
      </c>
      <c r="F171" s="200" t="s">
        <v>577</v>
      </c>
      <c r="G171" s="187"/>
      <c r="H171" s="187"/>
      <c r="I171" s="190"/>
      <c r="J171" s="201">
        <f>BK171</f>
        <v>0</v>
      </c>
      <c r="K171" s="187"/>
      <c r="L171" s="192"/>
      <c r="M171" s="193"/>
      <c r="N171" s="194"/>
      <c r="O171" s="194"/>
      <c r="P171" s="195">
        <f>P172</f>
        <v>0</v>
      </c>
      <c r="Q171" s="194"/>
      <c r="R171" s="195">
        <f>R172</f>
        <v>0</v>
      </c>
      <c r="S171" s="194"/>
      <c r="T171" s="196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7" t="s">
        <v>154</v>
      </c>
      <c r="AT171" s="198" t="s">
        <v>74</v>
      </c>
      <c r="AU171" s="198" t="s">
        <v>83</v>
      </c>
      <c r="AY171" s="197" t="s">
        <v>129</v>
      </c>
      <c r="BK171" s="199">
        <f>BK172</f>
        <v>0</v>
      </c>
    </row>
    <row r="172" s="2" customFormat="1" ht="16.5" customHeight="1">
      <c r="A172" s="35"/>
      <c r="B172" s="36"/>
      <c r="C172" s="202" t="s">
        <v>399</v>
      </c>
      <c r="D172" s="202" t="s">
        <v>132</v>
      </c>
      <c r="E172" s="203" t="s">
        <v>579</v>
      </c>
      <c r="F172" s="204" t="s">
        <v>580</v>
      </c>
      <c r="G172" s="205" t="s">
        <v>250</v>
      </c>
      <c r="H172" s="206">
        <v>1</v>
      </c>
      <c r="I172" s="207"/>
      <c r="J172" s="208">
        <f>ROUND(I172*H172,2)</f>
        <v>0</v>
      </c>
      <c r="K172" s="209"/>
      <c r="L172" s="41"/>
      <c r="M172" s="210" t="s">
        <v>19</v>
      </c>
      <c r="N172" s="211" t="s">
        <v>46</v>
      </c>
      <c r="O172" s="81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4" t="s">
        <v>136</v>
      </c>
      <c r="AT172" s="214" t="s">
        <v>132</v>
      </c>
      <c r="AU172" s="214" t="s">
        <v>85</v>
      </c>
      <c r="AY172" s="14" t="s">
        <v>129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4" t="s">
        <v>83</v>
      </c>
      <c r="BK172" s="215">
        <f>ROUND(I172*H172,2)</f>
        <v>0</v>
      </c>
      <c r="BL172" s="14" t="s">
        <v>136</v>
      </c>
      <c r="BM172" s="214" t="s">
        <v>581</v>
      </c>
    </row>
    <row r="173" s="12" customFormat="1" ht="25.92" customHeight="1">
      <c r="A173" s="12"/>
      <c r="B173" s="186"/>
      <c r="C173" s="187"/>
      <c r="D173" s="188" t="s">
        <v>74</v>
      </c>
      <c r="E173" s="189" t="s">
        <v>176</v>
      </c>
      <c r="F173" s="189" t="s">
        <v>558</v>
      </c>
      <c r="G173" s="187"/>
      <c r="H173" s="187"/>
      <c r="I173" s="190"/>
      <c r="J173" s="191">
        <f>BK173</f>
        <v>0</v>
      </c>
      <c r="K173" s="187"/>
      <c r="L173" s="192"/>
      <c r="M173" s="193"/>
      <c r="N173" s="194"/>
      <c r="O173" s="194"/>
      <c r="P173" s="195">
        <f>P174</f>
        <v>0</v>
      </c>
      <c r="Q173" s="194"/>
      <c r="R173" s="195">
        <f>R174</f>
        <v>0.01155</v>
      </c>
      <c r="S173" s="194"/>
      <c r="T173" s="196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7" t="s">
        <v>145</v>
      </c>
      <c r="AT173" s="198" t="s">
        <v>74</v>
      </c>
      <c r="AU173" s="198" t="s">
        <v>75</v>
      </c>
      <c r="AY173" s="197" t="s">
        <v>129</v>
      </c>
      <c r="BK173" s="199">
        <f>BK174</f>
        <v>0</v>
      </c>
    </row>
    <row r="174" s="12" customFormat="1" ht="22.8" customHeight="1">
      <c r="A174" s="12"/>
      <c r="B174" s="186"/>
      <c r="C174" s="187"/>
      <c r="D174" s="188" t="s">
        <v>74</v>
      </c>
      <c r="E174" s="200" t="s">
        <v>559</v>
      </c>
      <c r="F174" s="200" t="s">
        <v>560</v>
      </c>
      <c r="G174" s="187"/>
      <c r="H174" s="187"/>
      <c r="I174" s="190"/>
      <c r="J174" s="201">
        <f>BK174</f>
        <v>0</v>
      </c>
      <c r="K174" s="187"/>
      <c r="L174" s="192"/>
      <c r="M174" s="193"/>
      <c r="N174" s="194"/>
      <c r="O174" s="194"/>
      <c r="P174" s="195">
        <f>SUM(P175:P180)</f>
        <v>0</v>
      </c>
      <c r="Q174" s="194"/>
      <c r="R174" s="195">
        <f>SUM(R175:R180)</f>
        <v>0.01155</v>
      </c>
      <c r="S174" s="194"/>
      <c r="T174" s="196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7" t="s">
        <v>145</v>
      </c>
      <c r="AT174" s="198" t="s">
        <v>74</v>
      </c>
      <c r="AU174" s="198" t="s">
        <v>83</v>
      </c>
      <c r="AY174" s="197" t="s">
        <v>129</v>
      </c>
      <c r="BK174" s="199">
        <f>SUM(BK175:BK180)</f>
        <v>0</v>
      </c>
    </row>
    <row r="175" s="2" customFormat="1" ht="44.25" customHeight="1">
      <c r="A175" s="35"/>
      <c r="B175" s="36"/>
      <c r="C175" s="202" t="s">
        <v>403</v>
      </c>
      <c r="D175" s="202" t="s">
        <v>132</v>
      </c>
      <c r="E175" s="203" t="s">
        <v>562</v>
      </c>
      <c r="F175" s="204" t="s">
        <v>563</v>
      </c>
      <c r="G175" s="205" t="s">
        <v>209</v>
      </c>
      <c r="H175" s="206">
        <v>15</v>
      </c>
      <c r="I175" s="207"/>
      <c r="J175" s="208">
        <f>ROUND(I175*H175,2)</f>
        <v>0</v>
      </c>
      <c r="K175" s="209"/>
      <c r="L175" s="41"/>
      <c r="M175" s="210" t="s">
        <v>19</v>
      </c>
      <c r="N175" s="211" t="s">
        <v>46</v>
      </c>
      <c r="O175" s="81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4" t="s">
        <v>172</v>
      </c>
      <c r="AT175" s="214" t="s">
        <v>132</v>
      </c>
      <c r="AU175" s="214" t="s">
        <v>85</v>
      </c>
      <c r="AY175" s="14" t="s">
        <v>129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4" t="s">
        <v>83</v>
      </c>
      <c r="BK175" s="215">
        <f>ROUND(I175*H175,2)</f>
        <v>0</v>
      </c>
      <c r="BL175" s="14" t="s">
        <v>172</v>
      </c>
      <c r="BM175" s="214" t="s">
        <v>688</v>
      </c>
    </row>
    <row r="176" s="2" customFormat="1">
      <c r="A176" s="35"/>
      <c r="B176" s="36"/>
      <c r="C176" s="37"/>
      <c r="D176" s="216" t="s">
        <v>138</v>
      </c>
      <c r="E176" s="37"/>
      <c r="F176" s="217" t="s">
        <v>565</v>
      </c>
      <c r="G176" s="37"/>
      <c r="H176" s="37"/>
      <c r="I176" s="218"/>
      <c r="J176" s="37"/>
      <c r="K176" s="37"/>
      <c r="L176" s="41"/>
      <c r="M176" s="219"/>
      <c r="N176" s="220"/>
      <c r="O176" s="81"/>
      <c r="P176" s="81"/>
      <c r="Q176" s="81"/>
      <c r="R176" s="81"/>
      <c r="S176" s="81"/>
      <c r="T176" s="8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138</v>
      </c>
      <c r="AU176" s="14" t="s">
        <v>85</v>
      </c>
    </row>
    <row r="177" s="2" customFormat="1" ht="33" customHeight="1">
      <c r="A177" s="35"/>
      <c r="B177" s="36"/>
      <c r="C177" s="202" t="s">
        <v>407</v>
      </c>
      <c r="D177" s="202" t="s">
        <v>132</v>
      </c>
      <c r="E177" s="203" t="s">
        <v>567</v>
      </c>
      <c r="F177" s="204" t="s">
        <v>568</v>
      </c>
      <c r="G177" s="205" t="s">
        <v>209</v>
      </c>
      <c r="H177" s="206">
        <v>15</v>
      </c>
      <c r="I177" s="207"/>
      <c r="J177" s="208">
        <f>ROUND(I177*H177,2)</f>
        <v>0</v>
      </c>
      <c r="K177" s="209"/>
      <c r="L177" s="41"/>
      <c r="M177" s="210" t="s">
        <v>19</v>
      </c>
      <c r="N177" s="211" t="s">
        <v>46</v>
      </c>
      <c r="O177" s="81"/>
      <c r="P177" s="212">
        <f>O177*H177</f>
        <v>0</v>
      </c>
      <c r="Q177" s="212">
        <v>0.00076999999999999996</v>
      </c>
      <c r="R177" s="212">
        <f>Q177*H177</f>
        <v>0.01155</v>
      </c>
      <c r="S177" s="212">
        <v>0</v>
      </c>
      <c r="T177" s="21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4" t="s">
        <v>172</v>
      </c>
      <c r="AT177" s="214" t="s">
        <v>132</v>
      </c>
      <c r="AU177" s="214" t="s">
        <v>85</v>
      </c>
      <c r="AY177" s="14" t="s">
        <v>129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4" t="s">
        <v>83</v>
      </c>
      <c r="BK177" s="215">
        <f>ROUND(I177*H177,2)</f>
        <v>0</v>
      </c>
      <c r="BL177" s="14" t="s">
        <v>172</v>
      </c>
      <c r="BM177" s="214" t="s">
        <v>689</v>
      </c>
    </row>
    <row r="178" s="2" customFormat="1">
      <c r="A178" s="35"/>
      <c r="B178" s="36"/>
      <c r="C178" s="37"/>
      <c r="D178" s="216" t="s">
        <v>138</v>
      </c>
      <c r="E178" s="37"/>
      <c r="F178" s="217" t="s">
        <v>570</v>
      </c>
      <c r="G178" s="37"/>
      <c r="H178" s="37"/>
      <c r="I178" s="218"/>
      <c r="J178" s="37"/>
      <c r="K178" s="37"/>
      <c r="L178" s="41"/>
      <c r="M178" s="219"/>
      <c r="N178" s="220"/>
      <c r="O178" s="81"/>
      <c r="P178" s="81"/>
      <c r="Q178" s="81"/>
      <c r="R178" s="81"/>
      <c r="S178" s="81"/>
      <c r="T178" s="82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138</v>
      </c>
      <c r="AU178" s="14" t="s">
        <v>85</v>
      </c>
    </row>
    <row r="179" s="2" customFormat="1" ht="24.15" customHeight="1">
      <c r="A179" s="35"/>
      <c r="B179" s="36"/>
      <c r="C179" s="202" t="s">
        <v>172</v>
      </c>
      <c r="D179" s="202" t="s">
        <v>132</v>
      </c>
      <c r="E179" s="203" t="s">
        <v>572</v>
      </c>
      <c r="F179" s="204" t="s">
        <v>573</v>
      </c>
      <c r="G179" s="205" t="s">
        <v>142</v>
      </c>
      <c r="H179" s="206">
        <v>7</v>
      </c>
      <c r="I179" s="207"/>
      <c r="J179" s="208">
        <f>ROUND(I179*H179,2)</f>
        <v>0</v>
      </c>
      <c r="K179" s="209"/>
      <c r="L179" s="41"/>
      <c r="M179" s="210" t="s">
        <v>19</v>
      </c>
      <c r="N179" s="211" t="s">
        <v>46</v>
      </c>
      <c r="O179" s="81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4" t="s">
        <v>75</v>
      </c>
      <c r="AT179" s="214" t="s">
        <v>132</v>
      </c>
      <c r="AU179" s="214" t="s">
        <v>85</v>
      </c>
      <c r="AY179" s="14" t="s">
        <v>129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4" t="s">
        <v>83</v>
      </c>
      <c r="BK179" s="215">
        <f>ROUND(I179*H179,2)</f>
        <v>0</v>
      </c>
      <c r="BL179" s="14" t="s">
        <v>154</v>
      </c>
      <c r="BM179" s="214" t="s">
        <v>690</v>
      </c>
    </row>
    <row r="180" s="2" customFormat="1">
      <c r="A180" s="35"/>
      <c r="B180" s="36"/>
      <c r="C180" s="37"/>
      <c r="D180" s="216" t="s">
        <v>138</v>
      </c>
      <c r="E180" s="37"/>
      <c r="F180" s="217" t="s">
        <v>575</v>
      </c>
      <c r="G180" s="37"/>
      <c r="H180" s="37"/>
      <c r="I180" s="218"/>
      <c r="J180" s="37"/>
      <c r="K180" s="37"/>
      <c r="L180" s="41"/>
      <c r="M180" s="219"/>
      <c r="N180" s="220"/>
      <c r="O180" s="81"/>
      <c r="P180" s="81"/>
      <c r="Q180" s="81"/>
      <c r="R180" s="81"/>
      <c r="S180" s="81"/>
      <c r="T180" s="82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138</v>
      </c>
      <c r="AU180" s="14" t="s">
        <v>85</v>
      </c>
    </row>
    <row r="181" s="12" customFormat="1" ht="25.92" customHeight="1">
      <c r="A181" s="12"/>
      <c r="B181" s="186"/>
      <c r="C181" s="187"/>
      <c r="D181" s="188" t="s">
        <v>74</v>
      </c>
      <c r="E181" s="189" t="s">
        <v>593</v>
      </c>
      <c r="F181" s="189" t="s">
        <v>594</v>
      </c>
      <c r="G181" s="187"/>
      <c r="H181" s="187"/>
      <c r="I181" s="190"/>
      <c r="J181" s="191">
        <f>BK181</f>
        <v>0</v>
      </c>
      <c r="K181" s="187"/>
      <c r="L181" s="192"/>
      <c r="M181" s="193"/>
      <c r="N181" s="194"/>
      <c r="O181" s="194"/>
      <c r="P181" s="195">
        <f>P182</f>
        <v>0</v>
      </c>
      <c r="Q181" s="194"/>
      <c r="R181" s="195">
        <f>R182</f>
        <v>0</v>
      </c>
      <c r="S181" s="194"/>
      <c r="T181" s="196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7" t="s">
        <v>154</v>
      </c>
      <c r="AT181" s="198" t="s">
        <v>74</v>
      </c>
      <c r="AU181" s="198" t="s">
        <v>75</v>
      </c>
      <c r="AY181" s="197" t="s">
        <v>129</v>
      </c>
      <c r="BK181" s="199">
        <f>BK182</f>
        <v>0</v>
      </c>
    </row>
    <row r="182" s="12" customFormat="1" ht="22.8" customHeight="1">
      <c r="A182" s="12"/>
      <c r="B182" s="186"/>
      <c r="C182" s="187"/>
      <c r="D182" s="188" t="s">
        <v>74</v>
      </c>
      <c r="E182" s="200" t="s">
        <v>595</v>
      </c>
      <c r="F182" s="200" t="s">
        <v>596</v>
      </c>
      <c r="G182" s="187"/>
      <c r="H182" s="187"/>
      <c r="I182" s="190"/>
      <c r="J182" s="201">
        <f>BK182</f>
        <v>0</v>
      </c>
      <c r="K182" s="187"/>
      <c r="L182" s="192"/>
      <c r="M182" s="193"/>
      <c r="N182" s="194"/>
      <c r="O182" s="194"/>
      <c r="P182" s="195">
        <f>SUM(P183:P190)</f>
        <v>0</v>
      </c>
      <c r="Q182" s="194"/>
      <c r="R182" s="195">
        <f>SUM(R183:R190)</f>
        <v>0</v>
      </c>
      <c r="S182" s="194"/>
      <c r="T182" s="196">
        <f>SUM(T183:T190)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7" t="s">
        <v>154</v>
      </c>
      <c r="AT182" s="198" t="s">
        <v>74</v>
      </c>
      <c r="AU182" s="198" t="s">
        <v>83</v>
      </c>
      <c r="AY182" s="197" t="s">
        <v>129</v>
      </c>
      <c r="BK182" s="199">
        <f>SUM(BK183:BK190)</f>
        <v>0</v>
      </c>
    </row>
    <row r="183" s="2" customFormat="1" ht="16.5" customHeight="1">
      <c r="A183" s="35"/>
      <c r="B183" s="36"/>
      <c r="C183" s="202" t="s">
        <v>414</v>
      </c>
      <c r="D183" s="202" t="s">
        <v>132</v>
      </c>
      <c r="E183" s="203" t="s">
        <v>598</v>
      </c>
      <c r="F183" s="204" t="s">
        <v>596</v>
      </c>
      <c r="G183" s="205" t="s">
        <v>599</v>
      </c>
      <c r="H183" s="206">
        <v>1</v>
      </c>
      <c r="I183" s="207"/>
      <c r="J183" s="208">
        <f>ROUND(I183*H183,2)</f>
        <v>0</v>
      </c>
      <c r="K183" s="209"/>
      <c r="L183" s="41"/>
      <c r="M183" s="210" t="s">
        <v>19</v>
      </c>
      <c r="N183" s="211" t="s">
        <v>46</v>
      </c>
      <c r="O183" s="81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4" t="s">
        <v>600</v>
      </c>
      <c r="AT183" s="214" t="s">
        <v>132</v>
      </c>
      <c r="AU183" s="214" t="s">
        <v>85</v>
      </c>
      <c r="AY183" s="14" t="s">
        <v>129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4" t="s">
        <v>83</v>
      </c>
      <c r="BK183" s="215">
        <f>ROUND(I183*H183,2)</f>
        <v>0</v>
      </c>
      <c r="BL183" s="14" t="s">
        <v>600</v>
      </c>
      <c r="BM183" s="214" t="s">
        <v>601</v>
      </c>
    </row>
    <row r="184" s="2" customFormat="1">
      <c r="A184" s="35"/>
      <c r="B184" s="36"/>
      <c r="C184" s="37"/>
      <c r="D184" s="216" t="s">
        <v>138</v>
      </c>
      <c r="E184" s="37"/>
      <c r="F184" s="217" t="s">
        <v>602</v>
      </c>
      <c r="G184" s="37"/>
      <c r="H184" s="37"/>
      <c r="I184" s="218"/>
      <c r="J184" s="37"/>
      <c r="K184" s="37"/>
      <c r="L184" s="41"/>
      <c r="M184" s="219"/>
      <c r="N184" s="220"/>
      <c r="O184" s="81"/>
      <c r="P184" s="81"/>
      <c r="Q184" s="81"/>
      <c r="R184" s="81"/>
      <c r="S184" s="81"/>
      <c r="T184" s="82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138</v>
      </c>
      <c r="AU184" s="14" t="s">
        <v>85</v>
      </c>
    </row>
    <row r="185" s="2" customFormat="1" ht="16.5" customHeight="1">
      <c r="A185" s="35"/>
      <c r="B185" s="36"/>
      <c r="C185" s="202" t="s">
        <v>418</v>
      </c>
      <c r="D185" s="202" t="s">
        <v>132</v>
      </c>
      <c r="E185" s="203" t="s">
        <v>604</v>
      </c>
      <c r="F185" s="204" t="s">
        <v>605</v>
      </c>
      <c r="G185" s="205" t="s">
        <v>599</v>
      </c>
      <c r="H185" s="206">
        <v>1</v>
      </c>
      <c r="I185" s="207"/>
      <c r="J185" s="208">
        <f>ROUND(I185*H185,2)</f>
        <v>0</v>
      </c>
      <c r="K185" s="209"/>
      <c r="L185" s="41"/>
      <c r="M185" s="210" t="s">
        <v>19</v>
      </c>
      <c r="N185" s="211" t="s">
        <v>46</v>
      </c>
      <c r="O185" s="81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4" t="s">
        <v>600</v>
      </c>
      <c r="AT185" s="214" t="s">
        <v>132</v>
      </c>
      <c r="AU185" s="214" t="s">
        <v>85</v>
      </c>
      <c r="AY185" s="14" t="s">
        <v>129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4" t="s">
        <v>83</v>
      </c>
      <c r="BK185" s="215">
        <f>ROUND(I185*H185,2)</f>
        <v>0</v>
      </c>
      <c r="BL185" s="14" t="s">
        <v>600</v>
      </c>
      <c r="BM185" s="214" t="s">
        <v>606</v>
      </c>
    </row>
    <row r="186" s="2" customFormat="1">
      <c r="A186" s="35"/>
      <c r="B186" s="36"/>
      <c r="C186" s="37"/>
      <c r="D186" s="216" t="s">
        <v>138</v>
      </c>
      <c r="E186" s="37"/>
      <c r="F186" s="217" t="s">
        <v>607</v>
      </c>
      <c r="G186" s="37"/>
      <c r="H186" s="37"/>
      <c r="I186" s="218"/>
      <c r="J186" s="37"/>
      <c r="K186" s="37"/>
      <c r="L186" s="41"/>
      <c r="M186" s="219"/>
      <c r="N186" s="220"/>
      <c r="O186" s="81"/>
      <c r="P186" s="81"/>
      <c r="Q186" s="81"/>
      <c r="R186" s="81"/>
      <c r="S186" s="81"/>
      <c r="T186" s="82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138</v>
      </c>
      <c r="AU186" s="14" t="s">
        <v>85</v>
      </c>
    </row>
    <row r="187" s="2" customFormat="1" ht="16.5" customHeight="1">
      <c r="A187" s="35"/>
      <c r="B187" s="36"/>
      <c r="C187" s="202" t="s">
        <v>422</v>
      </c>
      <c r="D187" s="202" t="s">
        <v>132</v>
      </c>
      <c r="E187" s="203" t="s">
        <v>609</v>
      </c>
      <c r="F187" s="204" t="s">
        <v>610</v>
      </c>
      <c r="G187" s="205" t="s">
        <v>599</v>
      </c>
      <c r="H187" s="206">
        <v>1</v>
      </c>
      <c r="I187" s="207"/>
      <c r="J187" s="208">
        <f>ROUND(I187*H187,2)</f>
        <v>0</v>
      </c>
      <c r="K187" s="209"/>
      <c r="L187" s="41"/>
      <c r="M187" s="210" t="s">
        <v>19</v>
      </c>
      <c r="N187" s="211" t="s">
        <v>46</v>
      </c>
      <c r="O187" s="81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4" t="s">
        <v>600</v>
      </c>
      <c r="AT187" s="214" t="s">
        <v>132</v>
      </c>
      <c r="AU187" s="214" t="s">
        <v>85</v>
      </c>
      <c r="AY187" s="14" t="s">
        <v>129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4" t="s">
        <v>83</v>
      </c>
      <c r="BK187" s="215">
        <f>ROUND(I187*H187,2)</f>
        <v>0</v>
      </c>
      <c r="BL187" s="14" t="s">
        <v>600</v>
      </c>
      <c r="BM187" s="214" t="s">
        <v>611</v>
      </c>
    </row>
    <row r="188" s="2" customFormat="1">
      <c r="A188" s="35"/>
      <c r="B188" s="36"/>
      <c r="C188" s="37"/>
      <c r="D188" s="216" t="s">
        <v>138</v>
      </c>
      <c r="E188" s="37"/>
      <c r="F188" s="217" t="s">
        <v>612</v>
      </c>
      <c r="G188" s="37"/>
      <c r="H188" s="37"/>
      <c r="I188" s="218"/>
      <c r="J188" s="37"/>
      <c r="K188" s="37"/>
      <c r="L188" s="41"/>
      <c r="M188" s="219"/>
      <c r="N188" s="220"/>
      <c r="O188" s="81"/>
      <c r="P188" s="81"/>
      <c r="Q188" s="81"/>
      <c r="R188" s="81"/>
      <c r="S188" s="81"/>
      <c r="T188" s="82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138</v>
      </c>
      <c r="AU188" s="14" t="s">
        <v>85</v>
      </c>
    </row>
    <row r="189" s="2" customFormat="1" ht="16.5" customHeight="1">
      <c r="A189" s="35"/>
      <c r="B189" s="36"/>
      <c r="C189" s="202" t="s">
        <v>426</v>
      </c>
      <c r="D189" s="202" t="s">
        <v>132</v>
      </c>
      <c r="E189" s="203" t="s">
        <v>614</v>
      </c>
      <c r="F189" s="204" t="s">
        <v>615</v>
      </c>
      <c r="G189" s="205" t="s">
        <v>599</v>
      </c>
      <c r="H189" s="206">
        <v>1</v>
      </c>
      <c r="I189" s="207"/>
      <c r="J189" s="208">
        <f>ROUND(I189*H189,2)</f>
        <v>0</v>
      </c>
      <c r="K189" s="209"/>
      <c r="L189" s="41"/>
      <c r="M189" s="210" t="s">
        <v>19</v>
      </c>
      <c r="N189" s="211" t="s">
        <v>46</v>
      </c>
      <c r="O189" s="81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4" t="s">
        <v>600</v>
      </c>
      <c r="AT189" s="214" t="s">
        <v>132</v>
      </c>
      <c r="AU189" s="214" t="s">
        <v>85</v>
      </c>
      <c r="AY189" s="14" t="s">
        <v>129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4" t="s">
        <v>83</v>
      </c>
      <c r="BK189" s="215">
        <f>ROUND(I189*H189,2)</f>
        <v>0</v>
      </c>
      <c r="BL189" s="14" t="s">
        <v>600</v>
      </c>
      <c r="BM189" s="214" t="s">
        <v>616</v>
      </c>
    </row>
    <row r="190" s="2" customFormat="1">
      <c r="A190" s="35"/>
      <c r="B190" s="36"/>
      <c r="C190" s="37"/>
      <c r="D190" s="216" t="s">
        <v>138</v>
      </c>
      <c r="E190" s="37"/>
      <c r="F190" s="217" t="s">
        <v>617</v>
      </c>
      <c r="G190" s="37"/>
      <c r="H190" s="37"/>
      <c r="I190" s="218"/>
      <c r="J190" s="37"/>
      <c r="K190" s="37"/>
      <c r="L190" s="41"/>
      <c r="M190" s="232"/>
      <c r="N190" s="233"/>
      <c r="O190" s="234"/>
      <c r="P190" s="234"/>
      <c r="Q190" s="234"/>
      <c r="R190" s="234"/>
      <c r="S190" s="234"/>
      <c r="T190" s="2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138</v>
      </c>
      <c r="AU190" s="14" t="s">
        <v>85</v>
      </c>
    </row>
    <row r="191" s="2" customFormat="1" ht="6.96" customHeight="1">
      <c r="A191" s="35"/>
      <c r="B191" s="56"/>
      <c r="C191" s="57"/>
      <c r="D191" s="57"/>
      <c r="E191" s="57"/>
      <c r="F191" s="57"/>
      <c r="G191" s="57"/>
      <c r="H191" s="57"/>
      <c r="I191" s="57"/>
      <c r="J191" s="57"/>
      <c r="K191" s="57"/>
      <c r="L191" s="41"/>
      <c r="M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</row>
  </sheetData>
  <sheetProtection sheet="1" autoFilter="0" formatColumns="0" formatRows="0" objects="1" scenarios="1" spinCount="100000" saltValue="WBdueElx82aa6zM93+msuOB3Hp5t0NEPr9yL+mm8MNiuBOoWYWCOoqHRNGqpF3rPgfD96222GyJYKPVZodSXCw==" hashValue="UIkRnUzlU9X0wg+h5FvZkvvdHiIErOhB+VhLbVqujf1S/SprpgU3C/Aj8jKTIBM0bV4BWwvBBsAb4xerCtmmUA==" algorithmName="SHA-512" password="CC35"/>
  <autoFilter ref="C88:K19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2/946112121"/>
    <hyperlink ref="F95" r:id="rId2" display="https://podminky.urs.cz/item/CS_URS_2023_02/946112221"/>
    <hyperlink ref="F97" r:id="rId3" display="https://podminky.urs.cz/item/CS_URS_2023_02/946112821"/>
    <hyperlink ref="F102" r:id="rId4" display="https://podminky.urs.cz/item/CS_URS_2023_02/210021055"/>
    <hyperlink ref="F105" r:id="rId5" display="https://podminky.urs.cz/item/CS_URS_2023_02/460932121"/>
    <hyperlink ref="F109" r:id="rId6" display="https://podminky.urs.cz/item/CS_URS_2023_02/741112023"/>
    <hyperlink ref="F112" r:id="rId7" display="https://podminky.urs.cz/item/CS_URS_2023_02/741112023"/>
    <hyperlink ref="F115" r:id="rId8" display="https://podminky.urs.cz/item/CS_URS_2023_02/741122211"/>
    <hyperlink ref="F118" r:id="rId9" display="https://podminky.urs.cz/item/CS_URS_2023_02/741122237"/>
    <hyperlink ref="F122" r:id="rId10" display="https://podminky.urs.cz/item/CS_URS_2023_02/741130001"/>
    <hyperlink ref="F124" r:id="rId11" display="https://podminky.urs.cz/item/CS_URS_2023_02/741210002"/>
    <hyperlink ref="F131" r:id="rId12" display="https://podminky.urs.cz/item/CS_URS_2023_02/741372152"/>
    <hyperlink ref="F137" r:id="rId13" display="https://podminky.urs.cz/item/CS_URS_2023_02/741372101"/>
    <hyperlink ref="F143" r:id="rId14" display="https://podminky.urs.cz/item/CS_URS_2023_02/742110102.1"/>
    <hyperlink ref="F150" r:id="rId15" display="https://podminky.urs.cz/item/CS_URS_2023_02/742110122.1"/>
    <hyperlink ref="F166" r:id="rId16" display="https://podminky.urs.cz/item/CS_URS_2023_02/742121001"/>
    <hyperlink ref="F176" r:id="rId17" display="https://podminky.urs.cz/item/CS_URS_2023_02/460680605"/>
    <hyperlink ref="F178" r:id="rId18" display="https://podminky.urs.cz/item/CS_URS_2023_02/460710005"/>
    <hyperlink ref="F180" r:id="rId19" display="https://podminky.urs.cz/item/CS_URS_2023_02/742190004"/>
    <hyperlink ref="F184" r:id="rId20" display="https://podminky.urs.cz/item/CS_URS_2023_02/030001000"/>
    <hyperlink ref="F186" r:id="rId21" display="https://podminky.urs.cz/item/CS_URS_2023_02/032002000"/>
    <hyperlink ref="F188" r:id="rId22" display="https://podminky.urs.cz/item/CS_URS_2023_02/034002000"/>
    <hyperlink ref="F190" r:id="rId23" display="https://podminky.urs.cz/item/CS_URS_2023_02/03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85</v>
      </c>
    </row>
    <row r="4" hidden="1" s="1" customFormat="1" ht="24.96" customHeight="1">
      <c r="B4" s="17"/>
      <c r="D4" s="127" t="s">
        <v>95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26.25" customHeight="1">
      <c r="B7" s="17"/>
      <c r="E7" s="130" t="str">
        <f>'Rekapitulace stavby'!K6</f>
        <v>Víceúčelová sportovní hala Hodonín - oprava a modernizace po tornádu - D1.4.3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96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30" customHeight="1">
      <c r="A9" s="35"/>
      <c r="B9" s="41"/>
      <c r="C9" s="35"/>
      <c r="D9" s="35"/>
      <c r="E9" s="132" t="s">
        <v>691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28. 4. 2023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30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31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33</v>
      </c>
      <c r="E20" s="35"/>
      <c r="F20" s="35"/>
      <c r="G20" s="35"/>
      <c r="H20" s="35"/>
      <c r="I20" s="129" t="s">
        <v>26</v>
      </c>
      <c r="J20" s="133" t="s">
        <v>34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35</v>
      </c>
      <c r="F21" s="35"/>
      <c r="G21" s="35"/>
      <c r="H21" s="35"/>
      <c r="I21" s="129" t="s">
        <v>29</v>
      </c>
      <c r="J21" s="133" t="s">
        <v>36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38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39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71.25" customHeight="1">
      <c r="A27" s="135"/>
      <c r="B27" s="136"/>
      <c r="C27" s="135"/>
      <c r="D27" s="135"/>
      <c r="E27" s="137" t="s">
        <v>40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41</v>
      </c>
      <c r="E30" s="35"/>
      <c r="F30" s="35"/>
      <c r="G30" s="35"/>
      <c r="H30" s="35"/>
      <c r="I30" s="35"/>
      <c r="J30" s="141">
        <f>ROUND(J84,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43</v>
      </c>
      <c r="G32" s="35"/>
      <c r="H32" s="35"/>
      <c r="I32" s="142" t="s">
        <v>42</v>
      </c>
      <c r="J32" s="142" t="s">
        <v>44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45</v>
      </c>
      <c r="E33" s="129" t="s">
        <v>46</v>
      </c>
      <c r="F33" s="144">
        <f>ROUND((SUM(BE84:BE105)),  2)</f>
        <v>0</v>
      </c>
      <c r="G33" s="35"/>
      <c r="H33" s="35"/>
      <c r="I33" s="145">
        <v>0.20999999999999999</v>
      </c>
      <c r="J33" s="144">
        <f>ROUND(((SUM(BE84:BE105))*I33),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47</v>
      </c>
      <c r="F34" s="144">
        <f>ROUND((SUM(BF84:BF105)),  2)</f>
        <v>0</v>
      </c>
      <c r="G34" s="35"/>
      <c r="H34" s="35"/>
      <c r="I34" s="145">
        <v>0.14999999999999999</v>
      </c>
      <c r="J34" s="144">
        <f>ROUND(((SUM(BF84:BF105))*I34),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48</v>
      </c>
      <c r="F35" s="144">
        <f>ROUND((SUM(BG84:BG105)),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49</v>
      </c>
      <c r="F36" s="144">
        <f>ROUND((SUM(BH84:BH105)),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50</v>
      </c>
      <c r="F37" s="144">
        <f>ROUND((SUM(BI84:BI105)),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51</v>
      </c>
      <c r="E39" s="148"/>
      <c r="F39" s="148"/>
      <c r="G39" s="149" t="s">
        <v>52</v>
      </c>
      <c r="H39" s="150" t="s">
        <v>53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98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26.25" customHeight="1">
      <c r="A48" s="35"/>
      <c r="B48" s="36"/>
      <c r="C48" s="37"/>
      <c r="D48" s="37"/>
      <c r="E48" s="157" t="str">
        <f>E7</f>
        <v>Víceúčelová sportovní hala Hodonín - oprava a modernizace po tornádu - D1.4.3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96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30" customHeight="1">
      <c r="A50" s="35"/>
      <c r="B50" s="36"/>
      <c r="C50" s="37"/>
      <c r="D50" s="37"/>
      <c r="E50" s="66" t="str">
        <f>E9</f>
        <v>D1.4.3.4 - Umělé osvětlení sál aerobiku - neuznatelné náklady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28. 4. 2023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Město Hodonín</v>
      </c>
      <c r="G54" s="37"/>
      <c r="H54" s="37"/>
      <c r="I54" s="29" t="s">
        <v>33</v>
      </c>
      <c r="J54" s="33" t="str">
        <f>E21</f>
        <v>Marek Hrbotický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38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99</v>
      </c>
      <c r="D57" s="159"/>
      <c r="E57" s="159"/>
      <c r="F57" s="159"/>
      <c r="G57" s="159"/>
      <c r="H57" s="159"/>
      <c r="I57" s="159"/>
      <c r="J57" s="160" t="s">
        <v>100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73</v>
      </c>
      <c r="D59" s="37"/>
      <c r="E59" s="37"/>
      <c r="F59" s="37"/>
      <c r="G59" s="37"/>
      <c r="H59" s="37"/>
      <c r="I59" s="37"/>
      <c r="J59" s="99">
        <f>J84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101</v>
      </c>
    </row>
    <row r="60" hidden="1" s="9" customFormat="1" ht="24.96" customHeight="1">
      <c r="A60" s="9"/>
      <c r="B60" s="162"/>
      <c r="C60" s="163"/>
      <c r="D60" s="164" t="s">
        <v>112</v>
      </c>
      <c r="E60" s="165"/>
      <c r="F60" s="165"/>
      <c r="G60" s="165"/>
      <c r="H60" s="165"/>
      <c r="I60" s="165"/>
      <c r="J60" s="166">
        <f>J85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619</v>
      </c>
      <c r="E61" s="171"/>
      <c r="F61" s="171"/>
      <c r="G61" s="171"/>
      <c r="H61" s="171"/>
      <c r="I61" s="171"/>
      <c r="J61" s="172">
        <f>J86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620</v>
      </c>
      <c r="E62" s="171"/>
      <c r="F62" s="171"/>
      <c r="G62" s="171"/>
      <c r="H62" s="171"/>
      <c r="I62" s="171"/>
      <c r="J62" s="172">
        <f>J91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621</v>
      </c>
      <c r="E63" s="171"/>
      <c r="F63" s="171"/>
      <c r="G63" s="171"/>
      <c r="H63" s="171"/>
      <c r="I63" s="171"/>
      <c r="J63" s="172">
        <f>J96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622</v>
      </c>
      <c r="E64" s="171"/>
      <c r="F64" s="171"/>
      <c r="G64" s="171"/>
      <c r="H64" s="171"/>
      <c r="I64" s="171"/>
      <c r="J64" s="172">
        <f>J101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3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/>
    <row r="68" hidden="1"/>
    <row r="69" hidden="1"/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114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6.25" customHeight="1">
      <c r="A74" s="35"/>
      <c r="B74" s="36"/>
      <c r="C74" s="37"/>
      <c r="D74" s="37"/>
      <c r="E74" s="157" t="str">
        <f>E7</f>
        <v>Víceúčelová sportovní hala Hodonín - oprava a modernizace po tornádu - D1.4.3</v>
      </c>
      <c r="F74" s="29"/>
      <c r="G74" s="29"/>
      <c r="H74" s="29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96</v>
      </c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30" customHeight="1">
      <c r="A76" s="35"/>
      <c r="B76" s="36"/>
      <c r="C76" s="37"/>
      <c r="D76" s="37"/>
      <c r="E76" s="66" t="str">
        <f>E9</f>
        <v>D1.4.3.4 - Umělé osvětlení sál aerobiku - neuznatelné náklady</v>
      </c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21</v>
      </c>
      <c r="D78" s="37"/>
      <c r="E78" s="37"/>
      <c r="F78" s="24" t="str">
        <f>F12</f>
        <v xml:space="preserve"> </v>
      </c>
      <c r="G78" s="37"/>
      <c r="H78" s="37"/>
      <c r="I78" s="29" t="s">
        <v>23</v>
      </c>
      <c r="J78" s="69" t="str">
        <f>IF(J12="","",J12)</f>
        <v>28. 4. 2023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5.15" customHeight="1">
      <c r="A80" s="35"/>
      <c r="B80" s="36"/>
      <c r="C80" s="29" t="s">
        <v>25</v>
      </c>
      <c r="D80" s="37"/>
      <c r="E80" s="37"/>
      <c r="F80" s="24" t="str">
        <f>E15</f>
        <v>Město Hodonín</v>
      </c>
      <c r="G80" s="37"/>
      <c r="H80" s="37"/>
      <c r="I80" s="29" t="s">
        <v>33</v>
      </c>
      <c r="J80" s="33" t="str">
        <f>E21</f>
        <v>Marek Hrbotický</v>
      </c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5.15" customHeight="1">
      <c r="A81" s="35"/>
      <c r="B81" s="36"/>
      <c r="C81" s="29" t="s">
        <v>31</v>
      </c>
      <c r="D81" s="37"/>
      <c r="E81" s="37"/>
      <c r="F81" s="24" t="str">
        <f>IF(E18="","",E18)</f>
        <v>Vyplň údaj</v>
      </c>
      <c r="G81" s="37"/>
      <c r="H81" s="37"/>
      <c r="I81" s="29" t="s">
        <v>38</v>
      </c>
      <c r="J81" s="33" t="str">
        <f>E24</f>
        <v xml:space="preserve"> 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0.32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11" customFormat="1" ht="29.28" customHeight="1">
      <c r="A83" s="174"/>
      <c r="B83" s="175"/>
      <c r="C83" s="176" t="s">
        <v>115</v>
      </c>
      <c r="D83" s="177" t="s">
        <v>60</v>
      </c>
      <c r="E83" s="177" t="s">
        <v>56</v>
      </c>
      <c r="F83" s="177" t="s">
        <v>57</v>
      </c>
      <c r="G83" s="177" t="s">
        <v>116</v>
      </c>
      <c r="H83" s="177" t="s">
        <v>117</v>
      </c>
      <c r="I83" s="177" t="s">
        <v>118</v>
      </c>
      <c r="J83" s="178" t="s">
        <v>100</v>
      </c>
      <c r="K83" s="179" t="s">
        <v>119</v>
      </c>
      <c r="L83" s="180"/>
      <c r="M83" s="89" t="s">
        <v>19</v>
      </c>
      <c r="N83" s="90" t="s">
        <v>45</v>
      </c>
      <c r="O83" s="90" t="s">
        <v>120</v>
      </c>
      <c r="P83" s="90" t="s">
        <v>121</v>
      </c>
      <c r="Q83" s="90" t="s">
        <v>122</v>
      </c>
      <c r="R83" s="90" t="s">
        <v>123</v>
      </c>
      <c r="S83" s="90" t="s">
        <v>124</v>
      </c>
      <c r="T83" s="91" t="s">
        <v>125</v>
      </c>
      <c r="U83" s="174"/>
      <c r="V83" s="174"/>
      <c r="W83" s="174"/>
      <c r="X83" s="174"/>
      <c r="Y83" s="174"/>
      <c r="Z83" s="174"/>
      <c r="AA83" s="174"/>
      <c r="AB83" s="174"/>
      <c r="AC83" s="174"/>
      <c r="AD83" s="174"/>
      <c r="AE83" s="174"/>
    </row>
    <row r="84" s="2" customFormat="1" ht="22.8" customHeight="1">
      <c r="A84" s="35"/>
      <c r="B84" s="36"/>
      <c r="C84" s="96" t="s">
        <v>126</v>
      </c>
      <c r="D84" s="37"/>
      <c r="E84" s="37"/>
      <c r="F84" s="37"/>
      <c r="G84" s="37"/>
      <c r="H84" s="37"/>
      <c r="I84" s="37"/>
      <c r="J84" s="181">
        <f>BK84</f>
        <v>0</v>
      </c>
      <c r="K84" s="37"/>
      <c r="L84" s="41"/>
      <c r="M84" s="92"/>
      <c r="N84" s="182"/>
      <c r="O84" s="93"/>
      <c r="P84" s="183">
        <f>P85</f>
        <v>0</v>
      </c>
      <c r="Q84" s="93"/>
      <c r="R84" s="183">
        <f>R85</f>
        <v>0</v>
      </c>
      <c r="S84" s="93"/>
      <c r="T84" s="184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74</v>
      </c>
      <c r="AU84" s="14" t="s">
        <v>101</v>
      </c>
      <c r="BK84" s="185">
        <f>BK85</f>
        <v>0</v>
      </c>
    </row>
    <row r="85" s="12" customFormat="1" ht="25.92" customHeight="1">
      <c r="A85" s="12"/>
      <c r="B85" s="186"/>
      <c r="C85" s="187"/>
      <c r="D85" s="188" t="s">
        <v>74</v>
      </c>
      <c r="E85" s="189" t="s">
        <v>593</v>
      </c>
      <c r="F85" s="189" t="s">
        <v>594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P86+P91+P96+P101</f>
        <v>0</v>
      </c>
      <c r="Q85" s="194"/>
      <c r="R85" s="195">
        <f>R86+R91+R96+R101</f>
        <v>0</v>
      </c>
      <c r="S85" s="194"/>
      <c r="T85" s="196">
        <f>T86+T91+T96+T101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154</v>
      </c>
      <c r="AT85" s="198" t="s">
        <v>74</v>
      </c>
      <c r="AU85" s="198" t="s">
        <v>75</v>
      </c>
      <c r="AY85" s="197" t="s">
        <v>129</v>
      </c>
      <c r="BK85" s="199">
        <f>BK86+BK91+BK96+BK101</f>
        <v>0</v>
      </c>
    </row>
    <row r="86" s="12" customFormat="1" ht="22.8" customHeight="1">
      <c r="A86" s="12"/>
      <c r="B86" s="186"/>
      <c r="C86" s="187"/>
      <c r="D86" s="188" t="s">
        <v>74</v>
      </c>
      <c r="E86" s="200" t="s">
        <v>623</v>
      </c>
      <c r="F86" s="200" t="s">
        <v>624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SUM(P87:P90)</f>
        <v>0</v>
      </c>
      <c r="Q86" s="194"/>
      <c r="R86" s="195">
        <f>SUM(R87:R90)</f>
        <v>0</v>
      </c>
      <c r="S86" s="194"/>
      <c r="T86" s="196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154</v>
      </c>
      <c r="AT86" s="198" t="s">
        <v>74</v>
      </c>
      <c r="AU86" s="198" t="s">
        <v>83</v>
      </c>
      <c r="AY86" s="197" t="s">
        <v>129</v>
      </c>
      <c r="BK86" s="199">
        <f>SUM(BK87:BK90)</f>
        <v>0</v>
      </c>
    </row>
    <row r="87" s="2" customFormat="1" ht="37.8" customHeight="1">
      <c r="A87" s="35"/>
      <c r="B87" s="36"/>
      <c r="C87" s="202" t="s">
        <v>83</v>
      </c>
      <c r="D87" s="202" t="s">
        <v>132</v>
      </c>
      <c r="E87" s="203" t="s">
        <v>625</v>
      </c>
      <c r="F87" s="204" t="s">
        <v>626</v>
      </c>
      <c r="G87" s="205" t="s">
        <v>250</v>
      </c>
      <c r="H87" s="206">
        <v>1</v>
      </c>
      <c r="I87" s="207"/>
      <c r="J87" s="208">
        <f>ROUND(I87*H87,2)</f>
        <v>0</v>
      </c>
      <c r="K87" s="209"/>
      <c r="L87" s="41"/>
      <c r="M87" s="210" t="s">
        <v>19</v>
      </c>
      <c r="N87" s="211" t="s">
        <v>46</v>
      </c>
      <c r="O87" s="81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4" t="s">
        <v>600</v>
      </c>
      <c r="AT87" s="214" t="s">
        <v>132</v>
      </c>
      <c r="AU87" s="214" t="s">
        <v>85</v>
      </c>
      <c r="AY87" s="14" t="s">
        <v>129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4" t="s">
        <v>83</v>
      </c>
      <c r="BK87" s="215">
        <f>ROUND(I87*H87,2)</f>
        <v>0</v>
      </c>
      <c r="BL87" s="14" t="s">
        <v>600</v>
      </c>
      <c r="BM87" s="214" t="s">
        <v>627</v>
      </c>
    </row>
    <row r="88" s="2" customFormat="1">
      <c r="A88" s="35"/>
      <c r="B88" s="36"/>
      <c r="C88" s="37"/>
      <c r="D88" s="216" t="s">
        <v>138</v>
      </c>
      <c r="E88" s="37"/>
      <c r="F88" s="217" t="s">
        <v>628</v>
      </c>
      <c r="G88" s="37"/>
      <c r="H88" s="37"/>
      <c r="I88" s="218"/>
      <c r="J88" s="37"/>
      <c r="K88" s="37"/>
      <c r="L88" s="41"/>
      <c r="M88" s="219"/>
      <c r="N88" s="220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138</v>
      </c>
      <c r="AU88" s="14" t="s">
        <v>85</v>
      </c>
    </row>
    <row r="89" s="2" customFormat="1" ht="16.5" customHeight="1">
      <c r="A89" s="35"/>
      <c r="B89" s="36"/>
      <c r="C89" s="202" t="s">
        <v>85</v>
      </c>
      <c r="D89" s="202" t="s">
        <v>132</v>
      </c>
      <c r="E89" s="203" t="s">
        <v>629</v>
      </c>
      <c r="F89" s="204" t="s">
        <v>630</v>
      </c>
      <c r="G89" s="205" t="s">
        <v>250</v>
      </c>
      <c r="H89" s="206">
        <v>1</v>
      </c>
      <c r="I89" s="207"/>
      <c r="J89" s="208">
        <f>ROUND(I89*H89,2)</f>
        <v>0</v>
      </c>
      <c r="K89" s="209"/>
      <c r="L89" s="41"/>
      <c r="M89" s="210" t="s">
        <v>19</v>
      </c>
      <c r="N89" s="211" t="s">
        <v>46</v>
      </c>
      <c r="O89" s="81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4" t="s">
        <v>600</v>
      </c>
      <c r="AT89" s="214" t="s">
        <v>132</v>
      </c>
      <c r="AU89" s="214" t="s">
        <v>85</v>
      </c>
      <c r="AY89" s="14" t="s">
        <v>129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4" t="s">
        <v>83</v>
      </c>
      <c r="BK89" s="215">
        <f>ROUND(I89*H89,2)</f>
        <v>0</v>
      </c>
      <c r="BL89" s="14" t="s">
        <v>600</v>
      </c>
      <c r="BM89" s="214" t="s">
        <v>692</v>
      </c>
    </row>
    <row r="90" s="2" customFormat="1">
      <c r="A90" s="35"/>
      <c r="B90" s="36"/>
      <c r="C90" s="37"/>
      <c r="D90" s="216" t="s">
        <v>138</v>
      </c>
      <c r="E90" s="37"/>
      <c r="F90" s="217" t="s">
        <v>632</v>
      </c>
      <c r="G90" s="37"/>
      <c r="H90" s="37"/>
      <c r="I90" s="218"/>
      <c r="J90" s="37"/>
      <c r="K90" s="37"/>
      <c r="L90" s="41"/>
      <c r="M90" s="219"/>
      <c r="N90" s="220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138</v>
      </c>
      <c r="AU90" s="14" t="s">
        <v>85</v>
      </c>
    </row>
    <row r="91" s="12" customFormat="1" ht="22.8" customHeight="1">
      <c r="A91" s="12"/>
      <c r="B91" s="186"/>
      <c r="C91" s="187"/>
      <c r="D91" s="188" t="s">
        <v>74</v>
      </c>
      <c r="E91" s="200" t="s">
        <v>633</v>
      </c>
      <c r="F91" s="200" t="s">
        <v>634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SUM(P92:P95)</f>
        <v>0</v>
      </c>
      <c r="Q91" s="194"/>
      <c r="R91" s="195">
        <f>SUM(R92:R95)</f>
        <v>0</v>
      </c>
      <c r="S91" s="194"/>
      <c r="T91" s="196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154</v>
      </c>
      <c r="AT91" s="198" t="s">
        <v>74</v>
      </c>
      <c r="AU91" s="198" t="s">
        <v>83</v>
      </c>
      <c r="AY91" s="197" t="s">
        <v>129</v>
      </c>
      <c r="BK91" s="199">
        <f>SUM(BK92:BK95)</f>
        <v>0</v>
      </c>
    </row>
    <row r="92" s="2" customFormat="1" ht="16.5" customHeight="1">
      <c r="A92" s="35"/>
      <c r="B92" s="36"/>
      <c r="C92" s="202" t="s">
        <v>145</v>
      </c>
      <c r="D92" s="202" t="s">
        <v>132</v>
      </c>
      <c r="E92" s="203" t="s">
        <v>635</v>
      </c>
      <c r="F92" s="204" t="s">
        <v>636</v>
      </c>
      <c r="G92" s="205" t="s">
        <v>268</v>
      </c>
      <c r="H92" s="206">
        <v>1</v>
      </c>
      <c r="I92" s="207"/>
      <c r="J92" s="208">
        <f>ROUND(I92*H92,2)</f>
        <v>0</v>
      </c>
      <c r="K92" s="209"/>
      <c r="L92" s="41"/>
      <c r="M92" s="210" t="s">
        <v>19</v>
      </c>
      <c r="N92" s="211" t="s">
        <v>46</v>
      </c>
      <c r="O92" s="81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4" t="s">
        <v>136</v>
      </c>
      <c r="AT92" s="214" t="s">
        <v>132</v>
      </c>
      <c r="AU92" s="214" t="s">
        <v>85</v>
      </c>
      <c r="AY92" s="14" t="s">
        <v>129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4" t="s">
        <v>83</v>
      </c>
      <c r="BK92" s="215">
        <f>ROUND(I92*H92,2)</f>
        <v>0</v>
      </c>
      <c r="BL92" s="14" t="s">
        <v>136</v>
      </c>
      <c r="BM92" s="214" t="s">
        <v>637</v>
      </c>
    </row>
    <row r="93" s="2" customFormat="1">
      <c r="A93" s="35"/>
      <c r="B93" s="36"/>
      <c r="C93" s="37"/>
      <c r="D93" s="216" t="s">
        <v>138</v>
      </c>
      <c r="E93" s="37"/>
      <c r="F93" s="217" t="s">
        <v>638</v>
      </c>
      <c r="G93" s="37"/>
      <c r="H93" s="37"/>
      <c r="I93" s="218"/>
      <c r="J93" s="37"/>
      <c r="K93" s="37"/>
      <c r="L93" s="41"/>
      <c r="M93" s="219"/>
      <c r="N93" s="22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138</v>
      </c>
      <c r="AU93" s="14" t="s">
        <v>85</v>
      </c>
    </row>
    <row r="94" s="2" customFormat="1" ht="16.5" customHeight="1">
      <c r="A94" s="35"/>
      <c r="B94" s="36"/>
      <c r="C94" s="202" t="s">
        <v>136</v>
      </c>
      <c r="D94" s="202" t="s">
        <v>132</v>
      </c>
      <c r="E94" s="203" t="s">
        <v>639</v>
      </c>
      <c r="F94" s="204" t="s">
        <v>640</v>
      </c>
      <c r="G94" s="205" t="s">
        <v>167</v>
      </c>
      <c r="H94" s="206">
        <v>15</v>
      </c>
      <c r="I94" s="207"/>
      <c r="J94" s="208">
        <f>ROUND(I94*H94,2)</f>
        <v>0</v>
      </c>
      <c r="K94" s="209"/>
      <c r="L94" s="41"/>
      <c r="M94" s="210" t="s">
        <v>19</v>
      </c>
      <c r="N94" s="211" t="s">
        <v>46</v>
      </c>
      <c r="O94" s="81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4" t="s">
        <v>600</v>
      </c>
      <c r="AT94" s="214" t="s">
        <v>132</v>
      </c>
      <c r="AU94" s="214" t="s">
        <v>85</v>
      </c>
      <c r="AY94" s="14" t="s">
        <v>129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4" t="s">
        <v>83</v>
      </c>
      <c r="BK94" s="215">
        <f>ROUND(I94*H94,2)</f>
        <v>0</v>
      </c>
      <c r="BL94" s="14" t="s">
        <v>600</v>
      </c>
      <c r="BM94" s="214" t="s">
        <v>693</v>
      </c>
    </row>
    <row r="95" s="2" customFormat="1">
      <c r="A95" s="35"/>
      <c r="B95" s="36"/>
      <c r="C95" s="37"/>
      <c r="D95" s="216" t="s">
        <v>138</v>
      </c>
      <c r="E95" s="37"/>
      <c r="F95" s="217" t="s">
        <v>642</v>
      </c>
      <c r="G95" s="37"/>
      <c r="H95" s="37"/>
      <c r="I95" s="218"/>
      <c r="J95" s="37"/>
      <c r="K95" s="37"/>
      <c r="L95" s="41"/>
      <c r="M95" s="219"/>
      <c r="N95" s="22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138</v>
      </c>
      <c r="AU95" s="14" t="s">
        <v>85</v>
      </c>
    </row>
    <row r="96" s="12" customFormat="1" ht="22.8" customHeight="1">
      <c r="A96" s="12"/>
      <c r="B96" s="186"/>
      <c r="C96" s="187"/>
      <c r="D96" s="188" t="s">
        <v>74</v>
      </c>
      <c r="E96" s="200" t="s">
        <v>643</v>
      </c>
      <c r="F96" s="200" t="s">
        <v>644</v>
      </c>
      <c r="G96" s="187"/>
      <c r="H96" s="187"/>
      <c r="I96" s="190"/>
      <c r="J96" s="201">
        <f>BK96</f>
        <v>0</v>
      </c>
      <c r="K96" s="187"/>
      <c r="L96" s="192"/>
      <c r="M96" s="193"/>
      <c r="N96" s="194"/>
      <c r="O96" s="194"/>
      <c r="P96" s="195">
        <f>SUM(P97:P100)</f>
        <v>0</v>
      </c>
      <c r="Q96" s="194"/>
      <c r="R96" s="195">
        <f>SUM(R97:R100)</f>
        <v>0</v>
      </c>
      <c r="S96" s="194"/>
      <c r="T96" s="196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7" t="s">
        <v>154</v>
      </c>
      <c r="AT96" s="198" t="s">
        <v>74</v>
      </c>
      <c r="AU96" s="198" t="s">
        <v>83</v>
      </c>
      <c r="AY96" s="197" t="s">
        <v>129</v>
      </c>
      <c r="BK96" s="199">
        <f>SUM(BK97:BK100)</f>
        <v>0</v>
      </c>
    </row>
    <row r="97" s="2" customFormat="1" ht="16.5" customHeight="1">
      <c r="A97" s="35"/>
      <c r="B97" s="36"/>
      <c r="C97" s="202" t="s">
        <v>154</v>
      </c>
      <c r="D97" s="202" t="s">
        <v>132</v>
      </c>
      <c r="E97" s="203" t="s">
        <v>645</v>
      </c>
      <c r="F97" s="204" t="s">
        <v>646</v>
      </c>
      <c r="G97" s="205" t="s">
        <v>599</v>
      </c>
      <c r="H97" s="206">
        <v>1</v>
      </c>
      <c r="I97" s="207"/>
      <c r="J97" s="208">
        <f>ROUND(I97*H97,2)</f>
        <v>0</v>
      </c>
      <c r="K97" s="209"/>
      <c r="L97" s="41"/>
      <c r="M97" s="210" t="s">
        <v>19</v>
      </c>
      <c r="N97" s="211" t="s">
        <v>46</v>
      </c>
      <c r="O97" s="81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4" t="s">
        <v>600</v>
      </c>
      <c r="AT97" s="214" t="s">
        <v>132</v>
      </c>
      <c r="AU97" s="214" t="s">
        <v>85</v>
      </c>
      <c r="AY97" s="14" t="s">
        <v>129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4" t="s">
        <v>83</v>
      </c>
      <c r="BK97" s="215">
        <f>ROUND(I97*H97,2)</f>
        <v>0</v>
      </c>
      <c r="BL97" s="14" t="s">
        <v>600</v>
      </c>
      <c r="BM97" s="214" t="s">
        <v>647</v>
      </c>
    </row>
    <row r="98" s="2" customFormat="1">
      <c r="A98" s="35"/>
      <c r="B98" s="36"/>
      <c r="C98" s="37"/>
      <c r="D98" s="216" t="s">
        <v>138</v>
      </c>
      <c r="E98" s="37"/>
      <c r="F98" s="217" t="s">
        <v>648</v>
      </c>
      <c r="G98" s="37"/>
      <c r="H98" s="37"/>
      <c r="I98" s="218"/>
      <c r="J98" s="37"/>
      <c r="K98" s="37"/>
      <c r="L98" s="41"/>
      <c r="M98" s="219"/>
      <c r="N98" s="220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138</v>
      </c>
      <c r="AU98" s="14" t="s">
        <v>85</v>
      </c>
    </row>
    <row r="99" s="2" customFormat="1" ht="16.5" customHeight="1">
      <c r="A99" s="35"/>
      <c r="B99" s="36"/>
      <c r="C99" s="202" t="s">
        <v>164</v>
      </c>
      <c r="D99" s="202" t="s">
        <v>132</v>
      </c>
      <c r="E99" s="203" t="s">
        <v>649</v>
      </c>
      <c r="F99" s="204" t="s">
        <v>650</v>
      </c>
      <c r="G99" s="205" t="s">
        <v>599</v>
      </c>
      <c r="H99" s="206">
        <v>1</v>
      </c>
      <c r="I99" s="207"/>
      <c r="J99" s="208">
        <f>ROUND(I99*H99,2)</f>
        <v>0</v>
      </c>
      <c r="K99" s="209"/>
      <c r="L99" s="41"/>
      <c r="M99" s="210" t="s">
        <v>19</v>
      </c>
      <c r="N99" s="211" t="s">
        <v>46</v>
      </c>
      <c r="O99" s="81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4" t="s">
        <v>600</v>
      </c>
      <c r="AT99" s="214" t="s">
        <v>132</v>
      </c>
      <c r="AU99" s="214" t="s">
        <v>85</v>
      </c>
      <c r="AY99" s="14" t="s">
        <v>129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4" t="s">
        <v>83</v>
      </c>
      <c r="BK99" s="215">
        <f>ROUND(I99*H99,2)</f>
        <v>0</v>
      </c>
      <c r="BL99" s="14" t="s">
        <v>600</v>
      </c>
      <c r="BM99" s="214" t="s">
        <v>651</v>
      </c>
    </row>
    <row r="100" s="2" customFormat="1">
      <c r="A100" s="35"/>
      <c r="B100" s="36"/>
      <c r="C100" s="37"/>
      <c r="D100" s="216" t="s">
        <v>138</v>
      </c>
      <c r="E100" s="37"/>
      <c r="F100" s="217" t="s">
        <v>652</v>
      </c>
      <c r="G100" s="37"/>
      <c r="H100" s="37"/>
      <c r="I100" s="218"/>
      <c r="J100" s="37"/>
      <c r="K100" s="37"/>
      <c r="L100" s="41"/>
      <c r="M100" s="219"/>
      <c r="N100" s="220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138</v>
      </c>
      <c r="AU100" s="14" t="s">
        <v>85</v>
      </c>
    </row>
    <row r="101" s="12" customFormat="1" ht="22.8" customHeight="1">
      <c r="A101" s="12"/>
      <c r="B101" s="186"/>
      <c r="C101" s="187"/>
      <c r="D101" s="188" t="s">
        <v>74</v>
      </c>
      <c r="E101" s="200" t="s">
        <v>653</v>
      </c>
      <c r="F101" s="200" t="s">
        <v>654</v>
      </c>
      <c r="G101" s="187"/>
      <c r="H101" s="187"/>
      <c r="I101" s="190"/>
      <c r="J101" s="201">
        <f>BK101</f>
        <v>0</v>
      </c>
      <c r="K101" s="187"/>
      <c r="L101" s="192"/>
      <c r="M101" s="193"/>
      <c r="N101" s="194"/>
      <c r="O101" s="194"/>
      <c r="P101" s="195">
        <f>SUM(P102:P105)</f>
        <v>0</v>
      </c>
      <c r="Q101" s="194"/>
      <c r="R101" s="195">
        <f>SUM(R102:R105)</f>
        <v>0</v>
      </c>
      <c r="S101" s="194"/>
      <c r="T101" s="196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7" t="s">
        <v>154</v>
      </c>
      <c r="AT101" s="198" t="s">
        <v>74</v>
      </c>
      <c r="AU101" s="198" t="s">
        <v>83</v>
      </c>
      <c r="AY101" s="197" t="s">
        <v>129</v>
      </c>
      <c r="BK101" s="199">
        <f>SUM(BK102:BK105)</f>
        <v>0</v>
      </c>
    </row>
    <row r="102" s="2" customFormat="1" ht="16.5" customHeight="1">
      <c r="A102" s="35"/>
      <c r="B102" s="36"/>
      <c r="C102" s="202" t="s">
        <v>169</v>
      </c>
      <c r="D102" s="202" t="s">
        <v>132</v>
      </c>
      <c r="E102" s="203" t="s">
        <v>655</v>
      </c>
      <c r="F102" s="204" t="s">
        <v>656</v>
      </c>
      <c r="G102" s="205" t="s">
        <v>599</v>
      </c>
      <c r="H102" s="206">
        <v>1</v>
      </c>
      <c r="I102" s="207"/>
      <c r="J102" s="208">
        <f>ROUND(I102*H102,2)</f>
        <v>0</v>
      </c>
      <c r="K102" s="209"/>
      <c r="L102" s="41"/>
      <c r="M102" s="210" t="s">
        <v>19</v>
      </c>
      <c r="N102" s="211" t="s">
        <v>46</v>
      </c>
      <c r="O102" s="81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4" t="s">
        <v>600</v>
      </c>
      <c r="AT102" s="214" t="s">
        <v>132</v>
      </c>
      <c r="AU102" s="214" t="s">
        <v>85</v>
      </c>
      <c r="AY102" s="14" t="s">
        <v>129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4" t="s">
        <v>83</v>
      </c>
      <c r="BK102" s="215">
        <f>ROUND(I102*H102,2)</f>
        <v>0</v>
      </c>
      <c r="BL102" s="14" t="s">
        <v>600</v>
      </c>
      <c r="BM102" s="214" t="s">
        <v>694</v>
      </c>
    </row>
    <row r="103" s="2" customFormat="1">
      <c r="A103" s="35"/>
      <c r="B103" s="36"/>
      <c r="C103" s="37"/>
      <c r="D103" s="216" t="s">
        <v>138</v>
      </c>
      <c r="E103" s="37"/>
      <c r="F103" s="217" t="s">
        <v>658</v>
      </c>
      <c r="G103" s="37"/>
      <c r="H103" s="37"/>
      <c r="I103" s="218"/>
      <c r="J103" s="37"/>
      <c r="K103" s="37"/>
      <c r="L103" s="41"/>
      <c r="M103" s="219"/>
      <c r="N103" s="220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138</v>
      </c>
      <c r="AU103" s="14" t="s">
        <v>85</v>
      </c>
    </row>
    <row r="104" s="2" customFormat="1" ht="16.5" customHeight="1">
      <c r="A104" s="35"/>
      <c r="B104" s="36"/>
      <c r="C104" s="202" t="s">
        <v>175</v>
      </c>
      <c r="D104" s="202" t="s">
        <v>132</v>
      </c>
      <c r="E104" s="203" t="s">
        <v>659</v>
      </c>
      <c r="F104" s="204" t="s">
        <v>660</v>
      </c>
      <c r="G104" s="205" t="s">
        <v>599</v>
      </c>
      <c r="H104" s="206">
        <v>1</v>
      </c>
      <c r="I104" s="207"/>
      <c r="J104" s="208">
        <f>ROUND(I104*H104,2)</f>
        <v>0</v>
      </c>
      <c r="K104" s="209"/>
      <c r="L104" s="41"/>
      <c r="M104" s="210" t="s">
        <v>19</v>
      </c>
      <c r="N104" s="211" t="s">
        <v>46</v>
      </c>
      <c r="O104" s="81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4" t="s">
        <v>600</v>
      </c>
      <c r="AT104" s="214" t="s">
        <v>132</v>
      </c>
      <c r="AU104" s="214" t="s">
        <v>85</v>
      </c>
      <c r="AY104" s="14" t="s">
        <v>129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4" t="s">
        <v>83</v>
      </c>
      <c r="BK104" s="215">
        <f>ROUND(I104*H104,2)</f>
        <v>0</v>
      </c>
      <c r="BL104" s="14" t="s">
        <v>600</v>
      </c>
      <c r="BM104" s="214" t="s">
        <v>695</v>
      </c>
    </row>
    <row r="105" s="2" customFormat="1">
      <c r="A105" s="35"/>
      <c r="B105" s="36"/>
      <c r="C105" s="37"/>
      <c r="D105" s="216" t="s">
        <v>138</v>
      </c>
      <c r="E105" s="37"/>
      <c r="F105" s="217" t="s">
        <v>662</v>
      </c>
      <c r="G105" s="37"/>
      <c r="H105" s="37"/>
      <c r="I105" s="218"/>
      <c r="J105" s="37"/>
      <c r="K105" s="37"/>
      <c r="L105" s="41"/>
      <c r="M105" s="232"/>
      <c r="N105" s="233"/>
      <c r="O105" s="234"/>
      <c r="P105" s="234"/>
      <c r="Q105" s="234"/>
      <c r="R105" s="234"/>
      <c r="S105" s="234"/>
      <c r="T105" s="2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138</v>
      </c>
      <c r="AU105" s="14" t="s">
        <v>85</v>
      </c>
    </row>
    <row r="106" s="2" customFormat="1" ht="6.96" customHeight="1">
      <c r="A106" s="35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41"/>
      <c r="M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</sheetData>
  <sheetProtection sheet="1" autoFilter="0" formatColumns="0" formatRows="0" objects="1" scenarios="1" spinCount="100000" saltValue="kkCgrI+f4Q2K5d6Agxlt/earM4bCAgHj+VcrojzWi/uA0HLxpE7AkI+KsergnSBRPcT0oCxWGKRu6GX5UFnW9g==" hashValue="s8PO5k0YNuQSd/kDWgCh5Ki/XukC5zAKjlHUKh66gR/UlnhM5auoN159ayXky7nd8GJ6jMprx7tTkIasdGLs7w==" algorithmName="SHA-512" password="CC35"/>
  <autoFilter ref="C83:K10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2/011464000"/>
    <hyperlink ref="F90" r:id="rId2" display="https://podminky.urs.cz/item/CS_URS_2023_02/013254000"/>
    <hyperlink ref="F93" r:id="rId3" display="https://podminky.urs.cz/item/CS_URS_2023_02/044002000"/>
    <hyperlink ref="F95" r:id="rId4" display="https://podminky.urs.cz/item/CS_URS_2023_02/045303000"/>
    <hyperlink ref="F98" r:id="rId5" display="https://podminky.urs.cz/item/CS_URS_2023_02/081002000"/>
    <hyperlink ref="F100" r:id="rId6" display="https://podminky.urs.cz/item/CS_URS_2023_02/082002000"/>
    <hyperlink ref="F103" r:id="rId7" display="https://podminky.urs.cz/item/CS_URS_2023_02/092103001"/>
    <hyperlink ref="F105" r:id="rId8" display="https://podminky.urs.cz/item/CS_URS_2023_02/0922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Vacek</dc:creator>
  <cp:lastModifiedBy>Jan Vacek</cp:lastModifiedBy>
  <dcterms:created xsi:type="dcterms:W3CDTF">2023-11-10T09:20:23Z</dcterms:created>
  <dcterms:modified xsi:type="dcterms:W3CDTF">2023-11-10T09:20:32Z</dcterms:modified>
</cp:coreProperties>
</file>