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a_2023 - VNĚJŠÍ SÍTĚ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'10a_2023 - VNĚJŠÍ SÍTĚ'!$C$93:$K$226</definedName>
    <definedName name="_xlnm.Print_Area" localSheetId="1">'10a_2023 - VNĚJŠÍ SÍTĚ'!$C$4:$J$41,'10a_2023 - VNĚJŠÍ SÍTĚ'!$C$47:$J$73,'10a_2023 - VNĚJŠÍ SÍTĚ'!$C$79:$K$226</definedName>
    <definedName name="_xlnm.Print_Titles" localSheetId="1">'10a_2023 - VNĚJŠÍ SÍTĚ'!$93:$93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0"/>
  <c r="BH210"/>
  <c r="BG210"/>
  <c r="BF210"/>
  <c r="T210"/>
  <c r="T209"/>
  <c r="R210"/>
  <c r="R209"/>
  <c r="P210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91"/>
  <c r="J19"/>
  <c r="J14"/>
  <c r="J88"/>
  <c r="E7"/>
  <c r="E82"/>
  <c i="1" r="L50"/>
  <c r="AM50"/>
  <c r="AM49"/>
  <c r="L49"/>
  <c r="AM47"/>
  <c r="L47"/>
  <c r="L45"/>
  <c r="L44"/>
  <c i="2" r="BK148"/>
  <c r="J218"/>
  <c r="BK193"/>
  <c r="J161"/>
  <c r="BK169"/>
  <c r="BK103"/>
  <c r="BK173"/>
  <c r="J210"/>
  <c r="J134"/>
  <c r="J118"/>
  <c r="J171"/>
  <c r="BK218"/>
  <c r="J224"/>
  <c r="J112"/>
  <c r="J100"/>
  <c r="J109"/>
  <c r="J202"/>
  <c r="J173"/>
  <c r="BK186"/>
  <c r="BK155"/>
  <c r="BK171"/>
  <c r="BK181"/>
  <c r="J121"/>
  <c r="BK175"/>
  <c r="BK202"/>
  <c r="J175"/>
  <c r="J193"/>
  <c r="J148"/>
  <c r="J115"/>
  <c r="BK166"/>
  <c r="J97"/>
  <c r="BK109"/>
  <c r="BK215"/>
  <c r="BK121"/>
  <c r="BK210"/>
  <c r="J141"/>
  <c r="J190"/>
  <c r="J128"/>
  <c r="J150"/>
  <c r="J186"/>
  <c r="J103"/>
  <c r="BK221"/>
  <c r="J195"/>
  <c r="J153"/>
  <c r="BK138"/>
  <c r="J206"/>
  <c r="BK195"/>
  <c r="BK128"/>
  <c r="BK131"/>
  <c r="BK204"/>
  <c r="J204"/>
  <c r="BK123"/>
  <c r="J131"/>
  <c r="BK164"/>
  <c r="BK178"/>
  <c r="BK206"/>
  <c r="J198"/>
  <c r="J221"/>
  <c r="J158"/>
  <c r="J164"/>
  <c r="BK115"/>
  <c r="BK161"/>
  <c r="BK100"/>
  <c r="J123"/>
  <c r="BK150"/>
  <c r="BK190"/>
  <c r="BK153"/>
  <c r="J106"/>
  <c r="J183"/>
  <c r="J155"/>
  <c i="1" r="AS55"/>
  <c i="2" r="BK112"/>
  <c r="BK126"/>
  <c r="BK198"/>
  <c r="J138"/>
  <c r="BK106"/>
  <c r="BK145"/>
  <c r="J169"/>
  <c r="J126"/>
  <c r="BK97"/>
  <c r="BK134"/>
  <c r="J178"/>
  <c r="BK118"/>
  <c r="BK183"/>
  <c r="J181"/>
  <c r="BK141"/>
  <c r="BK224"/>
  <c r="BK158"/>
  <c r="J215"/>
  <c r="J166"/>
  <c r="J145"/>
  <c l="1" r="P96"/>
  <c r="BK137"/>
  <c r="J137"/>
  <c r="J66"/>
  <c r="R144"/>
  <c r="R96"/>
  <c r="R137"/>
  <c r="BK201"/>
  <c r="J201"/>
  <c r="J69"/>
  <c r="T96"/>
  <c r="P137"/>
  <c r="T137"/>
  <c r="P189"/>
  <c r="P201"/>
  <c r="BK144"/>
  <c r="J144"/>
  <c r="J67"/>
  <c r="R189"/>
  <c r="R201"/>
  <c r="P214"/>
  <c r="P213"/>
  <c r="T144"/>
  <c r="T201"/>
  <c r="R214"/>
  <c r="R213"/>
  <c r="BK96"/>
  <c r="J96"/>
  <c r="J65"/>
  <c r="P144"/>
  <c r="BK189"/>
  <c r="J189"/>
  <c r="J68"/>
  <c r="T189"/>
  <c r="BK214"/>
  <c r="BK213"/>
  <c r="J213"/>
  <c r="J71"/>
  <c r="T214"/>
  <c r="T213"/>
  <c r="BK209"/>
  <c r="J209"/>
  <c r="J70"/>
  <c r="BE138"/>
  <c r="BE150"/>
  <c r="BE155"/>
  <c r="BE158"/>
  <c r="BE169"/>
  <c r="BE181"/>
  <c r="BE106"/>
  <c r="BE112"/>
  <c r="BE131"/>
  <c r="BE141"/>
  <c r="BE166"/>
  <c r="BE190"/>
  <c r="BE195"/>
  <c r="E50"/>
  <c r="BE115"/>
  <c r="BE145"/>
  <c r="BE171"/>
  <c r="BE204"/>
  <c r="BE224"/>
  <c r="F59"/>
  <c r="BE161"/>
  <c r="BE173"/>
  <c r="BE183"/>
  <c r="BE206"/>
  <c r="BE210"/>
  <c r="BE215"/>
  <c r="BE103"/>
  <c r="BE123"/>
  <c r="BE148"/>
  <c r="BE202"/>
  <c r="BE218"/>
  <c r="J56"/>
  <c r="BE97"/>
  <c r="BE109"/>
  <c r="BE121"/>
  <c r="BE126"/>
  <c r="BE128"/>
  <c r="BE134"/>
  <c r="BE153"/>
  <c r="BE178"/>
  <c r="BE198"/>
  <c r="BE221"/>
  <c r="BE100"/>
  <c r="BE118"/>
  <c r="BE164"/>
  <c r="BE175"/>
  <c r="BE186"/>
  <c r="BE193"/>
  <c i="1" r="AS54"/>
  <c i="2" r="F38"/>
  <c i="1" r="BC56"/>
  <c r="BC55"/>
  <c r="AY55"/>
  <c i="2" r="F36"/>
  <c i="1" r="BA56"/>
  <c r="BA55"/>
  <c r="AW55"/>
  <c i="2" r="J36"/>
  <c i="1" r="AW56"/>
  <c i="2" r="F37"/>
  <c i="1" r="BB56"/>
  <c r="BB55"/>
  <c r="BB54"/>
  <c r="AX54"/>
  <c i="2" r="F39"/>
  <c i="1" r="BD56"/>
  <c r="BD55"/>
  <c r="BD54"/>
  <c r="W33"/>
  <c i="2" l="1" r="R95"/>
  <c r="R94"/>
  <c r="T95"/>
  <c r="T94"/>
  <c r="P95"/>
  <c r="P94"/>
  <c i="1" r="AU56"/>
  <c i="2" r="BK95"/>
  <c r="J95"/>
  <c r="J64"/>
  <c r="J214"/>
  <c r="J72"/>
  <c i="1" r="BA54"/>
  <c r="W30"/>
  <c i="2" r="J35"/>
  <c i="1" r="AV56"/>
  <c r="AT56"/>
  <c i="2" r="F35"/>
  <c i="1" r="AZ56"/>
  <c r="AZ55"/>
  <c r="AV55"/>
  <c r="AT55"/>
  <c r="AX55"/>
  <c r="BC54"/>
  <c r="AY54"/>
  <c r="W31"/>
  <c r="AU55"/>
  <c r="AU54"/>
  <c i="2" l="1" r="BK94"/>
  <c r="J94"/>
  <c r="J32"/>
  <c i="1" r="AG56"/>
  <c r="AG55"/>
  <c r="AG54"/>
  <c r="AK26"/>
  <c r="AZ54"/>
  <c r="W29"/>
  <c r="AW54"/>
  <c r="AK30"/>
  <c r="W32"/>
  <c i="2" l="1" r="J41"/>
  <c i="1" r="AN55"/>
  <c i="2" r="J63"/>
  <c i="1" r="AN5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<sst xmlns="http://schemas.openxmlformats.org/spreadsheetml/2006/main">
  <si>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</si>
  <si>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</si>
  <si>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</si>
  <si>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</si>
  <si>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</si>
  <si>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{f94f4172-e1e9-4cd5-a16b-29248e90935a}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</si>
  <si>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</si>
  <si>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</si>
  <si>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</si>
  <si>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</si>
  <si>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</si>
  <si>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</si>
  <si>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</si>
  <si>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</si>
  <si>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10a_2023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</si>
  <si>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</si>
  <si>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</si>
  <si>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MULTIFUNKČNÍ DŮM MUGLINOV</t>
  </si>
  <si>
    <t>KSO:</t>
  </si>
  <si>
    <t/>
  </si>
  <si>
    <t>CC-CZ:</t>
  </si>
  <si>
    <t>Místo:</t>
  </si>
  <si>
    <t xml:space="preserve"> </t>
  </si>
  <si>
    <t>Datum:</t>
  </si>
  <si>
    <t>19. 9. 2023</t>
  </si>
  <si>
    <t>Zadavatel:</t>
  </si>
  <si>
    <t>IČ:</t>
  </si>
  <si>
    <t>MĚSTO OSTRAVA</t>
  </si>
  <si>
    <t>DIČ:</t>
  </si>
  <si>
    <t>Uchazeč:</t>
  </si>
  <si>
    <t>Vyplň údaj</t>
  </si>
  <si>
    <t>Projektant:</t>
  </si>
  <si>
    <t>PPS KANIA S.R.O.</t>
  </si>
  <si>
    <t>True</t>
  </si>
  <si>
    <t>Zpracovatel:</t>
  </si>
  <si>
    <t>JAN OCHODNICKÝ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</si>
  <si>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</si>
  <si>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</si>
  <si>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</si>
  <si>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</si>
  <si>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</si>
  <si>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</si>
  <si>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</si>
  <si>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</si>
  <si>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</si>
  <si>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</si>
  <si>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</si>
  <si>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</si>
  <si>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</si>
  <si>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</si>
  <si>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</si>
  <si>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</si>
  <si>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</si>
  <si>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</si>
  <si>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</si>
  <si>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</si>
  <si>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</si>
  <si>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</si>
  <si>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</si>
  <si>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</si>
  <si>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</si>
  <si>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</si>
  <si>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</si>
  <si>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</si>
  <si>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</si>
  <si>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</si>
  <si>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</si>
  <si>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</si>
  <si>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</si>
  <si>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</si>
  <si>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</si>
  <si>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</si>
  <si>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</si>
  <si>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</si>
  <si>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</si>
  <si>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</si>
  <si>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IO01_VODOVODNÍ PŘÍPOJKA</t>
  </si>
  <si>
    <t>STA</t>
  </si>
  <si>
    <t>1</t>
  </si>
  <si>
    <t>{d3ced4d7-d9b9-4592-a2a2-d54bf62ba989}</t>
  </si>
  <si>
    <t>2</t>
  </si>
  <si>
    <t>/</t>
  </si>
  <si>
    <t>VNĚJŠÍ SÍTĚ</t>
  </si>
  <si>
    <t>Soupis</t>
  </si>
  <si>
    <t>{1e3bc5c6-0d2b-4111-8e9e-1f590c2b9644}</t>
  </si>
  <si>
    <t>KRYCÍ LIST SOUPISU PRACÍ</t>
  </si>
  <si>
    <t>Objekt:</t>
  </si>
  <si>
    <t>10a_2023 - IO01_VODOVODNÍ PŘÍPOJKA</t>
  </si>
  <si>
    <t>Soupis:</t>
  </si>
  <si>
    <t>10a_2023 - VNĚJŠÍ SÍTĚ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</si>
  <si>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</si>
  <si>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</si>
  <si>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</si>
  <si>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</si>
  <si>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</si>
  <si>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</si>
  <si>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</si>
  <si>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</si>
  <si>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</si>
  <si>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</si>
  <si>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</si>
  <si>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</si>
  <si>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</si>
  <si>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</si>
  <si>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</si>
  <si>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</si>
  <si>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</si>
  <si>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</si>
  <si>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</si>
  <si>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</si>
  <si>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</si>
  <si>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</si>
  <si>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</si>
  <si>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</si>
  <si>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</si>
  <si>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</si>
  <si>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</si>
  <si>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</si>
  <si>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</si>
  <si>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</si>
  <si>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</si>
  <si>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132454203</t>
  </si>
  <si>
    <t>Hloubení zapažených rýh šířky přes 800 do 2 000 mm strojně s urovnáním dna do předepsaného profilu a spádu v hornině třídy těžitelnosti II skupiny 5 přes 50 do 100 m3</t>
  </si>
  <si>
    <t>m3</t>
  </si>
  <si>
    <t>CS ÚRS 2023 02</t>
  </si>
  <si>
    <t>4</t>
  </si>
  <si>
    <t>1156778362</t>
  </si>
  <si>
    <t>Online PSC</t>
  </si>
  <si>
    <t>https://podminky.urs.cz/item/CS_URS_2023_02/132454203</t>
  </si>
  <si>
    <t>VV</t>
  </si>
  <si>
    <t>28*0,9*1,3+27*0,9*1,3</t>
  </si>
  <si>
    <t>167151102</t>
  </si>
  <si>
    <t>Nakládání, skládání a překládání neulehlého výkopku nebo sypaniny strojně nakládání, množství do 100 m3, z horniny třídy těžitelnosti II, skupiny 4 a 5</t>
  </si>
  <si>
    <t>1316257497</t>
  </si>
  <si>
    <t>https://podminky.urs.cz/item/CS_URS_2023_02/167151102</t>
  </si>
  <si>
    <t>3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</si>
  <si>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</si>
  <si>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</si>
  <si>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-1106587764</t>
  </si>
  <si>
    <t>https://podminky.urs.cz/item/CS_URS_2023_02/162351123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</si>
  <si>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</si>
  <si>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</si>
  <si>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-625204127</t>
  </si>
  <si>
    <t>https://podminky.urs.cz/item/CS_URS_2023_02/162751137</t>
  </si>
  <si>
    <t>5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</si>
  <si>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</si>
  <si>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</si>
  <si>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-277099733</t>
  </si>
  <si>
    <t>https://podminky.urs.cz/item/CS_URS_2023_02/162751139</t>
  </si>
  <si>
    <t>6</t>
  </si>
  <si>
    <t>171201221</t>
  </si>
  <si>
    <t>Poplatek za uložení stavebního odpadu na skládce (skládkovné) zeminy a kamení zatříděného do Katalogu odpadů pod kódem 17 05 04</t>
  </si>
  <si>
    <t>t</t>
  </si>
  <si>
    <t>-1799489154</t>
  </si>
  <si>
    <t>https://podminky.urs.cz/item/CS_URS_2023_02/171201221</t>
  </si>
  <si>
    <t>64,35*2,0</t>
  </si>
  <si>
    <t>7</t>
  </si>
  <si>
    <t>171251201</t>
  </si>
  <si>
    <t>Uložení sypaniny na skládky nebo meziskládky bez hutnění s upravením uložené sypaniny do předepsaného tvaru</t>
  </si>
  <si>
    <t>-2069798170</t>
  </si>
  <si>
    <t>https://podminky.urs.cz/item/CS_URS_2023_02/171251201</t>
  </si>
  <si>
    <t>8</t>
  </si>
  <si>
    <t>174151101</t>
  </si>
  <si>
    <t>Zásyp sypaninou z jakékoliv horniny strojně s uložením výkopku ve vrstvách se zhutněním jam, šachet, rýh nebo kolem objektů v těchto vykopávkách</t>
  </si>
  <si>
    <t>144922803</t>
  </si>
  <si>
    <t>https://podminky.urs.cz/item/CS_URS_2023_02/174151101</t>
  </si>
  <si>
    <t>28*0,9*0,75+27*0,9*0,9</t>
  </si>
  <si>
    <t>9</t>
  </si>
  <si>
    <t>M</t>
  </si>
  <si>
    <t>58343930</t>
  </si>
  <si>
    <t>kamenivo drcené hrubé frakce 16/32</t>
  </si>
  <si>
    <t>-1988309471</t>
  </si>
  <si>
    <t>40,77*2,0</t>
  </si>
  <si>
    <t>10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</si>
  <si>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</si>
  <si>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</si>
  <si>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1302819364</t>
  </si>
  <si>
    <t>https://podminky.urs.cz/item/CS_URS_2023_02/175151101</t>
  </si>
  <si>
    <t>28*0,9*0,3+27*0,9*0,3</t>
  </si>
  <si>
    <t>11</t>
  </si>
  <si>
    <t>58337303</t>
  </si>
  <si>
    <t>štěrkopísek frakce 0/8</t>
  </si>
  <si>
    <t>1911500839</t>
  </si>
  <si>
    <t>14,85*2,0</t>
  </si>
  <si>
    <t>12</t>
  </si>
  <si>
    <t>151101101</t>
  </si>
  <si>
    <t>Zřízení pažení a rozepření stěn rýh pro podzemní vedení příložné pro jakoukoliv mezerovitost, hloubky do 2 m</t>
  </si>
  <si>
    <t>m2</t>
  </si>
  <si>
    <t>94734743</t>
  </si>
  <si>
    <t>https://podminky.urs.cz/item/CS_URS_2023_02/151101101</t>
  </si>
  <si>
    <t>28*1,3*2+27*1,3*2</t>
  </si>
  <si>
    <t>13</t>
  </si>
  <si>
    <t>151101111</t>
  </si>
  <si>
    <t>Odstranění pažení a rozepření stěn rýh pro podzemní vedení s uložením materiálu na vzdálenost do 3 m od kraje výkopu příložné, hloubky do 2 m</t>
  </si>
  <si>
    <t>-1468515105</t>
  </si>
  <si>
    <t>https://podminky.urs.cz/item/CS_URS_2023_02/151101111</t>
  </si>
  <si>
    <t>14</t>
  </si>
  <si>
    <t>181252305</t>
  </si>
  <si>
    <t>Úprava pláně na stavbách silnic a dálnic strojně na násypech se zhutněním</t>
  </si>
  <si>
    <t>1113457653</t>
  </si>
  <si>
    <t>https://podminky.urs.cz/item/CS_URS_2023_02/181252305</t>
  </si>
  <si>
    <t>28*0,9+27*0,9</t>
  </si>
  <si>
    <t>Vodorovné konstrukce</t>
  </si>
  <si>
    <t>451573111</t>
  </si>
  <si>
    <t>Lože pod potrubí, stoky a drobné objekty v otevřeném výkopu z písku a štěrkopísku do 63 mm</t>
  </si>
  <si>
    <t>-807833176</t>
  </si>
  <si>
    <t>https://podminky.urs.cz/item/CS_URS_2023_02/451573111</t>
  </si>
  <si>
    <t>28*0,9*0,1+27*0,9*0,1</t>
  </si>
  <si>
    <t>16</t>
  </si>
  <si>
    <t>452311141</t>
  </si>
  <si>
    <t>Podkladní a zajišťovací konstrukce z betonu prostého v otevřeném výkopu bez zvýšených nároků na prostředí desky pod potrubí, stoky a drobné objekty z betonu tř. C 16/20</t>
  </si>
  <si>
    <t>779719466</t>
  </si>
  <si>
    <t>https://podminky.urs.cz/item/CS_URS_2023_02/452311141</t>
  </si>
  <si>
    <t>2*1,5*0,15</t>
  </si>
  <si>
    <t>Trubní vedení</t>
  </si>
  <si>
    <t>17</t>
  </si>
  <si>
    <t>871161211</t>
  </si>
  <si>
    <t>Montáž vodovodního potrubí z plastů v otevřeném výkopu z polyetylenu PE 100 svařovaných elektrotvarovkou SDR 11/PN16 D 32 x 3,0 mm</t>
  </si>
  <si>
    <t>m</t>
  </si>
  <si>
    <t>477001003</t>
  </si>
  <si>
    <t>https://podminky.urs.cz/item/CS_URS_2023_02/871161211</t>
  </si>
  <si>
    <t>27</t>
  </si>
  <si>
    <t>18</t>
  </si>
  <si>
    <t>28613170</t>
  </si>
  <si>
    <t>trubka vodovodní PE100 SDR11 se signalizační vrstvou 32x3,0mm</t>
  </si>
  <si>
    <t>238262860</t>
  </si>
  <si>
    <t>19</t>
  </si>
  <si>
    <t>871211211</t>
  </si>
  <si>
    <t>Montáž vodovodního potrubí z plastů v otevřeném výkopu z polyetylenu PE 100 svařovaných elektrotvarovkou SDR 11/PN16 D 63 x 5,8 mm</t>
  </si>
  <si>
    <t>-666587087</t>
  </si>
  <si>
    <t>https://podminky.urs.cz/item/CS_URS_2023_02/871211211</t>
  </si>
  <si>
    <t>25</t>
  </si>
  <si>
    <t>20</t>
  </si>
  <si>
    <t>28613173</t>
  </si>
  <si>
    <t>trubka vodovodní PE100 SDR11 se signalizační vrstvou 63x5,8mm</t>
  </si>
  <si>
    <t>-1495748606</t>
  </si>
  <si>
    <t>871265221</t>
  </si>
  <si>
    <t>Kanalizační potrubí z tvrdého PVC v otevřeném výkopu ve sklonu do 20 %, hladkého plnostěnného jednovrstvého, tuhost třídy SN 8 DN 110</t>
  </si>
  <si>
    <t>1273257689</t>
  </si>
  <si>
    <t>https://podminky.urs.cz/item/CS_URS_2023_02/871265221</t>
  </si>
  <si>
    <t>22</t>
  </si>
  <si>
    <t>879211111</t>
  </si>
  <si>
    <t>Montáž napojení vodovodní přípojky v otevřeném výkopu DN 50</t>
  </si>
  <si>
    <t>kus</t>
  </si>
  <si>
    <t>1137145035</t>
  </si>
  <si>
    <t>https://podminky.urs.cz/item/CS_URS_2023_02/879211111</t>
  </si>
  <si>
    <t>23</t>
  </si>
  <si>
    <t>877351126</t>
  </si>
  <si>
    <t>Montáž tvarovek na vodovodním plastovém potrubí z polyetylenu PE 100 elektrotvarovek SDR 11/PN16 T-kusů navrtávacích bez vrtáku d 225/63</t>
  </si>
  <si>
    <t>1273184670</t>
  </si>
  <si>
    <t>https://podminky.urs.cz/item/CS_URS_2023_02/877351126</t>
  </si>
  <si>
    <t>24</t>
  </si>
  <si>
    <t>28614042</t>
  </si>
  <si>
    <t>tvarovka T-kus navrtávací D 225-63mm 5320 ZAK46 PVC/PE</t>
  </si>
  <si>
    <t>-1737412765</t>
  </si>
  <si>
    <t>891211112</t>
  </si>
  <si>
    <t>Montáž vodovodních armatur na potrubí šoupátek nebo klapek uzavíracích v otevřeném výkopu nebo v šachtách s osazením zemní soupravy (bez poklopů) DN 50</t>
  </si>
  <si>
    <t>-47496621</t>
  </si>
  <si>
    <t>https://podminky.urs.cz/item/CS_URS_2023_02/891211112</t>
  </si>
  <si>
    <t>26</t>
  </si>
  <si>
    <t>42213016</t>
  </si>
  <si>
    <t>ventil domovní přípojky rohový litinový PN16 ISO 63x2"</t>
  </si>
  <si>
    <t>-572508690</t>
  </si>
  <si>
    <t>42291057</t>
  </si>
  <si>
    <t>souprava zemní pro navrtávací pas s kohoutem Rd 1,5m</t>
  </si>
  <si>
    <t>297623854</t>
  </si>
  <si>
    <t>28</t>
  </si>
  <si>
    <t>56230633</t>
  </si>
  <si>
    <t>poklop uliční šoupátkový kulatý plastový PA s litinovým víkem</t>
  </si>
  <si>
    <t>1496655879</t>
  </si>
  <si>
    <t>29</t>
  </si>
  <si>
    <t>722270105</t>
  </si>
  <si>
    <t>Vodoměrové sestavy závitové G 2"</t>
  </si>
  <si>
    <t>soubor</t>
  </si>
  <si>
    <t>-853161882</t>
  </si>
  <si>
    <t>https://podminky.urs.cz/item/CS_URS_2023_02/722270105</t>
  </si>
  <si>
    <t>30</t>
  </si>
  <si>
    <t>893811163</t>
  </si>
  <si>
    <t>Osazení vodoměrné šachty z polypropylenu PP samonosné pro běžné zatížení kruhové, průměru D do 1,2 m, světlé hloubky přes 1,4 m do 1,6 m</t>
  </si>
  <si>
    <t>-1509203580</t>
  </si>
  <si>
    <t>https://podminky.urs.cz/item/CS_URS_2023_02/893811163</t>
  </si>
  <si>
    <t>31</t>
  </si>
  <si>
    <t>56230555</t>
  </si>
  <si>
    <t>šachta plastová vodoměrná samonosná hranatá 1,8/1,2/1,6m</t>
  </si>
  <si>
    <t>-255079604</t>
  </si>
  <si>
    <t>32</t>
  </si>
  <si>
    <t>899721111</t>
  </si>
  <si>
    <t>Signalizační vodič na potrubí DN do 150 mm</t>
  </si>
  <si>
    <t>549568091</t>
  </si>
  <si>
    <t>https://podminky.urs.cz/item/CS_URS_2023_02/899721111</t>
  </si>
  <si>
    <t>25+27</t>
  </si>
  <si>
    <t>33</t>
  </si>
  <si>
    <t>899722114</t>
  </si>
  <si>
    <t>Krytí potrubí z plastů výstražnou fólií z PVC šířky 40 cm</t>
  </si>
  <si>
    <t>-559385767</t>
  </si>
  <si>
    <t>https://podminky.urs.cz/item/CS_URS_2023_02/899722114</t>
  </si>
  <si>
    <t>Ostatní konstrukce a práce, bourání</t>
  </si>
  <si>
    <t>34</t>
  </si>
  <si>
    <t>452351101</t>
  </si>
  <si>
    <t>Pokládka asfaltové směsi včetně přípravy podkladu</t>
  </si>
  <si>
    <t>-471935029</t>
  </si>
  <si>
    <t>https://podminky.urs.cz/item/CS_URS_2023_02/452351101</t>
  </si>
  <si>
    <t>14*0,9</t>
  </si>
  <si>
    <t>35</t>
  </si>
  <si>
    <t>11162100</t>
  </si>
  <si>
    <t>asfalt silniční obyčejný</t>
  </si>
  <si>
    <t>-828989887</t>
  </si>
  <si>
    <t>(14*0,9*0,15)*2,5</t>
  </si>
  <si>
    <t>36</t>
  </si>
  <si>
    <t>965042241</t>
  </si>
  <si>
    <t>Bourání mazanin betonových nebo z litého asfaltu tl. přes 100 mm, plochy přes 4 m2</t>
  </si>
  <si>
    <t>-2061791074</t>
  </si>
  <si>
    <t>https://podminky.urs.cz/item/CS_URS_2023_02/965042241</t>
  </si>
  <si>
    <t>(14*0,9*0,15)</t>
  </si>
  <si>
    <t>37</t>
  </si>
  <si>
    <t>977311114</t>
  </si>
  <si>
    <t>Řezání stávajících asfaltových povrchů bez vyztužení hloubky do 200 mm</t>
  </si>
  <si>
    <t>-1219884546</t>
  </si>
  <si>
    <t>https://podminky.urs.cz/item/CS_URS_2023_02/977311114</t>
  </si>
  <si>
    <t>14*2</t>
  </si>
  <si>
    <t>997</t>
  </si>
  <si>
    <t>Přesun sutě</t>
  </si>
  <si>
    <t>38</t>
  </si>
  <si>
    <t>997013501</t>
  </si>
  <si>
    <t>Odvoz suti a vybouraných hmot na skládku nebo meziskládku se složením, na vzdálenost do 1 km</t>
  </si>
  <si>
    <t>-62807895</t>
  </si>
  <si>
    <t>https://podminky.urs.cz/item/CS_URS_2023_02/997013501</t>
  </si>
  <si>
    <t>39</t>
  </si>
  <si>
    <t>997013509</t>
  </si>
  <si>
    <t>Odvoz suti a vybouraných hmot na skládku nebo meziskládku se složením, na vzdálenost Příplatek k ceně za každý další i započatý 1 km přes 1 km</t>
  </si>
  <si>
    <t>-624807491</t>
  </si>
  <si>
    <t>https://podminky.urs.cz/item/CS_URS_2023_02/997013509</t>
  </si>
  <si>
    <t>40</t>
  </si>
  <si>
    <t>997013645</t>
  </si>
  <si>
    <t>Poplatek za uložení stavebního odpadu na skládce (skládkovné) asfaltového bez obsahu dehtu zatříděného do Katalogu odpadů pod kódem 17 03 02</t>
  </si>
  <si>
    <t>-64758834</t>
  </si>
  <si>
    <t>https://podminky.urs.cz/item/CS_URS_2023_02/997013645</t>
  </si>
  <si>
    <t>4,158</t>
  </si>
  <si>
    <t>998</t>
  </si>
  <si>
    <t>Přesun hmot</t>
  </si>
  <si>
    <t>41</t>
  </si>
  <si>
    <t>998276101</t>
  </si>
  <si>
    <t>Přesun hmot pro trubní vedení hloubené z trub z plastických hmot nebo sklolaminátových pro vodovody nebo kanalizace v otevřeném výkopu dopravní vzdálenost do 15 m</t>
  </si>
  <si>
    <t>-179462517</t>
  </si>
  <si>
    <t>https://podminky.urs.cz/item/CS_URS_2023_02/998276101</t>
  </si>
  <si>
    <t>0,681</t>
  </si>
  <si>
    <t>Práce a dodávky M</t>
  </si>
  <si>
    <t>23-M</t>
  </si>
  <si>
    <t>Montáže potrubí</t>
  </si>
  <si>
    <t>42</t>
  </si>
  <si>
    <t>230120043</t>
  </si>
  <si>
    <t>Čištění potrubí profukováním nebo proplachováním DN 50</t>
  </si>
  <si>
    <t>64</t>
  </si>
  <si>
    <t>-184080901</t>
  </si>
  <si>
    <t>https://podminky.urs.cz/item/CS_URS_2023_02/230120043</t>
  </si>
  <si>
    <t>43</t>
  </si>
  <si>
    <t>230170002</t>
  </si>
  <si>
    <t>Příprava pro zkoušku těsnosti potrubí DN přes 40 do 80</t>
  </si>
  <si>
    <t>sada</t>
  </si>
  <si>
    <t>-768410533</t>
  </si>
  <si>
    <t>https://podminky.urs.cz/item/CS_URS_2023_02/230170002</t>
  </si>
  <si>
    <t>44</t>
  </si>
  <si>
    <t>230170012</t>
  </si>
  <si>
    <t>Zkouška těsnosti potrubí DN přes 40 do 80</t>
  </si>
  <si>
    <t>1675833444</t>
  </si>
  <si>
    <t>https://podminky.urs.cz/item/CS_URS_2023_02/230170012</t>
  </si>
  <si>
    <t>52</t>
  </si>
  <si>
    <t>45</t>
  </si>
  <si>
    <t>892273932</t>
  </si>
  <si>
    <t>Proplach vodovodního potrubí při opravách dezinfekce pro potrubí DN od 40 do 125</t>
  </si>
  <si>
    <t>-1772593634</t>
  </si>
  <si>
    <t>https://podminky.urs.cz/item/CS_URS_2023_02/892273932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</si>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</sst>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454203" TargetMode="External" /><Relationship Id="rId2" Type="http://schemas.openxmlformats.org/officeDocument/2006/relationships/hyperlink" Target="https://podminky.urs.cz/item/CS_URS_2023_02/167151102" TargetMode="External" /><Relationship Id="rId3" Type="http://schemas.openxmlformats.org/officeDocument/2006/relationships/hyperlink" Target="https://podminky.urs.cz/item/CS_URS_2023_02/162351123" TargetMode="External" /><Relationship Id="rId4" Type="http://schemas.openxmlformats.org/officeDocument/2006/relationships/hyperlink" Target="https://podminky.urs.cz/item/CS_URS_2023_02/162751137" TargetMode="External" /><Relationship Id="rId5" Type="http://schemas.openxmlformats.org/officeDocument/2006/relationships/hyperlink" Target="https://podminky.urs.cz/item/CS_URS_2023_02/162751139" TargetMode="External" /><Relationship Id="rId6" Type="http://schemas.openxmlformats.org/officeDocument/2006/relationships/hyperlink" Target="https://podminky.urs.cz/item/CS_URS_2023_02/171201221" TargetMode="External" /><Relationship Id="rId7" Type="http://schemas.openxmlformats.org/officeDocument/2006/relationships/hyperlink" Target="https://podminky.urs.cz/item/CS_URS_2023_02/171251201" TargetMode="External" /><Relationship Id="rId8" Type="http://schemas.openxmlformats.org/officeDocument/2006/relationships/hyperlink" Target="https://podminky.urs.cz/item/CS_URS_2023_02/174151101" TargetMode="External" /><Relationship Id="rId9" Type="http://schemas.openxmlformats.org/officeDocument/2006/relationships/hyperlink" Target="https://podminky.urs.cz/item/CS_URS_2023_02/175151101" TargetMode="External" /><Relationship Id="rId10" Type="http://schemas.openxmlformats.org/officeDocument/2006/relationships/hyperlink" Target="https://podminky.urs.cz/item/CS_URS_2023_02/151101101" TargetMode="External" /><Relationship Id="rId11" Type="http://schemas.openxmlformats.org/officeDocument/2006/relationships/hyperlink" Target="https://podminky.urs.cz/item/CS_URS_2023_02/151101111" TargetMode="External" /><Relationship Id="rId12" Type="http://schemas.openxmlformats.org/officeDocument/2006/relationships/hyperlink" Target="https://podminky.urs.cz/item/CS_URS_2023_02/181252305" TargetMode="External" /><Relationship Id="rId13" Type="http://schemas.openxmlformats.org/officeDocument/2006/relationships/hyperlink" Target="https://podminky.urs.cz/item/CS_URS_2023_02/451573111" TargetMode="External" /><Relationship Id="rId14" Type="http://schemas.openxmlformats.org/officeDocument/2006/relationships/hyperlink" Target="https://podminky.urs.cz/item/CS_URS_2023_02/452311141" TargetMode="External" /><Relationship Id="rId15" Type="http://schemas.openxmlformats.org/officeDocument/2006/relationships/hyperlink" Target="https://podminky.urs.cz/item/CS_URS_2023_02/871161211" TargetMode="External" /><Relationship Id="rId16" Type="http://schemas.openxmlformats.org/officeDocument/2006/relationships/hyperlink" Target="https://podminky.urs.cz/item/CS_URS_2023_02/871211211" TargetMode="External" /><Relationship Id="rId17" Type="http://schemas.openxmlformats.org/officeDocument/2006/relationships/hyperlink" Target="https://podminky.urs.cz/item/CS_URS_2023_02/871265221" TargetMode="External" /><Relationship Id="rId18" Type="http://schemas.openxmlformats.org/officeDocument/2006/relationships/hyperlink" Target="https://podminky.urs.cz/item/CS_URS_2023_02/879211111" TargetMode="External" /><Relationship Id="rId19" Type="http://schemas.openxmlformats.org/officeDocument/2006/relationships/hyperlink" Target="https://podminky.urs.cz/item/CS_URS_2023_02/877351126" TargetMode="External" /><Relationship Id="rId20" Type="http://schemas.openxmlformats.org/officeDocument/2006/relationships/hyperlink" Target="https://podminky.urs.cz/item/CS_URS_2023_02/891211112" TargetMode="External" /><Relationship Id="rId21" Type="http://schemas.openxmlformats.org/officeDocument/2006/relationships/hyperlink" Target="https://podminky.urs.cz/item/CS_URS_2023_02/722270105" TargetMode="External" /><Relationship Id="rId22" Type="http://schemas.openxmlformats.org/officeDocument/2006/relationships/hyperlink" Target="https://podminky.urs.cz/item/CS_URS_2023_02/893811163" TargetMode="External" /><Relationship Id="rId23" Type="http://schemas.openxmlformats.org/officeDocument/2006/relationships/hyperlink" Target="https://podminky.urs.cz/item/CS_URS_2023_02/899721111" TargetMode="External" /><Relationship Id="rId24" Type="http://schemas.openxmlformats.org/officeDocument/2006/relationships/hyperlink" Target="https://podminky.urs.cz/item/CS_URS_2023_02/899722114" TargetMode="External" /><Relationship Id="rId25" Type="http://schemas.openxmlformats.org/officeDocument/2006/relationships/hyperlink" Target="https://podminky.urs.cz/item/CS_URS_2023_02/452351101" TargetMode="External" /><Relationship Id="rId26" Type="http://schemas.openxmlformats.org/officeDocument/2006/relationships/hyperlink" Target="https://podminky.urs.cz/item/CS_URS_2023_02/965042241" TargetMode="External" /><Relationship Id="rId27" Type="http://schemas.openxmlformats.org/officeDocument/2006/relationships/hyperlink" Target="https://podminky.urs.cz/item/CS_URS_2023_02/977311114" TargetMode="External" /><Relationship Id="rId28" Type="http://schemas.openxmlformats.org/officeDocument/2006/relationships/hyperlink" Target="https://podminky.urs.cz/item/CS_URS_2023_02/997013501" TargetMode="External" /><Relationship Id="rId29" Type="http://schemas.openxmlformats.org/officeDocument/2006/relationships/hyperlink" Target="https://podminky.urs.cz/item/CS_URS_2023_02/997013509" TargetMode="External" /><Relationship Id="rId30" Type="http://schemas.openxmlformats.org/officeDocument/2006/relationships/hyperlink" Target="https://podminky.urs.cz/item/CS_URS_2023_02/997013645" TargetMode="External" /><Relationship Id="rId31" Type="http://schemas.openxmlformats.org/officeDocument/2006/relationships/hyperlink" Target="https://podminky.urs.cz/item/CS_URS_2023_02/998276101" TargetMode="External" /><Relationship Id="rId32" Type="http://schemas.openxmlformats.org/officeDocument/2006/relationships/hyperlink" Target="https://podminky.urs.cz/item/CS_URS_2023_02/230120043" TargetMode="External" /><Relationship Id="rId33" Type="http://schemas.openxmlformats.org/officeDocument/2006/relationships/hyperlink" Target="https://podminky.urs.cz/item/CS_URS_2023_02/230170002" TargetMode="External" /><Relationship Id="rId34" Type="http://schemas.openxmlformats.org/officeDocument/2006/relationships/hyperlink" Target="https://podminky.urs.cz/item/CS_URS_2023_02/230170012" TargetMode="External" /><Relationship Id="rId35" Type="http://schemas.openxmlformats.org/officeDocument/2006/relationships/hyperlink" Target="https://podminky.urs.cz/item/CS_URS_2023_02/892273932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10a_2023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MULTIFUNKČNÍ DŮM MUGLINOV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19. 9. 2023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MĚSTO OSTRAVA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PPS KANIA S.R.O.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JAN OCHODNICKÝ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24.75" customHeight="1">
      <c r="A55" s="7"/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ROUND(AG56,2)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77</v>
      </c>
      <c r="AR55" s="117"/>
      <c r="AS55" s="118">
        <f>ROUND(AS56,2)</f>
        <v>0</v>
      </c>
      <c r="AT55" s="119">
        <f>ROUND(SUM(AV55:AW55),2)</f>
        <v>0</v>
      </c>
      <c r="AU55" s="120">
        <f>ROUND(AU56,5)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ROUND(AZ56,2)</f>
        <v>0</v>
      </c>
      <c r="BA55" s="119">
        <f>ROUND(BA56,2)</f>
        <v>0</v>
      </c>
      <c r="BB55" s="119">
        <f>ROUND(BB56,2)</f>
        <v>0</v>
      </c>
      <c r="BC55" s="119">
        <f>ROUND(BC56,2)</f>
        <v>0</v>
      </c>
      <c r="BD55" s="121">
        <f>ROUND(BD56,2)</f>
        <v>0</v>
      </c>
      <c r="BE55" s="7"/>
      <c r="BS55" s="122" t="s">
        <v>71</v>
      </c>
      <c r="BT55" s="122" t="s">
        <v>78</v>
      </c>
      <c r="BU55" s="122" t="s">
        <v>73</v>
      </c>
      <c r="BV55" s="122" t="s">
        <v>74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4" customFormat="1" ht="16.5" customHeight="1">
      <c r="A56" s="123" t="s">
        <v>81</v>
      </c>
      <c r="B56" s="62"/>
      <c r="C56" s="124"/>
      <c r="D56" s="124"/>
      <c r="E56" s="125" t="s">
        <v>14</v>
      </c>
      <c r="F56" s="125"/>
      <c r="G56" s="125"/>
      <c r="H56" s="125"/>
      <c r="I56" s="125"/>
      <c r="J56" s="124"/>
      <c r="K56" s="125" t="s">
        <v>82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'10a_2023 - VNĚJŠÍ SÍTĚ'!J32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83</v>
      </c>
      <c r="AR56" s="64"/>
      <c r="AS56" s="128">
        <v>0</v>
      </c>
      <c r="AT56" s="129">
        <f>ROUND(SUM(AV56:AW56),2)</f>
        <v>0</v>
      </c>
      <c r="AU56" s="130">
        <f>'10a_2023 - VNĚJŠÍ SÍTĚ'!P94</f>
        <v>0</v>
      </c>
      <c r="AV56" s="129">
        <f>'10a_2023 - VNĚJŠÍ SÍTĚ'!J35</f>
        <v>0</v>
      </c>
      <c r="AW56" s="129">
        <f>'10a_2023 - VNĚJŠÍ SÍTĚ'!J36</f>
        <v>0</v>
      </c>
      <c r="AX56" s="129">
        <f>'10a_2023 - VNĚJŠÍ SÍTĚ'!J37</f>
        <v>0</v>
      </c>
      <c r="AY56" s="129">
        <f>'10a_2023 - VNĚJŠÍ SÍTĚ'!J38</f>
        <v>0</v>
      </c>
      <c r="AZ56" s="129">
        <f>'10a_2023 - VNĚJŠÍ SÍTĚ'!F35</f>
        <v>0</v>
      </c>
      <c r="BA56" s="129">
        <f>'10a_2023 - VNĚJŠÍ SÍTĚ'!F36</f>
        <v>0</v>
      </c>
      <c r="BB56" s="129">
        <f>'10a_2023 - VNĚJŠÍ SÍTĚ'!F37</f>
        <v>0</v>
      </c>
      <c r="BC56" s="129">
        <f>'10a_2023 - VNĚJŠÍ SÍTĚ'!F38</f>
        <v>0</v>
      </c>
      <c r="BD56" s="131">
        <f>'10a_2023 - VNĚJŠÍ SÍTĚ'!F39</f>
        <v>0</v>
      </c>
      <c r="BE56" s="4"/>
      <c r="BT56" s="132" t="s">
        <v>80</v>
      </c>
      <c r="BV56" s="132" t="s">
        <v>74</v>
      </c>
      <c r="BW56" s="132" t="s">
        <v>84</v>
      </c>
      <c r="BX56" s="132" t="s">
        <v>79</v>
      </c>
      <c r="CL56" s="132" t="s">
        <v>19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PdmiESYyEw5OZas+SoXnc7vsI8RhsJvc37GU7Bz8PYNTNK0lUXG1rU+ub12Sro+EJIAgkU8jWJnYT1+b8cMXXA==" hashValue="Od3axqna6BXKSlbhRrIY/hta3KBeYbot9gjBFsahGWaWWZDo/2dUJ2rmYWFAPCHdglL3AGzzwMYFbTOruCEf5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10a_2023 - VNĚJŠÍ SÍTĚ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9"/>
      <c r="AT3" s="16" t="s">
        <v>80</v>
      </c>
    </row>
    <row r="4" s="1" customFormat="1" ht="24.96" customHeight="1">
      <c r="B4" s="19"/>
      <c r="D4" s="135" t="s">
        <v>85</v>
      </c>
      <c r="L4" s="19"/>
      <c r="M4" s="13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7" t="s">
        <v>16</v>
      </c>
      <c r="L6" s="19"/>
    </row>
    <row r="7" s="1" customFormat="1" ht="16.5" customHeight="1">
      <c r="B7" s="19"/>
      <c r="E7" s="138" t="str">
        <f>'Rekapitulace stavby'!K6</f>
        <v>MULTIFUNKČNÍ DŮM MUGLINOV</v>
      </c>
      <c r="F7" s="137"/>
      <c r="G7" s="137"/>
      <c r="H7" s="137"/>
      <c r="L7" s="19"/>
    </row>
    <row r="8" s="1" customFormat="1" ht="12" customHeight="1">
      <c r="B8" s="19"/>
      <c r="D8" s="137" t="s">
        <v>86</v>
      </c>
      <c r="L8" s="19"/>
    </row>
    <row r="9" s="2" customFormat="1" ht="16.5" customHeight="1">
      <c r="A9" s="37"/>
      <c r="B9" s="43"/>
      <c r="C9" s="37"/>
      <c r="D9" s="37"/>
      <c r="E9" s="138" t="s">
        <v>87</v>
      </c>
      <c r="F9" s="37"/>
      <c r="G9" s="37"/>
      <c r="H9" s="37"/>
      <c r="I9" s="37"/>
      <c r="J9" s="37"/>
      <c r="K9" s="37"/>
      <c r="L9" s="13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7" t="s">
        <v>88</v>
      </c>
      <c r="E10" s="37"/>
      <c r="F10" s="37"/>
      <c r="G10" s="37"/>
      <c r="H10" s="37"/>
      <c r="I10" s="37"/>
      <c r="J10" s="37"/>
      <c r="K10" s="37"/>
      <c r="L10" s="13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0" t="s">
        <v>89</v>
      </c>
      <c r="F11" s="37"/>
      <c r="G11" s="37"/>
      <c r="H11" s="37"/>
      <c r="I11" s="37"/>
      <c r="J11" s="37"/>
      <c r="K11" s="37"/>
      <c r="L11" s="13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3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37" t="s">
        <v>18</v>
      </c>
      <c r="E13" s="37"/>
      <c r="F13" s="132" t="s">
        <v>19</v>
      </c>
      <c r="G13" s="37"/>
      <c r="H13" s="37"/>
      <c r="I13" s="137" t="s">
        <v>20</v>
      </c>
      <c r="J13" s="132" t="s">
        <v>19</v>
      </c>
      <c r="K13" s="37"/>
      <c r="L13" s="13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7" t="s">
        <v>21</v>
      </c>
      <c r="E14" s="37"/>
      <c r="F14" s="132" t="s">
        <v>22</v>
      </c>
      <c r="G14" s="37"/>
      <c r="H14" s="37"/>
      <c r="I14" s="137" t="s">
        <v>23</v>
      </c>
      <c r="J14" s="141" t="str">
        <f>'Rekapitulace stavby'!AN8</f>
        <v>19. 9. 2023</v>
      </c>
      <c r="K14" s="37"/>
      <c r="L14" s="13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3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37" t="s">
        <v>25</v>
      </c>
      <c r="E16" s="37"/>
      <c r="F16" s="37"/>
      <c r="G16" s="37"/>
      <c r="H16" s="37"/>
      <c r="I16" s="137" t="s">
        <v>26</v>
      </c>
      <c r="J16" s="132" t="s">
        <v>19</v>
      </c>
      <c r="K16" s="37"/>
      <c r="L16" s="13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37" t="s">
        <v>28</v>
      </c>
      <c r="J17" s="132" t="s">
        <v>19</v>
      </c>
      <c r="K17" s="37"/>
      <c r="L17" s="13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3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37" t="s">
        <v>29</v>
      </c>
      <c r="E19" s="37"/>
      <c r="F19" s="37"/>
      <c r="G19" s="37"/>
      <c r="H19" s="37"/>
      <c r="I19" s="137" t="s">
        <v>26</v>
      </c>
      <c r="J19" s="32" t="str">
        <f>'Rekapitulace stavby'!AN13</f>
        <v>Vyplň údaj</v>
      </c>
      <c r="K19" s="37"/>
      <c r="L19" s="13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37" t="s">
        <v>28</v>
      </c>
      <c r="J20" s="32" t="str">
        <f>'Rekapitulace stavby'!AN14</f>
        <v>Vyplň údaj</v>
      </c>
      <c r="K20" s="37"/>
      <c r="L20" s="13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3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37" t="s">
        <v>31</v>
      </c>
      <c r="E22" s="37"/>
      <c r="F22" s="37"/>
      <c r="G22" s="37"/>
      <c r="H22" s="37"/>
      <c r="I22" s="137" t="s">
        <v>26</v>
      </c>
      <c r="J22" s="132" t="s">
        <v>19</v>
      </c>
      <c r="K22" s="37"/>
      <c r="L22" s="13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37" t="s">
        <v>28</v>
      </c>
      <c r="J23" s="132" t="s">
        <v>19</v>
      </c>
      <c r="K23" s="37"/>
      <c r="L23" s="13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3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37" t="s">
        <v>34</v>
      </c>
      <c r="E25" s="37"/>
      <c r="F25" s="37"/>
      <c r="G25" s="37"/>
      <c r="H25" s="37"/>
      <c r="I25" s="137" t="s">
        <v>26</v>
      </c>
      <c r="J25" s="132" t="s">
        <v>19</v>
      </c>
      <c r="K25" s="37"/>
      <c r="L25" s="13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37" t="s">
        <v>28</v>
      </c>
      <c r="J26" s="132" t="s">
        <v>19</v>
      </c>
      <c r="K26" s="37"/>
      <c r="L26" s="13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39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37" t="s">
        <v>36</v>
      </c>
      <c r="E28" s="37"/>
      <c r="F28" s="37"/>
      <c r="G28" s="37"/>
      <c r="H28" s="37"/>
      <c r="I28" s="37"/>
      <c r="J28" s="37"/>
      <c r="K28" s="37"/>
      <c r="L28" s="13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2"/>
      <c r="B29" s="143"/>
      <c r="C29" s="142"/>
      <c r="D29" s="142"/>
      <c r="E29" s="144" t="s">
        <v>19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3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6"/>
      <c r="J31" s="146"/>
      <c r="K31" s="146"/>
      <c r="L31" s="13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7" t="s">
        <v>38</v>
      </c>
      <c r="E32" s="37"/>
      <c r="F32" s="37"/>
      <c r="G32" s="37"/>
      <c r="H32" s="37"/>
      <c r="I32" s="37"/>
      <c r="J32" s="148">
        <f>ROUND(J94, 2)</f>
        <v>0</v>
      </c>
      <c r="K32" s="37"/>
      <c r="L32" s="13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6"/>
      <c r="E33" s="146"/>
      <c r="F33" s="146"/>
      <c r="G33" s="146"/>
      <c r="H33" s="146"/>
      <c r="I33" s="146"/>
      <c r="J33" s="146"/>
      <c r="K33" s="146"/>
      <c r="L33" s="13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9" t="s">
        <v>40</v>
      </c>
      <c r="G34" s="37"/>
      <c r="H34" s="37"/>
      <c r="I34" s="149" t="s">
        <v>39</v>
      </c>
      <c r="J34" s="149" t="s">
        <v>41</v>
      </c>
      <c r="K34" s="37"/>
      <c r="L34" s="13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0" t="s">
        <v>42</v>
      </c>
      <c r="E35" s="137" t="s">
        <v>43</v>
      </c>
      <c r="F35" s="151">
        <f>ROUND((SUM(BE94:BE226)),  2)</f>
        <v>0</v>
      </c>
      <c r="G35" s="37"/>
      <c r="H35" s="37"/>
      <c r="I35" s="152">
        <v>0.20999999999999999</v>
      </c>
      <c r="J35" s="151">
        <f>ROUND(((SUM(BE94:BE226))*I35),  2)</f>
        <v>0</v>
      </c>
      <c r="K35" s="37"/>
      <c r="L35" s="13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7" t="s">
        <v>44</v>
      </c>
      <c r="F36" s="151">
        <f>ROUND((SUM(BF94:BF226)),  2)</f>
        <v>0</v>
      </c>
      <c r="G36" s="37"/>
      <c r="H36" s="37"/>
      <c r="I36" s="152">
        <v>0.14999999999999999</v>
      </c>
      <c r="J36" s="151">
        <f>ROUND(((SUM(BF94:BF226))*I36),  2)</f>
        <v>0</v>
      </c>
      <c r="K36" s="37"/>
      <c r="L36" s="13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7" t="s">
        <v>45</v>
      </c>
      <c r="F37" s="151">
        <f>ROUND((SUM(BG94:BG226)),  2)</f>
        <v>0</v>
      </c>
      <c r="G37" s="37"/>
      <c r="H37" s="37"/>
      <c r="I37" s="152">
        <v>0.20999999999999999</v>
      </c>
      <c r="J37" s="151">
        <f>0</f>
        <v>0</v>
      </c>
      <c r="K37" s="37"/>
      <c r="L37" s="13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7" t="s">
        <v>46</v>
      </c>
      <c r="F38" s="151">
        <f>ROUND((SUM(BH94:BH226)),  2)</f>
        <v>0</v>
      </c>
      <c r="G38" s="37"/>
      <c r="H38" s="37"/>
      <c r="I38" s="152">
        <v>0.14999999999999999</v>
      </c>
      <c r="J38" s="151">
        <f>0</f>
        <v>0</v>
      </c>
      <c r="K38" s="37"/>
      <c r="L38" s="13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7" t="s">
        <v>47</v>
      </c>
      <c r="F39" s="151">
        <f>ROUND((SUM(BI94:BI226)),  2)</f>
        <v>0</v>
      </c>
      <c r="G39" s="37"/>
      <c r="H39" s="37"/>
      <c r="I39" s="152">
        <v>0</v>
      </c>
      <c r="J39" s="151">
        <f>0</f>
        <v>0</v>
      </c>
      <c r="K39" s="37"/>
      <c r="L39" s="13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3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3"/>
      <c r="D41" s="154" t="s">
        <v>48</v>
      </c>
      <c r="E41" s="155"/>
      <c r="F41" s="155"/>
      <c r="G41" s="156" t="s">
        <v>49</v>
      </c>
      <c r="H41" s="157" t="s">
        <v>50</v>
      </c>
      <c r="I41" s="155"/>
      <c r="J41" s="158">
        <f>SUM(J32:J39)</f>
        <v>0</v>
      </c>
      <c r="K41" s="159"/>
      <c r="L41" s="139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90</v>
      </c>
      <c r="D47" s="39"/>
      <c r="E47" s="39"/>
      <c r="F47" s="39"/>
      <c r="G47" s="39"/>
      <c r="H47" s="39"/>
      <c r="I47" s="39"/>
      <c r="J47" s="39"/>
      <c r="K47" s="39"/>
      <c r="L47" s="13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3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3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4" t="str">
        <f>E7</f>
        <v>MULTIFUNKČNÍ DŮM MUGLINOV</v>
      </c>
      <c r="F50" s="31"/>
      <c r="G50" s="31"/>
      <c r="H50" s="31"/>
      <c r="I50" s="39"/>
      <c r="J50" s="39"/>
      <c r="K50" s="39"/>
      <c r="L50" s="13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86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4" t="s">
        <v>87</v>
      </c>
      <c r="F52" s="39"/>
      <c r="G52" s="39"/>
      <c r="H52" s="39"/>
      <c r="I52" s="39"/>
      <c r="J52" s="39"/>
      <c r="K52" s="39"/>
      <c r="L52" s="13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88</v>
      </c>
      <c r="D53" s="39"/>
      <c r="E53" s="39"/>
      <c r="F53" s="39"/>
      <c r="G53" s="39"/>
      <c r="H53" s="39"/>
      <c r="I53" s="39"/>
      <c r="J53" s="39"/>
      <c r="K53" s="39"/>
      <c r="L53" s="13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10a_2023 - VNĚJŠÍ SÍTĚ</v>
      </c>
      <c r="F54" s="39"/>
      <c r="G54" s="39"/>
      <c r="H54" s="39"/>
      <c r="I54" s="39"/>
      <c r="J54" s="39"/>
      <c r="K54" s="39"/>
      <c r="L54" s="13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3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19. 9. 2023</v>
      </c>
      <c r="K56" s="39"/>
      <c r="L56" s="13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3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MĚSTO OSTRAVA</v>
      </c>
      <c r="G58" s="39"/>
      <c r="H58" s="39"/>
      <c r="I58" s="31" t="s">
        <v>31</v>
      </c>
      <c r="J58" s="35" t="str">
        <f>E23</f>
        <v>PPS KANIA S.R.O.</v>
      </c>
      <c r="K58" s="39"/>
      <c r="L58" s="13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JAN OCHODNICKÝ</v>
      </c>
      <c r="K59" s="39"/>
      <c r="L59" s="13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39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5" t="s">
        <v>91</v>
      </c>
      <c r="D61" s="166"/>
      <c r="E61" s="166"/>
      <c r="F61" s="166"/>
      <c r="G61" s="166"/>
      <c r="H61" s="166"/>
      <c r="I61" s="166"/>
      <c r="J61" s="167" t="s">
        <v>92</v>
      </c>
      <c r="K61" s="166"/>
      <c r="L61" s="13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68" t="s">
        <v>70</v>
      </c>
      <c r="D63" s="39"/>
      <c r="E63" s="39"/>
      <c r="F63" s="39"/>
      <c r="G63" s="39"/>
      <c r="H63" s="39"/>
      <c r="I63" s="39"/>
      <c r="J63" s="101">
        <f>J94</f>
        <v>0</v>
      </c>
      <c r="K63" s="39"/>
      <c r="L63" s="13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93</v>
      </c>
    </row>
    <row r="64" s="9" customFormat="1" ht="24.96" customHeight="1">
      <c r="A64" s="9"/>
      <c r="B64" s="169"/>
      <c r="C64" s="170"/>
      <c r="D64" s="171" t="s">
        <v>94</v>
      </c>
      <c r="E64" s="172"/>
      <c r="F64" s="172"/>
      <c r="G64" s="172"/>
      <c r="H64" s="172"/>
      <c r="I64" s="172"/>
      <c r="J64" s="173">
        <f>J95</f>
        <v>0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24"/>
      <c r="D65" s="176" t="s">
        <v>95</v>
      </c>
      <c r="E65" s="177"/>
      <c r="F65" s="177"/>
      <c r="G65" s="177"/>
      <c r="H65" s="177"/>
      <c r="I65" s="177"/>
      <c r="J65" s="178">
        <f>J96</f>
        <v>0</v>
      </c>
      <c r="K65" s="124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24"/>
      <c r="D66" s="176" t="s">
        <v>96</v>
      </c>
      <c r="E66" s="177"/>
      <c r="F66" s="177"/>
      <c r="G66" s="177"/>
      <c r="H66" s="177"/>
      <c r="I66" s="177"/>
      <c r="J66" s="178">
        <f>J137</f>
        <v>0</v>
      </c>
      <c r="K66" s="124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24"/>
      <c r="D67" s="176" t="s">
        <v>97</v>
      </c>
      <c r="E67" s="177"/>
      <c r="F67" s="177"/>
      <c r="G67" s="177"/>
      <c r="H67" s="177"/>
      <c r="I67" s="177"/>
      <c r="J67" s="178">
        <f>J144</f>
        <v>0</v>
      </c>
      <c r="K67" s="124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24"/>
      <c r="D68" s="176" t="s">
        <v>98</v>
      </c>
      <c r="E68" s="177"/>
      <c r="F68" s="177"/>
      <c r="G68" s="177"/>
      <c r="H68" s="177"/>
      <c r="I68" s="177"/>
      <c r="J68" s="178">
        <f>J189</f>
        <v>0</v>
      </c>
      <c r="K68" s="124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24"/>
      <c r="D69" s="176" t="s">
        <v>99</v>
      </c>
      <c r="E69" s="177"/>
      <c r="F69" s="177"/>
      <c r="G69" s="177"/>
      <c r="H69" s="177"/>
      <c r="I69" s="177"/>
      <c r="J69" s="178">
        <f>J201</f>
        <v>0</v>
      </c>
      <c r="K69" s="124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24"/>
      <c r="D70" s="176" t="s">
        <v>100</v>
      </c>
      <c r="E70" s="177"/>
      <c r="F70" s="177"/>
      <c r="G70" s="177"/>
      <c r="H70" s="177"/>
      <c r="I70" s="177"/>
      <c r="J70" s="178">
        <f>J209</f>
        <v>0</v>
      </c>
      <c r="K70" s="124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9"/>
      <c r="C71" s="170"/>
      <c r="D71" s="171" t="s">
        <v>101</v>
      </c>
      <c r="E71" s="172"/>
      <c r="F71" s="172"/>
      <c r="G71" s="172"/>
      <c r="H71" s="172"/>
      <c r="I71" s="172"/>
      <c r="J71" s="173">
        <f>J213</f>
        <v>0</v>
      </c>
      <c r="K71" s="170"/>
      <c r="L71" s="17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5"/>
      <c r="C72" s="124"/>
      <c r="D72" s="176" t="s">
        <v>102</v>
      </c>
      <c r="E72" s="177"/>
      <c r="F72" s="177"/>
      <c r="G72" s="177"/>
      <c r="H72" s="177"/>
      <c r="I72" s="177"/>
      <c r="J72" s="178">
        <f>J214</f>
        <v>0</v>
      </c>
      <c r="K72" s="124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58"/>
      <c r="C74" s="59"/>
      <c r="D74" s="59"/>
      <c r="E74" s="59"/>
      <c r="F74" s="59"/>
      <c r="G74" s="59"/>
      <c r="H74" s="59"/>
      <c r="I74" s="59"/>
      <c r="J74" s="59"/>
      <c r="K74" s="59"/>
      <c r="L74" s="13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8" s="2" customFormat="1" ht="6.96" customHeight="1">
      <c r="A78" s="37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3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24.96" customHeight="1">
      <c r="A79" s="37"/>
      <c r="B79" s="38"/>
      <c r="C79" s="22" t="s">
        <v>103</v>
      </c>
      <c r="D79" s="39"/>
      <c r="E79" s="39"/>
      <c r="F79" s="39"/>
      <c r="G79" s="39"/>
      <c r="H79" s="39"/>
      <c r="I79" s="39"/>
      <c r="J79" s="39"/>
      <c r="K79" s="39"/>
      <c r="L79" s="13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16</v>
      </c>
      <c r="D81" s="39"/>
      <c r="E81" s="39"/>
      <c r="F81" s="39"/>
      <c r="G81" s="39"/>
      <c r="H81" s="39"/>
      <c r="I81" s="39"/>
      <c r="J81" s="39"/>
      <c r="K81" s="39"/>
      <c r="L81" s="13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164" t="str">
        <f>E7</f>
        <v>MULTIFUNKČNÍ DŮM MUGLINOV</v>
      </c>
      <c r="F82" s="31"/>
      <c r="G82" s="31"/>
      <c r="H82" s="31"/>
      <c r="I82" s="39"/>
      <c r="J82" s="39"/>
      <c r="K82" s="39"/>
      <c r="L82" s="13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" customFormat="1" ht="12" customHeight="1">
      <c r="B83" s="20"/>
      <c r="C83" s="31" t="s">
        <v>86</v>
      </c>
      <c r="D83" s="21"/>
      <c r="E83" s="21"/>
      <c r="F83" s="21"/>
      <c r="G83" s="21"/>
      <c r="H83" s="21"/>
      <c r="I83" s="21"/>
      <c r="J83" s="21"/>
      <c r="K83" s="21"/>
      <c r="L83" s="19"/>
    </row>
    <row r="84" s="2" customFormat="1" ht="16.5" customHeight="1">
      <c r="A84" s="37"/>
      <c r="B84" s="38"/>
      <c r="C84" s="39"/>
      <c r="D84" s="39"/>
      <c r="E84" s="164" t="s">
        <v>87</v>
      </c>
      <c r="F84" s="39"/>
      <c r="G84" s="39"/>
      <c r="H84" s="39"/>
      <c r="I84" s="39"/>
      <c r="J84" s="39"/>
      <c r="K84" s="39"/>
      <c r="L84" s="13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88</v>
      </c>
      <c r="D85" s="39"/>
      <c r="E85" s="39"/>
      <c r="F85" s="39"/>
      <c r="G85" s="39"/>
      <c r="H85" s="39"/>
      <c r="I85" s="39"/>
      <c r="J85" s="39"/>
      <c r="K85" s="39"/>
      <c r="L85" s="13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6.5" customHeight="1">
      <c r="A86" s="37"/>
      <c r="B86" s="38"/>
      <c r="C86" s="39"/>
      <c r="D86" s="39"/>
      <c r="E86" s="68" t="str">
        <f>E11</f>
        <v>10a_2023 - VNĚJŠÍ SÍTĚ</v>
      </c>
      <c r="F86" s="39"/>
      <c r="G86" s="39"/>
      <c r="H86" s="39"/>
      <c r="I86" s="39"/>
      <c r="J86" s="39"/>
      <c r="K86" s="39"/>
      <c r="L86" s="13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3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21</v>
      </c>
      <c r="D88" s="39"/>
      <c r="E88" s="39"/>
      <c r="F88" s="26" t="str">
        <f>F14</f>
        <v xml:space="preserve"> </v>
      </c>
      <c r="G88" s="39"/>
      <c r="H88" s="39"/>
      <c r="I88" s="31" t="s">
        <v>23</v>
      </c>
      <c r="J88" s="71" t="str">
        <f>IF(J14="","",J14)</f>
        <v>19. 9. 2023</v>
      </c>
      <c r="K88" s="39"/>
      <c r="L88" s="13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6.96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3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25</v>
      </c>
      <c r="D90" s="39"/>
      <c r="E90" s="39"/>
      <c r="F90" s="26" t="str">
        <f>E17</f>
        <v>MĚSTO OSTRAVA</v>
      </c>
      <c r="G90" s="39"/>
      <c r="H90" s="39"/>
      <c r="I90" s="31" t="s">
        <v>31</v>
      </c>
      <c r="J90" s="35" t="str">
        <f>E23</f>
        <v>PPS KANIA S.R.O.</v>
      </c>
      <c r="K90" s="39"/>
      <c r="L90" s="13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29</v>
      </c>
      <c r="D91" s="39"/>
      <c r="E91" s="39"/>
      <c r="F91" s="26" t="str">
        <f>IF(E20="","",E20)</f>
        <v>Vyplň údaj</v>
      </c>
      <c r="G91" s="39"/>
      <c r="H91" s="39"/>
      <c r="I91" s="31" t="s">
        <v>34</v>
      </c>
      <c r="J91" s="35" t="str">
        <f>E26</f>
        <v>JAN OCHODNICKÝ</v>
      </c>
      <c r="K91" s="39"/>
      <c r="L91" s="13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0.32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3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11" customFormat="1" ht="29.28" customHeight="1">
      <c r="A93" s="180"/>
      <c r="B93" s="181"/>
      <c r="C93" s="182" t="s">
        <v>104</v>
      </c>
      <c r="D93" s="183" t="s">
        <v>57</v>
      </c>
      <c r="E93" s="183" t="s">
        <v>53</v>
      </c>
      <c r="F93" s="183" t="s">
        <v>54</v>
      </c>
      <c r="G93" s="183" t="s">
        <v>105</v>
      </c>
      <c r="H93" s="183" t="s">
        <v>106</v>
      </c>
      <c r="I93" s="183" t="s">
        <v>107</v>
      </c>
      <c r="J93" s="183" t="s">
        <v>92</v>
      </c>
      <c r="K93" s="184" t="s">
        <v>108</v>
      </c>
      <c r="L93" s="185"/>
      <c r="M93" s="91" t="s">
        <v>19</v>
      </c>
      <c r="N93" s="92" t="s">
        <v>42</v>
      </c>
      <c r="O93" s="92" t="s">
        <v>109</v>
      </c>
      <c r="P93" s="92" t="s">
        <v>110</v>
      </c>
      <c r="Q93" s="92" t="s">
        <v>111</v>
      </c>
      <c r="R93" s="92" t="s">
        <v>112</v>
      </c>
      <c r="S93" s="92" t="s">
        <v>113</v>
      </c>
      <c r="T93" s="93" t="s">
        <v>114</v>
      </c>
      <c r="U93" s="180"/>
      <c r="V93" s="180"/>
      <c r="W93" s="180"/>
      <c r="X93" s="180"/>
      <c r="Y93" s="180"/>
      <c r="Z93" s="180"/>
      <c r="AA93" s="180"/>
      <c r="AB93" s="180"/>
      <c r="AC93" s="180"/>
      <c r="AD93" s="180"/>
      <c r="AE93" s="180"/>
    </row>
    <row r="94" s="2" customFormat="1" ht="22.8" customHeight="1">
      <c r="A94" s="37"/>
      <c r="B94" s="38"/>
      <c r="C94" s="98" t="s">
        <v>115</v>
      </c>
      <c r="D94" s="39"/>
      <c r="E94" s="39"/>
      <c r="F94" s="39"/>
      <c r="G94" s="39"/>
      <c r="H94" s="39"/>
      <c r="I94" s="39"/>
      <c r="J94" s="186">
        <f>BK94</f>
        <v>0</v>
      </c>
      <c r="K94" s="39"/>
      <c r="L94" s="43"/>
      <c r="M94" s="94"/>
      <c r="N94" s="187"/>
      <c r="O94" s="95"/>
      <c r="P94" s="188">
        <f>P95+P213</f>
        <v>0</v>
      </c>
      <c r="Q94" s="95"/>
      <c r="R94" s="188">
        <f>R95+R213</f>
        <v>116.84564200000001</v>
      </c>
      <c r="S94" s="95"/>
      <c r="T94" s="189">
        <f>T95+T213</f>
        <v>4.1580000000000004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71</v>
      </c>
      <c r="AU94" s="16" t="s">
        <v>93</v>
      </c>
      <c r="BK94" s="190">
        <f>BK95+BK213</f>
        <v>0</v>
      </c>
    </row>
    <row r="95" s="12" customFormat="1" ht="25.92" customHeight="1">
      <c r="A95" s="12"/>
      <c r="B95" s="191"/>
      <c r="C95" s="192"/>
      <c r="D95" s="193" t="s">
        <v>71</v>
      </c>
      <c r="E95" s="194" t="s">
        <v>116</v>
      </c>
      <c r="F95" s="194" t="s">
        <v>117</v>
      </c>
      <c r="G95" s="192"/>
      <c r="H95" s="192"/>
      <c r="I95" s="195"/>
      <c r="J95" s="196">
        <f>BK95</f>
        <v>0</v>
      </c>
      <c r="K95" s="192"/>
      <c r="L95" s="197"/>
      <c r="M95" s="198"/>
      <c r="N95" s="199"/>
      <c r="O95" s="199"/>
      <c r="P95" s="200">
        <f>P96+P137+P144+P189+P201+P209</f>
        <v>0</v>
      </c>
      <c r="Q95" s="199"/>
      <c r="R95" s="200">
        <f>R96+R137+R144+R189+R201+R209</f>
        <v>116.84564200000001</v>
      </c>
      <c r="S95" s="199"/>
      <c r="T95" s="201">
        <f>T96+T137+T144+T189+T201+T209</f>
        <v>4.1580000000000004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78</v>
      </c>
      <c r="AT95" s="203" t="s">
        <v>71</v>
      </c>
      <c r="AU95" s="203" t="s">
        <v>72</v>
      </c>
      <c r="AY95" s="202" t="s">
        <v>118</v>
      </c>
      <c r="BK95" s="204">
        <f>BK96+BK137+BK144+BK189+BK201+BK209</f>
        <v>0</v>
      </c>
    </row>
    <row r="96" s="12" customFormat="1" ht="22.8" customHeight="1">
      <c r="A96" s="12"/>
      <c r="B96" s="191"/>
      <c r="C96" s="192"/>
      <c r="D96" s="193" t="s">
        <v>71</v>
      </c>
      <c r="E96" s="205" t="s">
        <v>78</v>
      </c>
      <c r="F96" s="205" t="s">
        <v>119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SUM(P97:P136)</f>
        <v>0</v>
      </c>
      <c r="Q96" s="199"/>
      <c r="R96" s="200">
        <f>SUM(R97:R136)</f>
        <v>111.36012000000001</v>
      </c>
      <c r="S96" s="199"/>
      <c r="T96" s="201">
        <f>SUM(T97:T136)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78</v>
      </c>
      <c r="AT96" s="203" t="s">
        <v>71</v>
      </c>
      <c r="AU96" s="203" t="s">
        <v>78</v>
      </c>
      <c r="AY96" s="202" t="s">
        <v>118</v>
      </c>
      <c r="BK96" s="204">
        <f>SUM(BK97:BK136)</f>
        <v>0</v>
      </c>
    </row>
    <row r="97" s="2" customFormat="1" ht="24.15" customHeight="1">
      <c r="A97" s="37"/>
      <c r="B97" s="38"/>
      <c r="C97" s="207" t="s">
        <v>78</v>
      </c>
      <c r="D97" s="207" t="s">
        <v>120</v>
      </c>
      <c r="E97" s="208" t="s">
        <v>121</v>
      </c>
      <c r="F97" s="209" t="s">
        <v>122</v>
      </c>
      <c r="G97" s="210" t="s">
        <v>123</v>
      </c>
      <c r="H97" s="211">
        <v>64.349999999999994</v>
      </c>
      <c r="I97" s="212"/>
      <c r="J97" s="213">
        <f>ROUND(I97*H97,2)</f>
        <v>0</v>
      </c>
      <c r="K97" s="209" t="s">
        <v>124</v>
      </c>
      <c r="L97" s="43"/>
      <c r="M97" s="214" t="s">
        <v>19</v>
      </c>
      <c r="N97" s="215" t="s">
        <v>43</v>
      </c>
      <c r="O97" s="83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8" t="s">
        <v>125</v>
      </c>
      <c r="AT97" s="218" t="s">
        <v>120</v>
      </c>
      <c r="AU97" s="218" t="s">
        <v>80</v>
      </c>
      <c r="AY97" s="16" t="s">
        <v>118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6" t="s">
        <v>78</v>
      </c>
      <c r="BK97" s="219">
        <f>ROUND(I97*H97,2)</f>
        <v>0</v>
      </c>
      <c r="BL97" s="16" t="s">
        <v>125</v>
      </c>
      <c r="BM97" s="218" t="s">
        <v>126</v>
      </c>
    </row>
    <row r="98" s="2" customFormat="1">
      <c r="A98" s="37"/>
      <c r="B98" s="38"/>
      <c r="C98" s="39"/>
      <c r="D98" s="220" t="s">
        <v>127</v>
      </c>
      <c r="E98" s="39"/>
      <c r="F98" s="221" t="s">
        <v>128</v>
      </c>
      <c r="G98" s="39"/>
      <c r="H98" s="39"/>
      <c r="I98" s="222"/>
      <c r="J98" s="39"/>
      <c r="K98" s="39"/>
      <c r="L98" s="43"/>
      <c r="M98" s="223"/>
      <c r="N98" s="224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127</v>
      </c>
      <c r="AU98" s="16" t="s">
        <v>80</v>
      </c>
    </row>
    <row r="99" s="13" customFormat="1">
      <c r="A99" s="13"/>
      <c r="B99" s="225"/>
      <c r="C99" s="226"/>
      <c r="D99" s="227" t="s">
        <v>129</v>
      </c>
      <c r="E99" s="228" t="s">
        <v>19</v>
      </c>
      <c r="F99" s="229" t="s">
        <v>130</v>
      </c>
      <c r="G99" s="226"/>
      <c r="H99" s="230">
        <v>64.349999999999994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129</v>
      </c>
      <c r="AU99" s="236" t="s">
        <v>80</v>
      </c>
      <c r="AV99" s="13" t="s">
        <v>80</v>
      </c>
      <c r="AW99" s="13" t="s">
        <v>33</v>
      </c>
      <c r="AX99" s="13" t="s">
        <v>78</v>
      </c>
      <c r="AY99" s="236" t="s">
        <v>118</v>
      </c>
    </row>
    <row r="100" s="2" customFormat="1" ht="24.15" customHeight="1">
      <c r="A100" s="37"/>
      <c r="B100" s="38"/>
      <c r="C100" s="207" t="s">
        <v>80</v>
      </c>
      <c r="D100" s="207" t="s">
        <v>120</v>
      </c>
      <c r="E100" s="208" t="s">
        <v>131</v>
      </c>
      <c r="F100" s="209" t="s">
        <v>132</v>
      </c>
      <c r="G100" s="210" t="s">
        <v>123</v>
      </c>
      <c r="H100" s="211">
        <v>64.349999999999994</v>
      </c>
      <c r="I100" s="212"/>
      <c r="J100" s="213">
        <f>ROUND(I100*H100,2)</f>
        <v>0</v>
      </c>
      <c r="K100" s="209" t="s">
        <v>124</v>
      </c>
      <c r="L100" s="43"/>
      <c r="M100" s="214" t="s">
        <v>19</v>
      </c>
      <c r="N100" s="215" t="s">
        <v>43</v>
      </c>
      <c r="O100" s="83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8" t="s">
        <v>125</v>
      </c>
      <c r="AT100" s="218" t="s">
        <v>120</v>
      </c>
      <c r="AU100" s="218" t="s">
        <v>80</v>
      </c>
      <c r="AY100" s="16" t="s">
        <v>118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6" t="s">
        <v>78</v>
      </c>
      <c r="BK100" s="219">
        <f>ROUND(I100*H100,2)</f>
        <v>0</v>
      </c>
      <c r="BL100" s="16" t="s">
        <v>125</v>
      </c>
      <c r="BM100" s="218" t="s">
        <v>133</v>
      </c>
    </row>
    <row r="101" s="2" customFormat="1">
      <c r="A101" s="37"/>
      <c r="B101" s="38"/>
      <c r="C101" s="39"/>
      <c r="D101" s="220" t="s">
        <v>127</v>
      </c>
      <c r="E101" s="39"/>
      <c r="F101" s="221" t="s">
        <v>134</v>
      </c>
      <c r="G101" s="39"/>
      <c r="H101" s="39"/>
      <c r="I101" s="222"/>
      <c r="J101" s="39"/>
      <c r="K101" s="39"/>
      <c r="L101" s="43"/>
      <c r="M101" s="223"/>
      <c r="N101" s="224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127</v>
      </c>
      <c r="AU101" s="16" t="s">
        <v>80</v>
      </c>
    </row>
    <row r="102" s="13" customFormat="1">
      <c r="A102" s="13"/>
      <c r="B102" s="225"/>
      <c r="C102" s="226"/>
      <c r="D102" s="227" t="s">
        <v>129</v>
      </c>
      <c r="E102" s="228" t="s">
        <v>19</v>
      </c>
      <c r="F102" s="229" t="s">
        <v>130</v>
      </c>
      <c r="G102" s="226"/>
      <c r="H102" s="230">
        <v>64.349999999999994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129</v>
      </c>
      <c r="AU102" s="236" t="s">
        <v>80</v>
      </c>
      <c r="AV102" s="13" t="s">
        <v>80</v>
      </c>
      <c r="AW102" s="13" t="s">
        <v>33</v>
      </c>
      <c r="AX102" s="13" t="s">
        <v>78</v>
      </c>
      <c r="AY102" s="236" t="s">
        <v>118</v>
      </c>
    </row>
    <row r="103" s="2" customFormat="1" ht="37.8" customHeight="1">
      <c r="A103" s="37"/>
      <c r="B103" s="38"/>
      <c r="C103" s="207" t="s">
        <v>135</v>
      </c>
      <c r="D103" s="207" t="s">
        <v>120</v>
      </c>
      <c r="E103" s="208" t="s">
        <v>136</v>
      </c>
      <c r="F103" s="209" t="s">
        <v>137</v>
      </c>
      <c r="G103" s="210" t="s">
        <v>123</v>
      </c>
      <c r="H103" s="211">
        <v>64.349999999999994</v>
      </c>
      <c r="I103" s="212"/>
      <c r="J103" s="213">
        <f>ROUND(I103*H103,2)</f>
        <v>0</v>
      </c>
      <c r="K103" s="209" t="s">
        <v>124</v>
      </c>
      <c r="L103" s="43"/>
      <c r="M103" s="214" t="s">
        <v>19</v>
      </c>
      <c r="N103" s="215" t="s">
        <v>43</v>
      </c>
      <c r="O103" s="83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8" t="s">
        <v>125</v>
      </c>
      <c r="AT103" s="218" t="s">
        <v>120</v>
      </c>
      <c r="AU103" s="218" t="s">
        <v>80</v>
      </c>
      <c r="AY103" s="16" t="s">
        <v>118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6" t="s">
        <v>78</v>
      </c>
      <c r="BK103" s="219">
        <f>ROUND(I103*H103,2)</f>
        <v>0</v>
      </c>
      <c r="BL103" s="16" t="s">
        <v>125</v>
      </c>
      <c r="BM103" s="218" t="s">
        <v>138</v>
      </c>
    </row>
    <row r="104" s="2" customFormat="1">
      <c r="A104" s="37"/>
      <c r="B104" s="38"/>
      <c r="C104" s="39"/>
      <c r="D104" s="220" t="s">
        <v>127</v>
      </c>
      <c r="E104" s="39"/>
      <c r="F104" s="221" t="s">
        <v>139</v>
      </c>
      <c r="G104" s="39"/>
      <c r="H104" s="39"/>
      <c r="I104" s="222"/>
      <c r="J104" s="39"/>
      <c r="K104" s="39"/>
      <c r="L104" s="43"/>
      <c r="M104" s="223"/>
      <c r="N104" s="224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127</v>
      </c>
      <c r="AU104" s="16" t="s">
        <v>80</v>
      </c>
    </row>
    <row r="105" s="13" customFormat="1">
      <c r="A105" s="13"/>
      <c r="B105" s="225"/>
      <c r="C105" s="226"/>
      <c r="D105" s="227" t="s">
        <v>129</v>
      </c>
      <c r="E105" s="228" t="s">
        <v>19</v>
      </c>
      <c r="F105" s="229" t="s">
        <v>130</v>
      </c>
      <c r="G105" s="226"/>
      <c r="H105" s="230">
        <v>64.349999999999994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129</v>
      </c>
      <c r="AU105" s="236" t="s">
        <v>80</v>
      </c>
      <c r="AV105" s="13" t="s">
        <v>80</v>
      </c>
      <c r="AW105" s="13" t="s">
        <v>33</v>
      </c>
      <c r="AX105" s="13" t="s">
        <v>78</v>
      </c>
      <c r="AY105" s="236" t="s">
        <v>118</v>
      </c>
    </row>
    <row r="106" s="2" customFormat="1" ht="37.8" customHeight="1">
      <c r="A106" s="37"/>
      <c r="B106" s="38"/>
      <c r="C106" s="207" t="s">
        <v>125</v>
      </c>
      <c r="D106" s="207" t="s">
        <v>120</v>
      </c>
      <c r="E106" s="208" t="s">
        <v>140</v>
      </c>
      <c r="F106" s="209" t="s">
        <v>141</v>
      </c>
      <c r="G106" s="210" t="s">
        <v>123</v>
      </c>
      <c r="H106" s="211">
        <v>64.349999999999994</v>
      </c>
      <c r="I106" s="212"/>
      <c r="J106" s="213">
        <f>ROUND(I106*H106,2)</f>
        <v>0</v>
      </c>
      <c r="K106" s="209" t="s">
        <v>124</v>
      </c>
      <c r="L106" s="43"/>
      <c r="M106" s="214" t="s">
        <v>19</v>
      </c>
      <c r="N106" s="215" t="s">
        <v>43</v>
      </c>
      <c r="O106" s="83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8" t="s">
        <v>125</v>
      </c>
      <c r="AT106" s="218" t="s">
        <v>120</v>
      </c>
      <c r="AU106" s="218" t="s">
        <v>80</v>
      </c>
      <c r="AY106" s="16" t="s">
        <v>118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6" t="s">
        <v>78</v>
      </c>
      <c r="BK106" s="219">
        <f>ROUND(I106*H106,2)</f>
        <v>0</v>
      </c>
      <c r="BL106" s="16" t="s">
        <v>125</v>
      </c>
      <c r="BM106" s="218" t="s">
        <v>142</v>
      </c>
    </row>
    <row r="107" s="2" customFormat="1">
      <c r="A107" s="37"/>
      <c r="B107" s="38"/>
      <c r="C107" s="39"/>
      <c r="D107" s="220" t="s">
        <v>127</v>
      </c>
      <c r="E107" s="39"/>
      <c r="F107" s="221" t="s">
        <v>143</v>
      </c>
      <c r="G107" s="39"/>
      <c r="H107" s="39"/>
      <c r="I107" s="222"/>
      <c r="J107" s="39"/>
      <c r="K107" s="39"/>
      <c r="L107" s="43"/>
      <c r="M107" s="223"/>
      <c r="N107" s="224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127</v>
      </c>
      <c r="AU107" s="16" t="s">
        <v>80</v>
      </c>
    </row>
    <row r="108" s="13" customFormat="1">
      <c r="A108" s="13"/>
      <c r="B108" s="225"/>
      <c r="C108" s="226"/>
      <c r="D108" s="227" t="s">
        <v>129</v>
      </c>
      <c r="E108" s="228" t="s">
        <v>19</v>
      </c>
      <c r="F108" s="229" t="s">
        <v>130</v>
      </c>
      <c r="G108" s="226"/>
      <c r="H108" s="230">
        <v>64.349999999999994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129</v>
      </c>
      <c r="AU108" s="236" t="s">
        <v>80</v>
      </c>
      <c r="AV108" s="13" t="s">
        <v>80</v>
      </c>
      <c r="AW108" s="13" t="s">
        <v>33</v>
      </c>
      <c r="AX108" s="13" t="s">
        <v>78</v>
      </c>
      <c r="AY108" s="236" t="s">
        <v>118</v>
      </c>
    </row>
    <row r="109" s="2" customFormat="1" ht="37.8" customHeight="1">
      <c r="A109" s="37"/>
      <c r="B109" s="38"/>
      <c r="C109" s="207" t="s">
        <v>144</v>
      </c>
      <c r="D109" s="207" t="s">
        <v>120</v>
      </c>
      <c r="E109" s="208" t="s">
        <v>145</v>
      </c>
      <c r="F109" s="209" t="s">
        <v>146</v>
      </c>
      <c r="G109" s="210" t="s">
        <v>123</v>
      </c>
      <c r="H109" s="211">
        <v>64.349999999999994</v>
      </c>
      <c r="I109" s="212"/>
      <c r="J109" s="213">
        <f>ROUND(I109*H109,2)</f>
        <v>0</v>
      </c>
      <c r="K109" s="209" t="s">
        <v>124</v>
      </c>
      <c r="L109" s="43"/>
      <c r="M109" s="214" t="s">
        <v>19</v>
      </c>
      <c r="N109" s="215" t="s">
        <v>43</v>
      </c>
      <c r="O109" s="83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8" t="s">
        <v>125</v>
      </c>
      <c r="AT109" s="218" t="s">
        <v>120</v>
      </c>
      <c r="AU109" s="218" t="s">
        <v>80</v>
      </c>
      <c r="AY109" s="16" t="s">
        <v>118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6" t="s">
        <v>78</v>
      </c>
      <c r="BK109" s="219">
        <f>ROUND(I109*H109,2)</f>
        <v>0</v>
      </c>
      <c r="BL109" s="16" t="s">
        <v>125</v>
      </c>
      <c r="BM109" s="218" t="s">
        <v>147</v>
      </c>
    </row>
    <row r="110" s="2" customFormat="1">
      <c r="A110" s="37"/>
      <c r="B110" s="38"/>
      <c r="C110" s="39"/>
      <c r="D110" s="220" t="s">
        <v>127</v>
      </c>
      <c r="E110" s="39"/>
      <c r="F110" s="221" t="s">
        <v>148</v>
      </c>
      <c r="G110" s="39"/>
      <c r="H110" s="39"/>
      <c r="I110" s="222"/>
      <c r="J110" s="39"/>
      <c r="K110" s="39"/>
      <c r="L110" s="43"/>
      <c r="M110" s="223"/>
      <c r="N110" s="224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127</v>
      </c>
      <c r="AU110" s="16" t="s">
        <v>80</v>
      </c>
    </row>
    <row r="111" s="13" customFormat="1">
      <c r="A111" s="13"/>
      <c r="B111" s="225"/>
      <c r="C111" s="226"/>
      <c r="D111" s="227" t="s">
        <v>129</v>
      </c>
      <c r="E111" s="228" t="s">
        <v>19</v>
      </c>
      <c r="F111" s="229" t="s">
        <v>130</v>
      </c>
      <c r="G111" s="226"/>
      <c r="H111" s="230">
        <v>64.349999999999994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129</v>
      </c>
      <c r="AU111" s="236" t="s">
        <v>80</v>
      </c>
      <c r="AV111" s="13" t="s">
        <v>80</v>
      </c>
      <c r="AW111" s="13" t="s">
        <v>33</v>
      </c>
      <c r="AX111" s="13" t="s">
        <v>78</v>
      </c>
      <c r="AY111" s="236" t="s">
        <v>118</v>
      </c>
    </row>
    <row r="112" s="2" customFormat="1" ht="24.15" customHeight="1">
      <c r="A112" s="37"/>
      <c r="B112" s="38"/>
      <c r="C112" s="207" t="s">
        <v>149</v>
      </c>
      <c r="D112" s="207" t="s">
        <v>120</v>
      </c>
      <c r="E112" s="208" t="s">
        <v>150</v>
      </c>
      <c r="F112" s="209" t="s">
        <v>151</v>
      </c>
      <c r="G112" s="210" t="s">
        <v>152</v>
      </c>
      <c r="H112" s="211">
        <v>128.69999999999999</v>
      </c>
      <c r="I112" s="212"/>
      <c r="J112" s="213">
        <f>ROUND(I112*H112,2)</f>
        <v>0</v>
      </c>
      <c r="K112" s="209" t="s">
        <v>124</v>
      </c>
      <c r="L112" s="43"/>
      <c r="M112" s="214" t="s">
        <v>19</v>
      </c>
      <c r="N112" s="215" t="s">
        <v>43</v>
      </c>
      <c r="O112" s="83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8" t="s">
        <v>125</v>
      </c>
      <c r="AT112" s="218" t="s">
        <v>120</v>
      </c>
      <c r="AU112" s="218" t="s">
        <v>80</v>
      </c>
      <c r="AY112" s="16" t="s">
        <v>118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6" t="s">
        <v>78</v>
      </c>
      <c r="BK112" s="219">
        <f>ROUND(I112*H112,2)</f>
        <v>0</v>
      </c>
      <c r="BL112" s="16" t="s">
        <v>125</v>
      </c>
      <c r="BM112" s="218" t="s">
        <v>153</v>
      </c>
    </row>
    <row r="113" s="2" customFormat="1">
      <c r="A113" s="37"/>
      <c r="B113" s="38"/>
      <c r="C113" s="39"/>
      <c r="D113" s="220" t="s">
        <v>127</v>
      </c>
      <c r="E113" s="39"/>
      <c r="F113" s="221" t="s">
        <v>154</v>
      </c>
      <c r="G113" s="39"/>
      <c r="H113" s="39"/>
      <c r="I113" s="222"/>
      <c r="J113" s="39"/>
      <c r="K113" s="39"/>
      <c r="L113" s="43"/>
      <c r="M113" s="223"/>
      <c r="N113" s="224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127</v>
      </c>
      <c r="AU113" s="16" t="s">
        <v>80</v>
      </c>
    </row>
    <row r="114" s="13" customFormat="1">
      <c r="A114" s="13"/>
      <c r="B114" s="225"/>
      <c r="C114" s="226"/>
      <c r="D114" s="227" t="s">
        <v>129</v>
      </c>
      <c r="E114" s="228" t="s">
        <v>19</v>
      </c>
      <c r="F114" s="229" t="s">
        <v>155</v>
      </c>
      <c r="G114" s="226"/>
      <c r="H114" s="230">
        <v>128.69999999999999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129</v>
      </c>
      <c r="AU114" s="236" t="s">
        <v>80</v>
      </c>
      <c r="AV114" s="13" t="s">
        <v>80</v>
      </c>
      <c r="AW114" s="13" t="s">
        <v>33</v>
      </c>
      <c r="AX114" s="13" t="s">
        <v>78</v>
      </c>
      <c r="AY114" s="236" t="s">
        <v>118</v>
      </c>
    </row>
    <row r="115" s="2" customFormat="1" ht="24.15" customHeight="1">
      <c r="A115" s="37"/>
      <c r="B115" s="38"/>
      <c r="C115" s="207" t="s">
        <v>156</v>
      </c>
      <c r="D115" s="207" t="s">
        <v>120</v>
      </c>
      <c r="E115" s="208" t="s">
        <v>157</v>
      </c>
      <c r="F115" s="209" t="s">
        <v>158</v>
      </c>
      <c r="G115" s="210" t="s">
        <v>123</v>
      </c>
      <c r="H115" s="211">
        <v>64.349999999999994</v>
      </c>
      <c r="I115" s="212"/>
      <c r="J115" s="213">
        <f>ROUND(I115*H115,2)</f>
        <v>0</v>
      </c>
      <c r="K115" s="209" t="s">
        <v>124</v>
      </c>
      <c r="L115" s="43"/>
      <c r="M115" s="214" t="s">
        <v>19</v>
      </c>
      <c r="N115" s="215" t="s">
        <v>43</v>
      </c>
      <c r="O115" s="83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8" t="s">
        <v>125</v>
      </c>
      <c r="AT115" s="218" t="s">
        <v>120</v>
      </c>
      <c r="AU115" s="218" t="s">
        <v>80</v>
      </c>
      <c r="AY115" s="16" t="s">
        <v>118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6" t="s">
        <v>78</v>
      </c>
      <c r="BK115" s="219">
        <f>ROUND(I115*H115,2)</f>
        <v>0</v>
      </c>
      <c r="BL115" s="16" t="s">
        <v>125</v>
      </c>
      <c r="BM115" s="218" t="s">
        <v>159</v>
      </c>
    </row>
    <row r="116" s="2" customFormat="1">
      <c r="A116" s="37"/>
      <c r="B116" s="38"/>
      <c r="C116" s="39"/>
      <c r="D116" s="220" t="s">
        <v>127</v>
      </c>
      <c r="E116" s="39"/>
      <c r="F116" s="221" t="s">
        <v>160</v>
      </c>
      <c r="G116" s="39"/>
      <c r="H116" s="39"/>
      <c r="I116" s="222"/>
      <c r="J116" s="39"/>
      <c r="K116" s="39"/>
      <c r="L116" s="43"/>
      <c r="M116" s="223"/>
      <c r="N116" s="224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127</v>
      </c>
      <c r="AU116" s="16" t="s">
        <v>80</v>
      </c>
    </row>
    <row r="117" s="13" customFormat="1">
      <c r="A117" s="13"/>
      <c r="B117" s="225"/>
      <c r="C117" s="226"/>
      <c r="D117" s="227" t="s">
        <v>129</v>
      </c>
      <c r="E117" s="228" t="s">
        <v>19</v>
      </c>
      <c r="F117" s="229" t="s">
        <v>130</v>
      </c>
      <c r="G117" s="226"/>
      <c r="H117" s="230">
        <v>64.349999999999994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129</v>
      </c>
      <c r="AU117" s="236" t="s">
        <v>80</v>
      </c>
      <c r="AV117" s="13" t="s">
        <v>80</v>
      </c>
      <c r="AW117" s="13" t="s">
        <v>33</v>
      </c>
      <c r="AX117" s="13" t="s">
        <v>78</v>
      </c>
      <c r="AY117" s="236" t="s">
        <v>118</v>
      </c>
    </row>
    <row r="118" s="2" customFormat="1" ht="24.15" customHeight="1">
      <c r="A118" s="37"/>
      <c r="B118" s="38"/>
      <c r="C118" s="207" t="s">
        <v>161</v>
      </c>
      <c r="D118" s="207" t="s">
        <v>120</v>
      </c>
      <c r="E118" s="208" t="s">
        <v>162</v>
      </c>
      <c r="F118" s="209" t="s">
        <v>163</v>
      </c>
      <c r="G118" s="210" t="s">
        <v>123</v>
      </c>
      <c r="H118" s="211">
        <v>40.770000000000003</v>
      </c>
      <c r="I118" s="212"/>
      <c r="J118" s="213">
        <f>ROUND(I118*H118,2)</f>
        <v>0</v>
      </c>
      <c r="K118" s="209" t="s">
        <v>124</v>
      </c>
      <c r="L118" s="43"/>
      <c r="M118" s="214" t="s">
        <v>19</v>
      </c>
      <c r="N118" s="215" t="s">
        <v>43</v>
      </c>
      <c r="O118" s="83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8" t="s">
        <v>125</v>
      </c>
      <c r="AT118" s="218" t="s">
        <v>120</v>
      </c>
      <c r="AU118" s="218" t="s">
        <v>80</v>
      </c>
      <c r="AY118" s="16" t="s">
        <v>118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6" t="s">
        <v>78</v>
      </c>
      <c r="BK118" s="219">
        <f>ROUND(I118*H118,2)</f>
        <v>0</v>
      </c>
      <c r="BL118" s="16" t="s">
        <v>125</v>
      </c>
      <c r="BM118" s="218" t="s">
        <v>164</v>
      </c>
    </row>
    <row r="119" s="2" customFormat="1">
      <c r="A119" s="37"/>
      <c r="B119" s="38"/>
      <c r="C119" s="39"/>
      <c r="D119" s="220" t="s">
        <v>127</v>
      </c>
      <c r="E119" s="39"/>
      <c r="F119" s="221" t="s">
        <v>165</v>
      </c>
      <c r="G119" s="39"/>
      <c r="H119" s="39"/>
      <c r="I119" s="222"/>
      <c r="J119" s="39"/>
      <c r="K119" s="39"/>
      <c r="L119" s="43"/>
      <c r="M119" s="223"/>
      <c r="N119" s="224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127</v>
      </c>
      <c r="AU119" s="16" t="s">
        <v>80</v>
      </c>
    </row>
    <row r="120" s="13" customFormat="1">
      <c r="A120" s="13"/>
      <c r="B120" s="225"/>
      <c r="C120" s="226"/>
      <c r="D120" s="227" t="s">
        <v>129</v>
      </c>
      <c r="E120" s="228" t="s">
        <v>19</v>
      </c>
      <c r="F120" s="229" t="s">
        <v>166</v>
      </c>
      <c r="G120" s="226"/>
      <c r="H120" s="230">
        <v>40.770000000000003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129</v>
      </c>
      <c r="AU120" s="236" t="s">
        <v>80</v>
      </c>
      <c r="AV120" s="13" t="s">
        <v>80</v>
      </c>
      <c r="AW120" s="13" t="s">
        <v>33</v>
      </c>
      <c r="AX120" s="13" t="s">
        <v>78</v>
      </c>
      <c r="AY120" s="236" t="s">
        <v>118</v>
      </c>
    </row>
    <row r="121" s="2" customFormat="1" ht="16.5" customHeight="1">
      <c r="A121" s="37"/>
      <c r="B121" s="38"/>
      <c r="C121" s="237" t="s">
        <v>167</v>
      </c>
      <c r="D121" s="237" t="s">
        <v>168</v>
      </c>
      <c r="E121" s="238" t="s">
        <v>169</v>
      </c>
      <c r="F121" s="239" t="s">
        <v>170</v>
      </c>
      <c r="G121" s="240" t="s">
        <v>152</v>
      </c>
      <c r="H121" s="241">
        <v>81.540000000000006</v>
      </c>
      <c r="I121" s="242"/>
      <c r="J121" s="243">
        <f>ROUND(I121*H121,2)</f>
        <v>0</v>
      </c>
      <c r="K121" s="239" t="s">
        <v>124</v>
      </c>
      <c r="L121" s="244"/>
      <c r="M121" s="245" t="s">
        <v>19</v>
      </c>
      <c r="N121" s="246" t="s">
        <v>43</v>
      </c>
      <c r="O121" s="83"/>
      <c r="P121" s="216">
        <f>O121*H121</f>
        <v>0</v>
      </c>
      <c r="Q121" s="216">
        <v>1</v>
      </c>
      <c r="R121" s="216">
        <f>Q121*H121</f>
        <v>81.540000000000006</v>
      </c>
      <c r="S121" s="216">
        <v>0</v>
      </c>
      <c r="T121" s="21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8" t="s">
        <v>161</v>
      </c>
      <c r="AT121" s="218" t="s">
        <v>168</v>
      </c>
      <c r="AU121" s="218" t="s">
        <v>80</v>
      </c>
      <c r="AY121" s="16" t="s">
        <v>118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6" t="s">
        <v>78</v>
      </c>
      <c r="BK121" s="219">
        <f>ROUND(I121*H121,2)</f>
        <v>0</v>
      </c>
      <c r="BL121" s="16" t="s">
        <v>125</v>
      </c>
      <c r="BM121" s="218" t="s">
        <v>171</v>
      </c>
    </row>
    <row r="122" s="13" customFormat="1">
      <c r="A122" s="13"/>
      <c r="B122" s="225"/>
      <c r="C122" s="226"/>
      <c r="D122" s="227" t="s">
        <v>129</v>
      </c>
      <c r="E122" s="228" t="s">
        <v>19</v>
      </c>
      <c r="F122" s="229" t="s">
        <v>172</v>
      </c>
      <c r="G122" s="226"/>
      <c r="H122" s="230">
        <v>81.540000000000006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129</v>
      </c>
      <c r="AU122" s="236" t="s">
        <v>80</v>
      </c>
      <c r="AV122" s="13" t="s">
        <v>80</v>
      </c>
      <c r="AW122" s="13" t="s">
        <v>33</v>
      </c>
      <c r="AX122" s="13" t="s">
        <v>78</v>
      </c>
      <c r="AY122" s="236" t="s">
        <v>118</v>
      </c>
    </row>
    <row r="123" s="2" customFormat="1" ht="33" customHeight="1">
      <c r="A123" s="37"/>
      <c r="B123" s="38"/>
      <c r="C123" s="207" t="s">
        <v>173</v>
      </c>
      <c r="D123" s="207" t="s">
        <v>120</v>
      </c>
      <c r="E123" s="208" t="s">
        <v>174</v>
      </c>
      <c r="F123" s="209" t="s">
        <v>175</v>
      </c>
      <c r="G123" s="210" t="s">
        <v>123</v>
      </c>
      <c r="H123" s="211">
        <v>14.85</v>
      </c>
      <c r="I123" s="212"/>
      <c r="J123" s="213">
        <f>ROUND(I123*H123,2)</f>
        <v>0</v>
      </c>
      <c r="K123" s="209" t="s">
        <v>124</v>
      </c>
      <c r="L123" s="43"/>
      <c r="M123" s="214" t="s">
        <v>19</v>
      </c>
      <c r="N123" s="215" t="s">
        <v>43</v>
      </c>
      <c r="O123" s="83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8" t="s">
        <v>125</v>
      </c>
      <c r="AT123" s="218" t="s">
        <v>120</v>
      </c>
      <c r="AU123" s="218" t="s">
        <v>80</v>
      </c>
      <c r="AY123" s="16" t="s">
        <v>118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6" t="s">
        <v>78</v>
      </c>
      <c r="BK123" s="219">
        <f>ROUND(I123*H123,2)</f>
        <v>0</v>
      </c>
      <c r="BL123" s="16" t="s">
        <v>125</v>
      </c>
      <c r="BM123" s="218" t="s">
        <v>176</v>
      </c>
    </row>
    <row r="124" s="2" customFormat="1">
      <c r="A124" s="37"/>
      <c r="B124" s="38"/>
      <c r="C124" s="39"/>
      <c r="D124" s="220" t="s">
        <v>127</v>
      </c>
      <c r="E124" s="39"/>
      <c r="F124" s="221" t="s">
        <v>177</v>
      </c>
      <c r="G124" s="39"/>
      <c r="H124" s="39"/>
      <c r="I124" s="222"/>
      <c r="J124" s="39"/>
      <c r="K124" s="39"/>
      <c r="L124" s="43"/>
      <c r="M124" s="223"/>
      <c r="N124" s="224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127</v>
      </c>
      <c r="AU124" s="16" t="s">
        <v>80</v>
      </c>
    </row>
    <row r="125" s="13" customFormat="1">
      <c r="A125" s="13"/>
      <c r="B125" s="225"/>
      <c r="C125" s="226"/>
      <c r="D125" s="227" t="s">
        <v>129</v>
      </c>
      <c r="E125" s="228" t="s">
        <v>19</v>
      </c>
      <c r="F125" s="229" t="s">
        <v>178</v>
      </c>
      <c r="G125" s="226"/>
      <c r="H125" s="230">
        <v>14.85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129</v>
      </c>
      <c r="AU125" s="236" t="s">
        <v>80</v>
      </c>
      <c r="AV125" s="13" t="s">
        <v>80</v>
      </c>
      <c r="AW125" s="13" t="s">
        <v>33</v>
      </c>
      <c r="AX125" s="13" t="s">
        <v>78</v>
      </c>
      <c r="AY125" s="236" t="s">
        <v>118</v>
      </c>
    </row>
    <row r="126" s="2" customFormat="1" ht="16.5" customHeight="1">
      <c r="A126" s="37"/>
      <c r="B126" s="38"/>
      <c r="C126" s="237" t="s">
        <v>179</v>
      </c>
      <c r="D126" s="237" t="s">
        <v>168</v>
      </c>
      <c r="E126" s="238" t="s">
        <v>180</v>
      </c>
      <c r="F126" s="239" t="s">
        <v>181</v>
      </c>
      <c r="G126" s="240" t="s">
        <v>152</v>
      </c>
      <c r="H126" s="241">
        <v>29.699999999999999</v>
      </c>
      <c r="I126" s="242"/>
      <c r="J126" s="243">
        <f>ROUND(I126*H126,2)</f>
        <v>0</v>
      </c>
      <c r="K126" s="239" t="s">
        <v>124</v>
      </c>
      <c r="L126" s="244"/>
      <c r="M126" s="245" t="s">
        <v>19</v>
      </c>
      <c r="N126" s="246" t="s">
        <v>43</v>
      </c>
      <c r="O126" s="83"/>
      <c r="P126" s="216">
        <f>O126*H126</f>
        <v>0</v>
      </c>
      <c r="Q126" s="216">
        <v>1</v>
      </c>
      <c r="R126" s="216">
        <f>Q126*H126</f>
        <v>29.699999999999999</v>
      </c>
      <c r="S126" s="216">
        <v>0</v>
      </c>
      <c r="T126" s="21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8" t="s">
        <v>161</v>
      </c>
      <c r="AT126" s="218" t="s">
        <v>168</v>
      </c>
      <c r="AU126" s="218" t="s">
        <v>80</v>
      </c>
      <c r="AY126" s="16" t="s">
        <v>118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6" t="s">
        <v>78</v>
      </c>
      <c r="BK126" s="219">
        <f>ROUND(I126*H126,2)</f>
        <v>0</v>
      </c>
      <c r="BL126" s="16" t="s">
        <v>125</v>
      </c>
      <c r="BM126" s="218" t="s">
        <v>182</v>
      </c>
    </row>
    <row r="127" s="13" customFormat="1">
      <c r="A127" s="13"/>
      <c r="B127" s="225"/>
      <c r="C127" s="226"/>
      <c r="D127" s="227" t="s">
        <v>129</v>
      </c>
      <c r="E127" s="228" t="s">
        <v>19</v>
      </c>
      <c r="F127" s="229" t="s">
        <v>183</v>
      </c>
      <c r="G127" s="226"/>
      <c r="H127" s="230">
        <v>29.699999999999999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129</v>
      </c>
      <c r="AU127" s="236" t="s">
        <v>80</v>
      </c>
      <c r="AV127" s="13" t="s">
        <v>80</v>
      </c>
      <c r="AW127" s="13" t="s">
        <v>33</v>
      </c>
      <c r="AX127" s="13" t="s">
        <v>78</v>
      </c>
      <c r="AY127" s="236" t="s">
        <v>118</v>
      </c>
    </row>
    <row r="128" s="2" customFormat="1" ht="21.75" customHeight="1">
      <c r="A128" s="37"/>
      <c r="B128" s="38"/>
      <c r="C128" s="207" t="s">
        <v>184</v>
      </c>
      <c r="D128" s="207" t="s">
        <v>120</v>
      </c>
      <c r="E128" s="208" t="s">
        <v>185</v>
      </c>
      <c r="F128" s="209" t="s">
        <v>186</v>
      </c>
      <c r="G128" s="210" t="s">
        <v>187</v>
      </c>
      <c r="H128" s="211">
        <v>143</v>
      </c>
      <c r="I128" s="212"/>
      <c r="J128" s="213">
        <f>ROUND(I128*H128,2)</f>
        <v>0</v>
      </c>
      <c r="K128" s="209" t="s">
        <v>124</v>
      </c>
      <c r="L128" s="43"/>
      <c r="M128" s="214" t="s">
        <v>19</v>
      </c>
      <c r="N128" s="215" t="s">
        <v>43</v>
      </c>
      <c r="O128" s="83"/>
      <c r="P128" s="216">
        <f>O128*H128</f>
        <v>0</v>
      </c>
      <c r="Q128" s="216">
        <v>0.00084000000000000003</v>
      </c>
      <c r="R128" s="216">
        <f>Q128*H128</f>
        <v>0.12012000000000001</v>
      </c>
      <c r="S128" s="216">
        <v>0</v>
      </c>
      <c r="T128" s="21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8" t="s">
        <v>125</v>
      </c>
      <c r="AT128" s="218" t="s">
        <v>120</v>
      </c>
      <c r="AU128" s="218" t="s">
        <v>80</v>
      </c>
      <c r="AY128" s="16" t="s">
        <v>118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6" t="s">
        <v>78</v>
      </c>
      <c r="BK128" s="219">
        <f>ROUND(I128*H128,2)</f>
        <v>0</v>
      </c>
      <c r="BL128" s="16" t="s">
        <v>125</v>
      </c>
      <c r="BM128" s="218" t="s">
        <v>188</v>
      </c>
    </row>
    <row r="129" s="2" customFormat="1">
      <c r="A129" s="37"/>
      <c r="B129" s="38"/>
      <c r="C129" s="39"/>
      <c r="D129" s="220" t="s">
        <v>127</v>
      </c>
      <c r="E129" s="39"/>
      <c r="F129" s="221" t="s">
        <v>189</v>
      </c>
      <c r="G129" s="39"/>
      <c r="H129" s="39"/>
      <c r="I129" s="222"/>
      <c r="J129" s="39"/>
      <c r="K129" s="39"/>
      <c r="L129" s="43"/>
      <c r="M129" s="223"/>
      <c r="N129" s="224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127</v>
      </c>
      <c r="AU129" s="16" t="s">
        <v>80</v>
      </c>
    </row>
    <row r="130" s="13" customFormat="1">
      <c r="A130" s="13"/>
      <c r="B130" s="225"/>
      <c r="C130" s="226"/>
      <c r="D130" s="227" t="s">
        <v>129</v>
      </c>
      <c r="E130" s="228" t="s">
        <v>19</v>
      </c>
      <c r="F130" s="229" t="s">
        <v>190</v>
      </c>
      <c r="G130" s="226"/>
      <c r="H130" s="230">
        <v>143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129</v>
      </c>
      <c r="AU130" s="236" t="s">
        <v>80</v>
      </c>
      <c r="AV130" s="13" t="s">
        <v>80</v>
      </c>
      <c r="AW130" s="13" t="s">
        <v>33</v>
      </c>
      <c r="AX130" s="13" t="s">
        <v>78</v>
      </c>
      <c r="AY130" s="236" t="s">
        <v>118</v>
      </c>
    </row>
    <row r="131" s="2" customFormat="1" ht="24.15" customHeight="1">
      <c r="A131" s="37"/>
      <c r="B131" s="38"/>
      <c r="C131" s="207" t="s">
        <v>191</v>
      </c>
      <c r="D131" s="207" t="s">
        <v>120</v>
      </c>
      <c r="E131" s="208" t="s">
        <v>192</v>
      </c>
      <c r="F131" s="209" t="s">
        <v>193</v>
      </c>
      <c r="G131" s="210" t="s">
        <v>187</v>
      </c>
      <c r="H131" s="211">
        <v>143</v>
      </c>
      <c r="I131" s="212"/>
      <c r="J131" s="213">
        <f>ROUND(I131*H131,2)</f>
        <v>0</v>
      </c>
      <c r="K131" s="209" t="s">
        <v>124</v>
      </c>
      <c r="L131" s="43"/>
      <c r="M131" s="214" t="s">
        <v>19</v>
      </c>
      <c r="N131" s="215" t="s">
        <v>43</v>
      </c>
      <c r="O131" s="83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8" t="s">
        <v>125</v>
      </c>
      <c r="AT131" s="218" t="s">
        <v>120</v>
      </c>
      <c r="AU131" s="218" t="s">
        <v>80</v>
      </c>
      <c r="AY131" s="16" t="s">
        <v>118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6" t="s">
        <v>78</v>
      </c>
      <c r="BK131" s="219">
        <f>ROUND(I131*H131,2)</f>
        <v>0</v>
      </c>
      <c r="BL131" s="16" t="s">
        <v>125</v>
      </c>
      <c r="BM131" s="218" t="s">
        <v>194</v>
      </c>
    </row>
    <row r="132" s="2" customFormat="1">
      <c r="A132" s="37"/>
      <c r="B132" s="38"/>
      <c r="C132" s="39"/>
      <c r="D132" s="220" t="s">
        <v>127</v>
      </c>
      <c r="E132" s="39"/>
      <c r="F132" s="221" t="s">
        <v>195</v>
      </c>
      <c r="G132" s="39"/>
      <c r="H132" s="39"/>
      <c r="I132" s="222"/>
      <c r="J132" s="39"/>
      <c r="K132" s="39"/>
      <c r="L132" s="43"/>
      <c r="M132" s="223"/>
      <c r="N132" s="224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127</v>
      </c>
      <c r="AU132" s="16" t="s">
        <v>80</v>
      </c>
    </row>
    <row r="133" s="13" customFormat="1">
      <c r="A133" s="13"/>
      <c r="B133" s="225"/>
      <c r="C133" s="226"/>
      <c r="D133" s="227" t="s">
        <v>129</v>
      </c>
      <c r="E133" s="228" t="s">
        <v>19</v>
      </c>
      <c r="F133" s="229" t="s">
        <v>190</v>
      </c>
      <c r="G133" s="226"/>
      <c r="H133" s="230">
        <v>143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129</v>
      </c>
      <c r="AU133" s="236" t="s">
        <v>80</v>
      </c>
      <c r="AV133" s="13" t="s">
        <v>80</v>
      </c>
      <c r="AW133" s="13" t="s">
        <v>33</v>
      </c>
      <c r="AX133" s="13" t="s">
        <v>78</v>
      </c>
      <c r="AY133" s="236" t="s">
        <v>118</v>
      </c>
    </row>
    <row r="134" s="2" customFormat="1" ht="16.5" customHeight="1">
      <c r="A134" s="37"/>
      <c r="B134" s="38"/>
      <c r="C134" s="207" t="s">
        <v>196</v>
      </c>
      <c r="D134" s="207" t="s">
        <v>120</v>
      </c>
      <c r="E134" s="208" t="s">
        <v>197</v>
      </c>
      <c r="F134" s="209" t="s">
        <v>198</v>
      </c>
      <c r="G134" s="210" t="s">
        <v>187</v>
      </c>
      <c r="H134" s="211">
        <v>49.5</v>
      </c>
      <c r="I134" s="212"/>
      <c r="J134" s="213">
        <f>ROUND(I134*H134,2)</f>
        <v>0</v>
      </c>
      <c r="K134" s="209" t="s">
        <v>124</v>
      </c>
      <c r="L134" s="43"/>
      <c r="M134" s="214" t="s">
        <v>19</v>
      </c>
      <c r="N134" s="215" t="s">
        <v>43</v>
      </c>
      <c r="O134" s="83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8" t="s">
        <v>125</v>
      </c>
      <c r="AT134" s="218" t="s">
        <v>120</v>
      </c>
      <c r="AU134" s="218" t="s">
        <v>80</v>
      </c>
      <c r="AY134" s="16" t="s">
        <v>118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6" t="s">
        <v>78</v>
      </c>
      <c r="BK134" s="219">
        <f>ROUND(I134*H134,2)</f>
        <v>0</v>
      </c>
      <c r="BL134" s="16" t="s">
        <v>125</v>
      </c>
      <c r="BM134" s="218" t="s">
        <v>199</v>
      </c>
    </row>
    <row r="135" s="2" customFormat="1">
      <c r="A135" s="37"/>
      <c r="B135" s="38"/>
      <c r="C135" s="39"/>
      <c r="D135" s="220" t="s">
        <v>127</v>
      </c>
      <c r="E135" s="39"/>
      <c r="F135" s="221" t="s">
        <v>200</v>
      </c>
      <c r="G135" s="39"/>
      <c r="H135" s="39"/>
      <c r="I135" s="222"/>
      <c r="J135" s="39"/>
      <c r="K135" s="39"/>
      <c r="L135" s="43"/>
      <c r="M135" s="223"/>
      <c r="N135" s="224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127</v>
      </c>
      <c r="AU135" s="16" t="s">
        <v>80</v>
      </c>
    </row>
    <row r="136" s="13" customFormat="1">
      <c r="A136" s="13"/>
      <c r="B136" s="225"/>
      <c r="C136" s="226"/>
      <c r="D136" s="227" t="s">
        <v>129</v>
      </c>
      <c r="E136" s="228" t="s">
        <v>19</v>
      </c>
      <c r="F136" s="229" t="s">
        <v>201</v>
      </c>
      <c r="G136" s="226"/>
      <c r="H136" s="230">
        <v>49.5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129</v>
      </c>
      <c r="AU136" s="236" t="s">
        <v>80</v>
      </c>
      <c r="AV136" s="13" t="s">
        <v>80</v>
      </c>
      <c r="AW136" s="13" t="s">
        <v>33</v>
      </c>
      <c r="AX136" s="13" t="s">
        <v>78</v>
      </c>
      <c r="AY136" s="236" t="s">
        <v>118</v>
      </c>
    </row>
    <row r="137" s="12" customFormat="1" ht="22.8" customHeight="1">
      <c r="A137" s="12"/>
      <c r="B137" s="191"/>
      <c r="C137" s="192"/>
      <c r="D137" s="193" t="s">
        <v>71</v>
      </c>
      <c r="E137" s="205" t="s">
        <v>125</v>
      </c>
      <c r="F137" s="205" t="s">
        <v>202</v>
      </c>
      <c r="G137" s="192"/>
      <c r="H137" s="192"/>
      <c r="I137" s="195"/>
      <c r="J137" s="206">
        <f>BK137</f>
        <v>0</v>
      </c>
      <c r="K137" s="192"/>
      <c r="L137" s="197"/>
      <c r="M137" s="198"/>
      <c r="N137" s="199"/>
      <c r="O137" s="199"/>
      <c r="P137" s="200">
        <f>SUM(P138:P143)</f>
        <v>0</v>
      </c>
      <c r="Q137" s="199"/>
      <c r="R137" s="200">
        <f>SUM(R138:R143)</f>
        <v>0</v>
      </c>
      <c r="S137" s="199"/>
      <c r="T137" s="201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2" t="s">
        <v>78</v>
      </c>
      <c r="AT137" s="203" t="s">
        <v>71</v>
      </c>
      <c r="AU137" s="203" t="s">
        <v>78</v>
      </c>
      <c r="AY137" s="202" t="s">
        <v>118</v>
      </c>
      <c r="BK137" s="204">
        <f>SUM(BK138:BK143)</f>
        <v>0</v>
      </c>
    </row>
    <row r="138" s="2" customFormat="1" ht="16.5" customHeight="1">
      <c r="A138" s="37"/>
      <c r="B138" s="38"/>
      <c r="C138" s="207" t="s">
        <v>8</v>
      </c>
      <c r="D138" s="207" t="s">
        <v>120</v>
      </c>
      <c r="E138" s="208" t="s">
        <v>203</v>
      </c>
      <c r="F138" s="209" t="s">
        <v>204</v>
      </c>
      <c r="G138" s="210" t="s">
        <v>123</v>
      </c>
      <c r="H138" s="211">
        <v>4.9500000000000002</v>
      </c>
      <c r="I138" s="212"/>
      <c r="J138" s="213">
        <f>ROUND(I138*H138,2)</f>
        <v>0</v>
      </c>
      <c r="K138" s="209" t="s">
        <v>124</v>
      </c>
      <c r="L138" s="43"/>
      <c r="M138" s="214" t="s">
        <v>19</v>
      </c>
      <c r="N138" s="215" t="s">
        <v>43</v>
      </c>
      <c r="O138" s="83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8" t="s">
        <v>125</v>
      </c>
      <c r="AT138" s="218" t="s">
        <v>120</v>
      </c>
      <c r="AU138" s="218" t="s">
        <v>80</v>
      </c>
      <c r="AY138" s="16" t="s">
        <v>118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6" t="s">
        <v>78</v>
      </c>
      <c r="BK138" s="219">
        <f>ROUND(I138*H138,2)</f>
        <v>0</v>
      </c>
      <c r="BL138" s="16" t="s">
        <v>125</v>
      </c>
      <c r="BM138" s="218" t="s">
        <v>205</v>
      </c>
    </row>
    <row r="139" s="2" customFormat="1">
      <c r="A139" s="37"/>
      <c r="B139" s="38"/>
      <c r="C139" s="39"/>
      <c r="D139" s="220" t="s">
        <v>127</v>
      </c>
      <c r="E139" s="39"/>
      <c r="F139" s="221" t="s">
        <v>206</v>
      </c>
      <c r="G139" s="39"/>
      <c r="H139" s="39"/>
      <c r="I139" s="222"/>
      <c r="J139" s="39"/>
      <c r="K139" s="39"/>
      <c r="L139" s="43"/>
      <c r="M139" s="223"/>
      <c r="N139" s="224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127</v>
      </c>
      <c r="AU139" s="16" t="s">
        <v>80</v>
      </c>
    </row>
    <row r="140" s="13" customFormat="1">
      <c r="A140" s="13"/>
      <c r="B140" s="225"/>
      <c r="C140" s="226"/>
      <c r="D140" s="227" t="s">
        <v>129</v>
      </c>
      <c r="E140" s="228" t="s">
        <v>19</v>
      </c>
      <c r="F140" s="229" t="s">
        <v>207</v>
      </c>
      <c r="G140" s="226"/>
      <c r="H140" s="230">
        <v>4.9500000000000002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129</v>
      </c>
      <c r="AU140" s="236" t="s">
        <v>80</v>
      </c>
      <c r="AV140" s="13" t="s">
        <v>80</v>
      </c>
      <c r="AW140" s="13" t="s">
        <v>33</v>
      </c>
      <c r="AX140" s="13" t="s">
        <v>78</v>
      </c>
      <c r="AY140" s="236" t="s">
        <v>118</v>
      </c>
    </row>
    <row r="141" s="2" customFormat="1" ht="24.15" customHeight="1">
      <c r="A141" s="37"/>
      <c r="B141" s="38"/>
      <c r="C141" s="207" t="s">
        <v>208</v>
      </c>
      <c r="D141" s="207" t="s">
        <v>120</v>
      </c>
      <c r="E141" s="208" t="s">
        <v>209</v>
      </c>
      <c r="F141" s="209" t="s">
        <v>210</v>
      </c>
      <c r="G141" s="210" t="s">
        <v>123</v>
      </c>
      <c r="H141" s="211">
        <v>0.45000000000000001</v>
      </c>
      <c r="I141" s="212"/>
      <c r="J141" s="213">
        <f>ROUND(I141*H141,2)</f>
        <v>0</v>
      </c>
      <c r="K141" s="209" t="s">
        <v>124</v>
      </c>
      <c r="L141" s="43"/>
      <c r="M141" s="214" t="s">
        <v>19</v>
      </c>
      <c r="N141" s="215" t="s">
        <v>43</v>
      </c>
      <c r="O141" s="83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8" t="s">
        <v>125</v>
      </c>
      <c r="AT141" s="218" t="s">
        <v>120</v>
      </c>
      <c r="AU141" s="218" t="s">
        <v>80</v>
      </c>
      <c r="AY141" s="16" t="s">
        <v>118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6" t="s">
        <v>78</v>
      </c>
      <c r="BK141" s="219">
        <f>ROUND(I141*H141,2)</f>
        <v>0</v>
      </c>
      <c r="BL141" s="16" t="s">
        <v>125</v>
      </c>
      <c r="BM141" s="218" t="s">
        <v>211</v>
      </c>
    </row>
    <row r="142" s="2" customFormat="1">
      <c r="A142" s="37"/>
      <c r="B142" s="38"/>
      <c r="C142" s="39"/>
      <c r="D142" s="220" t="s">
        <v>127</v>
      </c>
      <c r="E142" s="39"/>
      <c r="F142" s="221" t="s">
        <v>212</v>
      </c>
      <c r="G142" s="39"/>
      <c r="H142" s="39"/>
      <c r="I142" s="222"/>
      <c r="J142" s="39"/>
      <c r="K142" s="39"/>
      <c r="L142" s="43"/>
      <c r="M142" s="223"/>
      <c r="N142" s="224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127</v>
      </c>
      <c r="AU142" s="16" t="s">
        <v>80</v>
      </c>
    </row>
    <row r="143" s="13" customFormat="1">
      <c r="A143" s="13"/>
      <c r="B143" s="225"/>
      <c r="C143" s="226"/>
      <c r="D143" s="227" t="s">
        <v>129</v>
      </c>
      <c r="E143" s="228" t="s">
        <v>19</v>
      </c>
      <c r="F143" s="229" t="s">
        <v>213</v>
      </c>
      <c r="G143" s="226"/>
      <c r="H143" s="230">
        <v>0.45000000000000001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129</v>
      </c>
      <c r="AU143" s="236" t="s">
        <v>80</v>
      </c>
      <c r="AV143" s="13" t="s">
        <v>80</v>
      </c>
      <c r="AW143" s="13" t="s">
        <v>33</v>
      </c>
      <c r="AX143" s="13" t="s">
        <v>78</v>
      </c>
      <c r="AY143" s="236" t="s">
        <v>118</v>
      </c>
    </row>
    <row r="144" s="12" customFormat="1" ht="22.8" customHeight="1">
      <c r="A144" s="12"/>
      <c r="B144" s="191"/>
      <c r="C144" s="192"/>
      <c r="D144" s="193" t="s">
        <v>71</v>
      </c>
      <c r="E144" s="205" t="s">
        <v>161</v>
      </c>
      <c r="F144" s="205" t="s">
        <v>214</v>
      </c>
      <c r="G144" s="192"/>
      <c r="H144" s="192"/>
      <c r="I144" s="195"/>
      <c r="J144" s="206">
        <f>BK144</f>
        <v>0</v>
      </c>
      <c r="K144" s="192"/>
      <c r="L144" s="197"/>
      <c r="M144" s="198"/>
      <c r="N144" s="199"/>
      <c r="O144" s="199"/>
      <c r="P144" s="200">
        <f>SUM(P145:P188)</f>
        <v>0</v>
      </c>
      <c r="Q144" s="199"/>
      <c r="R144" s="200">
        <f>SUM(R145:R188)</f>
        <v>0.68061000000000005</v>
      </c>
      <c r="S144" s="199"/>
      <c r="T144" s="201">
        <f>SUM(T145:T188)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2" t="s">
        <v>78</v>
      </c>
      <c r="AT144" s="203" t="s">
        <v>71</v>
      </c>
      <c r="AU144" s="203" t="s">
        <v>78</v>
      </c>
      <c r="AY144" s="202" t="s">
        <v>118</v>
      </c>
      <c r="BK144" s="204">
        <f>SUM(BK145:BK188)</f>
        <v>0</v>
      </c>
    </row>
    <row r="145" s="2" customFormat="1" ht="24.15" customHeight="1">
      <c r="A145" s="37"/>
      <c r="B145" s="38"/>
      <c r="C145" s="207" t="s">
        <v>215</v>
      </c>
      <c r="D145" s="207" t="s">
        <v>120</v>
      </c>
      <c r="E145" s="208" t="s">
        <v>216</v>
      </c>
      <c r="F145" s="209" t="s">
        <v>217</v>
      </c>
      <c r="G145" s="210" t="s">
        <v>218</v>
      </c>
      <c r="H145" s="211">
        <v>27</v>
      </c>
      <c r="I145" s="212"/>
      <c r="J145" s="213">
        <f>ROUND(I145*H145,2)</f>
        <v>0</v>
      </c>
      <c r="K145" s="209" t="s">
        <v>124</v>
      </c>
      <c r="L145" s="43"/>
      <c r="M145" s="214" t="s">
        <v>19</v>
      </c>
      <c r="N145" s="215" t="s">
        <v>43</v>
      </c>
      <c r="O145" s="83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8" t="s">
        <v>125</v>
      </c>
      <c r="AT145" s="218" t="s">
        <v>120</v>
      </c>
      <c r="AU145" s="218" t="s">
        <v>80</v>
      </c>
      <c r="AY145" s="16" t="s">
        <v>118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6" t="s">
        <v>78</v>
      </c>
      <c r="BK145" s="219">
        <f>ROUND(I145*H145,2)</f>
        <v>0</v>
      </c>
      <c r="BL145" s="16" t="s">
        <v>125</v>
      </c>
      <c r="BM145" s="218" t="s">
        <v>219</v>
      </c>
    </row>
    <row r="146" s="2" customFormat="1">
      <c r="A146" s="37"/>
      <c r="B146" s="38"/>
      <c r="C146" s="39"/>
      <c r="D146" s="220" t="s">
        <v>127</v>
      </c>
      <c r="E146" s="39"/>
      <c r="F146" s="221" t="s">
        <v>220</v>
      </c>
      <c r="G146" s="39"/>
      <c r="H146" s="39"/>
      <c r="I146" s="222"/>
      <c r="J146" s="39"/>
      <c r="K146" s="39"/>
      <c r="L146" s="43"/>
      <c r="M146" s="223"/>
      <c r="N146" s="224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127</v>
      </c>
      <c r="AU146" s="16" t="s">
        <v>80</v>
      </c>
    </row>
    <row r="147" s="13" customFormat="1">
      <c r="A147" s="13"/>
      <c r="B147" s="225"/>
      <c r="C147" s="226"/>
      <c r="D147" s="227" t="s">
        <v>129</v>
      </c>
      <c r="E147" s="228" t="s">
        <v>19</v>
      </c>
      <c r="F147" s="229" t="s">
        <v>221</v>
      </c>
      <c r="G147" s="226"/>
      <c r="H147" s="230">
        <v>27</v>
      </c>
      <c r="I147" s="231"/>
      <c r="J147" s="226"/>
      <c r="K147" s="226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129</v>
      </c>
      <c r="AU147" s="236" t="s">
        <v>80</v>
      </c>
      <c r="AV147" s="13" t="s">
        <v>80</v>
      </c>
      <c r="AW147" s="13" t="s">
        <v>33</v>
      </c>
      <c r="AX147" s="13" t="s">
        <v>78</v>
      </c>
      <c r="AY147" s="236" t="s">
        <v>118</v>
      </c>
    </row>
    <row r="148" s="2" customFormat="1" ht="16.5" customHeight="1">
      <c r="A148" s="37"/>
      <c r="B148" s="38"/>
      <c r="C148" s="237" t="s">
        <v>222</v>
      </c>
      <c r="D148" s="237" t="s">
        <v>168</v>
      </c>
      <c r="E148" s="238" t="s">
        <v>223</v>
      </c>
      <c r="F148" s="239" t="s">
        <v>224</v>
      </c>
      <c r="G148" s="240" t="s">
        <v>218</v>
      </c>
      <c r="H148" s="241">
        <v>27</v>
      </c>
      <c r="I148" s="242"/>
      <c r="J148" s="243">
        <f>ROUND(I148*H148,2)</f>
        <v>0</v>
      </c>
      <c r="K148" s="239" t="s">
        <v>124</v>
      </c>
      <c r="L148" s="244"/>
      <c r="M148" s="245" t="s">
        <v>19</v>
      </c>
      <c r="N148" s="246" t="s">
        <v>43</v>
      </c>
      <c r="O148" s="83"/>
      <c r="P148" s="216">
        <f>O148*H148</f>
        <v>0</v>
      </c>
      <c r="Q148" s="216">
        <v>0.00027999999999999998</v>
      </c>
      <c r="R148" s="216">
        <f>Q148*H148</f>
        <v>0.007559999999999999</v>
      </c>
      <c r="S148" s="216">
        <v>0</v>
      </c>
      <c r="T148" s="21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8" t="s">
        <v>161</v>
      </c>
      <c r="AT148" s="218" t="s">
        <v>168</v>
      </c>
      <c r="AU148" s="218" t="s">
        <v>80</v>
      </c>
      <c r="AY148" s="16" t="s">
        <v>118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6" t="s">
        <v>78</v>
      </c>
      <c r="BK148" s="219">
        <f>ROUND(I148*H148,2)</f>
        <v>0</v>
      </c>
      <c r="BL148" s="16" t="s">
        <v>125</v>
      </c>
      <c r="BM148" s="218" t="s">
        <v>225</v>
      </c>
    </row>
    <row r="149" s="13" customFormat="1">
      <c r="A149" s="13"/>
      <c r="B149" s="225"/>
      <c r="C149" s="226"/>
      <c r="D149" s="227" t="s">
        <v>129</v>
      </c>
      <c r="E149" s="228" t="s">
        <v>19</v>
      </c>
      <c r="F149" s="229" t="s">
        <v>221</v>
      </c>
      <c r="G149" s="226"/>
      <c r="H149" s="230">
        <v>27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129</v>
      </c>
      <c r="AU149" s="236" t="s">
        <v>80</v>
      </c>
      <c r="AV149" s="13" t="s">
        <v>80</v>
      </c>
      <c r="AW149" s="13" t="s">
        <v>33</v>
      </c>
      <c r="AX149" s="13" t="s">
        <v>78</v>
      </c>
      <c r="AY149" s="236" t="s">
        <v>118</v>
      </c>
    </row>
    <row r="150" s="2" customFormat="1" ht="24.15" customHeight="1">
      <c r="A150" s="37"/>
      <c r="B150" s="38"/>
      <c r="C150" s="207" t="s">
        <v>226</v>
      </c>
      <c r="D150" s="207" t="s">
        <v>120</v>
      </c>
      <c r="E150" s="208" t="s">
        <v>227</v>
      </c>
      <c r="F150" s="209" t="s">
        <v>228</v>
      </c>
      <c r="G150" s="210" t="s">
        <v>218</v>
      </c>
      <c r="H150" s="211">
        <v>25</v>
      </c>
      <c r="I150" s="212"/>
      <c r="J150" s="213">
        <f>ROUND(I150*H150,2)</f>
        <v>0</v>
      </c>
      <c r="K150" s="209" t="s">
        <v>124</v>
      </c>
      <c r="L150" s="43"/>
      <c r="M150" s="214" t="s">
        <v>19</v>
      </c>
      <c r="N150" s="215" t="s">
        <v>43</v>
      </c>
      <c r="O150" s="83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8" t="s">
        <v>125</v>
      </c>
      <c r="AT150" s="218" t="s">
        <v>120</v>
      </c>
      <c r="AU150" s="218" t="s">
        <v>80</v>
      </c>
      <c r="AY150" s="16" t="s">
        <v>118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6" t="s">
        <v>78</v>
      </c>
      <c r="BK150" s="219">
        <f>ROUND(I150*H150,2)</f>
        <v>0</v>
      </c>
      <c r="BL150" s="16" t="s">
        <v>125</v>
      </c>
      <c r="BM150" s="218" t="s">
        <v>229</v>
      </c>
    </row>
    <row r="151" s="2" customFormat="1">
      <c r="A151" s="37"/>
      <c r="B151" s="38"/>
      <c r="C151" s="39"/>
      <c r="D151" s="220" t="s">
        <v>127</v>
      </c>
      <c r="E151" s="39"/>
      <c r="F151" s="221" t="s">
        <v>230</v>
      </c>
      <c r="G151" s="39"/>
      <c r="H151" s="39"/>
      <c r="I151" s="222"/>
      <c r="J151" s="39"/>
      <c r="K151" s="39"/>
      <c r="L151" s="43"/>
      <c r="M151" s="223"/>
      <c r="N151" s="224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127</v>
      </c>
      <c r="AU151" s="16" t="s">
        <v>80</v>
      </c>
    </row>
    <row r="152" s="13" customFormat="1">
      <c r="A152" s="13"/>
      <c r="B152" s="225"/>
      <c r="C152" s="226"/>
      <c r="D152" s="227" t="s">
        <v>129</v>
      </c>
      <c r="E152" s="228" t="s">
        <v>19</v>
      </c>
      <c r="F152" s="229" t="s">
        <v>231</v>
      </c>
      <c r="G152" s="226"/>
      <c r="H152" s="230">
        <v>25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129</v>
      </c>
      <c r="AU152" s="236" t="s">
        <v>80</v>
      </c>
      <c r="AV152" s="13" t="s">
        <v>80</v>
      </c>
      <c r="AW152" s="13" t="s">
        <v>33</v>
      </c>
      <c r="AX152" s="13" t="s">
        <v>78</v>
      </c>
      <c r="AY152" s="236" t="s">
        <v>118</v>
      </c>
    </row>
    <row r="153" s="2" customFormat="1" ht="16.5" customHeight="1">
      <c r="A153" s="37"/>
      <c r="B153" s="38"/>
      <c r="C153" s="237" t="s">
        <v>232</v>
      </c>
      <c r="D153" s="237" t="s">
        <v>168</v>
      </c>
      <c r="E153" s="238" t="s">
        <v>233</v>
      </c>
      <c r="F153" s="239" t="s">
        <v>234</v>
      </c>
      <c r="G153" s="240" t="s">
        <v>218</v>
      </c>
      <c r="H153" s="241">
        <v>25</v>
      </c>
      <c r="I153" s="242"/>
      <c r="J153" s="243">
        <f>ROUND(I153*H153,2)</f>
        <v>0</v>
      </c>
      <c r="K153" s="239" t="s">
        <v>124</v>
      </c>
      <c r="L153" s="244"/>
      <c r="M153" s="245" t="s">
        <v>19</v>
      </c>
      <c r="N153" s="246" t="s">
        <v>43</v>
      </c>
      <c r="O153" s="83"/>
      <c r="P153" s="216">
        <f>O153*H153</f>
        <v>0</v>
      </c>
      <c r="Q153" s="216">
        <v>0.00106</v>
      </c>
      <c r="R153" s="216">
        <f>Q153*H153</f>
        <v>0.026499999999999999</v>
      </c>
      <c r="S153" s="216">
        <v>0</v>
      </c>
      <c r="T153" s="21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8" t="s">
        <v>161</v>
      </c>
      <c r="AT153" s="218" t="s">
        <v>168</v>
      </c>
      <c r="AU153" s="218" t="s">
        <v>80</v>
      </c>
      <c r="AY153" s="16" t="s">
        <v>118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6" t="s">
        <v>78</v>
      </c>
      <c r="BK153" s="219">
        <f>ROUND(I153*H153,2)</f>
        <v>0</v>
      </c>
      <c r="BL153" s="16" t="s">
        <v>125</v>
      </c>
      <c r="BM153" s="218" t="s">
        <v>235</v>
      </c>
    </row>
    <row r="154" s="13" customFormat="1">
      <c r="A154" s="13"/>
      <c r="B154" s="225"/>
      <c r="C154" s="226"/>
      <c r="D154" s="227" t="s">
        <v>129</v>
      </c>
      <c r="E154" s="228" t="s">
        <v>19</v>
      </c>
      <c r="F154" s="229" t="s">
        <v>231</v>
      </c>
      <c r="G154" s="226"/>
      <c r="H154" s="230">
        <v>25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129</v>
      </c>
      <c r="AU154" s="236" t="s">
        <v>80</v>
      </c>
      <c r="AV154" s="13" t="s">
        <v>80</v>
      </c>
      <c r="AW154" s="13" t="s">
        <v>33</v>
      </c>
      <c r="AX154" s="13" t="s">
        <v>78</v>
      </c>
      <c r="AY154" s="236" t="s">
        <v>118</v>
      </c>
    </row>
    <row r="155" s="2" customFormat="1" ht="24.15" customHeight="1">
      <c r="A155" s="37"/>
      <c r="B155" s="38"/>
      <c r="C155" s="207" t="s">
        <v>7</v>
      </c>
      <c r="D155" s="207" t="s">
        <v>120</v>
      </c>
      <c r="E155" s="208" t="s">
        <v>236</v>
      </c>
      <c r="F155" s="209" t="s">
        <v>237</v>
      </c>
      <c r="G155" s="210" t="s">
        <v>218</v>
      </c>
      <c r="H155" s="211">
        <v>25</v>
      </c>
      <c r="I155" s="212"/>
      <c r="J155" s="213">
        <f>ROUND(I155*H155,2)</f>
        <v>0</v>
      </c>
      <c r="K155" s="209" t="s">
        <v>124</v>
      </c>
      <c r="L155" s="43"/>
      <c r="M155" s="214" t="s">
        <v>19</v>
      </c>
      <c r="N155" s="215" t="s">
        <v>43</v>
      </c>
      <c r="O155" s="83"/>
      <c r="P155" s="216">
        <f>O155*H155</f>
        <v>0</v>
      </c>
      <c r="Q155" s="216">
        <v>0.0015</v>
      </c>
      <c r="R155" s="216">
        <f>Q155*H155</f>
        <v>0.037499999999999999</v>
      </c>
      <c r="S155" s="216">
        <v>0</v>
      </c>
      <c r="T155" s="21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8" t="s">
        <v>125</v>
      </c>
      <c r="AT155" s="218" t="s">
        <v>120</v>
      </c>
      <c r="AU155" s="218" t="s">
        <v>80</v>
      </c>
      <c r="AY155" s="16" t="s">
        <v>118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6" t="s">
        <v>78</v>
      </c>
      <c r="BK155" s="219">
        <f>ROUND(I155*H155,2)</f>
        <v>0</v>
      </c>
      <c r="BL155" s="16" t="s">
        <v>125</v>
      </c>
      <c r="BM155" s="218" t="s">
        <v>238</v>
      </c>
    </row>
    <row r="156" s="2" customFormat="1">
      <c r="A156" s="37"/>
      <c r="B156" s="38"/>
      <c r="C156" s="39"/>
      <c r="D156" s="220" t="s">
        <v>127</v>
      </c>
      <c r="E156" s="39"/>
      <c r="F156" s="221" t="s">
        <v>239</v>
      </c>
      <c r="G156" s="39"/>
      <c r="H156" s="39"/>
      <c r="I156" s="222"/>
      <c r="J156" s="39"/>
      <c r="K156" s="39"/>
      <c r="L156" s="43"/>
      <c r="M156" s="223"/>
      <c r="N156" s="224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127</v>
      </c>
      <c r="AU156" s="16" t="s">
        <v>80</v>
      </c>
    </row>
    <row r="157" s="13" customFormat="1">
      <c r="A157" s="13"/>
      <c r="B157" s="225"/>
      <c r="C157" s="226"/>
      <c r="D157" s="227" t="s">
        <v>129</v>
      </c>
      <c r="E157" s="228" t="s">
        <v>19</v>
      </c>
      <c r="F157" s="229" t="s">
        <v>231</v>
      </c>
      <c r="G157" s="226"/>
      <c r="H157" s="230">
        <v>25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129</v>
      </c>
      <c r="AU157" s="236" t="s">
        <v>80</v>
      </c>
      <c r="AV157" s="13" t="s">
        <v>80</v>
      </c>
      <c r="AW157" s="13" t="s">
        <v>33</v>
      </c>
      <c r="AX157" s="13" t="s">
        <v>78</v>
      </c>
      <c r="AY157" s="236" t="s">
        <v>118</v>
      </c>
    </row>
    <row r="158" s="2" customFormat="1" ht="16.5" customHeight="1">
      <c r="A158" s="37"/>
      <c r="B158" s="38"/>
      <c r="C158" s="207" t="s">
        <v>240</v>
      </c>
      <c r="D158" s="207" t="s">
        <v>120</v>
      </c>
      <c r="E158" s="208" t="s">
        <v>241</v>
      </c>
      <c r="F158" s="209" t="s">
        <v>242</v>
      </c>
      <c r="G158" s="210" t="s">
        <v>243</v>
      </c>
      <c r="H158" s="211">
        <v>1</v>
      </c>
      <c r="I158" s="212"/>
      <c r="J158" s="213">
        <f>ROUND(I158*H158,2)</f>
        <v>0</v>
      </c>
      <c r="K158" s="209" t="s">
        <v>124</v>
      </c>
      <c r="L158" s="43"/>
      <c r="M158" s="214" t="s">
        <v>19</v>
      </c>
      <c r="N158" s="215" t="s">
        <v>43</v>
      </c>
      <c r="O158" s="83"/>
      <c r="P158" s="216">
        <f>O158*H158</f>
        <v>0</v>
      </c>
      <c r="Q158" s="216">
        <v>0.00088999999999999995</v>
      </c>
      <c r="R158" s="216">
        <f>Q158*H158</f>
        <v>0.00088999999999999995</v>
      </c>
      <c r="S158" s="216">
        <v>0</v>
      </c>
      <c r="T158" s="21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8" t="s">
        <v>125</v>
      </c>
      <c r="AT158" s="218" t="s">
        <v>120</v>
      </c>
      <c r="AU158" s="218" t="s">
        <v>80</v>
      </c>
      <c r="AY158" s="16" t="s">
        <v>118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6" t="s">
        <v>78</v>
      </c>
      <c r="BK158" s="219">
        <f>ROUND(I158*H158,2)</f>
        <v>0</v>
      </c>
      <c r="BL158" s="16" t="s">
        <v>125</v>
      </c>
      <c r="BM158" s="218" t="s">
        <v>244</v>
      </c>
    </row>
    <row r="159" s="2" customFormat="1">
      <c r="A159" s="37"/>
      <c r="B159" s="38"/>
      <c r="C159" s="39"/>
      <c r="D159" s="220" t="s">
        <v>127</v>
      </c>
      <c r="E159" s="39"/>
      <c r="F159" s="221" t="s">
        <v>245</v>
      </c>
      <c r="G159" s="39"/>
      <c r="H159" s="39"/>
      <c r="I159" s="222"/>
      <c r="J159" s="39"/>
      <c r="K159" s="39"/>
      <c r="L159" s="43"/>
      <c r="M159" s="223"/>
      <c r="N159" s="224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127</v>
      </c>
      <c r="AU159" s="16" t="s">
        <v>80</v>
      </c>
    </row>
    <row r="160" s="13" customFormat="1">
      <c r="A160" s="13"/>
      <c r="B160" s="225"/>
      <c r="C160" s="226"/>
      <c r="D160" s="227" t="s">
        <v>129</v>
      </c>
      <c r="E160" s="228" t="s">
        <v>19</v>
      </c>
      <c r="F160" s="229" t="s">
        <v>78</v>
      </c>
      <c r="G160" s="226"/>
      <c r="H160" s="230">
        <v>1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129</v>
      </c>
      <c r="AU160" s="236" t="s">
        <v>80</v>
      </c>
      <c r="AV160" s="13" t="s">
        <v>80</v>
      </c>
      <c r="AW160" s="13" t="s">
        <v>33</v>
      </c>
      <c r="AX160" s="13" t="s">
        <v>78</v>
      </c>
      <c r="AY160" s="236" t="s">
        <v>118</v>
      </c>
    </row>
    <row r="161" s="2" customFormat="1" ht="24.15" customHeight="1">
      <c r="A161" s="37"/>
      <c r="B161" s="38"/>
      <c r="C161" s="207" t="s">
        <v>246</v>
      </c>
      <c r="D161" s="207" t="s">
        <v>120</v>
      </c>
      <c r="E161" s="208" t="s">
        <v>247</v>
      </c>
      <c r="F161" s="209" t="s">
        <v>248</v>
      </c>
      <c r="G161" s="210" t="s">
        <v>243</v>
      </c>
      <c r="H161" s="211">
        <v>1</v>
      </c>
      <c r="I161" s="212"/>
      <c r="J161" s="213">
        <f>ROUND(I161*H161,2)</f>
        <v>0</v>
      </c>
      <c r="K161" s="209" t="s">
        <v>124</v>
      </c>
      <c r="L161" s="43"/>
      <c r="M161" s="214" t="s">
        <v>19</v>
      </c>
      <c r="N161" s="215" t="s">
        <v>43</v>
      </c>
      <c r="O161" s="83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8" t="s">
        <v>125</v>
      </c>
      <c r="AT161" s="218" t="s">
        <v>120</v>
      </c>
      <c r="AU161" s="218" t="s">
        <v>80</v>
      </c>
      <c r="AY161" s="16" t="s">
        <v>118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6" t="s">
        <v>78</v>
      </c>
      <c r="BK161" s="219">
        <f>ROUND(I161*H161,2)</f>
        <v>0</v>
      </c>
      <c r="BL161" s="16" t="s">
        <v>125</v>
      </c>
      <c r="BM161" s="218" t="s">
        <v>249</v>
      </c>
    </row>
    <row r="162" s="2" customFormat="1">
      <c r="A162" s="37"/>
      <c r="B162" s="38"/>
      <c r="C162" s="39"/>
      <c r="D162" s="220" t="s">
        <v>127</v>
      </c>
      <c r="E162" s="39"/>
      <c r="F162" s="221" t="s">
        <v>250</v>
      </c>
      <c r="G162" s="39"/>
      <c r="H162" s="39"/>
      <c r="I162" s="222"/>
      <c r="J162" s="39"/>
      <c r="K162" s="39"/>
      <c r="L162" s="43"/>
      <c r="M162" s="223"/>
      <c r="N162" s="224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127</v>
      </c>
      <c r="AU162" s="16" t="s">
        <v>80</v>
      </c>
    </row>
    <row r="163" s="13" customFormat="1">
      <c r="A163" s="13"/>
      <c r="B163" s="225"/>
      <c r="C163" s="226"/>
      <c r="D163" s="227" t="s">
        <v>129</v>
      </c>
      <c r="E163" s="228" t="s">
        <v>19</v>
      </c>
      <c r="F163" s="229" t="s">
        <v>78</v>
      </c>
      <c r="G163" s="226"/>
      <c r="H163" s="230">
        <v>1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129</v>
      </c>
      <c r="AU163" s="236" t="s">
        <v>80</v>
      </c>
      <c r="AV163" s="13" t="s">
        <v>80</v>
      </c>
      <c r="AW163" s="13" t="s">
        <v>33</v>
      </c>
      <c r="AX163" s="13" t="s">
        <v>78</v>
      </c>
      <c r="AY163" s="236" t="s">
        <v>118</v>
      </c>
    </row>
    <row r="164" s="2" customFormat="1" ht="16.5" customHeight="1">
      <c r="A164" s="37"/>
      <c r="B164" s="38"/>
      <c r="C164" s="237" t="s">
        <v>251</v>
      </c>
      <c r="D164" s="237" t="s">
        <v>168</v>
      </c>
      <c r="E164" s="238" t="s">
        <v>252</v>
      </c>
      <c r="F164" s="239" t="s">
        <v>253</v>
      </c>
      <c r="G164" s="240" t="s">
        <v>243</v>
      </c>
      <c r="H164" s="241">
        <v>1</v>
      </c>
      <c r="I164" s="242"/>
      <c r="J164" s="243">
        <f>ROUND(I164*H164,2)</f>
        <v>0</v>
      </c>
      <c r="K164" s="239" t="s">
        <v>124</v>
      </c>
      <c r="L164" s="244"/>
      <c r="M164" s="245" t="s">
        <v>19</v>
      </c>
      <c r="N164" s="246" t="s">
        <v>43</v>
      </c>
      <c r="O164" s="83"/>
      <c r="P164" s="216">
        <f>O164*H164</f>
        <v>0</v>
      </c>
      <c r="Q164" s="216">
        <v>0.0011900000000000001</v>
      </c>
      <c r="R164" s="216">
        <f>Q164*H164</f>
        <v>0.0011900000000000001</v>
      </c>
      <c r="S164" s="216">
        <v>0</v>
      </c>
      <c r="T164" s="21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8" t="s">
        <v>161</v>
      </c>
      <c r="AT164" s="218" t="s">
        <v>168</v>
      </c>
      <c r="AU164" s="218" t="s">
        <v>80</v>
      </c>
      <c r="AY164" s="16" t="s">
        <v>118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6" t="s">
        <v>78</v>
      </c>
      <c r="BK164" s="219">
        <f>ROUND(I164*H164,2)</f>
        <v>0</v>
      </c>
      <c r="BL164" s="16" t="s">
        <v>125</v>
      </c>
      <c r="BM164" s="218" t="s">
        <v>254</v>
      </c>
    </row>
    <row r="165" s="13" customFormat="1">
      <c r="A165" s="13"/>
      <c r="B165" s="225"/>
      <c r="C165" s="226"/>
      <c r="D165" s="227" t="s">
        <v>129</v>
      </c>
      <c r="E165" s="228" t="s">
        <v>19</v>
      </c>
      <c r="F165" s="229" t="s">
        <v>78</v>
      </c>
      <c r="G165" s="226"/>
      <c r="H165" s="230">
        <v>1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129</v>
      </c>
      <c r="AU165" s="236" t="s">
        <v>80</v>
      </c>
      <c r="AV165" s="13" t="s">
        <v>80</v>
      </c>
      <c r="AW165" s="13" t="s">
        <v>33</v>
      </c>
      <c r="AX165" s="13" t="s">
        <v>78</v>
      </c>
      <c r="AY165" s="236" t="s">
        <v>118</v>
      </c>
    </row>
    <row r="166" s="2" customFormat="1" ht="24.15" customHeight="1">
      <c r="A166" s="37"/>
      <c r="B166" s="38"/>
      <c r="C166" s="207" t="s">
        <v>231</v>
      </c>
      <c r="D166" s="207" t="s">
        <v>120</v>
      </c>
      <c r="E166" s="208" t="s">
        <v>255</v>
      </c>
      <c r="F166" s="209" t="s">
        <v>256</v>
      </c>
      <c r="G166" s="210" t="s">
        <v>243</v>
      </c>
      <c r="H166" s="211">
        <v>1</v>
      </c>
      <c r="I166" s="212"/>
      <c r="J166" s="213">
        <f>ROUND(I166*H166,2)</f>
        <v>0</v>
      </c>
      <c r="K166" s="209" t="s">
        <v>124</v>
      </c>
      <c r="L166" s="43"/>
      <c r="M166" s="214" t="s">
        <v>19</v>
      </c>
      <c r="N166" s="215" t="s">
        <v>43</v>
      </c>
      <c r="O166" s="83"/>
      <c r="P166" s="216">
        <f>O166*H166</f>
        <v>0</v>
      </c>
      <c r="Q166" s="216">
        <v>0.00072000000000000005</v>
      </c>
      <c r="R166" s="216">
        <f>Q166*H166</f>
        <v>0.00072000000000000005</v>
      </c>
      <c r="S166" s="216">
        <v>0</v>
      </c>
      <c r="T166" s="21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8" t="s">
        <v>125</v>
      </c>
      <c r="AT166" s="218" t="s">
        <v>120</v>
      </c>
      <c r="AU166" s="218" t="s">
        <v>80</v>
      </c>
      <c r="AY166" s="16" t="s">
        <v>118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6" t="s">
        <v>78</v>
      </c>
      <c r="BK166" s="219">
        <f>ROUND(I166*H166,2)</f>
        <v>0</v>
      </c>
      <c r="BL166" s="16" t="s">
        <v>125</v>
      </c>
      <c r="BM166" s="218" t="s">
        <v>257</v>
      </c>
    </row>
    <row r="167" s="2" customFormat="1">
      <c r="A167" s="37"/>
      <c r="B167" s="38"/>
      <c r="C167" s="39"/>
      <c r="D167" s="220" t="s">
        <v>127</v>
      </c>
      <c r="E167" s="39"/>
      <c r="F167" s="221" t="s">
        <v>258</v>
      </c>
      <c r="G167" s="39"/>
      <c r="H167" s="39"/>
      <c r="I167" s="222"/>
      <c r="J167" s="39"/>
      <c r="K167" s="39"/>
      <c r="L167" s="43"/>
      <c r="M167" s="223"/>
      <c r="N167" s="224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127</v>
      </c>
      <c r="AU167" s="16" t="s">
        <v>80</v>
      </c>
    </row>
    <row r="168" s="13" customFormat="1">
      <c r="A168" s="13"/>
      <c r="B168" s="225"/>
      <c r="C168" s="226"/>
      <c r="D168" s="227" t="s">
        <v>129</v>
      </c>
      <c r="E168" s="228" t="s">
        <v>19</v>
      </c>
      <c r="F168" s="229" t="s">
        <v>78</v>
      </c>
      <c r="G168" s="226"/>
      <c r="H168" s="230">
        <v>1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129</v>
      </c>
      <c r="AU168" s="236" t="s">
        <v>80</v>
      </c>
      <c r="AV168" s="13" t="s">
        <v>80</v>
      </c>
      <c r="AW168" s="13" t="s">
        <v>33</v>
      </c>
      <c r="AX168" s="13" t="s">
        <v>78</v>
      </c>
      <c r="AY168" s="236" t="s">
        <v>118</v>
      </c>
    </row>
    <row r="169" s="2" customFormat="1" ht="16.5" customHeight="1">
      <c r="A169" s="37"/>
      <c r="B169" s="38"/>
      <c r="C169" s="237" t="s">
        <v>259</v>
      </c>
      <c r="D169" s="237" t="s">
        <v>168</v>
      </c>
      <c r="E169" s="238" t="s">
        <v>260</v>
      </c>
      <c r="F169" s="239" t="s">
        <v>261</v>
      </c>
      <c r="G169" s="240" t="s">
        <v>243</v>
      </c>
      <c r="H169" s="241">
        <v>1</v>
      </c>
      <c r="I169" s="242"/>
      <c r="J169" s="243">
        <f>ROUND(I169*H169,2)</f>
        <v>0</v>
      </c>
      <c r="K169" s="239" t="s">
        <v>124</v>
      </c>
      <c r="L169" s="244"/>
      <c r="M169" s="245" t="s">
        <v>19</v>
      </c>
      <c r="N169" s="246" t="s">
        <v>43</v>
      </c>
      <c r="O169" s="83"/>
      <c r="P169" s="216">
        <f>O169*H169</f>
        <v>0</v>
      </c>
      <c r="Q169" s="216">
        <v>0.0054200000000000003</v>
      </c>
      <c r="R169" s="216">
        <f>Q169*H169</f>
        <v>0.0054200000000000003</v>
      </c>
      <c r="S169" s="216">
        <v>0</v>
      </c>
      <c r="T169" s="21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8" t="s">
        <v>161</v>
      </c>
      <c r="AT169" s="218" t="s">
        <v>168</v>
      </c>
      <c r="AU169" s="218" t="s">
        <v>80</v>
      </c>
      <c r="AY169" s="16" t="s">
        <v>118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6" t="s">
        <v>78</v>
      </c>
      <c r="BK169" s="219">
        <f>ROUND(I169*H169,2)</f>
        <v>0</v>
      </c>
      <c r="BL169" s="16" t="s">
        <v>125</v>
      </c>
      <c r="BM169" s="218" t="s">
        <v>262</v>
      </c>
    </row>
    <row r="170" s="13" customFormat="1">
      <c r="A170" s="13"/>
      <c r="B170" s="225"/>
      <c r="C170" s="226"/>
      <c r="D170" s="227" t="s">
        <v>129</v>
      </c>
      <c r="E170" s="228" t="s">
        <v>19</v>
      </c>
      <c r="F170" s="229" t="s">
        <v>78</v>
      </c>
      <c r="G170" s="226"/>
      <c r="H170" s="230">
        <v>1</v>
      </c>
      <c r="I170" s="231"/>
      <c r="J170" s="226"/>
      <c r="K170" s="226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129</v>
      </c>
      <c r="AU170" s="236" t="s">
        <v>80</v>
      </c>
      <c r="AV170" s="13" t="s">
        <v>80</v>
      </c>
      <c r="AW170" s="13" t="s">
        <v>33</v>
      </c>
      <c r="AX170" s="13" t="s">
        <v>78</v>
      </c>
      <c r="AY170" s="236" t="s">
        <v>118</v>
      </c>
    </row>
    <row r="171" s="2" customFormat="1" ht="16.5" customHeight="1">
      <c r="A171" s="37"/>
      <c r="B171" s="38"/>
      <c r="C171" s="237" t="s">
        <v>221</v>
      </c>
      <c r="D171" s="237" t="s">
        <v>168</v>
      </c>
      <c r="E171" s="238" t="s">
        <v>263</v>
      </c>
      <c r="F171" s="239" t="s">
        <v>264</v>
      </c>
      <c r="G171" s="240" t="s">
        <v>243</v>
      </c>
      <c r="H171" s="241">
        <v>1</v>
      </c>
      <c r="I171" s="242"/>
      <c r="J171" s="243">
        <f>ROUND(I171*H171,2)</f>
        <v>0</v>
      </c>
      <c r="K171" s="239" t="s">
        <v>124</v>
      </c>
      <c r="L171" s="244"/>
      <c r="M171" s="245" t="s">
        <v>19</v>
      </c>
      <c r="N171" s="246" t="s">
        <v>43</v>
      </c>
      <c r="O171" s="83"/>
      <c r="P171" s="216">
        <f>O171*H171</f>
        <v>0</v>
      </c>
      <c r="Q171" s="216">
        <v>0.0035000000000000001</v>
      </c>
      <c r="R171" s="216">
        <f>Q171*H171</f>
        <v>0.0035000000000000001</v>
      </c>
      <c r="S171" s="216">
        <v>0</v>
      </c>
      <c r="T171" s="21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8" t="s">
        <v>161</v>
      </c>
      <c r="AT171" s="218" t="s">
        <v>168</v>
      </c>
      <c r="AU171" s="218" t="s">
        <v>80</v>
      </c>
      <c r="AY171" s="16" t="s">
        <v>118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6" t="s">
        <v>78</v>
      </c>
      <c r="BK171" s="219">
        <f>ROUND(I171*H171,2)</f>
        <v>0</v>
      </c>
      <c r="BL171" s="16" t="s">
        <v>125</v>
      </c>
      <c r="BM171" s="218" t="s">
        <v>265</v>
      </c>
    </row>
    <row r="172" s="13" customFormat="1">
      <c r="A172" s="13"/>
      <c r="B172" s="225"/>
      <c r="C172" s="226"/>
      <c r="D172" s="227" t="s">
        <v>129</v>
      </c>
      <c r="E172" s="228" t="s">
        <v>19</v>
      </c>
      <c r="F172" s="229" t="s">
        <v>78</v>
      </c>
      <c r="G172" s="226"/>
      <c r="H172" s="230">
        <v>1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129</v>
      </c>
      <c r="AU172" s="236" t="s">
        <v>80</v>
      </c>
      <c r="AV172" s="13" t="s">
        <v>80</v>
      </c>
      <c r="AW172" s="13" t="s">
        <v>33</v>
      </c>
      <c r="AX172" s="13" t="s">
        <v>78</v>
      </c>
      <c r="AY172" s="236" t="s">
        <v>118</v>
      </c>
    </row>
    <row r="173" s="2" customFormat="1" ht="16.5" customHeight="1">
      <c r="A173" s="37"/>
      <c r="B173" s="38"/>
      <c r="C173" s="237" t="s">
        <v>266</v>
      </c>
      <c r="D173" s="237" t="s">
        <v>168</v>
      </c>
      <c r="E173" s="238" t="s">
        <v>267</v>
      </c>
      <c r="F173" s="239" t="s">
        <v>268</v>
      </c>
      <c r="G173" s="240" t="s">
        <v>243</v>
      </c>
      <c r="H173" s="241">
        <v>1</v>
      </c>
      <c r="I173" s="242"/>
      <c r="J173" s="243">
        <f>ROUND(I173*H173,2)</f>
        <v>0</v>
      </c>
      <c r="K173" s="239" t="s">
        <v>124</v>
      </c>
      <c r="L173" s="244"/>
      <c r="M173" s="245" t="s">
        <v>19</v>
      </c>
      <c r="N173" s="246" t="s">
        <v>43</v>
      </c>
      <c r="O173" s="83"/>
      <c r="P173" s="216">
        <f>O173*H173</f>
        <v>0</v>
      </c>
      <c r="Q173" s="216">
        <v>0.0068999999999999999</v>
      </c>
      <c r="R173" s="216">
        <f>Q173*H173</f>
        <v>0.0068999999999999999</v>
      </c>
      <c r="S173" s="216">
        <v>0</v>
      </c>
      <c r="T173" s="21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8" t="s">
        <v>161</v>
      </c>
      <c r="AT173" s="218" t="s">
        <v>168</v>
      </c>
      <c r="AU173" s="218" t="s">
        <v>80</v>
      </c>
      <c r="AY173" s="16" t="s">
        <v>118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6" t="s">
        <v>78</v>
      </c>
      <c r="BK173" s="219">
        <f>ROUND(I173*H173,2)</f>
        <v>0</v>
      </c>
      <c r="BL173" s="16" t="s">
        <v>125</v>
      </c>
      <c r="BM173" s="218" t="s">
        <v>269</v>
      </c>
    </row>
    <row r="174" s="13" customFormat="1">
      <c r="A174" s="13"/>
      <c r="B174" s="225"/>
      <c r="C174" s="226"/>
      <c r="D174" s="227" t="s">
        <v>129</v>
      </c>
      <c r="E174" s="228" t="s">
        <v>19</v>
      </c>
      <c r="F174" s="229" t="s">
        <v>78</v>
      </c>
      <c r="G174" s="226"/>
      <c r="H174" s="230">
        <v>1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129</v>
      </c>
      <c r="AU174" s="236" t="s">
        <v>80</v>
      </c>
      <c r="AV174" s="13" t="s">
        <v>80</v>
      </c>
      <c r="AW174" s="13" t="s">
        <v>33</v>
      </c>
      <c r="AX174" s="13" t="s">
        <v>78</v>
      </c>
      <c r="AY174" s="236" t="s">
        <v>118</v>
      </c>
    </row>
    <row r="175" s="2" customFormat="1" ht="16.5" customHeight="1">
      <c r="A175" s="37"/>
      <c r="B175" s="38"/>
      <c r="C175" s="207" t="s">
        <v>270</v>
      </c>
      <c r="D175" s="207" t="s">
        <v>120</v>
      </c>
      <c r="E175" s="208" t="s">
        <v>271</v>
      </c>
      <c r="F175" s="209" t="s">
        <v>272</v>
      </c>
      <c r="G175" s="210" t="s">
        <v>273</v>
      </c>
      <c r="H175" s="211">
        <v>1</v>
      </c>
      <c r="I175" s="212"/>
      <c r="J175" s="213">
        <f>ROUND(I175*H175,2)</f>
        <v>0</v>
      </c>
      <c r="K175" s="209" t="s">
        <v>124</v>
      </c>
      <c r="L175" s="43"/>
      <c r="M175" s="214" t="s">
        <v>19</v>
      </c>
      <c r="N175" s="215" t="s">
        <v>43</v>
      </c>
      <c r="O175" s="83"/>
      <c r="P175" s="216">
        <f>O175*H175</f>
        <v>0</v>
      </c>
      <c r="Q175" s="216">
        <v>0.010930000000000001</v>
      </c>
      <c r="R175" s="216">
        <f>Q175*H175</f>
        <v>0.010930000000000001</v>
      </c>
      <c r="S175" s="216">
        <v>0</v>
      </c>
      <c r="T175" s="21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8" t="s">
        <v>208</v>
      </c>
      <c r="AT175" s="218" t="s">
        <v>120</v>
      </c>
      <c r="AU175" s="218" t="s">
        <v>80</v>
      </c>
      <c r="AY175" s="16" t="s">
        <v>118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6" t="s">
        <v>78</v>
      </c>
      <c r="BK175" s="219">
        <f>ROUND(I175*H175,2)</f>
        <v>0</v>
      </c>
      <c r="BL175" s="16" t="s">
        <v>208</v>
      </c>
      <c r="BM175" s="218" t="s">
        <v>274</v>
      </c>
    </row>
    <row r="176" s="2" customFormat="1">
      <c r="A176" s="37"/>
      <c r="B176" s="38"/>
      <c r="C176" s="39"/>
      <c r="D176" s="220" t="s">
        <v>127</v>
      </c>
      <c r="E176" s="39"/>
      <c r="F176" s="221" t="s">
        <v>275</v>
      </c>
      <c r="G176" s="39"/>
      <c r="H176" s="39"/>
      <c r="I176" s="222"/>
      <c r="J176" s="39"/>
      <c r="K176" s="39"/>
      <c r="L176" s="43"/>
      <c r="M176" s="223"/>
      <c r="N176" s="224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127</v>
      </c>
      <c r="AU176" s="16" t="s">
        <v>80</v>
      </c>
    </row>
    <row r="177" s="13" customFormat="1">
      <c r="A177" s="13"/>
      <c r="B177" s="225"/>
      <c r="C177" s="226"/>
      <c r="D177" s="227" t="s">
        <v>129</v>
      </c>
      <c r="E177" s="228" t="s">
        <v>19</v>
      </c>
      <c r="F177" s="229" t="s">
        <v>78</v>
      </c>
      <c r="G177" s="226"/>
      <c r="H177" s="230">
        <v>1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129</v>
      </c>
      <c r="AU177" s="236" t="s">
        <v>80</v>
      </c>
      <c r="AV177" s="13" t="s">
        <v>80</v>
      </c>
      <c r="AW177" s="13" t="s">
        <v>33</v>
      </c>
      <c r="AX177" s="13" t="s">
        <v>78</v>
      </c>
      <c r="AY177" s="236" t="s">
        <v>118</v>
      </c>
    </row>
    <row r="178" s="2" customFormat="1" ht="24.15" customHeight="1">
      <c r="A178" s="37"/>
      <c r="B178" s="38"/>
      <c r="C178" s="207" t="s">
        <v>276</v>
      </c>
      <c r="D178" s="207" t="s">
        <v>120</v>
      </c>
      <c r="E178" s="208" t="s">
        <v>277</v>
      </c>
      <c r="F178" s="209" t="s">
        <v>278</v>
      </c>
      <c r="G178" s="210" t="s">
        <v>243</v>
      </c>
      <c r="H178" s="211">
        <v>1</v>
      </c>
      <c r="I178" s="212"/>
      <c r="J178" s="213">
        <f>ROUND(I178*H178,2)</f>
        <v>0</v>
      </c>
      <c r="K178" s="209" t="s">
        <v>124</v>
      </c>
      <c r="L178" s="43"/>
      <c r="M178" s="214" t="s">
        <v>19</v>
      </c>
      <c r="N178" s="215" t="s">
        <v>43</v>
      </c>
      <c r="O178" s="83"/>
      <c r="P178" s="216">
        <f>O178*H178</f>
        <v>0</v>
      </c>
      <c r="Q178" s="216">
        <v>0.43786000000000003</v>
      </c>
      <c r="R178" s="216">
        <f>Q178*H178</f>
        <v>0.43786000000000003</v>
      </c>
      <c r="S178" s="216">
        <v>0</v>
      </c>
      <c r="T178" s="21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8" t="s">
        <v>125</v>
      </c>
      <c r="AT178" s="218" t="s">
        <v>120</v>
      </c>
      <c r="AU178" s="218" t="s">
        <v>80</v>
      </c>
      <c r="AY178" s="16" t="s">
        <v>118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6" t="s">
        <v>78</v>
      </c>
      <c r="BK178" s="219">
        <f>ROUND(I178*H178,2)</f>
        <v>0</v>
      </c>
      <c r="BL178" s="16" t="s">
        <v>125</v>
      </c>
      <c r="BM178" s="218" t="s">
        <v>279</v>
      </c>
    </row>
    <row r="179" s="2" customFormat="1">
      <c r="A179" s="37"/>
      <c r="B179" s="38"/>
      <c r="C179" s="39"/>
      <c r="D179" s="220" t="s">
        <v>127</v>
      </c>
      <c r="E179" s="39"/>
      <c r="F179" s="221" t="s">
        <v>280</v>
      </c>
      <c r="G179" s="39"/>
      <c r="H179" s="39"/>
      <c r="I179" s="222"/>
      <c r="J179" s="39"/>
      <c r="K179" s="39"/>
      <c r="L179" s="43"/>
      <c r="M179" s="223"/>
      <c r="N179" s="224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127</v>
      </c>
      <c r="AU179" s="16" t="s">
        <v>80</v>
      </c>
    </row>
    <row r="180" s="13" customFormat="1">
      <c r="A180" s="13"/>
      <c r="B180" s="225"/>
      <c r="C180" s="226"/>
      <c r="D180" s="227" t="s">
        <v>129</v>
      </c>
      <c r="E180" s="228" t="s">
        <v>19</v>
      </c>
      <c r="F180" s="229" t="s">
        <v>78</v>
      </c>
      <c r="G180" s="226"/>
      <c r="H180" s="230">
        <v>1</v>
      </c>
      <c r="I180" s="231"/>
      <c r="J180" s="226"/>
      <c r="K180" s="226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129</v>
      </c>
      <c r="AU180" s="236" t="s">
        <v>80</v>
      </c>
      <c r="AV180" s="13" t="s">
        <v>80</v>
      </c>
      <c r="AW180" s="13" t="s">
        <v>33</v>
      </c>
      <c r="AX180" s="13" t="s">
        <v>78</v>
      </c>
      <c r="AY180" s="236" t="s">
        <v>118</v>
      </c>
    </row>
    <row r="181" s="2" customFormat="1" ht="16.5" customHeight="1">
      <c r="A181" s="37"/>
      <c r="B181" s="38"/>
      <c r="C181" s="237" t="s">
        <v>281</v>
      </c>
      <c r="D181" s="237" t="s">
        <v>168</v>
      </c>
      <c r="E181" s="238" t="s">
        <v>282</v>
      </c>
      <c r="F181" s="239" t="s">
        <v>283</v>
      </c>
      <c r="G181" s="240" t="s">
        <v>243</v>
      </c>
      <c r="H181" s="241">
        <v>1</v>
      </c>
      <c r="I181" s="242"/>
      <c r="J181" s="243">
        <f>ROUND(I181*H181,2)</f>
        <v>0</v>
      </c>
      <c r="K181" s="239" t="s">
        <v>124</v>
      </c>
      <c r="L181" s="244"/>
      <c r="M181" s="245" t="s">
        <v>19</v>
      </c>
      <c r="N181" s="246" t="s">
        <v>43</v>
      </c>
      <c r="O181" s="83"/>
      <c r="P181" s="216">
        <f>O181*H181</f>
        <v>0</v>
      </c>
      <c r="Q181" s="216">
        <v>0.125</v>
      </c>
      <c r="R181" s="216">
        <f>Q181*H181</f>
        <v>0.125</v>
      </c>
      <c r="S181" s="216">
        <v>0</v>
      </c>
      <c r="T181" s="21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8" t="s">
        <v>161</v>
      </c>
      <c r="AT181" s="218" t="s">
        <v>168</v>
      </c>
      <c r="AU181" s="218" t="s">
        <v>80</v>
      </c>
      <c r="AY181" s="16" t="s">
        <v>118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6" t="s">
        <v>78</v>
      </c>
      <c r="BK181" s="219">
        <f>ROUND(I181*H181,2)</f>
        <v>0</v>
      </c>
      <c r="BL181" s="16" t="s">
        <v>125</v>
      </c>
      <c r="BM181" s="218" t="s">
        <v>284</v>
      </c>
    </row>
    <row r="182" s="13" customFormat="1">
      <c r="A182" s="13"/>
      <c r="B182" s="225"/>
      <c r="C182" s="226"/>
      <c r="D182" s="227" t="s">
        <v>129</v>
      </c>
      <c r="E182" s="228" t="s">
        <v>19</v>
      </c>
      <c r="F182" s="229" t="s">
        <v>78</v>
      </c>
      <c r="G182" s="226"/>
      <c r="H182" s="230">
        <v>1</v>
      </c>
      <c r="I182" s="231"/>
      <c r="J182" s="226"/>
      <c r="K182" s="226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129</v>
      </c>
      <c r="AU182" s="236" t="s">
        <v>80</v>
      </c>
      <c r="AV182" s="13" t="s">
        <v>80</v>
      </c>
      <c r="AW182" s="13" t="s">
        <v>33</v>
      </c>
      <c r="AX182" s="13" t="s">
        <v>78</v>
      </c>
      <c r="AY182" s="236" t="s">
        <v>118</v>
      </c>
    </row>
    <row r="183" s="2" customFormat="1" ht="16.5" customHeight="1">
      <c r="A183" s="37"/>
      <c r="B183" s="38"/>
      <c r="C183" s="207" t="s">
        <v>285</v>
      </c>
      <c r="D183" s="207" t="s">
        <v>120</v>
      </c>
      <c r="E183" s="208" t="s">
        <v>286</v>
      </c>
      <c r="F183" s="209" t="s">
        <v>287</v>
      </c>
      <c r="G183" s="210" t="s">
        <v>218</v>
      </c>
      <c r="H183" s="211">
        <v>52</v>
      </c>
      <c r="I183" s="212"/>
      <c r="J183" s="213">
        <f>ROUND(I183*H183,2)</f>
        <v>0</v>
      </c>
      <c r="K183" s="209" t="s">
        <v>124</v>
      </c>
      <c r="L183" s="43"/>
      <c r="M183" s="214" t="s">
        <v>19</v>
      </c>
      <c r="N183" s="215" t="s">
        <v>43</v>
      </c>
      <c r="O183" s="83"/>
      <c r="P183" s="216">
        <f>O183*H183</f>
        <v>0</v>
      </c>
      <c r="Q183" s="216">
        <v>0.00019000000000000001</v>
      </c>
      <c r="R183" s="216">
        <f>Q183*H183</f>
        <v>0.0098799999999999999</v>
      </c>
      <c r="S183" s="216">
        <v>0</v>
      </c>
      <c r="T183" s="21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8" t="s">
        <v>125</v>
      </c>
      <c r="AT183" s="218" t="s">
        <v>120</v>
      </c>
      <c r="AU183" s="218" t="s">
        <v>80</v>
      </c>
      <c r="AY183" s="16" t="s">
        <v>118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6" t="s">
        <v>78</v>
      </c>
      <c r="BK183" s="219">
        <f>ROUND(I183*H183,2)</f>
        <v>0</v>
      </c>
      <c r="BL183" s="16" t="s">
        <v>125</v>
      </c>
      <c r="BM183" s="218" t="s">
        <v>288</v>
      </c>
    </row>
    <row r="184" s="2" customFormat="1">
      <c r="A184" s="37"/>
      <c r="B184" s="38"/>
      <c r="C184" s="39"/>
      <c r="D184" s="220" t="s">
        <v>127</v>
      </c>
      <c r="E184" s="39"/>
      <c r="F184" s="221" t="s">
        <v>289</v>
      </c>
      <c r="G184" s="39"/>
      <c r="H184" s="39"/>
      <c r="I184" s="222"/>
      <c r="J184" s="39"/>
      <c r="K184" s="39"/>
      <c r="L184" s="43"/>
      <c r="M184" s="223"/>
      <c r="N184" s="224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127</v>
      </c>
      <c r="AU184" s="16" t="s">
        <v>80</v>
      </c>
    </row>
    <row r="185" s="13" customFormat="1">
      <c r="A185" s="13"/>
      <c r="B185" s="225"/>
      <c r="C185" s="226"/>
      <c r="D185" s="227" t="s">
        <v>129</v>
      </c>
      <c r="E185" s="228" t="s">
        <v>19</v>
      </c>
      <c r="F185" s="229" t="s">
        <v>290</v>
      </c>
      <c r="G185" s="226"/>
      <c r="H185" s="230">
        <v>52</v>
      </c>
      <c r="I185" s="231"/>
      <c r="J185" s="226"/>
      <c r="K185" s="226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129</v>
      </c>
      <c r="AU185" s="236" t="s">
        <v>80</v>
      </c>
      <c r="AV185" s="13" t="s">
        <v>80</v>
      </c>
      <c r="AW185" s="13" t="s">
        <v>33</v>
      </c>
      <c r="AX185" s="13" t="s">
        <v>78</v>
      </c>
      <c r="AY185" s="236" t="s">
        <v>118</v>
      </c>
    </row>
    <row r="186" s="2" customFormat="1" ht="16.5" customHeight="1">
      <c r="A186" s="37"/>
      <c r="B186" s="38"/>
      <c r="C186" s="207" t="s">
        <v>291</v>
      </c>
      <c r="D186" s="207" t="s">
        <v>120</v>
      </c>
      <c r="E186" s="208" t="s">
        <v>292</v>
      </c>
      <c r="F186" s="209" t="s">
        <v>293</v>
      </c>
      <c r="G186" s="210" t="s">
        <v>218</v>
      </c>
      <c r="H186" s="211">
        <v>52</v>
      </c>
      <c r="I186" s="212"/>
      <c r="J186" s="213">
        <f>ROUND(I186*H186,2)</f>
        <v>0</v>
      </c>
      <c r="K186" s="209" t="s">
        <v>124</v>
      </c>
      <c r="L186" s="43"/>
      <c r="M186" s="214" t="s">
        <v>19</v>
      </c>
      <c r="N186" s="215" t="s">
        <v>43</v>
      </c>
      <c r="O186" s="83"/>
      <c r="P186" s="216">
        <f>O186*H186</f>
        <v>0</v>
      </c>
      <c r="Q186" s="216">
        <v>0.00012999999999999999</v>
      </c>
      <c r="R186" s="216">
        <f>Q186*H186</f>
        <v>0.0067599999999999995</v>
      </c>
      <c r="S186" s="216">
        <v>0</v>
      </c>
      <c r="T186" s="21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8" t="s">
        <v>125</v>
      </c>
      <c r="AT186" s="218" t="s">
        <v>120</v>
      </c>
      <c r="AU186" s="218" t="s">
        <v>80</v>
      </c>
      <c r="AY186" s="16" t="s">
        <v>118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6" t="s">
        <v>78</v>
      </c>
      <c r="BK186" s="219">
        <f>ROUND(I186*H186,2)</f>
        <v>0</v>
      </c>
      <c r="BL186" s="16" t="s">
        <v>125</v>
      </c>
      <c r="BM186" s="218" t="s">
        <v>294</v>
      </c>
    </row>
    <row r="187" s="2" customFormat="1">
      <c r="A187" s="37"/>
      <c r="B187" s="38"/>
      <c r="C187" s="39"/>
      <c r="D187" s="220" t="s">
        <v>127</v>
      </c>
      <c r="E187" s="39"/>
      <c r="F187" s="221" t="s">
        <v>295</v>
      </c>
      <c r="G187" s="39"/>
      <c r="H187" s="39"/>
      <c r="I187" s="222"/>
      <c r="J187" s="39"/>
      <c r="K187" s="39"/>
      <c r="L187" s="43"/>
      <c r="M187" s="223"/>
      <c r="N187" s="224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127</v>
      </c>
      <c r="AU187" s="16" t="s">
        <v>80</v>
      </c>
    </row>
    <row r="188" s="13" customFormat="1">
      <c r="A188" s="13"/>
      <c r="B188" s="225"/>
      <c r="C188" s="226"/>
      <c r="D188" s="227" t="s">
        <v>129</v>
      </c>
      <c r="E188" s="228" t="s">
        <v>19</v>
      </c>
      <c r="F188" s="229" t="s">
        <v>290</v>
      </c>
      <c r="G188" s="226"/>
      <c r="H188" s="230">
        <v>52</v>
      </c>
      <c r="I188" s="231"/>
      <c r="J188" s="226"/>
      <c r="K188" s="226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129</v>
      </c>
      <c r="AU188" s="236" t="s">
        <v>80</v>
      </c>
      <c r="AV188" s="13" t="s">
        <v>80</v>
      </c>
      <c r="AW188" s="13" t="s">
        <v>33</v>
      </c>
      <c r="AX188" s="13" t="s">
        <v>78</v>
      </c>
      <c r="AY188" s="236" t="s">
        <v>118</v>
      </c>
    </row>
    <row r="189" s="12" customFormat="1" ht="22.8" customHeight="1">
      <c r="A189" s="12"/>
      <c r="B189" s="191"/>
      <c r="C189" s="192"/>
      <c r="D189" s="193" t="s">
        <v>71</v>
      </c>
      <c r="E189" s="205" t="s">
        <v>167</v>
      </c>
      <c r="F189" s="205" t="s">
        <v>296</v>
      </c>
      <c r="G189" s="192"/>
      <c r="H189" s="192"/>
      <c r="I189" s="195"/>
      <c r="J189" s="206">
        <f>BK189</f>
        <v>0</v>
      </c>
      <c r="K189" s="192"/>
      <c r="L189" s="197"/>
      <c r="M189" s="198"/>
      <c r="N189" s="199"/>
      <c r="O189" s="199"/>
      <c r="P189" s="200">
        <f>SUM(P190:P200)</f>
        <v>0</v>
      </c>
      <c r="Q189" s="199"/>
      <c r="R189" s="200">
        <f>SUM(R190:R200)</f>
        <v>4.8049119999999998</v>
      </c>
      <c r="S189" s="199"/>
      <c r="T189" s="201">
        <f>SUM(T190:T200)</f>
        <v>4.1580000000000004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2" t="s">
        <v>78</v>
      </c>
      <c r="AT189" s="203" t="s">
        <v>71</v>
      </c>
      <c r="AU189" s="203" t="s">
        <v>78</v>
      </c>
      <c r="AY189" s="202" t="s">
        <v>118</v>
      </c>
      <c r="BK189" s="204">
        <f>SUM(BK190:BK200)</f>
        <v>0</v>
      </c>
    </row>
    <row r="190" s="2" customFormat="1" ht="16.5" customHeight="1">
      <c r="A190" s="37"/>
      <c r="B190" s="38"/>
      <c r="C190" s="207" t="s">
        <v>297</v>
      </c>
      <c r="D190" s="207" t="s">
        <v>120</v>
      </c>
      <c r="E190" s="208" t="s">
        <v>298</v>
      </c>
      <c r="F190" s="209" t="s">
        <v>299</v>
      </c>
      <c r="G190" s="210" t="s">
        <v>187</v>
      </c>
      <c r="H190" s="211">
        <v>12.6</v>
      </c>
      <c r="I190" s="212"/>
      <c r="J190" s="213">
        <f>ROUND(I190*H190,2)</f>
        <v>0</v>
      </c>
      <c r="K190" s="209" t="s">
        <v>124</v>
      </c>
      <c r="L190" s="43"/>
      <c r="M190" s="214" t="s">
        <v>19</v>
      </c>
      <c r="N190" s="215" t="s">
        <v>43</v>
      </c>
      <c r="O190" s="83"/>
      <c r="P190" s="216">
        <f>O190*H190</f>
        <v>0</v>
      </c>
      <c r="Q190" s="216">
        <v>0.0063200000000000001</v>
      </c>
      <c r="R190" s="216">
        <f>Q190*H190</f>
        <v>0.079631999999999994</v>
      </c>
      <c r="S190" s="216">
        <v>0</v>
      </c>
      <c r="T190" s="21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8" t="s">
        <v>125</v>
      </c>
      <c r="AT190" s="218" t="s">
        <v>120</v>
      </c>
      <c r="AU190" s="218" t="s">
        <v>80</v>
      </c>
      <c r="AY190" s="16" t="s">
        <v>118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6" t="s">
        <v>78</v>
      </c>
      <c r="BK190" s="219">
        <f>ROUND(I190*H190,2)</f>
        <v>0</v>
      </c>
      <c r="BL190" s="16" t="s">
        <v>125</v>
      </c>
      <c r="BM190" s="218" t="s">
        <v>300</v>
      </c>
    </row>
    <row r="191" s="2" customFormat="1">
      <c r="A191" s="37"/>
      <c r="B191" s="38"/>
      <c r="C191" s="39"/>
      <c r="D191" s="220" t="s">
        <v>127</v>
      </c>
      <c r="E191" s="39"/>
      <c r="F191" s="221" t="s">
        <v>301</v>
      </c>
      <c r="G191" s="39"/>
      <c r="H191" s="39"/>
      <c r="I191" s="222"/>
      <c r="J191" s="39"/>
      <c r="K191" s="39"/>
      <c r="L191" s="43"/>
      <c r="M191" s="223"/>
      <c r="N191" s="224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127</v>
      </c>
      <c r="AU191" s="16" t="s">
        <v>80</v>
      </c>
    </row>
    <row r="192" s="13" customFormat="1">
      <c r="A192" s="13"/>
      <c r="B192" s="225"/>
      <c r="C192" s="226"/>
      <c r="D192" s="227" t="s">
        <v>129</v>
      </c>
      <c r="E192" s="228" t="s">
        <v>19</v>
      </c>
      <c r="F192" s="229" t="s">
        <v>302</v>
      </c>
      <c r="G192" s="226"/>
      <c r="H192" s="230">
        <v>12.6</v>
      </c>
      <c r="I192" s="231"/>
      <c r="J192" s="226"/>
      <c r="K192" s="226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129</v>
      </c>
      <c r="AU192" s="236" t="s">
        <v>80</v>
      </c>
      <c r="AV192" s="13" t="s">
        <v>80</v>
      </c>
      <c r="AW192" s="13" t="s">
        <v>33</v>
      </c>
      <c r="AX192" s="13" t="s">
        <v>78</v>
      </c>
      <c r="AY192" s="236" t="s">
        <v>118</v>
      </c>
    </row>
    <row r="193" s="2" customFormat="1" ht="16.5" customHeight="1">
      <c r="A193" s="37"/>
      <c r="B193" s="38"/>
      <c r="C193" s="237" t="s">
        <v>303</v>
      </c>
      <c r="D193" s="237" t="s">
        <v>168</v>
      </c>
      <c r="E193" s="238" t="s">
        <v>304</v>
      </c>
      <c r="F193" s="239" t="s">
        <v>305</v>
      </c>
      <c r="G193" s="240" t="s">
        <v>152</v>
      </c>
      <c r="H193" s="241">
        <v>4.7249999999999996</v>
      </c>
      <c r="I193" s="242"/>
      <c r="J193" s="243">
        <f>ROUND(I193*H193,2)</f>
        <v>0</v>
      </c>
      <c r="K193" s="239" t="s">
        <v>124</v>
      </c>
      <c r="L193" s="244"/>
      <c r="M193" s="245" t="s">
        <v>19</v>
      </c>
      <c r="N193" s="246" t="s">
        <v>43</v>
      </c>
      <c r="O193" s="83"/>
      <c r="P193" s="216">
        <f>O193*H193</f>
        <v>0</v>
      </c>
      <c r="Q193" s="216">
        <v>1</v>
      </c>
      <c r="R193" s="216">
        <f>Q193*H193</f>
        <v>4.7249999999999996</v>
      </c>
      <c r="S193" s="216">
        <v>0</v>
      </c>
      <c r="T193" s="21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8" t="s">
        <v>161</v>
      </c>
      <c r="AT193" s="218" t="s">
        <v>168</v>
      </c>
      <c r="AU193" s="218" t="s">
        <v>80</v>
      </c>
      <c r="AY193" s="16" t="s">
        <v>118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6" t="s">
        <v>78</v>
      </c>
      <c r="BK193" s="219">
        <f>ROUND(I193*H193,2)</f>
        <v>0</v>
      </c>
      <c r="BL193" s="16" t="s">
        <v>125</v>
      </c>
      <c r="BM193" s="218" t="s">
        <v>306</v>
      </c>
    </row>
    <row r="194" s="13" customFormat="1">
      <c r="A194" s="13"/>
      <c r="B194" s="225"/>
      <c r="C194" s="226"/>
      <c r="D194" s="227" t="s">
        <v>129</v>
      </c>
      <c r="E194" s="228" t="s">
        <v>19</v>
      </c>
      <c r="F194" s="229" t="s">
        <v>307</v>
      </c>
      <c r="G194" s="226"/>
      <c r="H194" s="230">
        <v>4.7249999999999996</v>
      </c>
      <c r="I194" s="231"/>
      <c r="J194" s="226"/>
      <c r="K194" s="226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129</v>
      </c>
      <c r="AU194" s="236" t="s">
        <v>80</v>
      </c>
      <c r="AV194" s="13" t="s">
        <v>80</v>
      </c>
      <c r="AW194" s="13" t="s">
        <v>33</v>
      </c>
      <c r="AX194" s="13" t="s">
        <v>78</v>
      </c>
      <c r="AY194" s="236" t="s">
        <v>118</v>
      </c>
    </row>
    <row r="195" s="2" customFormat="1" ht="16.5" customHeight="1">
      <c r="A195" s="37"/>
      <c r="B195" s="38"/>
      <c r="C195" s="207" t="s">
        <v>308</v>
      </c>
      <c r="D195" s="207" t="s">
        <v>120</v>
      </c>
      <c r="E195" s="208" t="s">
        <v>309</v>
      </c>
      <c r="F195" s="209" t="s">
        <v>310</v>
      </c>
      <c r="G195" s="210" t="s">
        <v>123</v>
      </c>
      <c r="H195" s="211">
        <v>1.8899999999999999</v>
      </c>
      <c r="I195" s="212"/>
      <c r="J195" s="213">
        <f>ROUND(I195*H195,2)</f>
        <v>0</v>
      </c>
      <c r="K195" s="209" t="s">
        <v>124</v>
      </c>
      <c r="L195" s="43"/>
      <c r="M195" s="214" t="s">
        <v>19</v>
      </c>
      <c r="N195" s="215" t="s">
        <v>43</v>
      </c>
      <c r="O195" s="83"/>
      <c r="P195" s="216">
        <f>O195*H195</f>
        <v>0</v>
      </c>
      <c r="Q195" s="216">
        <v>0</v>
      </c>
      <c r="R195" s="216">
        <f>Q195*H195</f>
        <v>0</v>
      </c>
      <c r="S195" s="216">
        <v>2.2000000000000002</v>
      </c>
      <c r="T195" s="217">
        <f>S195*H195</f>
        <v>4.1580000000000004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8" t="s">
        <v>125</v>
      </c>
      <c r="AT195" s="218" t="s">
        <v>120</v>
      </c>
      <c r="AU195" s="218" t="s">
        <v>80</v>
      </c>
      <c r="AY195" s="16" t="s">
        <v>118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6" t="s">
        <v>78</v>
      </c>
      <c r="BK195" s="219">
        <f>ROUND(I195*H195,2)</f>
        <v>0</v>
      </c>
      <c r="BL195" s="16" t="s">
        <v>125</v>
      </c>
      <c r="BM195" s="218" t="s">
        <v>311</v>
      </c>
    </row>
    <row r="196" s="2" customFormat="1">
      <c r="A196" s="37"/>
      <c r="B196" s="38"/>
      <c r="C196" s="39"/>
      <c r="D196" s="220" t="s">
        <v>127</v>
      </c>
      <c r="E196" s="39"/>
      <c r="F196" s="221" t="s">
        <v>312</v>
      </c>
      <c r="G196" s="39"/>
      <c r="H196" s="39"/>
      <c r="I196" s="222"/>
      <c r="J196" s="39"/>
      <c r="K196" s="39"/>
      <c r="L196" s="43"/>
      <c r="M196" s="223"/>
      <c r="N196" s="224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127</v>
      </c>
      <c r="AU196" s="16" t="s">
        <v>80</v>
      </c>
    </row>
    <row r="197" s="13" customFormat="1">
      <c r="A197" s="13"/>
      <c r="B197" s="225"/>
      <c r="C197" s="226"/>
      <c r="D197" s="227" t="s">
        <v>129</v>
      </c>
      <c r="E197" s="228" t="s">
        <v>19</v>
      </c>
      <c r="F197" s="229" t="s">
        <v>313</v>
      </c>
      <c r="G197" s="226"/>
      <c r="H197" s="230">
        <v>1.8899999999999999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129</v>
      </c>
      <c r="AU197" s="236" t="s">
        <v>80</v>
      </c>
      <c r="AV197" s="13" t="s">
        <v>80</v>
      </c>
      <c r="AW197" s="13" t="s">
        <v>33</v>
      </c>
      <c r="AX197" s="13" t="s">
        <v>78</v>
      </c>
      <c r="AY197" s="236" t="s">
        <v>118</v>
      </c>
    </row>
    <row r="198" s="2" customFormat="1" ht="16.5" customHeight="1">
      <c r="A198" s="37"/>
      <c r="B198" s="38"/>
      <c r="C198" s="207" t="s">
        <v>314</v>
      </c>
      <c r="D198" s="207" t="s">
        <v>120</v>
      </c>
      <c r="E198" s="208" t="s">
        <v>315</v>
      </c>
      <c r="F198" s="209" t="s">
        <v>316</v>
      </c>
      <c r="G198" s="210" t="s">
        <v>218</v>
      </c>
      <c r="H198" s="211">
        <v>28</v>
      </c>
      <c r="I198" s="212"/>
      <c r="J198" s="213">
        <f>ROUND(I198*H198,2)</f>
        <v>0</v>
      </c>
      <c r="K198" s="209" t="s">
        <v>124</v>
      </c>
      <c r="L198" s="43"/>
      <c r="M198" s="214" t="s">
        <v>19</v>
      </c>
      <c r="N198" s="215" t="s">
        <v>43</v>
      </c>
      <c r="O198" s="83"/>
      <c r="P198" s="216">
        <f>O198*H198</f>
        <v>0</v>
      </c>
      <c r="Q198" s="216">
        <v>1.0000000000000001E-05</v>
      </c>
      <c r="R198" s="216">
        <f>Q198*H198</f>
        <v>0.00028000000000000003</v>
      </c>
      <c r="S198" s="216">
        <v>0</v>
      </c>
      <c r="T198" s="21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8" t="s">
        <v>125</v>
      </c>
      <c r="AT198" s="218" t="s">
        <v>120</v>
      </c>
      <c r="AU198" s="218" t="s">
        <v>80</v>
      </c>
      <c r="AY198" s="16" t="s">
        <v>118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6" t="s">
        <v>78</v>
      </c>
      <c r="BK198" s="219">
        <f>ROUND(I198*H198,2)</f>
        <v>0</v>
      </c>
      <c r="BL198" s="16" t="s">
        <v>125</v>
      </c>
      <c r="BM198" s="218" t="s">
        <v>317</v>
      </c>
    </row>
    <row r="199" s="2" customFormat="1">
      <c r="A199" s="37"/>
      <c r="B199" s="38"/>
      <c r="C199" s="39"/>
      <c r="D199" s="220" t="s">
        <v>127</v>
      </c>
      <c r="E199" s="39"/>
      <c r="F199" s="221" t="s">
        <v>318</v>
      </c>
      <c r="G199" s="39"/>
      <c r="H199" s="39"/>
      <c r="I199" s="222"/>
      <c r="J199" s="39"/>
      <c r="K199" s="39"/>
      <c r="L199" s="43"/>
      <c r="M199" s="223"/>
      <c r="N199" s="224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127</v>
      </c>
      <c r="AU199" s="16" t="s">
        <v>80</v>
      </c>
    </row>
    <row r="200" s="13" customFormat="1">
      <c r="A200" s="13"/>
      <c r="B200" s="225"/>
      <c r="C200" s="226"/>
      <c r="D200" s="227" t="s">
        <v>129</v>
      </c>
      <c r="E200" s="228" t="s">
        <v>19</v>
      </c>
      <c r="F200" s="229" t="s">
        <v>319</v>
      </c>
      <c r="G200" s="226"/>
      <c r="H200" s="230">
        <v>28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129</v>
      </c>
      <c r="AU200" s="236" t="s">
        <v>80</v>
      </c>
      <c r="AV200" s="13" t="s">
        <v>80</v>
      </c>
      <c r="AW200" s="13" t="s">
        <v>33</v>
      </c>
      <c r="AX200" s="13" t="s">
        <v>78</v>
      </c>
      <c r="AY200" s="236" t="s">
        <v>118</v>
      </c>
    </row>
    <row r="201" s="12" customFormat="1" ht="22.8" customHeight="1">
      <c r="A201" s="12"/>
      <c r="B201" s="191"/>
      <c r="C201" s="192"/>
      <c r="D201" s="193" t="s">
        <v>71</v>
      </c>
      <c r="E201" s="205" t="s">
        <v>320</v>
      </c>
      <c r="F201" s="205" t="s">
        <v>321</v>
      </c>
      <c r="G201" s="192"/>
      <c r="H201" s="192"/>
      <c r="I201" s="195"/>
      <c r="J201" s="206">
        <f>BK201</f>
        <v>0</v>
      </c>
      <c r="K201" s="192"/>
      <c r="L201" s="197"/>
      <c r="M201" s="198"/>
      <c r="N201" s="199"/>
      <c r="O201" s="199"/>
      <c r="P201" s="200">
        <f>SUM(P202:P208)</f>
        <v>0</v>
      </c>
      <c r="Q201" s="199"/>
      <c r="R201" s="200">
        <f>SUM(R202:R208)</f>
        <v>0</v>
      </c>
      <c r="S201" s="199"/>
      <c r="T201" s="201">
        <f>SUM(T202:T208)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2" t="s">
        <v>78</v>
      </c>
      <c r="AT201" s="203" t="s">
        <v>71</v>
      </c>
      <c r="AU201" s="203" t="s">
        <v>78</v>
      </c>
      <c r="AY201" s="202" t="s">
        <v>118</v>
      </c>
      <c r="BK201" s="204">
        <f>SUM(BK202:BK208)</f>
        <v>0</v>
      </c>
    </row>
    <row r="202" s="2" customFormat="1" ht="21.75" customHeight="1">
      <c r="A202" s="37"/>
      <c r="B202" s="38"/>
      <c r="C202" s="207" t="s">
        <v>322</v>
      </c>
      <c r="D202" s="207" t="s">
        <v>120</v>
      </c>
      <c r="E202" s="208" t="s">
        <v>323</v>
      </c>
      <c r="F202" s="209" t="s">
        <v>324</v>
      </c>
      <c r="G202" s="210" t="s">
        <v>152</v>
      </c>
      <c r="H202" s="211">
        <v>4.1580000000000004</v>
      </c>
      <c r="I202" s="212"/>
      <c r="J202" s="213">
        <f>ROUND(I202*H202,2)</f>
        <v>0</v>
      </c>
      <c r="K202" s="209" t="s">
        <v>124</v>
      </c>
      <c r="L202" s="43"/>
      <c r="M202" s="214" t="s">
        <v>19</v>
      </c>
      <c r="N202" s="215" t="s">
        <v>43</v>
      </c>
      <c r="O202" s="83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8" t="s">
        <v>125</v>
      </c>
      <c r="AT202" s="218" t="s">
        <v>120</v>
      </c>
      <c r="AU202" s="218" t="s">
        <v>80</v>
      </c>
      <c r="AY202" s="16" t="s">
        <v>118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6" t="s">
        <v>78</v>
      </c>
      <c r="BK202" s="219">
        <f>ROUND(I202*H202,2)</f>
        <v>0</v>
      </c>
      <c r="BL202" s="16" t="s">
        <v>125</v>
      </c>
      <c r="BM202" s="218" t="s">
        <v>325</v>
      </c>
    </row>
    <row r="203" s="2" customFormat="1">
      <c r="A203" s="37"/>
      <c r="B203" s="38"/>
      <c r="C203" s="39"/>
      <c r="D203" s="220" t="s">
        <v>127</v>
      </c>
      <c r="E203" s="39"/>
      <c r="F203" s="221" t="s">
        <v>326</v>
      </c>
      <c r="G203" s="39"/>
      <c r="H203" s="39"/>
      <c r="I203" s="222"/>
      <c r="J203" s="39"/>
      <c r="K203" s="39"/>
      <c r="L203" s="43"/>
      <c r="M203" s="223"/>
      <c r="N203" s="224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127</v>
      </c>
      <c r="AU203" s="16" t="s">
        <v>80</v>
      </c>
    </row>
    <row r="204" s="2" customFormat="1" ht="24.15" customHeight="1">
      <c r="A204" s="37"/>
      <c r="B204" s="38"/>
      <c r="C204" s="207" t="s">
        <v>327</v>
      </c>
      <c r="D204" s="207" t="s">
        <v>120</v>
      </c>
      <c r="E204" s="208" t="s">
        <v>328</v>
      </c>
      <c r="F204" s="209" t="s">
        <v>329</v>
      </c>
      <c r="G204" s="210" t="s">
        <v>152</v>
      </c>
      <c r="H204" s="211">
        <v>4.1580000000000004</v>
      </c>
      <c r="I204" s="212"/>
      <c r="J204" s="213">
        <f>ROUND(I204*H204,2)</f>
        <v>0</v>
      </c>
      <c r="K204" s="209" t="s">
        <v>124</v>
      </c>
      <c r="L204" s="43"/>
      <c r="M204" s="214" t="s">
        <v>19</v>
      </c>
      <c r="N204" s="215" t="s">
        <v>43</v>
      </c>
      <c r="O204" s="83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8" t="s">
        <v>125</v>
      </c>
      <c r="AT204" s="218" t="s">
        <v>120</v>
      </c>
      <c r="AU204" s="218" t="s">
        <v>80</v>
      </c>
      <c r="AY204" s="16" t="s">
        <v>118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6" t="s">
        <v>78</v>
      </c>
      <c r="BK204" s="219">
        <f>ROUND(I204*H204,2)</f>
        <v>0</v>
      </c>
      <c r="BL204" s="16" t="s">
        <v>125</v>
      </c>
      <c r="BM204" s="218" t="s">
        <v>330</v>
      </c>
    </row>
    <row r="205" s="2" customFormat="1">
      <c r="A205" s="37"/>
      <c r="B205" s="38"/>
      <c r="C205" s="39"/>
      <c r="D205" s="220" t="s">
        <v>127</v>
      </c>
      <c r="E205" s="39"/>
      <c r="F205" s="221" t="s">
        <v>331</v>
      </c>
      <c r="G205" s="39"/>
      <c r="H205" s="39"/>
      <c r="I205" s="222"/>
      <c r="J205" s="39"/>
      <c r="K205" s="39"/>
      <c r="L205" s="43"/>
      <c r="M205" s="223"/>
      <c r="N205" s="224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127</v>
      </c>
      <c r="AU205" s="16" t="s">
        <v>80</v>
      </c>
    </row>
    <row r="206" s="2" customFormat="1" ht="24.15" customHeight="1">
      <c r="A206" s="37"/>
      <c r="B206" s="38"/>
      <c r="C206" s="207" t="s">
        <v>332</v>
      </c>
      <c r="D206" s="207" t="s">
        <v>120</v>
      </c>
      <c r="E206" s="208" t="s">
        <v>333</v>
      </c>
      <c r="F206" s="209" t="s">
        <v>334</v>
      </c>
      <c r="G206" s="210" t="s">
        <v>152</v>
      </c>
      <c r="H206" s="211">
        <v>4.1580000000000004</v>
      </c>
      <c r="I206" s="212"/>
      <c r="J206" s="213">
        <f>ROUND(I206*H206,2)</f>
        <v>0</v>
      </c>
      <c r="K206" s="209" t="s">
        <v>124</v>
      </c>
      <c r="L206" s="43"/>
      <c r="M206" s="214" t="s">
        <v>19</v>
      </c>
      <c r="N206" s="215" t="s">
        <v>43</v>
      </c>
      <c r="O206" s="83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8" t="s">
        <v>125</v>
      </c>
      <c r="AT206" s="218" t="s">
        <v>120</v>
      </c>
      <c r="AU206" s="218" t="s">
        <v>80</v>
      </c>
      <c r="AY206" s="16" t="s">
        <v>118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6" t="s">
        <v>78</v>
      </c>
      <c r="BK206" s="219">
        <f>ROUND(I206*H206,2)</f>
        <v>0</v>
      </c>
      <c r="BL206" s="16" t="s">
        <v>125</v>
      </c>
      <c r="BM206" s="218" t="s">
        <v>335</v>
      </c>
    </row>
    <row r="207" s="2" customFormat="1">
      <c r="A207" s="37"/>
      <c r="B207" s="38"/>
      <c r="C207" s="39"/>
      <c r="D207" s="220" t="s">
        <v>127</v>
      </c>
      <c r="E207" s="39"/>
      <c r="F207" s="221" t="s">
        <v>336</v>
      </c>
      <c r="G207" s="39"/>
      <c r="H207" s="39"/>
      <c r="I207" s="222"/>
      <c r="J207" s="39"/>
      <c r="K207" s="39"/>
      <c r="L207" s="43"/>
      <c r="M207" s="223"/>
      <c r="N207" s="224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127</v>
      </c>
      <c r="AU207" s="16" t="s">
        <v>80</v>
      </c>
    </row>
    <row r="208" s="13" customFormat="1">
      <c r="A208" s="13"/>
      <c r="B208" s="225"/>
      <c r="C208" s="226"/>
      <c r="D208" s="227" t="s">
        <v>129</v>
      </c>
      <c r="E208" s="228" t="s">
        <v>19</v>
      </c>
      <c r="F208" s="229" t="s">
        <v>337</v>
      </c>
      <c r="G208" s="226"/>
      <c r="H208" s="230">
        <v>4.1580000000000004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129</v>
      </c>
      <c r="AU208" s="236" t="s">
        <v>80</v>
      </c>
      <c r="AV208" s="13" t="s">
        <v>80</v>
      </c>
      <c r="AW208" s="13" t="s">
        <v>33</v>
      </c>
      <c r="AX208" s="13" t="s">
        <v>78</v>
      </c>
      <c r="AY208" s="236" t="s">
        <v>118</v>
      </c>
    </row>
    <row r="209" s="12" customFormat="1" ht="22.8" customHeight="1">
      <c r="A209" s="12"/>
      <c r="B209" s="191"/>
      <c r="C209" s="192"/>
      <c r="D209" s="193" t="s">
        <v>71</v>
      </c>
      <c r="E209" s="205" t="s">
        <v>338</v>
      </c>
      <c r="F209" s="205" t="s">
        <v>339</v>
      </c>
      <c r="G209" s="192"/>
      <c r="H209" s="192"/>
      <c r="I209" s="195"/>
      <c r="J209" s="206">
        <f>BK209</f>
        <v>0</v>
      </c>
      <c r="K209" s="192"/>
      <c r="L209" s="197"/>
      <c r="M209" s="198"/>
      <c r="N209" s="199"/>
      <c r="O209" s="199"/>
      <c r="P209" s="200">
        <f>SUM(P210:P212)</f>
        <v>0</v>
      </c>
      <c r="Q209" s="199"/>
      <c r="R209" s="200">
        <f>SUM(R210:R212)</f>
        <v>0</v>
      </c>
      <c r="S209" s="199"/>
      <c r="T209" s="201">
        <f>SUM(T210:T212)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2" t="s">
        <v>78</v>
      </c>
      <c r="AT209" s="203" t="s">
        <v>71</v>
      </c>
      <c r="AU209" s="203" t="s">
        <v>78</v>
      </c>
      <c r="AY209" s="202" t="s">
        <v>118</v>
      </c>
      <c r="BK209" s="204">
        <f>SUM(BK210:BK212)</f>
        <v>0</v>
      </c>
    </row>
    <row r="210" s="2" customFormat="1" ht="24.15" customHeight="1">
      <c r="A210" s="37"/>
      <c r="B210" s="38"/>
      <c r="C210" s="207" t="s">
        <v>340</v>
      </c>
      <c r="D210" s="207" t="s">
        <v>120</v>
      </c>
      <c r="E210" s="208" t="s">
        <v>341</v>
      </c>
      <c r="F210" s="209" t="s">
        <v>342</v>
      </c>
      <c r="G210" s="210" t="s">
        <v>152</v>
      </c>
      <c r="H210" s="211">
        <v>0.68100000000000005</v>
      </c>
      <c r="I210" s="212"/>
      <c r="J210" s="213">
        <f>ROUND(I210*H210,2)</f>
        <v>0</v>
      </c>
      <c r="K210" s="209" t="s">
        <v>124</v>
      </c>
      <c r="L210" s="43"/>
      <c r="M210" s="214" t="s">
        <v>19</v>
      </c>
      <c r="N210" s="215" t="s">
        <v>43</v>
      </c>
      <c r="O210" s="83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8" t="s">
        <v>125</v>
      </c>
      <c r="AT210" s="218" t="s">
        <v>120</v>
      </c>
      <c r="AU210" s="218" t="s">
        <v>80</v>
      </c>
      <c r="AY210" s="16" t="s">
        <v>118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6" t="s">
        <v>78</v>
      </c>
      <c r="BK210" s="219">
        <f>ROUND(I210*H210,2)</f>
        <v>0</v>
      </c>
      <c r="BL210" s="16" t="s">
        <v>125</v>
      </c>
      <c r="BM210" s="218" t="s">
        <v>343</v>
      </c>
    </row>
    <row r="211" s="2" customFormat="1">
      <c r="A211" s="37"/>
      <c r="B211" s="38"/>
      <c r="C211" s="39"/>
      <c r="D211" s="220" t="s">
        <v>127</v>
      </c>
      <c r="E211" s="39"/>
      <c r="F211" s="221" t="s">
        <v>344</v>
      </c>
      <c r="G211" s="39"/>
      <c r="H211" s="39"/>
      <c r="I211" s="222"/>
      <c r="J211" s="39"/>
      <c r="K211" s="39"/>
      <c r="L211" s="43"/>
      <c r="M211" s="223"/>
      <c r="N211" s="224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127</v>
      </c>
      <c r="AU211" s="16" t="s">
        <v>80</v>
      </c>
    </row>
    <row r="212" s="13" customFormat="1">
      <c r="A212" s="13"/>
      <c r="B212" s="225"/>
      <c r="C212" s="226"/>
      <c r="D212" s="227" t="s">
        <v>129</v>
      </c>
      <c r="E212" s="228" t="s">
        <v>19</v>
      </c>
      <c r="F212" s="229" t="s">
        <v>345</v>
      </c>
      <c r="G212" s="226"/>
      <c r="H212" s="230">
        <v>0.68100000000000005</v>
      </c>
      <c r="I212" s="231"/>
      <c r="J212" s="226"/>
      <c r="K212" s="226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129</v>
      </c>
      <c r="AU212" s="236" t="s">
        <v>80</v>
      </c>
      <c r="AV212" s="13" t="s">
        <v>80</v>
      </c>
      <c r="AW212" s="13" t="s">
        <v>33</v>
      </c>
      <c r="AX212" s="13" t="s">
        <v>78</v>
      </c>
      <c r="AY212" s="236" t="s">
        <v>118</v>
      </c>
    </row>
    <row r="213" s="12" customFormat="1" ht="25.92" customHeight="1">
      <c r="A213" s="12"/>
      <c r="B213" s="191"/>
      <c r="C213" s="192"/>
      <c r="D213" s="193" t="s">
        <v>71</v>
      </c>
      <c r="E213" s="194" t="s">
        <v>168</v>
      </c>
      <c r="F213" s="194" t="s">
        <v>346</v>
      </c>
      <c r="G213" s="192"/>
      <c r="H213" s="192"/>
      <c r="I213" s="195"/>
      <c r="J213" s="196">
        <f>BK213</f>
        <v>0</v>
      </c>
      <c r="K213" s="192"/>
      <c r="L213" s="197"/>
      <c r="M213" s="198"/>
      <c r="N213" s="199"/>
      <c r="O213" s="199"/>
      <c r="P213" s="200">
        <f>P214</f>
        <v>0</v>
      </c>
      <c r="Q213" s="199"/>
      <c r="R213" s="200">
        <f>R214</f>
        <v>0</v>
      </c>
      <c r="S213" s="199"/>
      <c r="T213" s="201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2" t="s">
        <v>135</v>
      </c>
      <c r="AT213" s="203" t="s">
        <v>71</v>
      </c>
      <c r="AU213" s="203" t="s">
        <v>72</v>
      </c>
      <c r="AY213" s="202" t="s">
        <v>118</v>
      </c>
      <c r="BK213" s="204">
        <f>BK214</f>
        <v>0</v>
      </c>
    </row>
    <row r="214" s="12" customFormat="1" ht="22.8" customHeight="1">
      <c r="A214" s="12"/>
      <c r="B214" s="191"/>
      <c r="C214" s="192"/>
      <c r="D214" s="193" t="s">
        <v>71</v>
      </c>
      <c r="E214" s="205" t="s">
        <v>347</v>
      </c>
      <c r="F214" s="205" t="s">
        <v>348</v>
      </c>
      <c r="G214" s="192"/>
      <c r="H214" s="192"/>
      <c r="I214" s="195"/>
      <c r="J214" s="206">
        <f>BK214</f>
        <v>0</v>
      </c>
      <c r="K214" s="192"/>
      <c r="L214" s="197"/>
      <c r="M214" s="198"/>
      <c r="N214" s="199"/>
      <c r="O214" s="199"/>
      <c r="P214" s="200">
        <f>SUM(P215:P226)</f>
        <v>0</v>
      </c>
      <c r="Q214" s="199"/>
      <c r="R214" s="200">
        <f>SUM(R215:R226)</f>
        <v>0</v>
      </c>
      <c r="S214" s="199"/>
      <c r="T214" s="201">
        <f>SUM(T215:T226)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2" t="s">
        <v>135</v>
      </c>
      <c r="AT214" s="203" t="s">
        <v>71</v>
      </c>
      <c r="AU214" s="203" t="s">
        <v>78</v>
      </c>
      <c r="AY214" s="202" t="s">
        <v>118</v>
      </c>
      <c r="BK214" s="204">
        <f>SUM(BK215:BK226)</f>
        <v>0</v>
      </c>
    </row>
    <row r="215" s="2" customFormat="1" ht="16.5" customHeight="1">
      <c r="A215" s="37"/>
      <c r="B215" s="38"/>
      <c r="C215" s="207" t="s">
        <v>349</v>
      </c>
      <c r="D215" s="207" t="s">
        <v>120</v>
      </c>
      <c r="E215" s="208" t="s">
        <v>350</v>
      </c>
      <c r="F215" s="209" t="s">
        <v>351</v>
      </c>
      <c r="G215" s="210" t="s">
        <v>218</v>
      </c>
      <c r="H215" s="211">
        <v>52</v>
      </c>
      <c r="I215" s="212"/>
      <c r="J215" s="213">
        <f>ROUND(I215*H215,2)</f>
        <v>0</v>
      </c>
      <c r="K215" s="209" t="s">
        <v>124</v>
      </c>
      <c r="L215" s="43"/>
      <c r="M215" s="214" t="s">
        <v>19</v>
      </c>
      <c r="N215" s="215" t="s">
        <v>43</v>
      </c>
      <c r="O215" s="83"/>
      <c r="P215" s="216">
        <f>O215*H215</f>
        <v>0</v>
      </c>
      <c r="Q215" s="216">
        <v>0</v>
      </c>
      <c r="R215" s="216">
        <f>Q215*H215</f>
        <v>0</v>
      </c>
      <c r="S215" s="216">
        <v>0</v>
      </c>
      <c r="T215" s="21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8" t="s">
        <v>352</v>
      </c>
      <c r="AT215" s="218" t="s">
        <v>120</v>
      </c>
      <c r="AU215" s="218" t="s">
        <v>80</v>
      </c>
      <c r="AY215" s="16" t="s">
        <v>118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6" t="s">
        <v>78</v>
      </c>
      <c r="BK215" s="219">
        <f>ROUND(I215*H215,2)</f>
        <v>0</v>
      </c>
      <c r="BL215" s="16" t="s">
        <v>352</v>
      </c>
      <c r="BM215" s="218" t="s">
        <v>353</v>
      </c>
    </row>
    <row r="216" s="2" customFormat="1">
      <c r="A216" s="37"/>
      <c r="B216" s="38"/>
      <c r="C216" s="39"/>
      <c r="D216" s="220" t="s">
        <v>127</v>
      </c>
      <c r="E216" s="39"/>
      <c r="F216" s="221" t="s">
        <v>354</v>
      </c>
      <c r="G216" s="39"/>
      <c r="H216" s="39"/>
      <c r="I216" s="222"/>
      <c r="J216" s="39"/>
      <c r="K216" s="39"/>
      <c r="L216" s="43"/>
      <c r="M216" s="223"/>
      <c r="N216" s="224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127</v>
      </c>
      <c r="AU216" s="16" t="s">
        <v>80</v>
      </c>
    </row>
    <row r="217" s="13" customFormat="1">
      <c r="A217" s="13"/>
      <c r="B217" s="225"/>
      <c r="C217" s="226"/>
      <c r="D217" s="227" t="s">
        <v>129</v>
      </c>
      <c r="E217" s="228" t="s">
        <v>19</v>
      </c>
      <c r="F217" s="229" t="s">
        <v>290</v>
      </c>
      <c r="G217" s="226"/>
      <c r="H217" s="230">
        <v>52</v>
      </c>
      <c r="I217" s="231"/>
      <c r="J217" s="226"/>
      <c r="K217" s="226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129</v>
      </c>
      <c r="AU217" s="236" t="s">
        <v>80</v>
      </c>
      <c r="AV217" s="13" t="s">
        <v>80</v>
      </c>
      <c r="AW217" s="13" t="s">
        <v>33</v>
      </c>
      <c r="AX217" s="13" t="s">
        <v>78</v>
      </c>
      <c r="AY217" s="236" t="s">
        <v>118</v>
      </c>
    </row>
    <row r="218" s="2" customFormat="1" ht="16.5" customHeight="1">
      <c r="A218" s="37"/>
      <c r="B218" s="38"/>
      <c r="C218" s="207" t="s">
        <v>355</v>
      </c>
      <c r="D218" s="207" t="s">
        <v>120</v>
      </c>
      <c r="E218" s="208" t="s">
        <v>356</v>
      </c>
      <c r="F218" s="209" t="s">
        <v>357</v>
      </c>
      <c r="G218" s="210" t="s">
        <v>358</v>
      </c>
      <c r="H218" s="211">
        <v>2</v>
      </c>
      <c r="I218" s="212"/>
      <c r="J218" s="213">
        <f>ROUND(I218*H218,2)</f>
        <v>0</v>
      </c>
      <c r="K218" s="209" t="s">
        <v>124</v>
      </c>
      <c r="L218" s="43"/>
      <c r="M218" s="214" t="s">
        <v>19</v>
      </c>
      <c r="N218" s="215" t="s">
        <v>43</v>
      </c>
      <c r="O218" s="83"/>
      <c r="P218" s="216">
        <f>O218*H218</f>
        <v>0</v>
      </c>
      <c r="Q218" s="216">
        <v>0</v>
      </c>
      <c r="R218" s="216">
        <f>Q218*H218</f>
        <v>0</v>
      </c>
      <c r="S218" s="216">
        <v>0</v>
      </c>
      <c r="T218" s="21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8" t="s">
        <v>352</v>
      </c>
      <c r="AT218" s="218" t="s">
        <v>120</v>
      </c>
      <c r="AU218" s="218" t="s">
        <v>80</v>
      </c>
      <c r="AY218" s="16" t="s">
        <v>118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6" t="s">
        <v>78</v>
      </c>
      <c r="BK218" s="219">
        <f>ROUND(I218*H218,2)</f>
        <v>0</v>
      </c>
      <c r="BL218" s="16" t="s">
        <v>352</v>
      </c>
      <c r="BM218" s="218" t="s">
        <v>359</v>
      </c>
    </row>
    <row r="219" s="2" customFormat="1">
      <c r="A219" s="37"/>
      <c r="B219" s="38"/>
      <c r="C219" s="39"/>
      <c r="D219" s="220" t="s">
        <v>127</v>
      </c>
      <c r="E219" s="39"/>
      <c r="F219" s="221" t="s">
        <v>360</v>
      </c>
      <c r="G219" s="39"/>
      <c r="H219" s="39"/>
      <c r="I219" s="222"/>
      <c r="J219" s="39"/>
      <c r="K219" s="39"/>
      <c r="L219" s="43"/>
      <c r="M219" s="223"/>
      <c r="N219" s="224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127</v>
      </c>
      <c r="AU219" s="16" t="s">
        <v>80</v>
      </c>
    </row>
    <row r="220" s="13" customFormat="1">
      <c r="A220" s="13"/>
      <c r="B220" s="225"/>
      <c r="C220" s="226"/>
      <c r="D220" s="227" t="s">
        <v>129</v>
      </c>
      <c r="E220" s="228" t="s">
        <v>19</v>
      </c>
      <c r="F220" s="229" t="s">
        <v>80</v>
      </c>
      <c r="G220" s="226"/>
      <c r="H220" s="230">
        <v>2</v>
      </c>
      <c r="I220" s="231"/>
      <c r="J220" s="226"/>
      <c r="K220" s="226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129</v>
      </c>
      <c r="AU220" s="236" t="s">
        <v>80</v>
      </c>
      <c r="AV220" s="13" t="s">
        <v>80</v>
      </c>
      <c r="AW220" s="13" t="s">
        <v>33</v>
      </c>
      <c r="AX220" s="13" t="s">
        <v>78</v>
      </c>
      <c r="AY220" s="236" t="s">
        <v>118</v>
      </c>
    </row>
    <row r="221" s="2" customFormat="1" ht="16.5" customHeight="1">
      <c r="A221" s="37"/>
      <c r="B221" s="38"/>
      <c r="C221" s="207" t="s">
        <v>361</v>
      </c>
      <c r="D221" s="207" t="s">
        <v>120</v>
      </c>
      <c r="E221" s="208" t="s">
        <v>362</v>
      </c>
      <c r="F221" s="209" t="s">
        <v>363</v>
      </c>
      <c r="G221" s="210" t="s">
        <v>218</v>
      </c>
      <c r="H221" s="211">
        <v>52</v>
      </c>
      <c r="I221" s="212"/>
      <c r="J221" s="213">
        <f>ROUND(I221*H221,2)</f>
        <v>0</v>
      </c>
      <c r="K221" s="209" t="s">
        <v>124</v>
      </c>
      <c r="L221" s="43"/>
      <c r="M221" s="214" t="s">
        <v>19</v>
      </c>
      <c r="N221" s="215" t="s">
        <v>43</v>
      </c>
      <c r="O221" s="83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8" t="s">
        <v>352</v>
      </c>
      <c r="AT221" s="218" t="s">
        <v>120</v>
      </c>
      <c r="AU221" s="218" t="s">
        <v>80</v>
      </c>
      <c r="AY221" s="16" t="s">
        <v>118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6" t="s">
        <v>78</v>
      </c>
      <c r="BK221" s="219">
        <f>ROUND(I221*H221,2)</f>
        <v>0</v>
      </c>
      <c r="BL221" s="16" t="s">
        <v>352</v>
      </c>
      <c r="BM221" s="218" t="s">
        <v>364</v>
      </c>
    </row>
    <row r="222" s="2" customFormat="1">
      <c r="A222" s="37"/>
      <c r="B222" s="38"/>
      <c r="C222" s="39"/>
      <c r="D222" s="220" t="s">
        <v>127</v>
      </c>
      <c r="E222" s="39"/>
      <c r="F222" s="221" t="s">
        <v>365</v>
      </c>
      <c r="G222" s="39"/>
      <c r="H222" s="39"/>
      <c r="I222" s="222"/>
      <c r="J222" s="39"/>
      <c r="K222" s="39"/>
      <c r="L222" s="43"/>
      <c r="M222" s="223"/>
      <c r="N222" s="224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127</v>
      </c>
      <c r="AU222" s="16" t="s">
        <v>80</v>
      </c>
    </row>
    <row r="223" s="13" customFormat="1">
      <c r="A223" s="13"/>
      <c r="B223" s="225"/>
      <c r="C223" s="226"/>
      <c r="D223" s="227" t="s">
        <v>129</v>
      </c>
      <c r="E223" s="228" t="s">
        <v>19</v>
      </c>
      <c r="F223" s="229" t="s">
        <v>366</v>
      </c>
      <c r="G223" s="226"/>
      <c r="H223" s="230">
        <v>52</v>
      </c>
      <c r="I223" s="231"/>
      <c r="J223" s="226"/>
      <c r="K223" s="226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129</v>
      </c>
      <c r="AU223" s="236" t="s">
        <v>80</v>
      </c>
      <c r="AV223" s="13" t="s">
        <v>80</v>
      </c>
      <c r="AW223" s="13" t="s">
        <v>33</v>
      </c>
      <c r="AX223" s="13" t="s">
        <v>78</v>
      </c>
      <c r="AY223" s="236" t="s">
        <v>118</v>
      </c>
    </row>
    <row r="224" s="2" customFormat="1" ht="16.5" customHeight="1">
      <c r="A224" s="37"/>
      <c r="B224" s="38"/>
      <c r="C224" s="207" t="s">
        <v>367</v>
      </c>
      <c r="D224" s="207" t="s">
        <v>120</v>
      </c>
      <c r="E224" s="208" t="s">
        <v>368</v>
      </c>
      <c r="F224" s="209" t="s">
        <v>369</v>
      </c>
      <c r="G224" s="210" t="s">
        <v>218</v>
      </c>
      <c r="H224" s="211">
        <v>52</v>
      </c>
      <c r="I224" s="212"/>
      <c r="J224" s="213">
        <f>ROUND(I224*H224,2)</f>
        <v>0</v>
      </c>
      <c r="K224" s="209" t="s">
        <v>124</v>
      </c>
      <c r="L224" s="43"/>
      <c r="M224" s="214" t="s">
        <v>19</v>
      </c>
      <c r="N224" s="215" t="s">
        <v>43</v>
      </c>
      <c r="O224" s="83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8" t="s">
        <v>125</v>
      </c>
      <c r="AT224" s="218" t="s">
        <v>120</v>
      </c>
      <c r="AU224" s="218" t="s">
        <v>80</v>
      </c>
      <c r="AY224" s="16" t="s">
        <v>118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6" t="s">
        <v>78</v>
      </c>
      <c r="BK224" s="219">
        <f>ROUND(I224*H224,2)</f>
        <v>0</v>
      </c>
      <c r="BL224" s="16" t="s">
        <v>125</v>
      </c>
      <c r="BM224" s="218" t="s">
        <v>370</v>
      </c>
    </row>
    <row r="225" s="2" customFormat="1">
      <c r="A225" s="37"/>
      <c r="B225" s="38"/>
      <c r="C225" s="39"/>
      <c r="D225" s="220" t="s">
        <v>127</v>
      </c>
      <c r="E225" s="39"/>
      <c r="F225" s="221" t="s">
        <v>371</v>
      </c>
      <c r="G225" s="39"/>
      <c r="H225" s="39"/>
      <c r="I225" s="222"/>
      <c r="J225" s="39"/>
      <c r="K225" s="39"/>
      <c r="L225" s="43"/>
      <c r="M225" s="223"/>
      <c r="N225" s="224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127</v>
      </c>
      <c r="AU225" s="16" t="s">
        <v>80</v>
      </c>
    </row>
    <row r="226" s="13" customFormat="1">
      <c r="A226" s="13"/>
      <c r="B226" s="225"/>
      <c r="C226" s="226"/>
      <c r="D226" s="227" t="s">
        <v>129</v>
      </c>
      <c r="E226" s="228" t="s">
        <v>19</v>
      </c>
      <c r="F226" s="229" t="s">
        <v>290</v>
      </c>
      <c r="G226" s="226"/>
      <c r="H226" s="230">
        <v>52</v>
      </c>
      <c r="I226" s="231"/>
      <c r="J226" s="226"/>
      <c r="K226" s="226"/>
      <c r="L226" s="232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129</v>
      </c>
      <c r="AU226" s="236" t="s">
        <v>80</v>
      </c>
      <c r="AV226" s="13" t="s">
        <v>80</v>
      </c>
      <c r="AW226" s="13" t="s">
        <v>33</v>
      </c>
      <c r="AX226" s="13" t="s">
        <v>78</v>
      </c>
      <c r="AY226" s="236" t="s">
        <v>118</v>
      </c>
    </row>
    <row r="227" s="2" customFormat="1" ht="6.96" customHeight="1">
      <c r="A227" s="37"/>
      <c r="B227" s="58"/>
      <c r="C227" s="59"/>
      <c r="D227" s="59"/>
      <c r="E227" s="59"/>
      <c r="F227" s="59"/>
      <c r="G227" s="59"/>
      <c r="H227" s="59"/>
      <c r="I227" s="59"/>
      <c r="J227" s="59"/>
      <c r="K227" s="59"/>
      <c r="L227" s="43"/>
      <c r="M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</row>
  </sheetData>
  <sheetProtection sheet="1" autoFilter="0" formatColumns="0" formatRows="0" objects="1" scenarios="1" spinCount="100000" saltValue="755KARB37ev7Ev39ZYRyGBAbBma+RyBAZ26tFzNtkBDzGWt/Vck3HAk4lV0S6GMMd5zOqH1FWXw7n8g03ZCcOA==" hashValue="kRGeghGVhV6sqTRw17NF4YJdKM8gXLdgEq18SCJ06gcAGDFc6lk286YDUrM8UZ9YKYutZceLUhbTqcdPReyFkw==" algorithmName="SHA-512" password="CC35"/>
  <autoFilter ref="C93:K22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3_02/132454203"/>
    <hyperlink ref="F101" r:id="rId2" display="https://podminky.urs.cz/item/CS_URS_2023_02/167151102"/>
    <hyperlink ref="F104" r:id="rId3" display="https://podminky.urs.cz/item/CS_URS_2023_02/162351123"/>
    <hyperlink ref="F107" r:id="rId4" display="https://podminky.urs.cz/item/CS_URS_2023_02/162751137"/>
    <hyperlink ref="F110" r:id="rId5" display="https://podminky.urs.cz/item/CS_URS_2023_02/162751139"/>
    <hyperlink ref="F113" r:id="rId6" display="https://podminky.urs.cz/item/CS_URS_2023_02/171201221"/>
    <hyperlink ref="F116" r:id="rId7" display="https://podminky.urs.cz/item/CS_URS_2023_02/171251201"/>
    <hyperlink ref="F119" r:id="rId8" display="https://podminky.urs.cz/item/CS_URS_2023_02/174151101"/>
    <hyperlink ref="F124" r:id="rId9" display="https://podminky.urs.cz/item/CS_URS_2023_02/175151101"/>
    <hyperlink ref="F129" r:id="rId10" display="https://podminky.urs.cz/item/CS_URS_2023_02/151101101"/>
    <hyperlink ref="F132" r:id="rId11" display="https://podminky.urs.cz/item/CS_URS_2023_02/151101111"/>
    <hyperlink ref="F135" r:id="rId12" display="https://podminky.urs.cz/item/CS_URS_2023_02/181252305"/>
    <hyperlink ref="F139" r:id="rId13" display="https://podminky.urs.cz/item/CS_URS_2023_02/451573111"/>
    <hyperlink ref="F142" r:id="rId14" display="https://podminky.urs.cz/item/CS_URS_2023_02/452311141"/>
    <hyperlink ref="F146" r:id="rId15" display="https://podminky.urs.cz/item/CS_URS_2023_02/871161211"/>
    <hyperlink ref="F151" r:id="rId16" display="https://podminky.urs.cz/item/CS_URS_2023_02/871211211"/>
    <hyperlink ref="F156" r:id="rId17" display="https://podminky.urs.cz/item/CS_URS_2023_02/871265221"/>
    <hyperlink ref="F159" r:id="rId18" display="https://podminky.urs.cz/item/CS_URS_2023_02/879211111"/>
    <hyperlink ref="F162" r:id="rId19" display="https://podminky.urs.cz/item/CS_URS_2023_02/877351126"/>
    <hyperlink ref="F167" r:id="rId20" display="https://podminky.urs.cz/item/CS_URS_2023_02/891211112"/>
    <hyperlink ref="F176" r:id="rId21" display="https://podminky.urs.cz/item/CS_URS_2023_02/722270105"/>
    <hyperlink ref="F179" r:id="rId22" display="https://podminky.urs.cz/item/CS_URS_2023_02/893811163"/>
    <hyperlink ref="F184" r:id="rId23" display="https://podminky.urs.cz/item/CS_URS_2023_02/899721111"/>
    <hyperlink ref="F187" r:id="rId24" display="https://podminky.urs.cz/item/CS_URS_2023_02/899722114"/>
    <hyperlink ref="F191" r:id="rId25" display="https://podminky.urs.cz/item/CS_URS_2023_02/452351101"/>
    <hyperlink ref="F196" r:id="rId26" display="https://podminky.urs.cz/item/CS_URS_2023_02/965042241"/>
    <hyperlink ref="F199" r:id="rId27" display="https://podminky.urs.cz/item/CS_URS_2023_02/977311114"/>
    <hyperlink ref="F203" r:id="rId28" display="https://podminky.urs.cz/item/CS_URS_2023_02/997013501"/>
    <hyperlink ref="F205" r:id="rId29" display="https://podminky.urs.cz/item/CS_URS_2023_02/997013509"/>
    <hyperlink ref="F207" r:id="rId30" display="https://podminky.urs.cz/item/CS_URS_2023_02/997013645"/>
    <hyperlink ref="F211" r:id="rId31" display="https://podminky.urs.cz/item/CS_URS_2023_02/998276101"/>
    <hyperlink ref="F216" r:id="rId32" display="https://podminky.urs.cz/item/CS_URS_2023_02/230120043"/>
    <hyperlink ref="F219" r:id="rId33" display="https://podminky.urs.cz/item/CS_URS_2023_02/230170002"/>
    <hyperlink ref="F222" r:id="rId34" display="https://podminky.urs.cz/item/CS_URS_2023_02/230170012"/>
    <hyperlink ref="F225" r:id="rId35" display="https://podminky.urs.cz/item/CS_URS_2023_02/8922739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0" customWidth="1"/>
    <col min="2" max="2" width="1.667969" style="250" customWidth="1"/>
    <col min="3" max="4" width="5" style="250" customWidth="1"/>
    <col min="5" max="5" width="11.66016" style="250" customWidth="1"/>
    <col min="6" max="6" width="9.160156" style="250" customWidth="1"/>
    <col min="7" max="7" width="5" style="250" customWidth="1"/>
    <col min="8" max="8" width="77.83203" style="250" customWidth="1"/>
    <col min="9" max="10" width="20" style="250" customWidth="1"/>
    <col min="11" max="11" width="1.667969" style="250" customWidth="1"/>
  </cols>
  <sheetData>
    <row r="1" s="1" customFormat="1" ht="37.5" customHeight="1"/>
    <row r="2" s="1" customFormat="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="14" customFormat="1" ht="45" customHeight="1">
      <c r="B3" s="254"/>
      <c r="C3" s="255" t="s">
        <v>372</v>
      </c>
      <c r="D3" s="255"/>
      <c r="E3" s="255"/>
      <c r="F3" s="255"/>
      <c r="G3" s="255"/>
      <c r="H3" s="255"/>
      <c r="I3" s="255"/>
      <c r="J3" s="255"/>
      <c r="K3" s="256"/>
    </row>
    <row r="4" s="1" customFormat="1" ht="25.5" customHeight="1">
      <c r="B4" s="257"/>
      <c r="C4" s="258" t="s">
        <v>373</v>
      </c>
      <c r="D4" s="258"/>
      <c r="E4" s="258"/>
      <c r="F4" s="258"/>
      <c r="G4" s="258"/>
      <c r="H4" s="258"/>
      <c r="I4" s="258"/>
      <c r="J4" s="258"/>
      <c r="K4" s="259"/>
    </row>
    <row r="5" s="1" customFormat="1" ht="5.25" customHeight="1">
      <c r="B5" s="257"/>
      <c r="C5" s="260"/>
      <c r="D5" s="260"/>
      <c r="E5" s="260"/>
      <c r="F5" s="260"/>
      <c r="G5" s="260"/>
      <c r="H5" s="260"/>
      <c r="I5" s="260"/>
      <c r="J5" s="260"/>
      <c r="K5" s="259"/>
    </row>
    <row r="6" s="1" customFormat="1" ht="15" customHeight="1">
      <c r="B6" s="257"/>
      <c r="C6" s="261" t="s">
        <v>374</v>
      </c>
      <c r="D6" s="261"/>
      <c r="E6" s="261"/>
      <c r="F6" s="261"/>
      <c r="G6" s="261"/>
      <c r="H6" s="261"/>
      <c r="I6" s="261"/>
      <c r="J6" s="261"/>
      <c r="K6" s="259"/>
    </row>
    <row r="7" s="1" customFormat="1" ht="15" customHeight="1">
      <c r="B7" s="262"/>
      <c r="C7" s="261" t="s">
        <v>375</v>
      </c>
      <c r="D7" s="261"/>
      <c r="E7" s="261"/>
      <c r="F7" s="261"/>
      <c r="G7" s="261"/>
      <c r="H7" s="261"/>
      <c r="I7" s="261"/>
      <c r="J7" s="261"/>
      <c r="K7" s="259"/>
    </row>
    <row r="8" s="1" customFormat="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="1" customFormat="1" ht="15" customHeight="1">
      <c r="B9" s="262"/>
      <c r="C9" s="261" t="s">
        <v>376</v>
      </c>
      <c r="D9" s="261"/>
      <c r="E9" s="261"/>
      <c r="F9" s="261"/>
      <c r="G9" s="261"/>
      <c r="H9" s="261"/>
      <c r="I9" s="261"/>
      <c r="J9" s="261"/>
      <c r="K9" s="259"/>
    </row>
    <row r="10" s="1" customFormat="1" ht="15" customHeight="1">
      <c r="B10" s="262"/>
      <c r="C10" s="261"/>
      <c r="D10" s="261" t="s">
        <v>377</v>
      </c>
      <c r="E10" s="261"/>
      <c r="F10" s="261"/>
      <c r="G10" s="261"/>
      <c r="H10" s="261"/>
      <c r="I10" s="261"/>
      <c r="J10" s="261"/>
      <c r="K10" s="259"/>
    </row>
    <row r="11" s="1" customFormat="1" ht="15" customHeight="1">
      <c r="B11" s="262"/>
      <c r="C11" s="263"/>
      <c r="D11" s="261" t="s">
        <v>378</v>
      </c>
      <c r="E11" s="261"/>
      <c r="F11" s="261"/>
      <c r="G11" s="261"/>
      <c r="H11" s="261"/>
      <c r="I11" s="261"/>
      <c r="J11" s="261"/>
      <c r="K11" s="259"/>
    </row>
    <row r="12" s="1" customFormat="1" ht="15" customHeight="1">
      <c r="B12" s="262"/>
      <c r="C12" s="263"/>
      <c r="D12" s="261"/>
      <c r="E12" s="261"/>
      <c r="F12" s="261"/>
      <c r="G12" s="261"/>
      <c r="H12" s="261"/>
      <c r="I12" s="261"/>
      <c r="J12" s="261"/>
      <c r="K12" s="259"/>
    </row>
    <row r="13" s="1" customFormat="1" ht="15" customHeight="1">
      <c r="B13" s="262"/>
      <c r="C13" s="263"/>
      <c r="D13" s="264" t="s">
        <v>379</v>
      </c>
      <c r="E13" s="261"/>
      <c r="F13" s="261"/>
      <c r="G13" s="261"/>
      <c r="H13" s="261"/>
      <c r="I13" s="261"/>
      <c r="J13" s="261"/>
      <c r="K13" s="259"/>
    </row>
    <row r="14" s="1" customFormat="1" ht="12.75" customHeight="1">
      <c r="B14" s="262"/>
      <c r="C14" s="263"/>
      <c r="D14" s="263"/>
      <c r="E14" s="263"/>
      <c r="F14" s="263"/>
      <c r="G14" s="263"/>
      <c r="H14" s="263"/>
      <c r="I14" s="263"/>
      <c r="J14" s="263"/>
      <c r="K14" s="259"/>
    </row>
    <row r="15" s="1" customFormat="1" ht="15" customHeight="1">
      <c r="B15" s="262"/>
      <c r="C15" s="263"/>
      <c r="D15" s="261" t="s">
        <v>380</v>
      </c>
      <c r="E15" s="261"/>
      <c r="F15" s="261"/>
      <c r="G15" s="261"/>
      <c r="H15" s="261"/>
      <c r="I15" s="261"/>
      <c r="J15" s="261"/>
      <c r="K15" s="259"/>
    </row>
    <row r="16" s="1" customFormat="1" ht="15" customHeight="1">
      <c r="B16" s="262"/>
      <c r="C16" s="263"/>
      <c r="D16" s="261" t="s">
        <v>381</v>
      </c>
      <c r="E16" s="261"/>
      <c r="F16" s="261"/>
      <c r="G16" s="261"/>
      <c r="H16" s="261"/>
      <c r="I16" s="261"/>
      <c r="J16" s="261"/>
      <c r="K16" s="259"/>
    </row>
    <row r="17" s="1" customFormat="1" ht="15" customHeight="1">
      <c r="B17" s="262"/>
      <c r="C17" s="263"/>
      <c r="D17" s="261" t="s">
        <v>382</v>
      </c>
      <c r="E17" s="261"/>
      <c r="F17" s="261"/>
      <c r="G17" s="261"/>
      <c r="H17" s="261"/>
      <c r="I17" s="261"/>
      <c r="J17" s="261"/>
      <c r="K17" s="259"/>
    </row>
    <row r="18" s="1" customFormat="1" ht="15" customHeight="1">
      <c r="B18" s="262"/>
      <c r="C18" s="263"/>
      <c r="D18" s="263"/>
      <c r="E18" s="265" t="s">
        <v>77</v>
      </c>
      <c r="F18" s="261" t="s">
        <v>383</v>
      </c>
      <c r="G18" s="261"/>
      <c r="H18" s="261"/>
      <c r="I18" s="261"/>
      <c r="J18" s="261"/>
      <c r="K18" s="259"/>
    </row>
    <row r="19" s="1" customFormat="1" ht="15" customHeight="1">
      <c r="B19" s="262"/>
      <c r="C19" s="263"/>
      <c r="D19" s="263"/>
      <c r="E19" s="265" t="s">
        <v>384</v>
      </c>
      <c r="F19" s="261" t="s">
        <v>385</v>
      </c>
      <c r="G19" s="261"/>
      <c r="H19" s="261"/>
      <c r="I19" s="261"/>
      <c r="J19" s="261"/>
      <c r="K19" s="259"/>
    </row>
    <row r="20" s="1" customFormat="1" ht="15" customHeight="1">
      <c r="B20" s="262"/>
      <c r="C20" s="263"/>
      <c r="D20" s="263"/>
      <c r="E20" s="265" t="s">
        <v>386</v>
      </c>
      <c r="F20" s="261" t="s">
        <v>387</v>
      </c>
      <c r="G20" s="261"/>
      <c r="H20" s="261"/>
      <c r="I20" s="261"/>
      <c r="J20" s="261"/>
      <c r="K20" s="259"/>
    </row>
    <row r="21" s="1" customFormat="1" ht="15" customHeight="1">
      <c r="B21" s="262"/>
      <c r="C21" s="263"/>
      <c r="D21" s="263"/>
      <c r="E21" s="265" t="s">
        <v>388</v>
      </c>
      <c r="F21" s="261" t="s">
        <v>389</v>
      </c>
      <c r="G21" s="261"/>
      <c r="H21" s="261"/>
      <c r="I21" s="261"/>
      <c r="J21" s="261"/>
      <c r="K21" s="259"/>
    </row>
    <row r="22" s="1" customFormat="1" ht="15" customHeight="1">
      <c r="B22" s="262"/>
      <c r="C22" s="263"/>
      <c r="D22" s="263"/>
      <c r="E22" s="265" t="s">
        <v>390</v>
      </c>
      <c r="F22" s="261" t="s">
        <v>391</v>
      </c>
      <c r="G22" s="261"/>
      <c r="H22" s="261"/>
      <c r="I22" s="261"/>
      <c r="J22" s="261"/>
      <c r="K22" s="259"/>
    </row>
    <row r="23" s="1" customFormat="1" ht="15" customHeight="1">
      <c r="B23" s="262"/>
      <c r="C23" s="263"/>
      <c r="D23" s="263"/>
      <c r="E23" s="265" t="s">
        <v>83</v>
      </c>
      <c r="F23" s="261" t="s">
        <v>392</v>
      </c>
      <c r="G23" s="261"/>
      <c r="H23" s="261"/>
      <c r="I23" s="261"/>
      <c r="J23" s="261"/>
      <c r="K23" s="259"/>
    </row>
    <row r="24" s="1" customFormat="1" ht="12.75" customHeight="1">
      <c r="B24" s="262"/>
      <c r="C24" s="263"/>
      <c r="D24" s="263"/>
      <c r="E24" s="263"/>
      <c r="F24" s="263"/>
      <c r="G24" s="263"/>
      <c r="H24" s="263"/>
      <c r="I24" s="263"/>
      <c r="J24" s="263"/>
      <c r="K24" s="259"/>
    </row>
    <row r="25" s="1" customFormat="1" ht="15" customHeight="1">
      <c r="B25" s="262"/>
      <c r="C25" s="261" t="s">
        <v>393</v>
      </c>
      <c r="D25" s="261"/>
      <c r="E25" s="261"/>
      <c r="F25" s="261"/>
      <c r="G25" s="261"/>
      <c r="H25" s="261"/>
      <c r="I25" s="261"/>
      <c r="J25" s="261"/>
      <c r="K25" s="259"/>
    </row>
    <row r="26" s="1" customFormat="1" ht="15" customHeight="1">
      <c r="B26" s="262"/>
      <c r="C26" s="261" t="s">
        <v>394</v>
      </c>
      <c r="D26" s="261"/>
      <c r="E26" s="261"/>
      <c r="F26" s="261"/>
      <c r="G26" s="261"/>
      <c r="H26" s="261"/>
      <c r="I26" s="261"/>
      <c r="J26" s="261"/>
      <c r="K26" s="259"/>
    </row>
    <row r="27" s="1" customFormat="1" ht="15" customHeight="1">
      <c r="B27" s="262"/>
      <c r="C27" s="261"/>
      <c r="D27" s="261" t="s">
        <v>395</v>
      </c>
      <c r="E27" s="261"/>
      <c r="F27" s="261"/>
      <c r="G27" s="261"/>
      <c r="H27" s="261"/>
      <c r="I27" s="261"/>
      <c r="J27" s="261"/>
      <c r="K27" s="259"/>
    </row>
    <row r="28" s="1" customFormat="1" ht="15" customHeight="1">
      <c r="B28" s="262"/>
      <c r="C28" s="263"/>
      <c r="D28" s="261" t="s">
        <v>396</v>
      </c>
      <c r="E28" s="261"/>
      <c r="F28" s="261"/>
      <c r="G28" s="261"/>
      <c r="H28" s="261"/>
      <c r="I28" s="261"/>
      <c r="J28" s="261"/>
      <c r="K28" s="259"/>
    </row>
    <row r="29" s="1" customFormat="1" ht="12.75" customHeight="1">
      <c r="B29" s="262"/>
      <c r="C29" s="263"/>
      <c r="D29" s="263"/>
      <c r="E29" s="263"/>
      <c r="F29" s="263"/>
      <c r="G29" s="263"/>
      <c r="H29" s="263"/>
      <c r="I29" s="263"/>
      <c r="J29" s="263"/>
      <c r="K29" s="259"/>
    </row>
    <row r="30" s="1" customFormat="1" ht="15" customHeight="1">
      <c r="B30" s="262"/>
      <c r="C30" s="263"/>
      <c r="D30" s="261" t="s">
        <v>397</v>
      </c>
      <c r="E30" s="261"/>
      <c r="F30" s="261"/>
      <c r="G30" s="261"/>
      <c r="H30" s="261"/>
      <c r="I30" s="261"/>
      <c r="J30" s="261"/>
      <c r="K30" s="259"/>
    </row>
    <row r="31" s="1" customFormat="1" ht="15" customHeight="1">
      <c r="B31" s="262"/>
      <c r="C31" s="263"/>
      <c r="D31" s="261" t="s">
        <v>398</v>
      </c>
      <c r="E31" s="261"/>
      <c r="F31" s="261"/>
      <c r="G31" s="261"/>
      <c r="H31" s="261"/>
      <c r="I31" s="261"/>
      <c r="J31" s="261"/>
      <c r="K31" s="259"/>
    </row>
    <row r="32" s="1" customFormat="1" ht="12.75" customHeight="1">
      <c r="B32" s="262"/>
      <c r="C32" s="263"/>
      <c r="D32" s="263"/>
      <c r="E32" s="263"/>
      <c r="F32" s="263"/>
      <c r="G32" s="263"/>
      <c r="H32" s="263"/>
      <c r="I32" s="263"/>
      <c r="J32" s="263"/>
      <c r="K32" s="259"/>
    </row>
    <row r="33" s="1" customFormat="1" ht="15" customHeight="1">
      <c r="B33" s="262"/>
      <c r="C33" s="263"/>
      <c r="D33" s="261" t="s">
        <v>399</v>
      </c>
      <c r="E33" s="261"/>
      <c r="F33" s="261"/>
      <c r="G33" s="261"/>
      <c r="H33" s="261"/>
      <c r="I33" s="261"/>
      <c r="J33" s="261"/>
      <c r="K33" s="259"/>
    </row>
    <row r="34" s="1" customFormat="1" ht="15" customHeight="1">
      <c r="B34" s="262"/>
      <c r="C34" s="263"/>
      <c r="D34" s="261" t="s">
        <v>400</v>
      </c>
      <c r="E34" s="261"/>
      <c r="F34" s="261"/>
      <c r="G34" s="261"/>
      <c r="H34" s="261"/>
      <c r="I34" s="261"/>
      <c r="J34" s="261"/>
      <c r="K34" s="259"/>
    </row>
    <row r="35" s="1" customFormat="1" ht="15" customHeight="1">
      <c r="B35" s="262"/>
      <c r="C35" s="263"/>
      <c r="D35" s="261" t="s">
        <v>401</v>
      </c>
      <c r="E35" s="261"/>
      <c r="F35" s="261"/>
      <c r="G35" s="261"/>
      <c r="H35" s="261"/>
      <c r="I35" s="261"/>
      <c r="J35" s="261"/>
      <c r="K35" s="259"/>
    </row>
    <row r="36" s="1" customFormat="1" ht="15" customHeight="1">
      <c r="B36" s="262"/>
      <c r="C36" s="263"/>
      <c r="D36" s="261"/>
      <c r="E36" s="264" t="s">
        <v>104</v>
      </c>
      <c r="F36" s="261"/>
      <c r="G36" s="261" t="s">
        <v>402</v>
      </c>
      <c r="H36" s="261"/>
      <c r="I36" s="261"/>
      <c r="J36" s="261"/>
      <c r="K36" s="259"/>
    </row>
    <row r="37" s="1" customFormat="1" ht="30.75" customHeight="1">
      <c r="B37" s="262"/>
      <c r="C37" s="263"/>
      <c r="D37" s="261"/>
      <c r="E37" s="264" t="s">
        <v>403</v>
      </c>
      <c r="F37" s="261"/>
      <c r="G37" s="261" t="s">
        <v>404</v>
      </c>
      <c r="H37" s="261"/>
      <c r="I37" s="261"/>
      <c r="J37" s="261"/>
      <c r="K37" s="259"/>
    </row>
    <row r="38" s="1" customFormat="1" ht="15" customHeight="1">
      <c r="B38" s="262"/>
      <c r="C38" s="263"/>
      <c r="D38" s="261"/>
      <c r="E38" s="264" t="s">
        <v>53</v>
      </c>
      <c r="F38" s="261"/>
      <c r="G38" s="261" t="s">
        <v>405</v>
      </c>
      <c r="H38" s="261"/>
      <c r="I38" s="261"/>
      <c r="J38" s="261"/>
      <c r="K38" s="259"/>
    </row>
    <row r="39" s="1" customFormat="1" ht="15" customHeight="1">
      <c r="B39" s="262"/>
      <c r="C39" s="263"/>
      <c r="D39" s="261"/>
      <c r="E39" s="264" t="s">
        <v>54</v>
      </c>
      <c r="F39" s="261"/>
      <c r="G39" s="261" t="s">
        <v>406</v>
      </c>
      <c r="H39" s="261"/>
      <c r="I39" s="261"/>
      <c r="J39" s="261"/>
      <c r="K39" s="259"/>
    </row>
    <row r="40" s="1" customFormat="1" ht="15" customHeight="1">
      <c r="B40" s="262"/>
      <c r="C40" s="263"/>
      <c r="D40" s="261"/>
      <c r="E40" s="264" t="s">
        <v>105</v>
      </c>
      <c r="F40" s="261"/>
      <c r="G40" s="261" t="s">
        <v>407</v>
      </c>
      <c r="H40" s="261"/>
      <c r="I40" s="261"/>
      <c r="J40" s="261"/>
      <c r="K40" s="259"/>
    </row>
    <row r="41" s="1" customFormat="1" ht="15" customHeight="1">
      <c r="B41" s="262"/>
      <c r="C41" s="263"/>
      <c r="D41" s="261"/>
      <c r="E41" s="264" t="s">
        <v>106</v>
      </c>
      <c r="F41" s="261"/>
      <c r="G41" s="261" t="s">
        <v>408</v>
      </c>
      <c r="H41" s="261"/>
      <c r="I41" s="261"/>
      <c r="J41" s="261"/>
      <c r="K41" s="259"/>
    </row>
    <row r="42" s="1" customFormat="1" ht="15" customHeight="1">
      <c r="B42" s="262"/>
      <c r="C42" s="263"/>
      <c r="D42" s="261"/>
      <c r="E42" s="264" t="s">
        <v>409</v>
      </c>
      <c r="F42" s="261"/>
      <c r="G42" s="261" t="s">
        <v>410</v>
      </c>
      <c r="H42" s="261"/>
      <c r="I42" s="261"/>
      <c r="J42" s="261"/>
      <c r="K42" s="259"/>
    </row>
    <row r="43" s="1" customFormat="1" ht="15" customHeight="1">
      <c r="B43" s="262"/>
      <c r="C43" s="263"/>
      <c r="D43" s="261"/>
      <c r="E43" s="264"/>
      <c r="F43" s="261"/>
      <c r="G43" s="261" t="s">
        <v>411</v>
      </c>
      <c r="H43" s="261"/>
      <c r="I43" s="261"/>
      <c r="J43" s="261"/>
      <c r="K43" s="259"/>
    </row>
    <row r="44" s="1" customFormat="1" ht="15" customHeight="1">
      <c r="B44" s="262"/>
      <c r="C44" s="263"/>
      <c r="D44" s="261"/>
      <c r="E44" s="264" t="s">
        <v>412</v>
      </c>
      <c r="F44" s="261"/>
      <c r="G44" s="261" t="s">
        <v>413</v>
      </c>
      <c r="H44" s="261"/>
      <c r="I44" s="261"/>
      <c r="J44" s="261"/>
      <c r="K44" s="259"/>
    </row>
    <row r="45" s="1" customFormat="1" ht="15" customHeight="1">
      <c r="B45" s="262"/>
      <c r="C45" s="263"/>
      <c r="D45" s="261"/>
      <c r="E45" s="264" t="s">
        <v>108</v>
      </c>
      <c r="F45" s="261"/>
      <c r="G45" s="261" t="s">
        <v>414</v>
      </c>
      <c r="H45" s="261"/>
      <c r="I45" s="261"/>
      <c r="J45" s="261"/>
      <c r="K45" s="259"/>
    </row>
    <row r="46" s="1" customFormat="1" ht="12.75" customHeight="1">
      <c r="B46" s="262"/>
      <c r="C46" s="263"/>
      <c r="D46" s="261"/>
      <c r="E46" s="261"/>
      <c r="F46" s="261"/>
      <c r="G46" s="261"/>
      <c r="H46" s="261"/>
      <c r="I46" s="261"/>
      <c r="J46" s="261"/>
      <c r="K46" s="259"/>
    </row>
    <row r="47" s="1" customFormat="1" ht="15" customHeight="1">
      <c r="B47" s="262"/>
      <c r="C47" s="263"/>
      <c r="D47" s="261" t="s">
        <v>415</v>
      </c>
      <c r="E47" s="261"/>
      <c r="F47" s="261"/>
      <c r="G47" s="261"/>
      <c r="H47" s="261"/>
      <c r="I47" s="261"/>
      <c r="J47" s="261"/>
      <c r="K47" s="259"/>
    </row>
    <row r="48" s="1" customFormat="1" ht="15" customHeight="1">
      <c r="B48" s="262"/>
      <c r="C48" s="263"/>
      <c r="D48" s="263"/>
      <c r="E48" s="261" t="s">
        <v>416</v>
      </c>
      <c r="F48" s="261"/>
      <c r="G48" s="261"/>
      <c r="H48" s="261"/>
      <c r="I48" s="261"/>
      <c r="J48" s="261"/>
      <c r="K48" s="259"/>
    </row>
    <row r="49" s="1" customFormat="1" ht="15" customHeight="1">
      <c r="B49" s="262"/>
      <c r="C49" s="263"/>
      <c r="D49" s="263"/>
      <c r="E49" s="261" t="s">
        <v>417</v>
      </c>
      <c r="F49" s="261"/>
      <c r="G49" s="261"/>
      <c r="H49" s="261"/>
      <c r="I49" s="261"/>
      <c r="J49" s="261"/>
      <c r="K49" s="259"/>
    </row>
    <row r="50" s="1" customFormat="1" ht="15" customHeight="1">
      <c r="B50" s="262"/>
      <c r="C50" s="263"/>
      <c r="D50" s="263"/>
      <c r="E50" s="261" t="s">
        <v>418</v>
      </c>
      <c r="F50" s="261"/>
      <c r="G50" s="261"/>
      <c r="H50" s="261"/>
      <c r="I50" s="261"/>
      <c r="J50" s="261"/>
      <c r="K50" s="259"/>
    </row>
    <row r="51" s="1" customFormat="1" ht="15" customHeight="1">
      <c r="B51" s="262"/>
      <c r="C51" s="263"/>
      <c r="D51" s="261" t="s">
        <v>419</v>
      </c>
      <c r="E51" s="261"/>
      <c r="F51" s="261"/>
      <c r="G51" s="261"/>
      <c r="H51" s="261"/>
      <c r="I51" s="261"/>
      <c r="J51" s="261"/>
      <c r="K51" s="259"/>
    </row>
    <row r="52" s="1" customFormat="1" ht="25.5" customHeight="1">
      <c r="B52" s="257"/>
      <c r="C52" s="258" t="s">
        <v>420</v>
      </c>
      <c r="D52" s="258"/>
      <c r="E52" s="258"/>
      <c r="F52" s="258"/>
      <c r="G52" s="258"/>
      <c r="H52" s="258"/>
      <c r="I52" s="258"/>
      <c r="J52" s="258"/>
      <c r="K52" s="259"/>
    </row>
    <row r="53" s="1" customFormat="1" ht="5.25" customHeight="1">
      <c r="B53" s="257"/>
      <c r="C53" s="260"/>
      <c r="D53" s="260"/>
      <c r="E53" s="260"/>
      <c r="F53" s="260"/>
      <c r="G53" s="260"/>
      <c r="H53" s="260"/>
      <c r="I53" s="260"/>
      <c r="J53" s="260"/>
      <c r="K53" s="259"/>
    </row>
    <row r="54" s="1" customFormat="1" ht="15" customHeight="1">
      <c r="B54" s="257"/>
      <c r="C54" s="261" t="s">
        <v>421</v>
      </c>
      <c r="D54" s="261"/>
      <c r="E54" s="261"/>
      <c r="F54" s="261"/>
      <c r="G54" s="261"/>
      <c r="H54" s="261"/>
      <c r="I54" s="261"/>
      <c r="J54" s="261"/>
      <c r="K54" s="259"/>
    </row>
    <row r="55" s="1" customFormat="1" ht="15" customHeight="1">
      <c r="B55" s="257"/>
      <c r="C55" s="261" t="s">
        <v>422</v>
      </c>
      <c r="D55" s="261"/>
      <c r="E55" s="261"/>
      <c r="F55" s="261"/>
      <c r="G55" s="261"/>
      <c r="H55" s="261"/>
      <c r="I55" s="261"/>
      <c r="J55" s="261"/>
      <c r="K55" s="259"/>
    </row>
    <row r="56" s="1" customFormat="1" ht="12.75" customHeight="1">
      <c r="B56" s="257"/>
      <c r="C56" s="261"/>
      <c r="D56" s="261"/>
      <c r="E56" s="261"/>
      <c r="F56" s="261"/>
      <c r="G56" s="261"/>
      <c r="H56" s="261"/>
      <c r="I56" s="261"/>
      <c r="J56" s="261"/>
      <c r="K56" s="259"/>
    </row>
    <row r="57" s="1" customFormat="1" ht="15" customHeight="1">
      <c r="B57" s="257"/>
      <c r="C57" s="261" t="s">
        <v>423</v>
      </c>
      <c r="D57" s="261"/>
      <c r="E57" s="261"/>
      <c r="F57" s="261"/>
      <c r="G57" s="261"/>
      <c r="H57" s="261"/>
      <c r="I57" s="261"/>
      <c r="J57" s="261"/>
      <c r="K57" s="259"/>
    </row>
    <row r="58" s="1" customFormat="1" ht="15" customHeight="1">
      <c r="B58" s="257"/>
      <c r="C58" s="263"/>
      <c r="D58" s="261" t="s">
        <v>424</v>
      </c>
      <c r="E58" s="261"/>
      <c r="F58" s="261"/>
      <c r="G58" s="261"/>
      <c r="H58" s="261"/>
      <c r="I58" s="261"/>
      <c r="J58" s="261"/>
      <c r="K58" s="259"/>
    </row>
    <row r="59" s="1" customFormat="1" ht="15" customHeight="1">
      <c r="B59" s="257"/>
      <c r="C59" s="263"/>
      <c r="D59" s="261" t="s">
        <v>425</v>
      </c>
      <c r="E59" s="261"/>
      <c r="F59" s="261"/>
      <c r="G59" s="261"/>
      <c r="H59" s="261"/>
      <c r="I59" s="261"/>
      <c r="J59" s="261"/>
      <c r="K59" s="259"/>
    </row>
    <row r="60" s="1" customFormat="1" ht="15" customHeight="1">
      <c r="B60" s="257"/>
      <c r="C60" s="263"/>
      <c r="D60" s="261" t="s">
        <v>426</v>
      </c>
      <c r="E60" s="261"/>
      <c r="F60" s="261"/>
      <c r="G60" s="261"/>
      <c r="H60" s="261"/>
      <c r="I60" s="261"/>
      <c r="J60" s="261"/>
      <c r="K60" s="259"/>
    </row>
    <row r="61" s="1" customFormat="1" ht="15" customHeight="1">
      <c r="B61" s="257"/>
      <c r="C61" s="263"/>
      <c r="D61" s="261" t="s">
        <v>427</v>
      </c>
      <c r="E61" s="261"/>
      <c r="F61" s="261"/>
      <c r="G61" s="261"/>
      <c r="H61" s="261"/>
      <c r="I61" s="261"/>
      <c r="J61" s="261"/>
      <c r="K61" s="259"/>
    </row>
    <row r="62" s="1" customFormat="1" ht="15" customHeight="1">
      <c r="B62" s="257"/>
      <c r="C62" s="263"/>
      <c r="D62" s="266" t="s">
        <v>428</v>
      </c>
      <c r="E62" s="266"/>
      <c r="F62" s="266"/>
      <c r="G62" s="266"/>
      <c r="H62" s="266"/>
      <c r="I62" s="266"/>
      <c r="J62" s="266"/>
      <c r="K62" s="259"/>
    </row>
    <row r="63" s="1" customFormat="1" ht="15" customHeight="1">
      <c r="B63" s="257"/>
      <c r="C63" s="263"/>
      <c r="D63" s="261" t="s">
        <v>429</v>
      </c>
      <c r="E63" s="261"/>
      <c r="F63" s="261"/>
      <c r="G63" s="261"/>
      <c r="H63" s="261"/>
      <c r="I63" s="261"/>
      <c r="J63" s="261"/>
      <c r="K63" s="259"/>
    </row>
    <row r="64" s="1" customFormat="1" ht="12.75" customHeight="1">
      <c r="B64" s="257"/>
      <c r="C64" s="263"/>
      <c r="D64" s="263"/>
      <c r="E64" s="267"/>
      <c r="F64" s="263"/>
      <c r="G64" s="263"/>
      <c r="H64" s="263"/>
      <c r="I64" s="263"/>
      <c r="J64" s="263"/>
      <c r="K64" s="259"/>
    </row>
    <row r="65" s="1" customFormat="1" ht="15" customHeight="1">
      <c r="B65" s="257"/>
      <c r="C65" s="263"/>
      <c r="D65" s="261" t="s">
        <v>430</v>
      </c>
      <c r="E65" s="261"/>
      <c r="F65" s="261"/>
      <c r="G65" s="261"/>
      <c r="H65" s="261"/>
      <c r="I65" s="261"/>
      <c r="J65" s="261"/>
      <c r="K65" s="259"/>
    </row>
    <row r="66" s="1" customFormat="1" ht="15" customHeight="1">
      <c r="B66" s="257"/>
      <c r="C66" s="263"/>
      <c r="D66" s="266" t="s">
        <v>431</v>
      </c>
      <c r="E66" s="266"/>
      <c r="F66" s="266"/>
      <c r="G66" s="266"/>
      <c r="H66" s="266"/>
      <c r="I66" s="266"/>
      <c r="J66" s="266"/>
      <c r="K66" s="259"/>
    </row>
    <row r="67" s="1" customFormat="1" ht="15" customHeight="1">
      <c r="B67" s="257"/>
      <c r="C67" s="263"/>
      <c r="D67" s="261" t="s">
        <v>432</v>
      </c>
      <c r="E67" s="261"/>
      <c r="F67" s="261"/>
      <c r="G67" s="261"/>
      <c r="H67" s="261"/>
      <c r="I67" s="261"/>
      <c r="J67" s="261"/>
      <c r="K67" s="259"/>
    </row>
    <row r="68" s="1" customFormat="1" ht="15" customHeight="1">
      <c r="B68" s="257"/>
      <c r="C68" s="263"/>
      <c r="D68" s="261" t="s">
        <v>433</v>
      </c>
      <c r="E68" s="261"/>
      <c r="F68" s="261"/>
      <c r="G68" s="261"/>
      <c r="H68" s="261"/>
      <c r="I68" s="261"/>
      <c r="J68" s="261"/>
      <c r="K68" s="259"/>
    </row>
    <row r="69" s="1" customFormat="1" ht="15" customHeight="1">
      <c r="B69" s="257"/>
      <c r="C69" s="263"/>
      <c r="D69" s="261" t="s">
        <v>434</v>
      </c>
      <c r="E69" s="261"/>
      <c r="F69" s="261"/>
      <c r="G69" s="261"/>
      <c r="H69" s="261"/>
      <c r="I69" s="261"/>
      <c r="J69" s="261"/>
      <c r="K69" s="259"/>
    </row>
    <row r="70" s="1" customFormat="1" ht="15" customHeight="1">
      <c r="B70" s="257"/>
      <c r="C70" s="263"/>
      <c r="D70" s="261" t="s">
        <v>435</v>
      </c>
      <c r="E70" s="261"/>
      <c r="F70" s="261"/>
      <c r="G70" s="261"/>
      <c r="H70" s="261"/>
      <c r="I70" s="261"/>
      <c r="J70" s="261"/>
      <c r="K70" s="259"/>
    </row>
    <row r="71" s="1" customFormat="1" ht="12.75" customHeight="1">
      <c r="B71" s="268"/>
      <c r="C71" s="269"/>
      <c r="D71" s="269"/>
      <c r="E71" s="269"/>
      <c r="F71" s="269"/>
      <c r="G71" s="269"/>
      <c r="H71" s="269"/>
      <c r="I71" s="269"/>
      <c r="J71" s="269"/>
      <c r="K71" s="270"/>
    </row>
    <row r="72" s="1" customFormat="1" ht="18.75" customHeight="1">
      <c r="B72" s="271"/>
      <c r="C72" s="271"/>
      <c r="D72" s="271"/>
      <c r="E72" s="271"/>
      <c r="F72" s="271"/>
      <c r="G72" s="271"/>
      <c r="H72" s="271"/>
      <c r="I72" s="271"/>
      <c r="J72" s="271"/>
      <c r="K72" s="272"/>
    </row>
    <row r="73" s="1" customFormat="1" ht="18.75" customHeight="1">
      <c r="B73" s="272"/>
      <c r="C73" s="272"/>
      <c r="D73" s="272"/>
      <c r="E73" s="272"/>
      <c r="F73" s="272"/>
      <c r="G73" s="272"/>
      <c r="H73" s="272"/>
      <c r="I73" s="272"/>
      <c r="J73" s="272"/>
      <c r="K73" s="272"/>
    </row>
    <row r="74" s="1" customFormat="1" ht="7.5" customHeight="1">
      <c r="B74" s="273"/>
      <c r="C74" s="274"/>
      <c r="D74" s="274"/>
      <c r="E74" s="274"/>
      <c r="F74" s="274"/>
      <c r="G74" s="274"/>
      <c r="H74" s="274"/>
      <c r="I74" s="274"/>
      <c r="J74" s="274"/>
      <c r="K74" s="275"/>
    </row>
    <row r="75" s="1" customFormat="1" ht="45" customHeight="1">
      <c r="B75" s="276"/>
      <c r="C75" s="277" t="s">
        <v>436</v>
      </c>
      <c r="D75" s="277"/>
      <c r="E75" s="277"/>
      <c r="F75" s="277"/>
      <c r="G75" s="277"/>
      <c r="H75" s="277"/>
      <c r="I75" s="277"/>
      <c r="J75" s="277"/>
      <c r="K75" s="278"/>
    </row>
    <row r="76" s="1" customFormat="1" ht="17.25" customHeight="1">
      <c r="B76" s="276"/>
      <c r="C76" s="279" t="s">
        <v>437</v>
      </c>
      <c r="D76" s="279"/>
      <c r="E76" s="279"/>
      <c r="F76" s="279" t="s">
        <v>438</v>
      </c>
      <c r="G76" s="280"/>
      <c r="H76" s="279" t="s">
        <v>54</v>
      </c>
      <c r="I76" s="279" t="s">
        <v>57</v>
      </c>
      <c r="J76" s="279" t="s">
        <v>439</v>
      </c>
      <c r="K76" s="278"/>
    </row>
    <row r="77" s="1" customFormat="1" ht="17.25" customHeight="1">
      <c r="B77" s="276"/>
      <c r="C77" s="281" t="s">
        <v>440</v>
      </c>
      <c r="D77" s="281"/>
      <c r="E77" s="281"/>
      <c r="F77" s="282" t="s">
        <v>441</v>
      </c>
      <c r="G77" s="283"/>
      <c r="H77" s="281"/>
      <c r="I77" s="281"/>
      <c r="J77" s="281" t="s">
        <v>442</v>
      </c>
      <c r="K77" s="278"/>
    </row>
    <row r="78" s="1" customFormat="1" ht="5.25" customHeight="1">
      <c r="B78" s="276"/>
      <c r="C78" s="284"/>
      <c r="D78" s="284"/>
      <c r="E78" s="284"/>
      <c r="F78" s="284"/>
      <c r="G78" s="285"/>
      <c r="H78" s="284"/>
      <c r="I78" s="284"/>
      <c r="J78" s="284"/>
      <c r="K78" s="278"/>
    </row>
    <row r="79" s="1" customFormat="1" ht="15" customHeight="1">
      <c r="B79" s="276"/>
      <c r="C79" s="264" t="s">
        <v>53</v>
      </c>
      <c r="D79" s="286"/>
      <c r="E79" s="286"/>
      <c r="F79" s="287" t="s">
        <v>443</v>
      </c>
      <c r="G79" s="288"/>
      <c r="H79" s="264" t="s">
        <v>444</v>
      </c>
      <c r="I79" s="264" t="s">
        <v>445</v>
      </c>
      <c r="J79" s="264">
        <v>20</v>
      </c>
      <c r="K79" s="278"/>
    </row>
    <row r="80" s="1" customFormat="1" ht="15" customHeight="1">
      <c r="B80" s="276"/>
      <c r="C80" s="264" t="s">
        <v>446</v>
      </c>
      <c r="D80" s="264"/>
      <c r="E80" s="264"/>
      <c r="F80" s="287" t="s">
        <v>443</v>
      </c>
      <c r="G80" s="288"/>
      <c r="H80" s="264" t="s">
        <v>447</v>
      </c>
      <c r="I80" s="264" t="s">
        <v>445</v>
      </c>
      <c r="J80" s="264">
        <v>120</v>
      </c>
      <c r="K80" s="278"/>
    </row>
    <row r="81" s="1" customFormat="1" ht="15" customHeight="1">
      <c r="B81" s="289"/>
      <c r="C81" s="264" t="s">
        <v>448</v>
      </c>
      <c r="D81" s="264"/>
      <c r="E81" s="264"/>
      <c r="F81" s="287" t="s">
        <v>449</v>
      </c>
      <c r="G81" s="288"/>
      <c r="H81" s="264" t="s">
        <v>450</v>
      </c>
      <c r="I81" s="264" t="s">
        <v>445</v>
      </c>
      <c r="J81" s="264">
        <v>50</v>
      </c>
      <c r="K81" s="278"/>
    </row>
    <row r="82" s="1" customFormat="1" ht="15" customHeight="1">
      <c r="B82" s="289"/>
      <c r="C82" s="264" t="s">
        <v>451</v>
      </c>
      <c r="D82" s="264"/>
      <c r="E82" s="264"/>
      <c r="F82" s="287" t="s">
        <v>443</v>
      </c>
      <c r="G82" s="288"/>
      <c r="H82" s="264" t="s">
        <v>452</v>
      </c>
      <c r="I82" s="264" t="s">
        <v>453</v>
      </c>
      <c r="J82" s="264"/>
      <c r="K82" s="278"/>
    </row>
    <row r="83" s="1" customFormat="1" ht="15" customHeight="1">
      <c r="B83" s="289"/>
      <c r="C83" s="290" t="s">
        <v>454</v>
      </c>
      <c r="D83" s="290"/>
      <c r="E83" s="290"/>
      <c r="F83" s="291" t="s">
        <v>449</v>
      </c>
      <c r="G83" s="290"/>
      <c r="H83" s="290" t="s">
        <v>455</v>
      </c>
      <c r="I83" s="290" t="s">
        <v>445</v>
      </c>
      <c r="J83" s="290">
        <v>15</v>
      </c>
      <c r="K83" s="278"/>
    </row>
    <row r="84" s="1" customFormat="1" ht="15" customHeight="1">
      <c r="B84" s="289"/>
      <c r="C84" s="290" t="s">
        <v>456</v>
      </c>
      <c r="D84" s="290"/>
      <c r="E84" s="290"/>
      <c r="F84" s="291" t="s">
        <v>449</v>
      </c>
      <c r="G84" s="290"/>
      <c r="H84" s="290" t="s">
        <v>457</v>
      </c>
      <c r="I84" s="290" t="s">
        <v>445</v>
      </c>
      <c r="J84" s="290">
        <v>15</v>
      </c>
      <c r="K84" s="278"/>
    </row>
    <row r="85" s="1" customFormat="1" ht="15" customHeight="1">
      <c r="B85" s="289"/>
      <c r="C85" s="290" t="s">
        <v>458</v>
      </c>
      <c r="D85" s="290"/>
      <c r="E85" s="290"/>
      <c r="F85" s="291" t="s">
        <v>449</v>
      </c>
      <c r="G85" s="290"/>
      <c r="H85" s="290" t="s">
        <v>459</v>
      </c>
      <c r="I85" s="290" t="s">
        <v>445</v>
      </c>
      <c r="J85" s="290">
        <v>20</v>
      </c>
      <c r="K85" s="278"/>
    </row>
    <row r="86" s="1" customFormat="1" ht="15" customHeight="1">
      <c r="B86" s="289"/>
      <c r="C86" s="290" t="s">
        <v>460</v>
      </c>
      <c r="D86" s="290"/>
      <c r="E86" s="290"/>
      <c r="F86" s="291" t="s">
        <v>449</v>
      </c>
      <c r="G86" s="290"/>
      <c r="H86" s="290" t="s">
        <v>461</v>
      </c>
      <c r="I86" s="290" t="s">
        <v>445</v>
      </c>
      <c r="J86" s="290">
        <v>20</v>
      </c>
      <c r="K86" s="278"/>
    </row>
    <row r="87" s="1" customFormat="1" ht="15" customHeight="1">
      <c r="B87" s="289"/>
      <c r="C87" s="264" t="s">
        <v>462</v>
      </c>
      <c r="D87" s="264"/>
      <c r="E87" s="264"/>
      <c r="F87" s="287" t="s">
        <v>449</v>
      </c>
      <c r="G87" s="288"/>
      <c r="H87" s="264" t="s">
        <v>463</v>
      </c>
      <c r="I87" s="264" t="s">
        <v>445</v>
      </c>
      <c r="J87" s="264">
        <v>50</v>
      </c>
      <c r="K87" s="278"/>
    </row>
    <row r="88" s="1" customFormat="1" ht="15" customHeight="1">
      <c r="B88" s="289"/>
      <c r="C88" s="264" t="s">
        <v>464</v>
      </c>
      <c r="D88" s="264"/>
      <c r="E88" s="264"/>
      <c r="F88" s="287" t="s">
        <v>449</v>
      </c>
      <c r="G88" s="288"/>
      <c r="H88" s="264" t="s">
        <v>465</v>
      </c>
      <c r="I88" s="264" t="s">
        <v>445</v>
      </c>
      <c r="J88" s="264">
        <v>20</v>
      </c>
      <c r="K88" s="278"/>
    </row>
    <row r="89" s="1" customFormat="1" ht="15" customHeight="1">
      <c r="B89" s="289"/>
      <c r="C89" s="264" t="s">
        <v>466</v>
      </c>
      <c r="D89" s="264"/>
      <c r="E89" s="264"/>
      <c r="F89" s="287" t="s">
        <v>449</v>
      </c>
      <c r="G89" s="288"/>
      <c r="H89" s="264" t="s">
        <v>467</v>
      </c>
      <c r="I89" s="264" t="s">
        <v>445</v>
      </c>
      <c r="J89" s="264">
        <v>20</v>
      </c>
      <c r="K89" s="278"/>
    </row>
    <row r="90" s="1" customFormat="1" ht="15" customHeight="1">
      <c r="B90" s="289"/>
      <c r="C90" s="264" t="s">
        <v>468</v>
      </c>
      <c r="D90" s="264"/>
      <c r="E90" s="264"/>
      <c r="F90" s="287" t="s">
        <v>449</v>
      </c>
      <c r="G90" s="288"/>
      <c r="H90" s="264" t="s">
        <v>469</v>
      </c>
      <c r="I90" s="264" t="s">
        <v>445</v>
      </c>
      <c r="J90" s="264">
        <v>50</v>
      </c>
      <c r="K90" s="278"/>
    </row>
    <row r="91" s="1" customFormat="1" ht="15" customHeight="1">
      <c r="B91" s="289"/>
      <c r="C91" s="264" t="s">
        <v>470</v>
      </c>
      <c r="D91" s="264"/>
      <c r="E91" s="264"/>
      <c r="F91" s="287" t="s">
        <v>449</v>
      </c>
      <c r="G91" s="288"/>
      <c r="H91" s="264" t="s">
        <v>470</v>
      </c>
      <c r="I91" s="264" t="s">
        <v>445</v>
      </c>
      <c r="J91" s="264">
        <v>50</v>
      </c>
      <c r="K91" s="278"/>
    </row>
    <row r="92" s="1" customFormat="1" ht="15" customHeight="1">
      <c r="B92" s="289"/>
      <c r="C92" s="264" t="s">
        <v>471</v>
      </c>
      <c r="D92" s="264"/>
      <c r="E92" s="264"/>
      <c r="F92" s="287" t="s">
        <v>449</v>
      </c>
      <c r="G92" s="288"/>
      <c r="H92" s="264" t="s">
        <v>472</v>
      </c>
      <c r="I92" s="264" t="s">
        <v>445</v>
      </c>
      <c r="J92" s="264">
        <v>255</v>
      </c>
      <c r="K92" s="278"/>
    </row>
    <row r="93" s="1" customFormat="1" ht="15" customHeight="1">
      <c r="B93" s="289"/>
      <c r="C93" s="264" t="s">
        <v>473</v>
      </c>
      <c r="D93" s="264"/>
      <c r="E93" s="264"/>
      <c r="F93" s="287" t="s">
        <v>443</v>
      </c>
      <c r="G93" s="288"/>
      <c r="H93" s="264" t="s">
        <v>474</v>
      </c>
      <c r="I93" s="264" t="s">
        <v>475</v>
      </c>
      <c r="J93" s="264"/>
      <c r="K93" s="278"/>
    </row>
    <row r="94" s="1" customFormat="1" ht="15" customHeight="1">
      <c r="B94" s="289"/>
      <c r="C94" s="264" t="s">
        <v>476</v>
      </c>
      <c r="D94" s="264"/>
      <c r="E94" s="264"/>
      <c r="F94" s="287" t="s">
        <v>443</v>
      </c>
      <c r="G94" s="288"/>
      <c r="H94" s="264" t="s">
        <v>477</v>
      </c>
      <c r="I94" s="264" t="s">
        <v>478</v>
      </c>
      <c r="J94" s="264"/>
      <c r="K94" s="278"/>
    </row>
    <row r="95" s="1" customFormat="1" ht="15" customHeight="1">
      <c r="B95" s="289"/>
      <c r="C95" s="264" t="s">
        <v>479</v>
      </c>
      <c r="D95" s="264"/>
      <c r="E95" s="264"/>
      <c r="F95" s="287" t="s">
        <v>443</v>
      </c>
      <c r="G95" s="288"/>
      <c r="H95" s="264" t="s">
        <v>479</v>
      </c>
      <c r="I95" s="264" t="s">
        <v>478</v>
      </c>
      <c r="J95" s="264"/>
      <c r="K95" s="278"/>
    </row>
    <row r="96" s="1" customFormat="1" ht="15" customHeight="1">
      <c r="B96" s="289"/>
      <c r="C96" s="264" t="s">
        <v>38</v>
      </c>
      <c r="D96" s="264"/>
      <c r="E96" s="264"/>
      <c r="F96" s="287" t="s">
        <v>443</v>
      </c>
      <c r="G96" s="288"/>
      <c r="H96" s="264" t="s">
        <v>480</v>
      </c>
      <c r="I96" s="264" t="s">
        <v>478</v>
      </c>
      <c r="J96" s="264"/>
      <c r="K96" s="278"/>
    </row>
    <row r="97" s="1" customFormat="1" ht="15" customHeight="1">
      <c r="B97" s="289"/>
      <c r="C97" s="264" t="s">
        <v>48</v>
      </c>
      <c r="D97" s="264"/>
      <c r="E97" s="264"/>
      <c r="F97" s="287" t="s">
        <v>443</v>
      </c>
      <c r="G97" s="288"/>
      <c r="H97" s="264" t="s">
        <v>481</v>
      </c>
      <c r="I97" s="264" t="s">
        <v>478</v>
      </c>
      <c r="J97" s="264"/>
      <c r="K97" s="278"/>
    </row>
    <row r="98" s="1" customFormat="1" ht="15" customHeight="1">
      <c r="B98" s="292"/>
      <c r="C98" s="293"/>
      <c r="D98" s="293"/>
      <c r="E98" s="293"/>
      <c r="F98" s="293"/>
      <c r="G98" s="293"/>
      <c r="H98" s="293"/>
      <c r="I98" s="293"/>
      <c r="J98" s="293"/>
      <c r="K98" s="294"/>
    </row>
    <row r="99" s="1" customFormat="1" ht="18.75" customHeight="1">
      <c r="B99" s="295"/>
      <c r="C99" s="296"/>
      <c r="D99" s="296"/>
      <c r="E99" s="296"/>
      <c r="F99" s="296"/>
      <c r="G99" s="296"/>
      <c r="H99" s="296"/>
      <c r="I99" s="296"/>
      <c r="J99" s="296"/>
      <c r="K99" s="295"/>
    </row>
    <row r="100" s="1" customFormat="1" ht="18.75" customHeight="1">
      <c r="B100" s="272"/>
      <c r="C100" s="272"/>
      <c r="D100" s="272"/>
      <c r="E100" s="272"/>
      <c r="F100" s="272"/>
      <c r="G100" s="272"/>
      <c r="H100" s="272"/>
      <c r="I100" s="272"/>
      <c r="J100" s="272"/>
      <c r="K100" s="272"/>
    </row>
    <row r="101" s="1" customFormat="1" ht="7.5" customHeight="1">
      <c r="B101" s="273"/>
      <c r="C101" s="274"/>
      <c r="D101" s="274"/>
      <c r="E101" s="274"/>
      <c r="F101" s="274"/>
      <c r="G101" s="274"/>
      <c r="H101" s="274"/>
      <c r="I101" s="274"/>
      <c r="J101" s="274"/>
      <c r="K101" s="275"/>
    </row>
    <row r="102" s="1" customFormat="1" ht="45" customHeight="1">
      <c r="B102" s="276"/>
      <c r="C102" s="277" t="s">
        <v>482</v>
      </c>
      <c r="D102" s="277"/>
      <c r="E102" s="277"/>
      <c r="F102" s="277"/>
      <c r="G102" s="277"/>
      <c r="H102" s="277"/>
      <c r="I102" s="277"/>
      <c r="J102" s="277"/>
      <c r="K102" s="278"/>
    </row>
    <row r="103" s="1" customFormat="1" ht="17.25" customHeight="1">
      <c r="B103" s="276"/>
      <c r="C103" s="279" t="s">
        <v>437</v>
      </c>
      <c r="D103" s="279"/>
      <c r="E103" s="279"/>
      <c r="F103" s="279" t="s">
        <v>438</v>
      </c>
      <c r="G103" s="280"/>
      <c r="H103" s="279" t="s">
        <v>54</v>
      </c>
      <c r="I103" s="279" t="s">
        <v>57</v>
      </c>
      <c r="J103" s="279" t="s">
        <v>439</v>
      </c>
      <c r="K103" s="278"/>
    </row>
    <row r="104" s="1" customFormat="1" ht="17.25" customHeight="1">
      <c r="B104" s="276"/>
      <c r="C104" s="281" t="s">
        <v>440</v>
      </c>
      <c r="D104" s="281"/>
      <c r="E104" s="281"/>
      <c r="F104" s="282" t="s">
        <v>441</v>
      </c>
      <c r="G104" s="283"/>
      <c r="H104" s="281"/>
      <c r="I104" s="281"/>
      <c r="J104" s="281" t="s">
        <v>442</v>
      </c>
      <c r="K104" s="278"/>
    </row>
    <row r="105" s="1" customFormat="1" ht="5.25" customHeight="1">
      <c r="B105" s="276"/>
      <c r="C105" s="279"/>
      <c r="D105" s="279"/>
      <c r="E105" s="279"/>
      <c r="F105" s="279"/>
      <c r="G105" s="297"/>
      <c r="H105" s="279"/>
      <c r="I105" s="279"/>
      <c r="J105" s="279"/>
      <c r="K105" s="278"/>
    </row>
    <row r="106" s="1" customFormat="1" ht="15" customHeight="1">
      <c r="B106" s="276"/>
      <c r="C106" s="264" t="s">
        <v>53</v>
      </c>
      <c r="D106" s="286"/>
      <c r="E106" s="286"/>
      <c r="F106" s="287" t="s">
        <v>443</v>
      </c>
      <c r="G106" s="264"/>
      <c r="H106" s="264" t="s">
        <v>483</v>
      </c>
      <c r="I106" s="264" t="s">
        <v>445</v>
      </c>
      <c r="J106" s="264">
        <v>20</v>
      </c>
      <c r="K106" s="278"/>
    </row>
    <row r="107" s="1" customFormat="1" ht="15" customHeight="1">
      <c r="B107" s="276"/>
      <c r="C107" s="264" t="s">
        <v>446</v>
      </c>
      <c r="D107" s="264"/>
      <c r="E107" s="264"/>
      <c r="F107" s="287" t="s">
        <v>443</v>
      </c>
      <c r="G107" s="264"/>
      <c r="H107" s="264" t="s">
        <v>483</v>
      </c>
      <c r="I107" s="264" t="s">
        <v>445</v>
      </c>
      <c r="J107" s="264">
        <v>120</v>
      </c>
      <c r="K107" s="278"/>
    </row>
    <row r="108" s="1" customFormat="1" ht="15" customHeight="1">
      <c r="B108" s="289"/>
      <c r="C108" s="264" t="s">
        <v>448</v>
      </c>
      <c r="D108" s="264"/>
      <c r="E108" s="264"/>
      <c r="F108" s="287" t="s">
        <v>449</v>
      </c>
      <c r="G108" s="264"/>
      <c r="H108" s="264" t="s">
        <v>483</v>
      </c>
      <c r="I108" s="264" t="s">
        <v>445</v>
      </c>
      <c r="J108" s="264">
        <v>50</v>
      </c>
      <c r="K108" s="278"/>
    </row>
    <row r="109" s="1" customFormat="1" ht="15" customHeight="1">
      <c r="B109" s="289"/>
      <c r="C109" s="264" t="s">
        <v>451</v>
      </c>
      <c r="D109" s="264"/>
      <c r="E109" s="264"/>
      <c r="F109" s="287" t="s">
        <v>443</v>
      </c>
      <c r="G109" s="264"/>
      <c r="H109" s="264" t="s">
        <v>483</v>
      </c>
      <c r="I109" s="264" t="s">
        <v>453</v>
      </c>
      <c r="J109" s="264"/>
      <c r="K109" s="278"/>
    </row>
    <row r="110" s="1" customFormat="1" ht="15" customHeight="1">
      <c r="B110" s="289"/>
      <c r="C110" s="264" t="s">
        <v>462</v>
      </c>
      <c r="D110" s="264"/>
      <c r="E110" s="264"/>
      <c r="F110" s="287" t="s">
        <v>449</v>
      </c>
      <c r="G110" s="264"/>
      <c r="H110" s="264" t="s">
        <v>483</v>
      </c>
      <c r="I110" s="264" t="s">
        <v>445</v>
      </c>
      <c r="J110" s="264">
        <v>50</v>
      </c>
      <c r="K110" s="278"/>
    </row>
    <row r="111" s="1" customFormat="1" ht="15" customHeight="1">
      <c r="B111" s="289"/>
      <c r="C111" s="264" t="s">
        <v>470</v>
      </c>
      <c r="D111" s="264"/>
      <c r="E111" s="264"/>
      <c r="F111" s="287" t="s">
        <v>449</v>
      </c>
      <c r="G111" s="264"/>
      <c r="H111" s="264" t="s">
        <v>483</v>
      </c>
      <c r="I111" s="264" t="s">
        <v>445</v>
      </c>
      <c r="J111" s="264">
        <v>50</v>
      </c>
      <c r="K111" s="278"/>
    </row>
    <row r="112" s="1" customFormat="1" ht="15" customHeight="1">
      <c r="B112" s="289"/>
      <c r="C112" s="264" t="s">
        <v>468</v>
      </c>
      <c r="D112" s="264"/>
      <c r="E112" s="264"/>
      <c r="F112" s="287" t="s">
        <v>449</v>
      </c>
      <c r="G112" s="264"/>
      <c r="H112" s="264" t="s">
        <v>483</v>
      </c>
      <c r="I112" s="264" t="s">
        <v>445</v>
      </c>
      <c r="J112" s="264">
        <v>50</v>
      </c>
      <c r="K112" s="278"/>
    </row>
    <row r="113" s="1" customFormat="1" ht="15" customHeight="1">
      <c r="B113" s="289"/>
      <c r="C113" s="264" t="s">
        <v>53</v>
      </c>
      <c r="D113" s="264"/>
      <c r="E113" s="264"/>
      <c r="F113" s="287" t="s">
        <v>443</v>
      </c>
      <c r="G113" s="264"/>
      <c r="H113" s="264" t="s">
        <v>484</v>
      </c>
      <c r="I113" s="264" t="s">
        <v>445</v>
      </c>
      <c r="J113" s="264">
        <v>20</v>
      </c>
      <c r="K113" s="278"/>
    </row>
    <row r="114" s="1" customFormat="1" ht="15" customHeight="1">
      <c r="B114" s="289"/>
      <c r="C114" s="264" t="s">
        <v>485</v>
      </c>
      <c r="D114" s="264"/>
      <c r="E114" s="264"/>
      <c r="F114" s="287" t="s">
        <v>443</v>
      </c>
      <c r="G114" s="264"/>
      <c r="H114" s="264" t="s">
        <v>486</v>
      </c>
      <c r="I114" s="264" t="s">
        <v>445</v>
      </c>
      <c r="J114" s="264">
        <v>120</v>
      </c>
      <c r="K114" s="278"/>
    </row>
    <row r="115" s="1" customFormat="1" ht="15" customHeight="1">
      <c r="B115" s="289"/>
      <c r="C115" s="264" t="s">
        <v>38</v>
      </c>
      <c r="D115" s="264"/>
      <c r="E115" s="264"/>
      <c r="F115" s="287" t="s">
        <v>443</v>
      </c>
      <c r="G115" s="264"/>
      <c r="H115" s="264" t="s">
        <v>487</v>
      </c>
      <c r="I115" s="264" t="s">
        <v>478</v>
      </c>
      <c r="J115" s="264"/>
      <c r="K115" s="278"/>
    </row>
    <row r="116" s="1" customFormat="1" ht="15" customHeight="1">
      <c r="B116" s="289"/>
      <c r="C116" s="264" t="s">
        <v>48</v>
      </c>
      <c r="D116" s="264"/>
      <c r="E116" s="264"/>
      <c r="F116" s="287" t="s">
        <v>443</v>
      </c>
      <c r="G116" s="264"/>
      <c r="H116" s="264" t="s">
        <v>488</v>
      </c>
      <c r="I116" s="264" t="s">
        <v>478</v>
      </c>
      <c r="J116" s="264"/>
      <c r="K116" s="278"/>
    </row>
    <row r="117" s="1" customFormat="1" ht="15" customHeight="1">
      <c r="B117" s="289"/>
      <c r="C117" s="264" t="s">
        <v>57</v>
      </c>
      <c r="D117" s="264"/>
      <c r="E117" s="264"/>
      <c r="F117" s="287" t="s">
        <v>443</v>
      </c>
      <c r="G117" s="264"/>
      <c r="H117" s="264" t="s">
        <v>489</v>
      </c>
      <c r="I117" s="264" t="s">
        <v>490</v>
      </c>
      <c r="J117" s="264"/>
      <c r="K117" s="278"/>
    </row>
    <row r="118" s="1" customFormat="1" ht="15" customHeight="1">
      <c r="B118" s="292"/>
      <c r="C118" s="298"/>
      <c r="D118" s="298"/>
      <c r="E118" s="298"/>
      <c r="F118" s="298"/>
      <c r="G118" s="298"/>
      <c r="H118" s="298"/>
      <c r="I118" s="298"/>
      <c r="J118" s="298"/>
      <c r="K118" s="294"/>
    </row>
    <row r="119" s="1" customFormat="1" ht="18.75" customHeight="1">
      <c r="B119" s="299"/>
      <c r="C119" s="300"/>
      <c r="D119" s="300"/>
      <c r="E119" s="300"/>
      <c r="F119" s="301"/>
      <c r="G119" s="300"/>
      <c r="H119" s="300"/>
      <c r="I119" s="300"/>
      <c r="J119" s="300"/>
      <c r="K119" s="299"/>
    </row>
    <row r="120" s="1" customFormat="1" ht="18.75" customHeight="1">
      <c r="B120" s="272"/>
      <c r="C120" s="272"/>
      <c r="D120" s="272"/>
      <c r="E120" s="272"/>
      <c r="F120" s="272"/>
      <c r="G120" s="272"/>
      <c r="H120" s="272"/>
      <c r="I120" s="272"/>
      <c r="J120" s="272"/>
      <c r="K120" s="272"/>
    </row>
    <row r="12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="1" customFormat="1" ht="45" customHeight="1">
      <c r="B122" s="305"/>
      <c r="C122" s="255" t="s">
        <v>491</v>
      </c>
      <c r="D122" s="255"/>
      <c r="E122" s="255"/>
      <c r="F122" s="255"/>
      <c r="G122" s="255"/>
      <c r="H122" s="255"/>
      <c r="I122" s="255"/>
      <c r="J122" s="255"/>
      <c r="K122" s="306"/>
    </row>
    <row r="123" s="1" customFormat="1" ht="17.25" customHeight="1">
      <c r="B123" s="307"/>
      <c r="C123" s="279" t="s">
        <v>437</v>
      </c>
      <c r="D123" s="279"/>
      <c r="E123" s="279"/>
      <c r="F123" s="279" t="s">
        <v>438</v>
      </c>
      <c r="G123" s="280"/>
      <c r="H123" s="279" t="s">
        <v>54</v>
      </c>
      <c r="I123" s="279" t="s">
        <v>57</v>
      </c>
      <c r="J123" s="279" t="s">
        <v>439</v>
      </c>
      <c r="K123" s="308"/>
    </row>
    <row r="124" s="1" customFormat="1" ht="17.25" customHeight="1">
      <c r="B124" s="307"/>
      <c r="C124" s="281" t="s">
        <v>440</v>
      </c>
      <c r="D124" s="281"/>
      <c r="E124" s="281"/>
      <c r="F124" s="282" t="s">
        <v>441</v>
      </c>
      <c r="G124" s="283"/>
      <c r="H124" s="281"/>
      <c r="I124" s="281"/>
      <c r="J124" s="281" t="s">
        <v>442</v>
      </c>
      <c r="K124" s="308"/>
    </row>
    <row r="125" s="1" customFormat="1" ht="5.25" customHeight="1">
      <c r="B125" s="309"/>
      <c r="C125" s="284"/>
      <c r="D125" s="284"/>
      <c r="E125" s="284"/>
      <c r="F125" s="284"/>
      <c r="G125" s="310"/>
      <c r="H125" s="284"/>
      <c r="I125" s="284"/>
      <c r="J125" s="284"/>
      <c r="K125" s="311"/>
    </row>
    <row r="126" s="1" customFormat="1" ht="15" customHeight="1">
      <c r="B126" s="309"/>
      <c r="C126" s="264" t="s">
        <v>446</v>
      </c>
      <c r="D126" s="286"/>
      <c r="E126" s="286"/>
      <c r="F126" s="287" t="s">
        <v>443</v>
      </c>
      <c r="G126" s="264"/>
      <c r="H126" s="264" t="s">
        <v>483</v>
      </c>
      <c r="I126" s="264" t="s">
        <v>445</v>
      </c>
      <c r="J126" s="264">
        <v>120</v>
      </c>
      <c r="K126" s="312"/>
    </row>
    <row r="127" s="1" customFormat="1" ht="15" customHeight="1">
      <c r="B127" s="309"/>
      <c r="C127" s="264" t="s">
        <v>492</v>
      </c>
      <c r="D127" s="264"/>
      <c r="E127" s="264"/>
      <c r="F127" s="287" t="s">
        <v>443</v>
      </c>
      <c r="G127" s="264"/>
      <c r="H127" s="264" t="s">
        <v>493</v>
      </c>
      <c r="I127" s="264" t="s">
        <v>445</v>
      </c>
      <c r="J127" s="264" t="s">
        <v>494</v>
      </c>
      <c r="K127" s="312"/>
    </row>
    <row r="128" s="1" customFormat="1" ht="15" customHeight="1">
      <c r="B128" s="309"/>
      <c r="C128" s="264" t="s">
        <v>83</v>
      </c>
      <c r="D128" s="264"/>
      <c r="E128" s="264"/>
      <c r="F128" s="287" t="s">
        <v>443</v>
      </c>
      <c r="G128" s="264"/>
      <c r="H128" s="264" t="s">
        <v>495</v>
      </c>
      <c r="I128" s="264" t="s">
        <v>445</v>
      </c>
      <c r="J128" s="264" t="s">
        <v>494</v>
      </c>
      <c r="K128" s="312"/>
    </row>
    <row r="129" s="1" customFormat="1" ht="15" customHeight="1">
      <c r="B129" s="309"/>
      <c r="C129" s="264" t="s">
        <v>454</v>
      </c>
      <c r="D129" s="264"/>
      <c r="E129" s="264"/>
      <c r="F129" s="287" t="s">
        <v>449</v>
      </c>
      <c r="G129" s="264"/>
      <c r="H129" s="264" t="s">
        <v>455</v>
      </c>
      <c r="I129" s="264" t="s">
        <v>445</v>
      </c>
      <c r="J129" s="264">
        <v>15</v>
      </c>
      <c r="K129" s="312"/>
    </row>
    <row r="130" s="1" customFormat="1" ht="15" customHeight="1">
      <c r="B130" s="309"/>
      <c r="C130" s="290" t="s">
        <v>456</v>
      </c>
      <c r="D130" s="290"/>
      <c r="E130" s="290"/>
      <c r="F130" s="291" t="s">
        <v>449</v>
      </c>
      <c r="G130" s="290"/>
      <c r="H130" s="290" t="s">
        <v>457</v>
      </c>
      <c r="I130" s="290" t="s">
        <v>445</v>
      </c>
      <c r="J130" s="290">
        <v>15</v>
      </c>
      <c r="K130" s="312"/>
    </row>
    <row r="131" s="1" customFormat="1" ht="15" customHeight="1">
      <c r="B131" s="309"/>
      <c r="C131" s="290" t="s">
        <v>458</v>
      </c>
      <c r="D131" s="290"/>
      <c r="E131" s="290"/>
      <c r="F131" s="291" t="s">
        <v>449</v>
      </c>
      <c r="G131" s="290"/>
      <c r="H131" s="290" t="s">
        <v>459</v>
      </c>
      <c r="I131" s="290" t="s">
        <v>445</v>
      </c>
      <c r="J131" s="290">
        <v>20</v>
      </c>
      <c r="K131" s="312"/>
    </row>
    <row r="132" s="1" customFormat="1" ht="15" customHeight="1">
      <c r="B132" s="309"/>
      <c r="C132" s="290" t="s">
        <v>460</v>
      </c>
      <c r="D132" s="290"/>
      <c r="E132" s="290"/>
      <c r="F132" s="291" t="s">
        <v>449</v>
      </c>
      <c r="G132" s="290"/>
      <c r="H132" s="290" t="s">
        <v>461</v>
      </c>
      <c r="I132" s="290" t="s">
        <v>445</v>
      </c>
      <c r="J132" s="290">
        <v>20</v>
      </c>
      <c r="K132" s="312"/>
    </row>
    <row r="133" s="1" customFormat="1" ht="15" customHeight="1">
      <c r="B133" s="309"/>
      <c r="C133" s="264" t="s">
        <v>448</v>
      </c>
      <c r="D133" s="264"/>
      <c r="E133" s="264"/>
      <c r="F133" s="287" t="s">
        <v>449</v>
      </c>
      <c r="G133" s="264"/>
      <c r="H133" s="264" t="s">
        <v>483</v>
      </c>
      <c r="I133" s="264" t="s">
        <v>445</v>
      </c>
      <c r="J133" s="264">
        <v>50</v>
      </c>
      <c r="K133" s="312"/>
    </row>
    <row r="134" s="1" customFormat="1" ht="15" customHeight="1">
      <c r="B134" s="309"/>
      <c r="C134" s="264" t="s">
        <v>462</v>
      </c>
      <c r="D134" s="264"/>
      <c r="E134" s="264"/>
      <c r="F134" s="287" t="s">
        <v>449</v>
      </c>
      <c r="G134" s="264"/>
      <c r="H134" s="264" t="s">
        <v>483</v>
      </c>
      <c r="I134" s="264" t="s">
        <v>445</v>
      </c>
      <c r="J134" s="264">
        <v>50</v>
      </c>
      <c r="K134" s="312"/>
    </row>
    <row r="135" s="1" customFormat="1" ht="15" customHeight="1">
      <c r="B135" s="309"/>
      <c r="C135" s="264" t="s">
        <v>468</v>
      </c>
      <c r="D135" s="264"/>
      <c r="E135" s="264"/>
      <c r="F135" s="287" t="s">
        <v>449</v>
      </c>
      <c r="G135" s="264"/>
      <c r="H135" s="264" t="s">
        <v>483</v>
      </c>
      <c r="I135" s="264" t="s">
        <v>445</v>
      </c>
      <c r="J135" s="264">
        <v>50</v>
      </c>
      <c r="K135" s="312"/>
    </row>
    <row r="136" s="1" customFormat="1" ht="15" customHeight="1">
      <c r="B136" s="309"/>
      <c r="C136" s="264" t="s">
        <v>470</v>
      </c>
      <c r="D136" s="264"/>
      <c r="E136" s="264"/>
      <c r="F136" s="287" t="s">
        <v>449</v>
      </c>
      <c r="G136" s="264"/>
      <c r="H136" s="264" t="s">
        <v>483</v>
      </c>
      <c r="I136" s="264" t="s">
        <v>445</v>
      </c>
      <c r="J136" s="264">
        <v>50</v>
      </c>
      <c r="K136" s="312"/>
    </row>
    <row r="137" s="1" customFormat="1" ht="15" customHeight="1">
      <c r="B137" s="309"/>
      <c r="C137" s="264" t="s">
        <v>471</v>
      </c>
      <c r="D137" s="264"/>
      <c r="E137" s="264"/>
      <c r="F137" s="287" t="s">
        <v>449</v>
      </c>
      <c r="G137" s="264"/>
      <c r="H137" s="264" t="s">
        <v>496</v>
      </c>
      <c r="I137" s="264" t="s">
        <v>445</v>
      </c>
      <c r="J137" s="264">
        <v>255</v>
      </c>
      <c r="K137" s="312"/>
    </row>
    <row r="138" s="1" customFormat="1" ht="15" customHeight="1">
      <c r="B138" s="309"/>
      <c r="C138" s="264" t="s">
        <v>473</v>
      </c>
      <c r="D138" s="264"/>
      <c r="E138" s="264"/>
      <c r="F138" s="287" t="s">
        <v>443</v>
      </c>
      <c r="G138" s="264"/>
      <c r="H138" s="264" t="s">
        <v>497</v>
      </c>
      <c r="I138" s="264" t="s">
        <v>475</v>
      </c>
      <c r="J138" s="264"/>
      <c r="K138" s="312"/>
    </row>
    <row r="139" s="1" customFormat="1" ht="15" customHeight="1">
      <c r="B139" s="309"/>
      <c r="C139" s="264" t="s">
        <v>476</v>
      </c>
      <c r="D139" s="264"/>
      <c r="E139" s="264"/>
      <c r="F139" s="287" t="s">
        <v>443</v>
      </c>
      <c r="G139" s="264"/>
      <c r="H139" s="264" t="s">
        <v>498</v>
      </c>
      <c r="I139" s="264" t="s">
        <v>478</v>
      </c>
      <c r="J139" s="264"/>
      <c r="K139" s="312"/>
    </row>
    <row r="140" s="1" customFormat="1" ht="15" customHeight="1">
      <c r="B140" s="309"/>
      <c r="C140" s="264" t="s">
        <v>479</v>
      </c>
      <c r="D140" s="264"/>
      <c r="E140" s="264"/>
      <c r="F140" s="287" t="s">
        <v>443</v>
      </c>
      <c r="G140" s="264"/>
      <c r="H140" s="264" t="s">
        <v>479</v>
      </c>
      <c r="I140" s="264" t="s">
        <v>478</v>
      </c>
      <c r="J140" s="264"/>
      <c r="K140" s="312"/>
    </row>
    <row r="141" s="1" customFormat="1" ht="15" customHeight="1">
      <c r="B141" s="309"/>
      <c r="C141" s="264" t="s">
        <v>38</v>
      </c>
      <c r="D141" s="264"/>
      <c r="E141" s="264"/>
      <c r="F141" s="287" t="s">
        <v>443</v>
      </c>
      <c r="G141" s="264"/>
      <c r="H141" s="264" t="s">
        <v>499</v>
      </c>
      <c r="I141" s="264" t="s">
        <v>478</v>
      </c>
      <c r="J141" s="264"/>
      <c r="K141" s="312"/>
    </row>
    <row r="142" s="1" customFormat="1" ht="15" customHeight="1">
      <c r="B142" s="309"/>
      <c r="C142" s="264" t="s">
        <v>500</v>
      </c>
      <c r="D142" s="264"/>
      <c r="E142" s="264"/>
      <c r="F142" s="287" t="s">
        <v>443</v>
      </c>
      <c r="G142" s="264"/>
      <c r="H142" s="264" t="s">
        <v>501</v>
      </c>
      <c r="I142" s="264" t="s">
        <v>478</v>
      </c>
      <c r="J142" s="264"/>
      <c r="K142" s="312"/>
    </row>
    <row r="143" s="1" customFormat="1" ht="15" customHeight="1">
      <c r="B143" s="313"/>
      <c r="C143" s="314"/>
      <c r="D143" s="314"/>
      <c r="E143" s="314"/>
      <c r="F143" s="314"/>
      <c r="G143" s="314"/>
      <c r="H143" s="314"/>
      <c r="I143" s="314"/>
      <c r="J143" s="314"/>
      <c r="K143" s="315"/>
    </row>
    <row r="144" s="1" customFormat="1" ht="18.75" customHeight="1">
      <c r="B144" s="300"/>
      <c r="C144" s="300"/>
      <c r="D144" s="300"/>
      <c r="E144" s="300"/>
      <c r="F144" s="301"/>
      <c r="G144" s="300"/>
      <c r="H144" s="300"/>
      <c r="I144" s="300"/>
      <c r="J144" s="300"/>
      <c r="K144" s="300"/>
    </row>
    <row r="145" s="1" customFormat="1" ht="18.75" customHeight="1">
      <c r="B145" s="272"/>
      <c r="C145" s="272"/>
      <c r="D145" s="272"/>
      <c r="E145" s="272"/>
      <c r="F145" s="272"/>
      <c r="G145" s="272"/>
      <c r="H145" s="272"/>
      <c r="I145" s="272"/>
      <c r="J145" s="272"/>
      <c r="K145" s="272"/>
    </row>
    <row r="146" s="1" customFormat="1" ht="7.5" customHeight="1">
      <c r="B146" s="273"/>
      <c r="C146" s="274"/>
      <c r="D146" s="274"/>
      <c r="E146" s="274"/>
      <c r="F146" s="274"/>
      <c r="G146" s="274"/>
      <c r="H146" s="274"/>
      <c r="I146" s="274"/>
      <c r="J146" s="274"/>
      <c r="K146" s="275"/>
    </row>
    <row r="147" s="1" customFormat="1" ht="45" customHeight="1">
      <c r="B147" s="276"/>
      <c r="C147" s="277" t="s">
        <v>502</v>
      </c>
      <c r="D147" s="277"/>
      <c r="E147" s="277"/>
      <c r="F147" s="277"/>
      <c r="G147" s="277"/>
      <c r="H147" s="277"/>
      <c r="I147" s="277"/>
      <c r="J147" s="277"/>
      <c r="K147" s="278"/>
    </row>
    <row r="148" s="1" customFormat="1" ht="17.25" customHeight="1">
      <c r="B148" s="276"/>
      <c r="C148" s="279" t="s">
        <v>437</v>
      </c>
      <c r="D148" s="279"/>
      <c r="E148" s="279"/>
      <c r="F148" s="279" t="s">
        <v>438</v>
      </c>
      <c r="G148" s="280"/>
      <c r="H148" s="279" t="s">
        <v>54</v>
      </c>
      <c r="I148" s="279" t="s">
        <v>57</v>
      </c>
      <c r="J148" s="279" t="s">
        <v>439</v>
      </c>
      <c r="K148" s="278"/>
    </row>
    <row r="149" s="1" customFormat="1" ht="17.25" customHeight="1">
      <c r="B149" s="276"/>
      <c r="C149" s="281" t="s">
        <v>440</v>
      </c>
      <c r="D149" s="281"/>
      <c r="E149" s="281"/>
      <c r="F149" s="282" t="s">
        <v>441</v>
      </c>
      <c r="G149" s="283"/>
      <c r="H149" s="281"/>
      <c r="I149" s="281"/>
      <c r="J149" s="281" t="s">
        <v>442</v>
      </c>
      <c r="K149" s="278"/>
    </row>
    <row r="150" s="1" customFormat="1" ht="5.25" customHeight="1">
      <c r="B150" s="289"/>
      <c r="C150" s="284"/>
      <c r="D150" s="284"/>
      <c r="E150" s="284"/>
      <c r="F150" s="284"/>
      <c r="G150" s="285"/>
      <c r="H150" s="284"/>
      <c r="I150" s="284"/>
      <c r="J150" s="284"/>
      <c r="K150" s="312"/>
    </row>
    <row r="151" s="1" customFormat="1" ht="15" customHeight="1">
      <c r="B151" s="289"/>
      <c r="C151" s="316" t="s">
        <v>446</v>
      </c>
      <c r="D151" s="264"/>
      <c r="E151" s="264"/>
      <c r="F151" s="317" t="s">
        <v>443</v>
      </c>
      <c r="G151" s="264"/>
      <c r="H151" s="316" t="s">
        <v>483</v>
      </c>
      <c r="I151" s="316" t="s">
        <v>445</v>
      </c>
      <c r="J151" s="316">
        <v>120</v>
      </c>
      <c r="K151" s="312"/>
    </row>
    <row r="152" s="1" customFormat="1" ht="15" customHeight="1">
      <c r="B152" s="289"/>
      <c r="C152" s="316" t="s">
        <v>492</v>
      </c>
      <c r="D152" s="264"/>
      <c r="E152" s="264"/>
      <c r="F152" s="317" t="s">
        <v>443</v>
      </c>
      <c r="G152" s="264"/>
      <c r="H152" s="316" t="s">
        <v>503</v>
      </c>
      <c r="I152" s="316" t="s">
        <v>445</v>
      </c>
      <c r="J152" s="316" t="s">
        <v>494</v>
      </c>
      <c r="K152" s="312"/>
    </row>
    <row r="153" s="1" customFormat="1" ht="15" customHeight="1">
      <c r="B153" s="289"/>
      <c r="C153" s="316" t="s">
        <v>83</v>
      </c>
      <c r="D153" s="264"/>
      <c r="E153" s="264"/>
      <c r="F153" s="317" t="s">
        <v>443</v>
      </c>
      <c r="G153" s="264"/>
      <c r="H153" s="316" t="s">
        <v>504</v>
      </c>
      <c r="I153" s="316" t="s">
        <v>445</v>
      </c>
      <c r="J153" s="316" t="s">
        <v>494</v>
      </c>
      <c r="K153" s="312"/>
    </row>
    <row r="154" s="1" customFormat="1" ht="15" customHeight="1">
      <c r="B154" s="289"/>
      <c r="C154" s="316" t="s">
        <v>448</v>
      </c>
      <c r="D154" s="264"/>
      <c r="E154" s="264"/>
      <c r="F154" s="317" t="s">
        <v>449</v>
      </c>
      <c r="G154" s="264"/>
      <c r="H154" s="316" t="s">
        <v>483</v>
      </c>
      <c r="I154" s="316" t="s">
        <v>445</v>
      </c>
      <c r="J154" s="316">
        <v>50</v>
      </c>
      <c r="K154" s="312"/>
    </row>
    <row r="155" s="1" customFormat="1" ht="15" customHeight="1">
      <c r="B155" s="289"/>
      <c r="C155" s="316" t="s">
        <v>451</v>
      </c>
      <c r="D155" s="264"/>
      <c r="E155" s="264"/>
      <c r="F155" s="317" t="s">
        <v>443</v>
      </c>
      <c r="G155" s="264"/>
      <c r="H155" s="316" t="s">
        <v>483</v>
      </c>
      <c r="I155" s="316" t="s">
        <v>453</v>
      </c>
      <c r="J155" s="316"/>
      <c r="K155" s="312"/>
    </row>
    <row r="156" s="1" customFormat="1" ht="15" customHeight="1">
      <c r="B156" s="289"/>
      <c r="C156" s="316" t="s">
        <v>462</v>
      </c>
      <c r="D156" s="264"/>
      <c r="E156" s="264"/>
      <c r="F156" s="317" t="s">
        <v>449</v>
      </c>
      <c r="G156" s="264"/>
      <c r="H156" s="316" t="s">
        <v>483</v>
      </c>
      <c r="I156" s="316" t="s">
        <v>445</v>
      </c>
      <c r="J156" s="316">
        <v>50</v>
      </c>
      <c r="K156" s="312"/>
    </row>
    <row r="157" s="1" customFormat="1" ht="15" customHeight="1">
      <c r="B157" s="289"/>
      <c r="C157" s="316" t="s">
        <v>470</v>
      </c>
      <c r="D157" s="264"/>
      <c r="E157" s="264"/>
      <c r="F157" s="317" t="s">
        <v>449</v>
      </c>
      <c r="G157" s="264"/>
      <c r="H157" s="316" t="s">
        <v>483</v>
      </c>
      <c r="I157" s="316" t="s">
        <v>445</v>
      </c>
      <c r="J157" s="316">
        <v>50</v>
      </c>
      <c r="K157" s="312"/>
    </row>
    <row r="158" s="1" customFormat="1" ht="15" customHeight="1">
      <c r="B158" s="289"/>
      <c r="C158" s="316" t="s">
        <v>468</v>
      </c>
      <c r="D158" s="264"/>
      <c r="E158" s="264"/>
      <c r="F158" s="317" t="s">
        <v>449</v>
      </c>
      <c r="G158" s="264"/>
      <c r="H158" s="316" t="s">
        <v>483</v>
      </c>
      <c r="I158" s="316" t="s">
        <v>445</v>
      </c>
      <c r="J158" s="316">
        <v>50</v>
      </c>
      <c r="K158" s="312"/>
    </row>
    <row r="159" s="1" customFormat="1" ht="15" customHeight="1">
      <c r="B159" s="289"/>
      <c r="C159" s="316" t="s">
        <v>91</v>
      </c>
      <c r="D159" s="264"/>
      <c r="E159" s="264"/>
      <c r="F159" s="317" t="s">
        <v>443</v>
      </c>
      <c r="G159" s="264"/>
      <c r="H159" s="316" t="s">
        <v>505</v>
      </c>
      <c r="I159" s="316" t="s">
        <v>445</v>
      </c>
      <c r="J159" s="316" t="s">
        <v>506</v>
      </c>
      <c r="K159" s="312"/>
    </row>
    <row r="160" s="1" customFormat="1" ht="15" customHeight="1">
      <c r="B160" s="289"/>
      <c r="C160" s="316" t="s">
        <v>507</v>
      </c>
      <c r="D160" s="264"/>
      <c r="E160" s="264"/>
      <c r="F160" s="317" t="s">
        <v>443</v>
      </c>
      <c r="G160" s="264"/>
      <c r="H160" s="316" t="s">
        <v>508</v>
      </c>
      <c r="I160" s="316" t="s">
        <v>478</v>
      </c>
      <c r="J160" s="316"/>
      <c r="K160" s="312"/>
    </row>
    <row r="161" s="1" customFormat="1" ht="15" customHeight="1">
      <c r="B161" s="318"/>
      <c r="C161" s="298"/>
      <c r="D161" s="298"/>
      <c r="E161" s="298"/>
      <c r="F161" s="298"/>
      <c r="G161" s="298"/>
      <c r="H161" s="298"/>
      <c r="I161" s="298"/>
      <c r="J161" s="298"/>
      <c r="K161" s="319"/>
    </row>
    <row r="162" s="1" customFormat="1" ht="18.75" customHeight="1">
      <c r="B162" s="300"/>
      <c r="C162" s="310"/>
      <c r="D162" s="310"/>
      <c r="E162" s="310"/>
      <c r="F162" s="320"/>
      <c r="G162" s="310"/>
      <c r="H162" s="310"/>
      <c r="I162" s="310"/>
      <c r="J162" s="310"/>
      <c r="K162" s="300"/>
    </row>
    <row r="163" s="1" customFormat="1" ht="18.75" customHeight="1">
      <c r="B163" s="272"/>
      <c r="C163" s="272"/>
      <c r="D163" s="272"/>
      <c r="E163" s="272"/>
      <c r="F163" s="272"/>
      <c r="G163" s="272"/>
      <c r="H163" s="272"/>
      <c r="I163" s="272"/>
      <c r="J163" s="272"/>
      <c r="K163" s="272"/>
    </row>
    <row r="164" s="1" customFormat="1" ht="7.5" customHeight="1">
      <c r="B164" s="251"/>
      <c r="C164" s="252"/>
      <c r="D164" s="252"/>
      <c r="E164" s="252"/>
      <c r="F164" s="252"/>
      <c r="G164" s="252"/>
      <c r="H164" s="252"/>
      <c r="I164" s="252"/>
      <c r="J164" s="252"/>
      <c r="K164" s="253"/>
    </row>
    <row r="165" s="1" customFormat="1" ht="45" customHeight="1">
      <c r="B165" s="254"/>
      <c r="C165" s="255" t="s">
        <v>509</v>
      </c>
      <c r="D165" s="255"/>
      <c r="E165" s="255"/>
      <c r="F165" s="255"/>
      <c r="G165" s="255"/>
      <c r="H165" s="255"/>
      <c r="I165" s="255"/>
      <c r="J165" s="255"/>
      <c r="K165" s="256"/>
    </row>
    <row r="166" s="1" customFormat="1" ht="17.25" customHeight="1">
      <c r="B166" s="254"/>
      <c r="C166" s="279" t="s">
        <v>437</v>
      </c>
      <c r="D166" s="279"/>
      <c r="E166" s="279"/>
      <c r="F166" s="279" t="s">
        <v>438</v>
      </c>
      <c r="G166" s="321"/>
      <c r="H166" s="322" t="s">
        <v>54</v>
      </c>
      <c r="I166" s="322" t="s">
        <v>57</v>
      </c>
      <c r="J166" s="279" t="s">
        <v>439</v>
      </c>
      <c r="K166" s="256"/>
    </row>
    <row r="167" s="1" customFormat="1" ht="17.25" customHeight="1">
      <c r="B167" s="257"/>
      <c r="C167" s="281" t="s">
        <v>440</v>
      </c>
      <c r="D167" s="281"/>
      <c r="E167" s="281"/>
      <c r="F167" s="282" t="s">
        <v>441</v>
      </c>
      <c r="G167" s="323"/>
      <c r="H167" s="324"/>
      <c r="I167" s="324"/>
      <c r="J167" s="281" t="s">
        <v>442</v>
      </c>
      <c r="K167" s="259"/>
    </row>
    <row r="168" s="1" customFormat="1" ht="5.25" customHeight="1">
      <c r="B168" s="289"/>
      <c r="C168" s="284"/>
      <c r="D168" s="284"/>
      <c r="E168" s="284"/>
      <c r="F168" s="284"/>
      <c r="G168" s="285"/>
      <c r="H168" s="284"/>
      <c r="I168" s="284"/>
      <c r="J168" s="284"/>
      <c r="K168" s="312"/>
    </row>
    <row r="169" s="1" customFormat="1" ht="15" customHeight="1">
      <c r="B169" s="289"/>
      <c r="C169" s="264" t="s">
        <v>446</v>
      </c>
      <c r="D169" s="264"/>
      <c r="E169" s="264"/>
      <c r="F169" s="287" t="s">
        <v>443</v>
      </c>
      <c r="G169" s="264"/>
      <c r="H169" s="264" t="s">
        <v>483</v>
      </c>
      <c r="I169" s="264" t="s">
        <v>445</v>
      </c>
      <c r="J169" s="264">
        <v>120</v>
      </c>
      <c r="K169" s="312"/>
    </row>
    <row r="170" s="1" customFormat="1" ht="15" customHeight="1">
      <c r="B170" s="289"/>
      <c r="C170" s="264" t="s">
        <v>492</v>
      </c>
      <c r="D170" s="264"/>
      <c r="E170" s="264"/>
      <c r="F170" s="287" t="s">
        <v>443</v>
      </c>
      <c r="G170" s="264"/>
      <c r="H170" s="264" t="s">
        <v>493</v>
      </c>
      <c r="I170" s="264" t="s">
        <v>445</v>
      </c>
      <c r="J170" s="264" t="s">
        <v>494</v>
      </c>
      <c r="K170" s="312"/>
    </row>
    <row r="171" s="1" customFormat="1" ht="15" customHeight="1">
      <c r="B171" s="289"/>
      <c r="C171" s="264" t="s">
        <v>83</v>
      </c>
      <c r="D171" s="264"/>
      <c r="E171" s="264"/>
      <c r="F171" s="287" t="s">
        <v>443</v>
      </c>
      <c r="G171" s="264"/>
      <c r="H171" s="264" t="s">
        <v>510</v>
      </c>
      <c r="I171" s="264" t="s">
        <v>445</v>
      </c>
      <c r="J171" s="264" t="s">
        <v>494</v>
      </c>
      <c r="K171" s="312"/>
    </row>
    <row r="172" s="1" customFormat="1" ht="15" customHeight="1">
      <c r="B172" s="289"/>
      <c r="C172" s="264" t="s">
        <v>448</v>
      </c>
      <c r="D172" s="264"/>
      <c r="E172" s="264"/>
      <c r="F172" s="287" t="s">
        <v>449</v>
      </c>
      <c r="G172" s="264"/>
      <c r="H172" s="264" t="s">
        <v>510</v>
      </c>
      <c r="I172" s="264" t="s">
        <v>445</v>
      </c>
      <c r="J172" s="264">
        <v>50</v>
      </c>
      <c r="K172" s="312"/>
    </row>
    <row r="173" s="1" customFormat="1" ht="15" customHeight="1">
      <c r="B173" s="289"/>
      <c r="C173" s="264" t="s">
        <v>451</v>
      </c>
      <c r="D173" s="264"/>
      <c r="E173" s="264"/>
      <c r="F173" s="287" t="s">
        <v>443</v>
      </c>
      <c r="G173" s="264"/>
      <c r="H173" s="264" t="s">
        <v>510</v>
      </c>
      <c r="I173" s="264" t="s">
        <v>453</v>
      </c>
      <c r="J173" s="264"/>
      <c r="K173" s="312"/>
    </row>
    <row r="174" s="1" customFormat="1" ht="15" customHeight="1">
      <c r="B174" s="289"/>
      <c r="C174" s="264" t="s">
        <v>462</v>
      </c>
      <c r="D174" s="264"/>
      <c r="E174" s="264"/>
      <c r="F174" s="287" t="s">
        <v>449</v>
      </c>
      <c r="G174" s="264"/>
      <c r="H174" s="264" t="s">
        <v>510</v>
      </c>
      <c r="I174" s="264" t="s">
        <v>445</v>
      </c>
      <c r="J174" s="264">
        <v>50</v>
      </c>
      <c r="K174" s="312"/>
    </row>
    <row r="175" s="1" customFormat="1" ht="15" customHeight="1">
      <c r="B175" s="289"/>
      <c r="C175" s="264" t="s">
        <v>470</v>
      </c>
      <c r="D175" s="264"/>
      <c r="E175" s="264"/>
      <c r="F175" s="287" t="s">
        <v>449</v>
      </c>
      <c r="G175" s="264"/>
      <c r="H175" s="264" t="s">
        <v>510</v>
      </c>
      <c r="I175" s="264" t="s">
        <v>445</v>
      </c>
      <c r="J175" s="264">
        <v>50</v>
      </c>
      <c r="K175" s="312"/>
    </row>
    <row r="176" s="1" customFormat="1" ht="15" customHeight="1">
      <c r="B176" s="289"/>
      <c r="C176" s="264" t="s">
        <v>468</v>
      </c>
      <c r="D176" s="264"/>
      <c r="E176" s="264"/>
      <c r="F176" s="287" t="s">
        <v>449</v>
      </c>
      <c r="G176" s="264"/>
      <c r="H176" s="264" t="s">
        <v>510</v>
      </c>
      <c r="I176" s="264" t="s">
        <v>445</v>
      </c>
      <c r="J176" s="264">
        <v>50</v>
      </c>
      <c r="K176" s="312"/>
    </row>
    <row r="177" s="1" customFormat="1" ht="15" customHeight="1">
      <c r="B177" s="289"/>
      <c r="C177" s="264" t="s">
        <v>104</v>
      </c>
      <c r="D177" s="264"/>
      <c r="E177" s="264"/>
      <c r="F177" s="287" t="s">
        <v>443</v>
      </c>
      <c r="G177" s="264"/>
      <c r="H177" s="264" t="s">
        <v>511</v>
      </c>
      <c r="I177" s="264" t="s">
        <v>512</v>
      </c>
      <c r="J177" s="264"/>
      <c r="K177" s="312"/>
    </row>
    <row r="178" s="1" customFormat="1" ht="15" customHeight="1">
      <c r="B178" s="289"/>
      <c r="C178" s="264" t="s">
        <v>57</v>
      </c>
      <c r="D178" s="264"/>
      <c r="E178" s="264"/>
      <c r="F178" s="287" t="s">
        <v>443</v>
      </c>
      <c r="G178" s="264"/>
      <c r="H178" s="264" t="s">
        <v>513</v>
      </c>
      <c r="I178" s="264" t="s">
        <v>514</v>
      </c>
      <c r="J178" s="264">
        <v>1</v>
      </c>
      <c r="K178" s="312"/>
    </row>
    <row r="179" s="1" customFormat="1" ht="15" customHeight="1">
      <c r="B179" s="289"/>
      <c r="C179" s="264" t="s">
        <v>53</v>
      </c>
      <c r="D179" s="264"/>
      <c r="E179" s="264"/>
      <c r="F179" s="287" t="s">
        <v>443</v>
      </c>
      <c r="G179" s="264"/>
      <c r="H179" s="264" t="s">
        <v>515</v>
      </c>
      <c r="I179" s="264" t="s">
        <v>445</v>
      </c>
      <c r="J179" s="264">
        <v>20</v>
      </c>
      <c r="K179" s="312"/>
    </row>
    <row r="180" s="1" customFormat="1" ht="15" customHeight="1">
      <c r="B180" s="289"/>
      <c r="C180" s="264" t="s">
        <v>54</v>
      </c>
      <c r="D180" s="264"/>
      <c r="E180" s="264"/>
      <c r="F180" s="287" t="s">
        <v>443</v>
      </c>
      <c r="G180" s="264"/>
      <c r="H180" s="264" t="s">
        <v>516</v>
      </c>
      <c r="I180" s="264" t="s">
        <v>445</v>
      </c>
      <c r="J180" s="264">
        <v>255</v>
      </c>
      <c r="K180" s="312"/>
    </row>
    <row r="181" s="1" customFormat="1" ht="15" customHeight="1">
      <c r="B181" s="289"/>
      <c r="C181" s="264" t="s">
        <v>105</v>
      </c>
      <c r="D181" s="264"/>
      <c r="E181" s="264"/>
      <c r="F181" s="287" t="s">
        <v>443</v>
      </c>
      <c r="G181" s="264"/>
      <c r="H181" s="264" t="s">
        <v>407</v>
      </c>
      <c r="I181" s="264" t="s">
        <v>445</v>
      </c>
      <c r="J181" s="264">
        <v>10</v>
      </c>
      <c r="K181" s="312"/>
    </row>
    <row r="182" s="1" customFormat="1" ht="15" customHeight="1">
      <c r="B182" s="289"/>
      <c r="C182" s="264" t="s">
        <v>106</v>
      </c>
      <c r="D182" s="264"/>
      <c r="E182" s="264"/>
      <c r="F182" s="287" t="s">
        <v>443</v>
      </c>
      <c r="G182" s="264"/>
      <c r="H182" s="264" t="s">
        <v>517</v>
      </c>
      <c r="I182" s="264" t="s">
        <v>478</v>
      </c>
      <c r="J182" s="264"/>
      <c r="K182" s="312"/>
    </row>
    <row r="183" s="1" customFormat="1" ht="15" customHeight="1">
      <c r="B183" s="289"/>
      <c r="C183" s="264" t="s">
        <v>518</v>
      </c>
      <c r="D183" s="264"/>
      <c r="E183" s="264"/>
      <c r="F183" s="287" t="s">
        <v>443</v>
      </c>
      <c r="G183" s="264"/>
      <c r="H183" s="264" t="s">
        <v>519</v>
      </c>
      <c r="I183" s="264" t="s">
        <v>478</v>
      </c>
      <c r="J183" s="264"/>
      <c r="K183" s="312"/>
    </row>
    <row r="184" s="1" customFormat="1" ht="15" customHeight="1">
      <c r="B184" s="289"/>
      <c r="C184" s="264" t="s">
        <v>507</v>
      </c>
      <c r="D184" s="264"/>
      <c r="E184" s="264"/>
      <c r="F184" s="287" t="s">
        <v>443</v>
      </c>
      <c r="G184" s="264"/>
      <c r="H184" s="264" t="s">
        <v>520</v>
      </c>
      <c r="I184" s="264" t="s">
        <v>478</v>
      </c>
      <c r="J184" s="264"/>
      <c r="K184" s="312"/>
    </row>
    <row r="185" s="1" customFormat="1" ht="15" customHeight="1">
      <c r="B185" s="289"/>
      <c r="C185" s="264" t="s">
        <v>108</v>
      </c>
      <c r="D185" s="264"/>
      <c r="E185" s="264"/>
      <c r="F185" s="287" t="s">
        <v>449</v>
      </c>
      <c r="G185" s="264"/>
      <c r="H185" s="264" t="s">
        <v>521</v>
      </c>
      <c r="I185" s="264" t="s">
        <v>445</v>
      </c>
      <c r="J185" s="264">
        <v>50</v>
      </c>
      <c r="K185" s="312"/>
    </row>
    <row r="186" s="1" customFormat="1" ht="15" customHeight="1">
      <c r="B186" s="289"/>
      <c r="C186" s="264" t="s">
        <v>522</v>
      </c>
      <c r="D186" s="264"/>
      <c r="E186" s="264"/>
      <c r="F186" s="287" t="s">
        <v>449</v>
      </c>
      <c r="G186" s="264"/>
      <c r="H186" s="264" t="s">
        <v>523</v>
      </c>
      <c r="I186" s="264" t="s">
        <v>524</v>
      </c>
      <c r="J186" s="264"/>
      <c r="K186" s="312"/>
    </row>
    <row r="187" s="1" customFormat="1" ht="15" customHeight="1">
      <c r="B187" s="289"/>
      <c r="C187" s="264" t="s">
        <v>525</v>
      </c>
      <c r="D187" s="264"/>
      <c r="E187" s="264"/>
      <c r="F187" s="287" t="s">
        <v>449</v>
      </c>
      <c r="G187" s="264"/>
      <c r="H187" s="264" t="s">
        <v>526</v>
      </c>
      <c r="I187" s="264" t="s">
        <v>524</v>
      </c>
      <c r="J187" s="264"/>
      <c r="K187" s="312"/>
    </row>
    <row r="188" s="1" customFormat="1" ht="15" customHeight="1">
      <c r="B188" s="289"/>
      <c r="C188" s="264" t="s">
        <v>527</v>
      </c>
      <c r="D188" s="264"/>
      <c r="E188" s="264"/>
      <c r="F188" s="287" t="s">
        <v>449</v>
      </c>
      <c r="G188" s="264"/>
      <c r="H188" s="264" t="s">
        <v>528</v>
      </c>
      <c r="I188" s="264" t="s">
        <v>524</v>
      </c>
      <c r="J188" s="264"/>
      <c r="K188" s="312"/>
    </row>
    <row r="189" s="1" customFormat="1" ht="15" customHeight="1">
      <c r="B189" s="289"/>
      <c r="C189" s="325" t="s">
        <v>529</v>
      </c>
      <c r="D189" s="264"/>
      <c r="E189" s="264"/>
      <c r="F189" s="287" t="s">
        <v>449</v>
      </c>
      <c r="G189" s="264"/>
      <c r="H189" s="264" t="s">
        <v>530</v>
      </c>
      <c r="I189" s="264" t="s">
        <v>531</v>
      </c>
      <c r="J189" s="326" t="s">
        <v>532</v>
      </c>
      <c r="K189" s="312"/>
    </row>
    <row r="190" s="1" customFormat="1" ht="15" customHeight="1">
      <c r="B190" s="289"/>
      <c r="C190" s="325" t="s">
        <v>42</v>
      </c>
      <c r="D190" s="264"/>
      <c r="E190" s="264"/>
      <c r="F190" s="287" t="s">
        <v>443</v>
      </c>
      <c r="G190" s="264"/>
      <c r="H190" s="261" t="s">
        <v>533</v>
      </c>
      <c r="I190" s="264" t="s">
        <v>534</v>
      </c>
      <c r="J190" s="264"/>
      <c r="K190" s="312"/>
    </row>
    <row r="191" s="1" customFormat="1" ht="15" customHeight="1">
      <c r="B191" s="289"/>
      <c r="C191" s="325" t="s">
        <v>535</v>
      </c>
      <c r="D191" s="264"/>
      <c r="E191" s="264"/>
      <c r="F191" s="287" t="s">
        <v>443</v>
      </c>
      <c r="G191" s="264"/>
      <c r="H191" s="264" t="s">
        <v>536</v>
      </c>
      <c r="I191" s="264" t="s">
        <v>478</v>
      </c>
      <c r="J191" s="264"/>
      <c r="K191" s="312"/>
    </row>
    <row r="192" s="1" customFormat="1" ht="15" customHeight="1">
      <c r="B192" s="289"/>
      <c r="C192" s="325" t="s">
        <v>537</v>
      </c>
      <c r="D192" s="264"/>
      <c r="E192" s="264"/>
      <c r="F192" s="287" t="s">
        <v>443</v>
      </c>
      <c r="G192" s="264"/>
      <c r="H192" s="264" t="s">
        <v>538</v>
      </c>
      <c r="I192" s="264" t="s">
        <v>478</v>
      </c>
      <c r="J192" s="264"/>
      <c r="K192" s="312"/>
    </row>
    <row r="193" s="1" customFormat="1" ht="15" customHeight="1">
      <c r="B193" s="289"/>
      <c r="C193" s="325" t="s">
        <v>539</v>
      </c>
      <c r="D193" s="264"/>
      <c r="E193" s="264"/>
      <c r="F193" s="287" t="s">
        <v>449</v>
      </c>
      <c r="G193" s="264"/>
      <c r="H193" s="264" t="s">
        <v>540</v>
      </c>
      <c r="I193" s="264" t="s">
        <v>478</v>
      </c>
      <c r="J193" s="264"/>
      <c r="K193" s="312"/>
    </row>
    <row r="194" s="1" customFormat="1" ht="15" customHeight="1">
      <c r="B194" s="318"/>
      <c r="C194" s="327"/>
      <c r="D194" s="298"/>
      <c r="E194" s="298"/>
      <c r="F194" s="298"/>
      <c r="G194" s="298"/>
      <c r="H194" s="298"/>
      <c r="I194" s="298"/>
      <c r="J194" s="298"/>
      <c r="K194" s="319"/>
    </row>
    <row r="195" s="1" customFormat="1" ht="18.75" customHeight="1">
      <c r="B195" s="300"/>
      <c r="C195" s="310"/>
      <c r="D195" s="310"/>
      <c r="E195" s="310"/>
      <c r="F195" s="320"/>
      <c r="G195" s="310"/>
      <c r="H195" s="310"/>
      <c r="I195" s="310"/>
      <c r="J195" s="310"/>
      <c r="K195" s="300"/>
    </row>
    <row r="196" s="1" customFormat="1" ht="18.75" customHeight="1">
      <c r="B196" s="300"/>
      <c r="C196" s="310"/>
      <c r="D196" s="310"/>
      <c r="E196" s="310"/>
      <c r="F196" s="320"/>
      <c r="G196" s="310"/>
      <c r="H196" s="310"/>
      <c r="I196" s="310"/>
      <c r="J196" s="310"/>
      <c r="K196" s="300"/>
    </row>
    <row r="197" s="1" customFormat="1" ht="18.75" customHeight="1">
      <c r="B197" s="272"/>
      <c r="C197" s="272"/>
      <c r="D197" s="272"/>
      <c r="E197" s="272"/>
      <c r="F197" s="272"/>
      <c r="G197" s="272"/>
      <c r="H197" s="272"/>
      <c r="I197" s="272"/>
      <c r="J197" s="272"/>
      <c r="K197" s="272"/>
    </row>
    <row r="198" s="1" customFormat="1" ht="13.5">
      <c r="B198" s="251"/>
      <c r="C198" s="252"/>
      <c r="D198" s="252"/>
      <c r="E198" s="252"/>
      <c r="F198" s="252"/>
      <c r="G198" s="252"/>
      <c r="H198" s="252"/>
      <c r="I198" s="252"/>
      <c r="J198" s="252"/>
      <c r="K198" s="253"/>
    </row>
    <row r="199" s="1" customFormat="1" ht="21">
      <c r="B199" s="254"/>
      <c r="C199" s="255" t="s">
        <v>541</v>
      </c>
      <c r="D199" s="255"/>
      <c r="E199" s="255"/>
      <c r="F199" s="255"/>
      <c r="G199" s="255"/>
      <c r="H199" s="255"/>
      <c r="I199" s="255"/>
      <c r="J199" s="255"/>
      <c r="K199" s="256"/>
    </row>
    <row r="200" s="1" customFormat="1" ht="25.5" customHeight="1">
      <c r="B200" s="254"/>
      <c r="C200" s="328" t="s">
        <v>542</v>
      </c>
      <c r="D200" s="328"/>
      <c r="E200" s="328"/>
      <c r="F200" s="328" t="s">
        <v>543</v>
      </c>
      <c r="G200" s="329"/>
      <c r="H200" s="328" t="s">
        <v>544</v>
      </c>
      <c r="I200" s="328"/>
      <c r="J200" s="328"/>
      <c r="K200" s="256"/>
    </row>
    <row r="201" s="1" customFormat="1" ht="5.25" customHeight="1">
      <c r="B201" s="289"/>
      <c r="C201" s="284"/>
      <c r="D201" s="284"/>
      <c r="E201" s="284"/>
      <c r="F201" s="284"/>
      <c r="G201" s="310"/>
      <c r="H201" s="284"/>
      <c r="I201" s="284"/>
      <c r="J201" s="284"/>
      <c r="K201" s="312"/>
    </row>
    <row r="202" s="1" customFormat="1" ht="15" customHeight="1">
      <c r="B202" s="289"/>
      <c r="C202" s="264" t="s">
        <v>534</v>
      </c>
      <c r="D202" s="264"/>
      <c r="E202" s="264"/>
      <c r="F202" s="287" t="s">
        <v>43</v>
      </c>
      <c r="G202" s="264"/>
      <c r="H202" s="264" t="s">
        <v>545</v>
      </c>
      <c r="I202" s="264"/>
      <c r="J202" s="264"/>
      <c r="K202" s="312"/>
    </row>
    <row r="203" s="1" customFormat="1" ht="15" customHeight="1">
      <c r="B203" s="289"/>
      <c r="C203" s="264"/>
      <c r="D203" s="264"/>
      <c r="E203" s="264"/>
      <c r="F203" s="287" t="s">
        <v>44</v>
      </c>
      <c r="G203" s="264"/>
      <c r="H203" s="264" t="s">
        <v>546</v>
      </c>
      <c r="I203" s="264"/>
      <c r="J203" s="264"/>
      <c r="K203" s="312"/>
    </row>
    <row r="204" s="1" customFormat="1" ht="15" customHeight="1">
      <c r="B204" s="289"/>
      <c r="C204" s="264"/>
      <c r="D204" s="264"/>
      <c r="E204" s="264"/>
      <c r="F204" s="287" t="s">
        <v>47</v>
      </c>
      <c r="G204" s="264"/>
      <c r="H204" s="264" t="s">
        <v>547</v>
      </c>
      <c r="I204" s="264"/>
      <c r="J204" s="264"/>
      <c r="K204" s="312"/>
    </row>
    <row r="205" s="1" customFormat="1" ht="15" customHeight="1">
      <c r="B205" s="289"/>
      <c r="C205" s="264"/>
      <c r="D205" s="264"/>
      <c r="E205" s="264"/>
      <c r="F205" s="287" t="s">
        <v>45</v>
      </c>
      <c r="G205" s="264"/>
      <c r="H205" s="264" t="s">
        <v>548</v>
      </c>
      <c r="I205" s="264"/>
      <c r="J205" s="264"/>
      <c r="K205" s="312"/>
    </row>
    <row r="206" s="1" customFormat="1" ht="15" customHeight="1">
      <c r="B206" s="289"/>
      <c r="C206" s="264"/>
      <c r="D206" s="264"/>
      <c r="E206" s="264"/>
      <c r="F206" s="287" t="s">
        <v>46</v>
      </c>
      <c r="G206" s="264"/>
      <c r="H206" s="264" t="s">
        <v>549</v>
      </c>
      <c r="I206" s="264"/>
      <c r="J206" s="264"/>
      <c r="K206" s="312"/>
    </row>
    <row r="207" s="1" customFormat="1" ht="15" customHeight="1">
      <c r="B207" s="289"/>
      <c r="C207" s="264"/>
      <c r="D207" s="264"/>
      <c r="E207" s="264"/>
      <c r="F207" s="287"/>
      <c r="G207" s="264"/>
      <c r="H207" s="264"/>
      <c r="I207" s="264"/>
      <c r="J207" s="264"/>
      <c r="K207" s="312"/>
    </row>
    <row r="208" s="1" customFormat="1" ht="15" customHeight="1">
      <c r="B208" s="289"/>
      <c r="C208" s="264" t="s">
        <v>490</v>
      </c>
      <c r="D208" s="264"/>
      <c r="E208" s="264"/>
      <c r="F208" s="287" t="s">
        <v>77</v>
      </c>
      <c r="G208" s="264"/>
      <c r="H208" s="264" t="s">
        <v>550</v>
      </c>
      <c r="I208" s="264"/>
      <c r="J208" s="264"/>
      <c r="K208" s="312"/>
    </row>
    <row r="209" s="1" customFormat="1" ht="15" customHeight="1">
      <c r="B209" s="289"/>
      <c r="C209" s="264"/>
      <c r="D209" s="264"/>
      <c r="E209" s="264"/>
      <c r="F209" s="287" t="s">
        <v>386</v>
      </c>
      <c r="G209" s="264"/>
      <c r="H209" s="264" t="s">
        <v>387</v>
      </c>
      <c r="I209" s="264"/>
      <c r="J209" s="264"/>
      <c r="K209" s="312"/>
    </row>
    <row r="210" s="1" customFormat="1" ht="15" customHeight="1">
      <c r="B210" s="289"/>
      <c r="C210" s="264"/>
      <c r="D210" s="264"/>
      <c r="E210" s="264"/>
      <c r="F210" s="287" t="s">
        <v>384</v>
      </c>
      <c r="G210" s="264"/>
      <c r="H210" s="264" t="s">
        <v>551</v>
      </c>
      <c r="I210" s="264"/>
      <c r="J210" s="264"/>
      <c r="K210" s="312"/>
    </row>
    <row r="211" s="1" customFormat="1" ht="15" customHeight="1">
      <c r="B211" s="330"/>
      <c r="C211" s="264"/>
      <c r="D211" s="264"/>
      <c r="E211" s="264"/>
      <c r="F211" s="287" t="s">
        <v>388</v>
      </c>
      <c r="G211" s="325"/>
      <c r="H211" s="316" t="s">
        <v>389</v>
      </c>
      <c r="I211" s="316"/>
      <c r="J211" s="316"/>
      <c r="K211" s="331"/>
    </row>
    <row r="212" s="1" customFormat="1" ht="15" customHeight="1">
      <c r="B212" s="330"/>
      <c r="C212" s="264"/>
      <c r="D212" s="264"/>
      <c r="E212" s="264"/>
      <c r="F212" s="287" t="s">
        <v>390</v>
      </c>
      <c r="G212" s="325"/>
      <c r="H212" s="316" t="s">
        <v>552</v>
      </c>
      <c r="I212" s="316"/>
      <c r="J212" s="316"/>
      <c r="K212" s="331"/>
    </row>
    <row r="213" s="1" customFormat="1" ht="15" customHeight="1">
      <c r="B213" s="330"/>
      <c r="C213" s="264"/>
      <c r="D213" s="264"/>
      <c r="E213" s="264"/>
      <c r="F213" s="287"/>
      <c r="G213" s="325"/>
      <c r="H213" s="316"/>
      <c r="I213" s="316"/>
      <c r="J213" s="316"/>
      <c r="K213" s="331"/>
    </row>
    <row r="214" s="1" customFormat="1" ht="15" customHeight="1">
      <c r="B214" s="330"/>
      <c r="C214" s="264" t="s">
        <v>514</v>
      </c>
      <c r="D214" s="264"/>
      <c r="E214" s="264"/>
      <c r="F214" s="287">
        <v>1</v>
      </c>
      <c r="G214" s="325"/>
      <c r="H214" s="316" t="s">
        <v>553</v>
      </c>
      <c r="I214" s="316"/>
      <c r="J214" s="316"/>
      <c r="K214" s="331"/>
    </row>
    <row r="215" s="1" customFormat="1" ht="15" customHeight="1">
      <c r="B215" s="330"/>
      <c r="C215" s="264"/>
      <c r="D215" s="264"/>
      <c r="E215" s="264"/>
      <c r="F215" s="287">
        <v>2</v>
      </c>
      <c r="G215" s="325"/>
      <c r="H215" s="316" t="s">
        <v>554</v>
      </c>
      <c r="I215" s="316"/>
      <c r="J215" s="316"/>
      <c r="K215" s="331"/>
    </row>
    <row r="216" s="1" customFormat="1" ht="15" customHeight="1">
      <c r="B216" s="330"/>
      <c r="C216" s="264"/>
      <c r="D216" s="264"/>
      <c r="E216" s="264"/>
      <c r="F216" s="287">
        <v>3</v>
      </c>
      <c r="G216" s="325"/>
      <c r="H216" s="316" t="s">
        <v>555</v>
      </c>
      <c r="I216" s="316"/>
      <c r="J216" s="316"/>
      <c r="K216" s="331"/>
    </row>
    <row r="217" s="1" customFormat="1" ht="15" customHeight="1">
      <c r="B217" s="330"/>
      <c r="C217" s="264"/>
      <c r="D217" s="264"/>
      <c r="E217" s="264"/>
      <c r="F217" s="287">
        <v>4</v>
      </c>
      <c r="G217" s="325"/>
      <c r="H217" s="316" t="s">
        <v>556</v>
      </c>
      <c r="I217" s="316"/>
      <c r="J217" s="316"/>
      <c r="K217" s="331"/>
    </row>
    <row r="218" s="1" customFormat="1" ht="12.75" customHeight="1">
      <c r="B218" s="332"/>
      <c r="C218" s="333"/>
      <c r="D218" s="333"/>
      <c r="E218" s="333"/>
      <c r="F218" s="333"/>
      <c r="G218" s="333"/>
      <c r="H218" s="333"/>
      <c r="I218" s="333"/>
      <c r="J218" s="333"/>
      <c r="K218" s="33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Ochodnický</dc:creator>
  <cp:lastModifiedBy>Jan Ochodnický</cp:lastModifiedBy>
  <dcterms:created xsi:type="dcterms:W3CDTF">2023-09-21T12:21:25Z</dcterms:created>
  <dcterms:modified xsi:type="dcterms:W3CDTF">2023-09-21T12:21:31Z</dcterms:modified>
</cp:coreProperties>
</file>