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92.168.1.240\ppskania\__Zakázky 2021\08_Multifunční dům Muglinov\##SOUTĚŽ\_Slepý rozpočet\"/>
    </mc:Choice>
  </mc:AlternateContent>
  <xr:revisionPtr revIDLastSave="0" documentId="13_ncr:1_{6420B256-53B8-4634-9AD9-127F981EF8F8}" xr6:coauthVersionLast="47" xr6:coauthVersionMax="47" xr10:uidLastSave="{00000000-0000-0000-0000-000000000000}"/>
  <bookViews>
    <workbookView xWindow="26235" yWindow="840" windowWidth="25755" windowHeight="21810" tabRatio="500" activeTab="1" xr2:uid="{00000000-000D-0000-FFFF-FFFF00000000}"/>
  </bookViews>
  <sheets>
    <sheet name="rekapitulace" sheetId="5" r:id="rId1"/>
    <sheet name="Sal" sheetId="1" r:id="rId2"/>
    <sheet name="Slanonek" sheetId="3" r:id="rId3"/>
    <sheet name="Vstupni hala" sheetId="7" r:id="rId4"/>
    <sheet name="Restaurace" sheetId="6" r:id="rId5"/>
    <sheet name="Ucebna" sheetId="2" r:id="rId6"/>
    <sheet name="Info system" sheetId="8" r:id="rId7"/>
  </sheets>
  <definedNames>
    <definedName name="_xlnm.Print_Titles" localSheetId="6">'Info system'!$1:$1</definedName>
    <definedName name="_xlnm.Print_Titles" localSheetId="4">Restaurace!$1:$1</definedName>
    <definedName name="_xlnm.Print_Titles" localSheetId="2">Slanonek!$1:$1</definedName>
    <definedName name="_xlnm.Print_Titles" localSheetId="5">Ucebna!$1:$1</definedName>
    <definedName name="_xlnm.Print_Titles" localSheetId="3">'Vstupni hala'!$1:$1</definedName>
    <definedName name="_xlnm.Print_Area" localSheetId="6">'Info system'!$A$1:$H$18</definedName>
    <definedName name="_xlnm.Print_Area" localSheetId="0">rekapitulace!$A$1:$E$23</definedName>
    <definedName name="_xlnm.Print_Area" localSheetId="4">Restaurace!$A$1:$H$24</definedName>
    <definedName name="_xlnm.Print_Area" localSheetId="1">Sal!$A$1:$H$105</definedName>
    <definedName name="_xlnm.Print_Area" localSheetId="2">Slanonek!$A$1:$H$28</definedName>
    <definedName name="_xlnm.Print_Area" localSheetId="5">Ucebna!$A$1:$H$48</definedName>
    <definedName name="_xlnm.Print_Area" localSheetId="3">'Vstupni hala'!$A$1:$H$20</definedName>
  </definedName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9" i="3" l="1"/>
  <c r="G40" i="2"/>
  <c r="G39" i="2"/>
  <c r="G38" i="2"/>
  <c r="G17" i="6"/>
  <c r="G15" i="6"/>
  <c r="G16" i="6"/>
  <c r="G13" i="7"/>
  <c r="G12" i="7"/>
  <c r="G85" i="1"/>
  <c r="G18" i="3"/>
  <c r="G86" i="1"/>
  <c r="G37" i="2" l="1"/>
  <c r="G84" i="1"/>
  <c r="G73" i="1"/>
  <c r="G72" i="1"/>
  <c r="G21" i="1"/>
  <c r="G38" i="1"/>
  <c r="B16" i="5" l="1"/>
  <c r="G6" i="8"/>
  <c r="G5" i="8"/>
  <c r="G4" i="8"/>
  <c r="G10" i="8"/>
  <c r="G9" i="8"/>
  <c r="G11" i="8" l="1"/>
  <c r="G18" i="8"/>
  <c r="G17" i="8"/>
  <c r="G16" i="8"/>
  <c r="G15" i="8"/>
  <c r="G14" i="8"/>
  <c r="G12" i="8"/>
  <c r="G7" i="8"/>
  <c r="A5" i="8"/>
  <c r="A6" i="8" s="1"/>
  <c r="A7" i="8" s="1"/>
  <c r="B15" i="5"/>
  <c r="B14" i="5"/>
  <c r="B13" i="5"/>
  <c r="G11" i="6"/>
  <c r="G20" i="7"/>
  <c r="G19" i="7"/>
  <c r="G18" i="7"/>
  <c r="G17" i="7"/>
  <c r="G16" i="7"/>
  <c r="G15" i="7"/>
  <c r="G11" i="7"/>
  <c r="G10" i="7"/>
  <c r="G9" i="7"/>
  <c r="G8" i="7"/>
  <c r="G7" i="7"/>
  <c r="G6" i="7"/>
  <c r="G5" i="7"/>
  <c r="A5" i="7"/>
  <c r="A6" i="7" s="1"/>
  <c r="A7" i="7" s="1"/>
  <c r="A8" i="7" s="1"/>
  <c r="A9" i="7" s="1"/>
  <c r="G4" i="7"/>
  <c r="G8" i="6"/>
  <c r="G61" i="1"/>
  <c r="G13" i="2"/>
  <c r="G13" i="8" l="1"/>
  <c r="A9" i="8"/>
  <c r="A10" i="8" s="1"/>
  <c r="G8" i="8"/>
  <c r="G3" i="8"/>
  <c r="A10" i="7"/>
  <c r="A12" i="7" s="1"/>
  <c r="G14" i="7"/>
  <c r="G3" i="7"/>
  <c r="G13" i="6"/>
  <c r="G24" i="6"/>
  <c r="G23" i="6"/>
  <c r="G22" i="6"/>
  <c r="G21" i="6"/>
  <c r="G20" i="6"/>
  <c r="G19" i="6"/>
  <c r="G12" i="6"/>
  <c r="G10" i="6"/>
  <c r="G9" i="6"/>
  <c r="G7" i="6"/>
  <c r="G6" i="6"/>
  <c r="G5" i="6"/>
  <c r="G4" i="6"/>
  <c r="A5" i="6"/>
  <c r="A6" i="6" s="1"/>
  <c r="A7" i="6" s="1"/>
  <c r="G4" i="2"/>
  <c r="A5" i="2"/>
  <c r="A6" i="2" s="1"/>
  <c r="A7" i="2" s="1"/>
  <c r="A8" i="2" s="1"/>
  <c r="A9" i="2" s="1"/>
  <c r="A10" i="2" s="1"/>
  <c r="A11" i="2" s="1"/>
  <c r="A12" i="2" s="1"/>
  <c r="G5" i="2"/>
  <c r="G6" i="2"/>
  <c r="G7" i="2"/>
  <c r="G8" i="2"/>
  <c r="G9" i="2"/>
  <c r="G10" i="2"/>
  <c r="G11" i="2"/>
  <c r="G12" i="2"/>
  <c r="G14" i="2"/>
  <c r="G15" i="2"/>
  <c r="G17" i="2"/>
  <c r="G19" i="2"/>
  <c r="G20" i="2"/>
  <c r="G21" i="2"/>
  <c r="G22" i="2"/>
  <c r="G23" i="2"/>
  <c r="G24" i="2"/>
  <c r="G25" i="2"/>
  <c r="G26" i="2"/>
  <c r="G27" i="2"/>
  <c r="G28" i="2"/>
  <c r="G30" i="2"/>
  <c r="G31" i="2"/>
  <c r="G32" i="2"/>
  <c r="G33" i="2"/>
  <c r="G34" i="2"/>
  <c r="G35" i="2"/>
  <c r="G36" i="2"/>
  <c r="G14" i="1"/>
  <c r="A13" i="7" l="1"/>
  <c r="A15" i="7" s="1"/>
  <c r="A16" i="7" s="1"/>
  <c r="A17" i="7" s="1"/>
  <c r="A18" i="7" s="1"/>
  <c r="A19" i="7" s="1"/>
  <c r="A20" i="7" s="1"/>
  <c r="A13" i="2"/>
  <c r="A14" i="2" s="1"/>
  <c r="A15" i="2" s="1"/>
  <c r="G2" i="8"/>
  <c r="C16" i="5" s="1"/>
  <c r="A11" i="8"/>
  <c r="A12" i="8" s="1"/>
  <c r="A14" i="8" s="1"/>
  <c r="A15" i="8" s="1"/>
  <c r="G2" i="7"/>
  <c r="C13" i="5" s="1"/>
  <c r="A8" i="6"/>
  <c r="A9" i="6" s="1"/>
  <c r="A10" i="6" s="1"/>
  <c r="G3" i="6"/>
  <c r="G29" i="2"/>
  <c r="G3" i="2"/>
  <c r="G18" i="2"/>
  <c r="G14" i="6"/>
  <c r="G18" i="6"/>
  <c r="G16" i="3"/>
  <c r="G12" i="3"/>
  <c r="G6" i="3"/>
  <c r="G15" i="3"/>
  <c r="A16" i="2" l="1"/>
  <c r="A17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30" i="2" s="1"/>
  <c r="A31" i="2" s="1"/>
  <c r="A32" i="2" s="1"/>
  <c r="A33" i="2" s="1"/>
  <c r="A34" i="2" s="1"/>
  <c r="A35" i="2" s="1"/>
  <c r="A36" i="2" s="1"/>
  <c r="A38" i="2" s="1"/>
  <c r="A39" i="2" s="1"/>
  <c r="A40" i="2" s="1"/>
  <c r="A42" i="2" s="1"/>
  <c r="A11" i="6"/>
  <c r="A12" i="6" s="1"/>
  <c r="A13" i="6" s="1"/>
  <c r="A15" i="6" s="1"/>
  <c r="A16" i="8"/>
  <c r="A17" i="8" s="1"/>
  <c r="A18" i="8" s="1"/>
  <c r="G2" i="6"/>
  <c r="C14" i="5" s="1"/>
  <c r="G5" i="3"/>
  <c r="A5" i="3"/>
  <c r="A6" i="3" s="1"/>
  <c r="A7" i="3" s="1"/>
  <c r="A8" i="3" s="1"/>
  <c r="A16" i="6" l="1"/>
  <c r="A17" i="6" s="1"/>
  <c r="A19" i="6" s="1"/>
  <c r="A20" i="6" s="1"/>
  <c r="A21" i="6" s="1"/>
  <c r="A22" i="6" s="1"/>
  <c r="A23" i="6" s="1"/>
  <c r="A24" i="6" s="1"/>
  <c r="G8" i="3"/>
  <c r="G9" i="3"/>
  <c r="G7" i="3"/>
  <c r="B12" i="5" l="1"/>
  <c r="G28" i="3"/>
  <c r="G27" i="3"/>
  <c r="G26" i="3"/>
  <c r="G25" i="3"/>
  <c r="G24" i="3"/>
  <c r="G20" i="3"/>
  <c r="G14" i="3"/>
  <c r="G11" i="3"/>
  <c r="G10" i="3"/>
  <c r="A9" i="3"/>
  <c r="A10" i="3" s="1"/>
  <c r="A11" i="3" s="1"/>
  <c r="G4" i="3"/>
  <c r="G62" i="1"/>
  <c r="G33" i="1"/>
  <c r="G32" i="1"/>
  <c r="G31" i="1"/>
  <c r="G30" i="1"/>
  <c r="A12" i="3" l="1"/>
  <c r="G3" i="3"/>
  <c r="G22" i="3"/>
  <c r="G23" i="3"/>
  <c r="G13" i="3"/>
  <c r="G17" i="3"/>
  <c r="G21" i="3" l="1"/>
  <c r="G2" i="3" s="1"/>
  <c r="C12" i="5" s="1"/>
  <c r="A14" i="3"/>
  <c r="A15" i="3" s="1"/>
  <c r="A16" i="3" s="1"/>
  <c r="A18" i="3" s="1"/>
  <c r="A19" i="3" s="1"/>
  <c r="A20" i="3" s="1"/>
  <c r="A22" i="3" l="1"/>
  <c r="A23" i="3" s="1"/>
  <c r="A24" i="3" s="1"/>
  <c r="A25" i="3" s="1"/>
  <c r="A26" i="3" s="1"/>
  <c r="A27" i="3" s="1"/>
  <c r="A28" i="3" s="1"/>
  <c r="G49" i="1"/>
  <c r="G53" i="1"/>
  <c r="G52" i="1"/>
  <c r="G51" i="1"/>
  <c r="G44" i="1"/>
  <c r="G29" i="1"/>
  <c r="G50" i="1"/>
  <c r="G55" i="1" l="1"/>
  <c r="G54" i="1"/>
  <c r="G81" i="1"/>
  <c r="G80" i="1"/>
  <c r="G102" i="1"/>
  <c r="G99" i="1"/>
  <c r="G97" i="1" l="1"/>
  <c r="G103" i="1"/>
  <c r="G104" i="1"/>
  <c r="G94" i="1"/>
  <c r="G96" i="1"/>
  <c r="G95" i="1"/>
  <c r="G79" i="1" l="1"/>
  <c r="G78" i="1"/>
  <c r="G100" i="1" l="1"/>
  <c r="G67" i="1"/>
  <c r="G68" i="1" l="1"/>
  <c r="G66" i="1" l="1"/>
  <c r="G71" i="1"/>
  <c r="G70" i="1"/>
  <c r="G69" i="1" l="1"/>
  <c r="G65" i="1"/>
  <c r="G64" i="1" l="1"/>
  <c r="G76" i="1"/>
  <c r="G57" i="1" l="1"/>
  <c r="G46" i="1" l="1"/>
  <c r="G43" i="1"/>
  <c r="G42" i="1"/>
  <c r="G41" i="1"/>
  <c r="G63" i="1"/>
  <c r="G60" i="1"/>
  <c r="G59" i="1"/>
  <c r="G58" i="1"/>
  <c r="G56" i="1" l="1"/>
  <c r="G75" i="1"/>
  <c r="G45" i="1"/>
  <c r="G40" i="1" s="1"/>
  <c r="G48" i="1" l="1"/>
  <c r="G47" i="1" s="1"/>
  <c r="G18" i="1"/>
  <c r="G27" i="1" l="1"/>
  <c r="G48" i="2"/>
  <c r="G47" i="2"/>
  <c r="G46" i="2"/>
  <c r="G45" i="2"/>
  <c r="G44" i="2"/>
  <c r="G43" i="2"/>
  <c r="G42" i="2"/>
  <c r="G41" i="2" l="1"/>
  <c r="G2" i="2" s="1"/>
  <c r="C15" i="5" s="1"/>
  <c r="A43" i="2"/>
  <c r="A44" i="2" s="1"/>
  <c r="A45" i="2" s="1"/>
  <c r="A46" i="2" s="1"/>
  <c r="A47" i="2" s="1"/>
  <c r="A48" i="2" s="1"/>
  <c r="B11" i="5"/>
  <c r="G105" i="1"/>
  <c r="G101" i="1"/>
  <c r="G98" i="1"/>
  <c r="G92" i="1"/>
  <c r="G91" i="1"/>
  <c r="G90" i="1"/>
  <c r="G89" i="1"/>
  <c r="G88" i="1"/>
  <c r="G87" i="1"/>
  <c r="G82" i="1"/>
  <c r="G77" i="1"/>
  <c r="G39" i="1"/>
  <c r="G37" i="1"/>
  <c r="G36" i="1"/>
  <c r="G35" i="1"/>
  <c r="G34" i="1"/>
  <c r="G28" i="1"/>
  <c r="G26" i="1"/>
  <c r="G25" i="1"/>
  <c r="G24" i="1"/>
  <c r="G22" i="1"/>
  <c r="G20" i="1"/>
  <c r="G19" i="1"/>
  <c r="G17" i="1"/>
  <c r="G16" i="1"/>
  <c r="G15" i="1"/>
  <c r="G13" i="1"/>
  <c r="G12" i="1"/>
  <c r="G11" i="1"/>
  <c r="G10" i="1"/>
  <c r="G9" i="1"/>
  <c r="G8" i="1"/>
  <c r="G7" i="1"/>
  <c r="G6" i="1"/>
  <c r="G5" i="1"/>
  <c r="A5" i="1"/>
  <c r="A6" i="1" s="1"/>
  <c r="A7" i="1" s="1"/>
  <c r="A8" i="1" s="1"/>
  <c r="A9" i="1" s="1"/>
  <c r="A10" i="1" s="1"/>
  <c r="A11" i="1" s="1"/>
  <c r="A12" i="1" s="1"/>
  <c r="A13" i="1" s="1"/>
  <c r="G4" i="1"/>
  <c r="G93" i="1" l="1"/>
  <c r="A14" i="1"/>
  <c r="A15" i="1" s="1"/>
  <c r="A16" i="1" s="1"/>
  <c r="A17" i="1" s="1"/>
  <c r="A18" i="1" s="1"/>
  <c r="A19" i="1" s="1"/>
  <c r="A20" i="1" s="1"/>
  <c r="G74" i="1"/>
  <c r="G83" i="1"/>
  <c r="G3" i="1"/>
  <c r="G23" i="1"/>
  <c r="A21" i="1" l="1"/>
  <c r="A22" i="1" s="1"/>
  <c r="A24" i="1" s="1"/>
  <c r="A25" i="1" s="1"/>
  <c r="A26" i="1" s="1"/>
  <c r="A27" i="1" s="1"/>
  <c r="A28" i="1" s="1"/>
  <c r="A29" i="1" s="1"/>
  <c r="A30" i="1" s="1"/>
  <c r="A31" i="1" s="1"/>
  <c r="G2" i="1"/>
  <c r="C11" i="5" s="1"/>
  <c r="E11" i="5" s="1"/>
  <c r="E14" i="5"/>
  <c r="E15" i="5"/>
  <c r="E12" i="5"/>
  <c r="E13" i="5"/>
  <c r="A12" i="5"/>
  <c r="A13" i="5" s="1"/>
  <c r="A14" i="5" s="1"/>
  <c r="A15" i="5" s="1"/>
  <c r="A16" i="5" s="1"/>
  <c r="A32" i="1" l="1"/>
  <c r="E16" i="5"/>
  <c r="E17" i="5" s="1"/>
  <c r="A33" i="1" l="1"/>
  <c r="A34" i="1" s="1"/>
  <c r="A35" i="1" s="1"/>
  <c r="A36" i="1" s="1"/>
  <c r="A37" i="1" s="1"/>
  <c r="A38" i="1" s="1"/>
  <c r="A39" i="1" s="1"/>
  <c r="E18" i="5"/>
  <c r="A41" i="1" l="1"/>
  <c r="A42" i="1" s="1"/>
  <c r="A43" i="1" s="1"/>
  <c r="A44" i="1" s="1"/>
  <c r="A45" i="1" s="1"/>
  <c r="A46" i="1" s="1"/>
  <c r="A48" i="1" s="1"/>
  <c r="A49" i="1" s="1"/>
  <c r="A50" i="1" s="1"/>
  <c r="A51" i="1" s="1"/>
  <c r="A52" i="1" s="1"/>
  <c r="A53" i="1" s="1"/>
  <c r="A54" i="1" s="1"/>
  <c r="A55" i="1" s="1"/>
  <c r="A57" i="1" s="1"/>
  <c r="A58" i="1" s="1"/>
  <c r="A59" i="1" s="1"/>
  <c r="A60" i="1" s="1"/>
  <c r="A61" i="1" l="1"/>
  <c r="A62" i="1" s="1"/>
  <c r="A63" i="1" s="1"/>
  <c r="A65" i="1" s="1"/>
  <c r="A66" i="1" s="1"/>
  <c r="A67" i="1" s="1"/>
  <c r="A68" i="1" s="1"/>
  <c r="A69" i="1" s="1"/>
  <c r="A70" i="1" s="1"/>
  <c r="A71" i="1" s="1"/>
  <c r="A73" i="1" s="1"/>
  <c r="A75" i="1" s="1"/>
  <c r="A76" i="1" s="1"/>
  <c r="A77" i="1" s="1"/>
  <c r="A78" i="1" s="1"/>
  <c r="A79" i="1" s="1"/>
  <c r="A80" i="1" l="1"/>
  <c r="A81" i="1" s="1"/>
  <c r="A82" i="1" s="1"/>
  <c r="A84" i="1" s="1"/>
  <c r="A85" i="1" s="1"/>
  <c r="A86" i="1" s="1"/>
  <c r="A87" i="1" l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</calcChain>
</file>

<file path=xl/sharedStrings.xml><?xml version="1.0" encoding="utf-8"?>
<sst xmlns="http://schemas.openxmlformats.org/spreadsheetml/2006/main" count="610" uniqueCount="218">
  <si>
    <t>Informační systém</t>
  </si>
  <si>
    <t>Rekapitulace</t>
  </si>
  <si>
    <t>pořadové číslo</t>
  </si>
  <si>
    <t>popis</t>
  </si>
  <si>
    <t>jednotka /
Kč bez DPH</t>
  </si>
  <si>
    <t>počet</t>
  </si>
  <si>
    <t>cena celkem /
Kč bez DPH</t>
  </si>
  <si>
    <t>Celkem s DPH</t>
  </si>
  <si>
    <t>Akce:</t>
  </si>
  <si>
    <t>Muglinov</t>
  </si>
  <si>
    <t>Profese:</t>
  </si>
  <si>
    <t>D.1.4.8 Audiovizuální technika</t>
  </si>
  <si>
    <t>Datum:</t>
  </si>
  <si>
    <t xml:space="preserve"> 07 / 2023</t>
  </si>
  <si>
    <t>Zpracoval:</t>
  </si>
  <si>
    <t xml:space="preserve"> Ing. Štěpán Prášil</t>
  </si>
  <si>
    <t>Kontakt:</t>
  </si>
  <si>
    <t>Poř.</t>
  </si>
  <si>
    <t>Značení</t>
  </si>
  <si>
    <t>Popis</t>
  </si>
  <si>
    <t>MJ.</t>
  </si>
  <si>
    <t>MN.</t>
  </si>
  <si>
    <t>Jedn. cena</t>
  </si>
  <si>
    <t>Cena</t>
  </si>
  <si>
    <t>Navrhovaný typ</t>
  </si>
  <si>
    <t>AVT</t>
  </si>
  <si>
    <t>A</t>
  </si>
  <si>
    <t>Projekce</t>
  </si>
  <si>
    <t>ERP_1</t>
  </si>
  <si>
    <t>Elektrická roletová promítací plocha 5,5 × 4 m (obraz 5,5 ×  3,1 m),  s bočním vypínáním, povrch difuzně odrážející bílý bez nástřiku, zisk v ose projekce max 1,1, pozorovací úhel ±60°. Vlastní pouzdro, kotvení na stěnu. Hmotnost do 200kg.</t>
  </si>
  <si>
    <t>ks</t>
  </si>
  <si>
    <t>VP_1</t>
  </si>
  <si>
    <t>Projektor LCD nebo DLP technologie s rozlišením 1920x1080, laserový zdroj světla o výkonu s rozsahem min. 11200 až 16000 ANSI lumen s životností 20.000h, motorizované objektivy, vstupy HDMI a HDBaseT s podporou rozlišení až do UHD, HDCP kompatibilní, dálkové ovládání, možnost řízení systémem po ethernetu i RS232.</t>
  </si>
  <si>
    <t>Motorizovaný objektiv s rozsahem zoomu pro projekční poměr 1,55:1, lens shift vertikální min. ± 60 %, horizontální min. ± 20 %</t>
  </si>
  <si>
    <t>Rám pro uchycení projektoru k příhradové konstrukci, včetně uchytů na trubku 30-60mm a pojistných lanek.</t>
  </si>
  <si>
    <t>Převodník vysílač pro přenos HDMI, stereo audia a RS232 po TP cat.6A kabelu až 70m. HDMI loop out. Podpora rozlišení 4K@30 4:4:4 a 4K@60 4:2:0, Deep Color. HDBaseT, HDMI 1.4 a HDCP 2.2 kompatibilní.</t>
  </si>
  <si>
    <t>PM_podium_1/2</t>
  </si>
  <si>
    <t>Přípojné místo na stěnu/do obkladu, barevné provedení černé nebo stříbrné dle provedení obkladů. Krabice na stěnu, panel 300 × 200 mm, konektory:
4× etherCON Cat6A, 4× XLR-F, 2× XLR-M, 1× DMX, 4× 230VAC/16A s víčkem.</t>
  </si>
  <si>
    <t>PM_podium_3/4</t>
  </si>
  <si>
    <t>Přípojné místo na stěnu/do obkladu, barevné provedení černé nebo stříbrné dle provedení obkladů. Krabice na stěnu, panel 300 × 200 mm, konektory:
4× etherCON Cat6A, 2× XLR-F, 2× XLR-M, 1× DMX, 4× 230VAC/16A s víčkem.</t>
  </si>
  <si>
    <t>PM_sál</t>
  </si>
  <si>
    <t>Přípojné místo na stěnu/do obkladu, barevné provedení černé nebo stříbrné dle provedení obkladů. Krabice na stěnu, panel 400 × 300 mm, konektory: 
8× etherCON Cat6A, 4× XLR-F, 2× XLR-M, 1× DMX, 4× 230VAC/16A s víčkem.</t>
  </si>
  <si>
    <t>PM_live_post</t>
  </si>
  <si>
    <t>PM</t>
  </si>
  <si>
    <t>Převodník vysílač pro přenos HDMI, audio a RS232 po TP cat.6A kabelu až 100m. Podpora rozlišení 4K@60 4:4:4, 18Gbps, Deep Color. HDMI 2.0b a HDCP 2.3 kompatibilní.</t>
  </si>
  <si>
    <t>WVS_1</t>
  </si>
  <si>
    <t>WiFi6 router 802.11s/b/g/n/ac/ax, dual-band (2.4 GHz 574 Mb/s + 5 GHz 1200 Mb/s ), 1× 2,5 GLAN, 4× GLAN, 2× externí anténa, WPA-PSK, WPA2-PSK a WPA3.</t>
  </si>
  <si>
    <t>SAV_1</t>
  </si>
  <si>
    <t xml:space="preserve">Stojan pro AV techniku, vnější rozměry 800×1000 s výškou pro 47 RU pozic. Preforované přední i zadní dveře, vyvzaovací vertikální lišty. Barevné provedení černá ral 9005. </t>
  </si>
  <si>
    <t>Rackové příslušenství: 2x napájecí lišty se zásuvkami 230VAC s přepěťovou ochranou T3 dle ČSN, 2x police 1RU 350mm hloubka min. 15kg nosnost, RU šuplík, záslepky, vyvazovací prvky.</t>
  </si>
  <si>
    <t>kpl</t>
  </si>
  <si>
    <t>Drobný montážní materiál, sada propojovacích kabelů a konektorů</t>
  </si>
  <si>
    <t>B</t>
  </si>
  <si>
    <t xml:space="preserve">Ozvučení </t>
  </si>
  <si>
    <t>REP_1 a_2</t>
  </si>
  <si>
    <t>Reproduktor sloupový se zakřiveným tvarem, obsahuje reproduktory 24x1" a 6x6,5", asymetrické přepínatelné vyzařování (16 kombinací), frekvenční rozsah (-10 dB): 45 Hz ÷ 20 kHz, výkon 1000W/1500W, impedance 8Ω pod 800Hz; 4Ω nad 1kHz, citlivost 2,83V/1m podle přepnutí 95/102 dB, maximum 131 (137) dB SPL, váha cca 25 kg, čené nebo bílé provedení.</t>
  </si>
  <si>
    <t>REP_3</t>
  </si>
  <si>
    <t>Subwoofer; reproduktor 2x18", frekvenční rozsah (±3 dB): 35 Hz ÷ 220 Hz, výkon 2400W/9600W, impedance 8Ω na reproduktor, citlivost 102 dB, maximum 136 (142 peak) dB SPL, čené provední.</t>
  </si>
  <si>
    <t>AMP_1</t>
  </si>
  <si>
    <t>Koncový zesilovač 4x 1250W - 8,4,2Ω, DSP procesor - EQ, propusti, limitace a zpoždění, LAN pro nastavení a ovládání, LED indikace stavu, AUX výstup pro status, GPIO, 4x Terminal block vstupy (+20 dBu), DANTE, výstupní šroubovací svorky, spínaný zesilovač a zdroj, výška max. 2RU</t>
  </si>
  <si>
    <t>DSP_1.20</t>
  </si>
  <si>
    <t>WMIC_1,2,3,4</t>
  </si>
  <si>
    <t>Čtyř kanálový digitální diverzitní přijímač, 19" rack uchycení, 20Hz- 20kHz, AES šifrování, přenosné pásmo 470 ÷ 526 MHz nebo 552  ÷ 607 MHz, LED indikace stavu baterie, LAN monitoring, 4x analogový i DANTE výstup.</t>
  </si>
  <si>
    <t>WMIC_1,2</t>
  </si>
  <si>
    <t>Digitální vysílač pro ruční mikrofon s vypínačem bez mikrofonní vložky, 20Hz- 20kHz, AES šifrování, přenosné pásmo 470 ÷ 526 MHz nebo 552  ÷ 607 MHz, výkon vysílače 10 mW, SNR ≥ 110dBA, provoz až 12h, nabíjecí baterie, LED indikace stavu baterie.</t>
  </si>
  <si>
    <t>WMIC_3,4</t>
  </si>
  <si>
    <t>Digitální kapesní vysílač, 20Hz- 20kHz, AES šifrování, přenosné pásmo 470 ÷ 526 MHz nebo 552  ÷ 607 MHz, výkon vysílače 10 mW, SNR ≥ 110dBA, provoz až 12h, nabíjecí baterie, LED indikace stavu baterie.</t>
  </si>
  <si>
    <t>Náhlavní mikrofon s kardoidní charakteristikou včetně kabelu, citlivost: 1,6 mV/Pa, maximální SPL 150dB, pro daný bezdrátový vysílač.</t>
  </si>
  <si>
    <t>Klopový mikrofon s kardoidní charakteristikou včetně kabelu, klipu a molitanu, citlivost: 40 mV/Pa, maximální SPL 120dB, pro daný bezdrátový vysílač.</t>
  </si>
  <si>
    <t>Nabíječka pro dvě baterie/vysílače, monitoring po LAN (PoE) s externí napájením.</t>
  </si>
  <si>
    <t>IS_1.20</t>
  </si>
  <si>
    <t>Zesilovač pro indukční smyčku (vyhovuje IEC 60849), indukční přenos audio signálu pro nedoslýchavé, 2 Audio vstupy  Line/Mic, výstupní výkon pro pokrytí až 600 m2, proudově řízená smyčka, automatická regulace.</t>
  </si>
  <si>
    <t>C</t>
  </si>
  <si>
    <t>Ovládání</t>
  </si>
  <si>
    <t>OP_1.20</t>
  </si>
  <si>
    <t>DSW_3.03</t>
  </si>
  <si>
    <t>D</t>
  </si>
  <si>
    <t>Kabeláž</t>
  </si>
  <si>
    <t>Kabel FFTP Cat.6A 500MHz s LS0H pláštěm s třídou reakce na oheň Dca.</t>
  </si>
  <si>
    <t>m</t>
  </si>
  <si>
    <t>Audio kabel 1x2x0,22mm2 FRNC Eca provedení</t>
  </si>
  <si>
    <t>Audio kabel 16x2x0,22mm2 FRNC Eca provedení</t>
  </si>
  <si>
    <t>Drobný montážní a kotvící materiál</t>
  </si>
  <si>
    <t>E</t>
  </si>
  <si>
    <t>Montážní práce</t>
  </si>
  <si>
    <t>Instalace kabeláže (Příprava a pokládka kabelového svazku), včetně úklidu, ubytování a dopravy.</t>
  </si>
  <si>
    <t>Montáž koncových prvků a konektorů a další montážní náklady s tím spojené, včetně úklidu, ubytování a dopravy.</t>
  </si>
  <si>
    <t>Oživení zařízení, nastavení a konfigurace systému. Systémové testy, včetně ubytování a doprav</t>
  </si>
  <si>
    <t>Programování řídícího systému, kód bude poskytnut zadavateli. Program obsahuje aplikace s režimy ovládání: zapínání projekce, přepínání signálů, mixáž a hlasitost zvuku, ovládání PTZ kamer a záznamu. Včetně ubytování a dopravy.</t>
  </si>
  <si>
    <t>Zaškolení obsluhy zařízení, včetně ubytování a dopravy.</t>
  </si>
  <si>
    <t>Výchozí revize elektro, včetně ubytování a dopravy.</t>
  </si>
  <si>
    <t>Dodávka průvodně technické dokumentace (dokumentace skutečného stavu, návody, fotodokumentace, atd.) v počtu 1 paré.</t>
  </si>
  <si>
    <t>Sál 1.23</t>
  </si>
  <si>
    <t>ERP_1.20</t>
  </si>
  <si>
    <t>Elektrická roletová promítací plocha 3,2 × 2,1 m (obraz 3,1 ×  1,74 m),  s bočním vypínáním ačerným rámečkem na stranách dole i nahoře, povrch difuzně odrážející bílý bez nástřiku, zisk v ose projekce max 1,1, pozorovací úhel ±60°. Vlastní pouzdro, kotvení na stěnu. Hmotnost do 50kg.</t>
  </si>
  <si>
    <t>VP_1.20</t>
  </si>
  <si>
    <t>Projektor LCD nebo DLP technologie s rozlišením 1920x1080, laserový zdroj světla o výkonu s rozsahem min. 4200 až 6000 ANSI lumen s životností 20.000h, motorizované objektivy, vstupy HDMI a HDBaseT s podporou rozlišení až do UHD, HDCP kompatibilní, dálkové ovládání, možnost řízení systémem po ethernetu i RS232.</t>
  </si>
  <si>
    <t>Motorizovaný objektiv s rozsahem zoomu pro projekční poměr 4,19:1, lens shift vertikální min. ± 60 %, horizontální min. ± 20 %</t>
  </si>
  <si>
    <t>Police pod projektor s nosností 30kg, barevné provedení desky dle řešení interiéru.</t>
  </si>
  <si>
    <t>PM_1.20</t>
  </si>
  <si>
    <t>Přípojné místo zápustné do desky, výklopný panel. Napájení: 1x230V FR; konektivita: kabely 1x HDMI a 1x USB-A,  1x USB-C + 1x LAN ). Barevné provedení černé.</t>
  </si>
  <si>
    <t>WVS_1.20</t>
  </si>
  <si>
    <t>VPS_1.20</t>
  </si>
  <si>
    <t>Prezentační přepínač s KVM, přepínání HDMI + USB nebo USB-C vstupu na jeden HDMI výstup s podporou video rozlišení až do 4K@60p 18Gbps, stereo symetrický audio de-embedding, EDID management. Porty 2x USB-A 3.2, USB-C power delivery 40W, HDMI a USB host.</t>
  </si>
  <si>
    <t>SAV_1.20</t>
  </si>
  <si>
    <t>Skřínka pro AV techniku, vnější rozměry 600×600 max 1200mm, provedení jako řečnický pult, otvory pro nasávání a odvod vzduchu. Lišty pro uchycení techniky 19" v počtu 22 RU pozic.</t>
  </si>
  <si>
    <t>REP_1.20.1-4</t>
  </si>
  <si>
    <t>AMP_1.20</t>
  </si>
  <si>
    <t>Audio DSP matice - Automixer, Feedback suppersion, dynamický processing, EQ, AEC. 12 x 8 analogové symetrické MIC/LINE vstupy a výstupy s úrovní +4dBu (maximum  min. +21dBu), 24bit/48 kHz ADC/DAC s low latency, USB zvuková karta. Řiditelná po LAN i RS232, 1RU.</t>
  </si>
  <si>
    <t>Dvojitý digitální bezdrátový set - ruční mikrofon s vypínačem s dynamickou mikrofonní vložkou s kardoidní charakteristikou, 20Hz- 20kHz, AES šifrování, přenosné pásmo 470 ÷ 526 MHz nebo 552  ÷ 607 MHz, dvou kanálový diverzitní přijímač, ½ 19" rack uchycení, výkon vysílače 10 mW, SNR ≥ 110dBA, provoz až 12h, 2x dobíjecí baterie, LED indikace stavu baterie, LAN monitoring.</t>
  </si>
  <si>
    <t>Náhlavní mikrofon s kardoidní charakteristikou včetně kabelu, citlivost: 1,6 mV/Pa, maximální SPL 150dB, kompatibilní pro daný bezdrátový vysílač.</t>
  </si>
  <si>
    <t>Učebna 1.20</t>
  </si>
  <si>
    <t xml:space="preserve">Bezdrátový systém pro sdílení obrazu a zvuku zařízení typu notebook, smartphone, tablet. Sdílení lze spustit z aplikace, webového rozhraní na webovém prohlížeči nebo USB donglu. Audio deembedér, stero analogový výstup, 1xUSB3.0, HDMI vstup a HDMI výstup s podporou rozlišení 4K ultra HD@60 4:4:4 a HDMI 2.0, HDCP 2.3 kompatibilní. USB to Wi-Fi-cast dongle. Napájení LAN(PoE) nebo externím adaptérem. </t>
  </si>
  <si>
    <t>VMTX_1</t>
  </si>
  <si>
    <t>BDP_1</t>
  </si>
  <si>
    <t>Přehrávač BD/DVD/CD. 1080p upscaling, podpora AVCHD, MKV, MP4, MP3, WMA, JPEG, AAC, WAV, FLAC (192kHz/24bit), dekodér DTS-HD a Dolby audio, výstupy: HDMI, digitální coax, analogový cinch 7.1, XLR L+R. Ovládání RS232 a LAN, 1RU.</t>
  </si>
  <si>
    <t>Dvoupásmový aktivní reprobox o výkonu 2000 W peak, 12"+1,5" reproduktor, frekvenční rozsah (-10dB): 40Hz – 21kHz, směrovost: 90°x50°, peak SPL: 136dB, hmotnost do 27kg.</t>
  </si>
  <si>
    <t>Kontrolér řídicího systému, IP/Ethernet monitor/kontrol, 3x RS232 (1x RS422/RS485), 2x IR/Serial, 4x DI/O, 4x Relé výstupy, 3x komunikační LAN, port pro připojení externích tlačítek.</t>
  </si>
  <si>
    <t>CP_1</t>
  </si>
  <si>
    <t>OP_1</t>
  </si>
  <si>
    <t>Záznamové a streamovací zařízení</t>
  </si>
  <si>
    <t>PTZ IP AI Auto-Tracking kamera pracující v režimu FHD@60 s 20x optickým zoomem, záběr objektivu 5,33 ÷ 110mm (max 57° horizontálně). AI Human Face Recognition tracking. Pan v rozsahu ±170° a naklápění +90°/-30° nahoru/dolu. Široký dynamický rozsah  při špatných světelných podmínkách od 0,5 Lux@F1.8. Rozlišení 1920p 60 fps, současný výstup přes HDMI, 3G-SDI a RTMP &amp; RTSP IP streaming (H.264). Ovládání RS232/LAN VISCA protokol. Ethernetový port pro streaming, PoE+ napájení. Bílé nebo černé provedení. Tally light indikace aktivity.</t>
  </si>
  <si>
    <t>PTZ IP kamera pracující v režimu FHD@60 s 20x optickým zoomem, záběr objektivu 5,33 ÷ 110mm (max 57° horizontálně). Pan v rozsahu ±170° a naklápění +90°/-30° nahoru/dolu. Široký dynamický rozsah  při špatných světelných podmínkách od 0,5 Lux@F1.8. Rozlišení 1920p 60 fps, současný výstup přes HDMI, 3G-SDI a RTMP &amp; RTSP IP streaming (H.264). Ovládání RS232/LAN VISCA protokol. Ethernetový port pro streaming, PoE+ napájení. Bílé nebo černé provedení. Tally light indikace aktivity.</t>
  </si>
  <si>
    <t>Stěnový držák pro PTZ kameru. Bílé nebo černé provedení.</t>
  </si>
  <si>
    <t>F</t>
  </si>
  <si>
    <t>Indukční poslech pro nedoslýchavé</t>
  </si>
  <si>
    <r>
      <t>Digitální RF vysílač, UHF pásmo 863 - 865 MHz nebo 926 - 928 MHz, 6/8 kanálů, audio MIC/Line vstup, frekvenční rozsah 100</t>
    </r>
    <r>
      <rPr>
        <sz val="10"/>
        <rFont val="Calibri"/>
        <family val="2"/>
        <charset val="238"/>
      </rPr>
      <t>÷</t>
    </r>
    <r>
      <rPr>
        <sz val="10"/>
        <rFont val="Arial"/>
        <family val="2"/>
      </rPr>
      <t>7000 Hz, RF výkon 10 mW, dosah 50/100m uvnitř/venku.</t>
    </r>
  </si>
  <si>
    <r>
      <t>Digitální RF přijímač, UHF pásmo 863 - 865 MHz nebo 926 - 928 MHz, 6/8 kanálů, sluchátkový výstup, frekvenční rozsah 100</t>
    </r>
    <r>
      <rPr>
        <sz val="10"/>
        <rFont val="Calibri"/>
        <family val="2"/>
        <charset val="238"/>
      </rPr>
      <t>÷</t>
    </r>
    <r>
      <rPr>
        <sz val="10"/>
        <rFont val="Arial"/>
        <family val="2"/>
      </rPr>
      <t>7000 Hz, 1500 mAh baterie.</t>
    </r>
  </si>
  <si>
    <t>Indukční smyčka na krk pro RF přijímače, kabelem 40 cm, 3,5 mm jack.</t>
  </si>
  <si>
    <t>B.2</t>
  </si>
  <si>
    <t>B.1</t>
  </si>
  <si>
    <t>IS_1.23</t>
  </si>
  <si>
    <t>Gigabitový PoE+ smart switch, L2 podpora: VLAN, LAG, IGMP snooping (v1, v2, and v3), QoS, 8x 1G portů PoE+, přepínací rychlost min. 16 Gbps. PoE rozpočet 62W.</t>
  </si>
  <si>
    <t>DSW_1.20</t>
  </si>
  <si>
    <t>Gigabitový L3 PoE 30 portový smart switch. QoS, VLAN, LACP, LAG, RSTP, DSCP, RSPAN, IGMP+, IGMPv3 MLDv2, IGMPv1,v2 Querier v3, přepínací rychlost min. 132 Gbps. Porty 24xGb PoE+, 2xGb, 4xSFP+. PoE rozpočet 480W.</t>
  </si>
  <si>
    <t>10" dotykový panel v provedení pro instalaci na sěnu, připojení po LAN (PoE), zabudovaný reproduktor, světelný senzor, konfigurovatelná LED indikace. Bílé nebo černé provedení</t>
  </si>
  <si>
    <t>KAM_1</t>
  </si>
  <si>
    <t>KAM_2</t>
  </si>
  <si>
    <t>KAM_1,2</t>
  </si>
  <si>
    <t>MS_1</t>
  </si>
  <si>
    <t>Set HDMI + RS232 extender po Cat6A kabelu. Podpora rozlišení FHD@60 4:4:4, Deep Color. HDBaseT(PoH), HDMI 1.4 a HDCP 2.2 kompatibilní. Do 100m.</t>
  </si>
  <si>
    <t>Scénické osvětlení</t>
  </si>
  <si>
    <t>G</t>
  </si>
  <si>
    <t>DMX &amp; RDM merger, 2× DMX vstup, 1× DMX výstup, HTP, LTP, DMX-A backup a DMX-B backup mody, 19" RU montáž.</t>
  </si>
  <si>
    <t>DMX &amp; RDM splitter 2×5 v provedení s 5pin XLR, ochrana proti přepětí, 19" RU montáž.</t>
  </si>
  <si>
    <t>Kontroler s ovldáním na aplikaci pro iPad, ovádání otočných hlav, LED reflektorů, konvenčních světel a dalších DMX zařízení.
DMX kanály: 512, Fixtures: 64, Playbacks: 64, Počet Cues na Playback: 48
FX generátor, 3500+ Personality Files, HTTP, TCP, UDP a OSC ovládání.</t>
  </si>
  <si>
    <t>Tablet - displej 10,2" interní paměť 64 GB, Wifi, Bluetooth, výdrž až 10 h.</t>
  </si>
  <si>
    <t>PAR RGBW reflektor s 4x20W LED zdrojem, barevná teplota 2700 až 8000K, manuální zoom 3,8–60°, RGBW míchání barev, 16-bit dimmer 0–100%</t>
  </si>
  <si>
    <t>Divadelní reflektor s Fresnel čočkou a 150W LED zdrojem, barevná teplota 3200K, manuální zoom 11–68°, 16-bit dimmer 0–100%</t>
  </si>
  <si>
    <t>Divadelní reflektor s Fresnel čočkou a 300W LED zdrojem, barevná teplota 5700K, manuální zoom 11–68°, 16-bit dimmer 0–100%</t>
  </si>
  <si>
    <t>Oživení zařízení, nastavení a konfigurace systému. Systémové testy, včetně ubytování a dopravy.</t>
  </si>
  <si>
    <t>Podružná jednotka řídicího systému pro instalaci do silového rozvaděče na DIN lištu. 6 nezávislých bezpotenciálových přepínacích výstupů pro spínání zátěží do 10A, řízení po sběrnici RS485 a externími tlačítky, testovací tlačítka na čelním panelu, programovatelné parametry pro každé relé (odezva na vstup, zpožděné zapnutí/vypnutí, paměť, sekvence pro ovládání motorů), indikace napájení a stavu relé. Napájení 230V. Rozměr 6 DIN modulů.</t>
  </si>
  <si>
    <t>Převodník RS-232/485, automatický poloduplexní provoz, indikace směru přenosu. Napájení z modulů po RS485 nebo externě 7.5 - 24 V DC. Přenosová rychlost až 19200 bitů/s. Rozměr 2DIN moduly.</t>
  </si>
  <si>
    <t>RM_1-7</t>
  </si>
  <si>
    <t>Projektový managment (Obhlídky na místě, Konzultace, Kontrolní dny), příprava (Doplnění projektové dokumentace před akcí). Přejímka stavební připravenosti, převzetí místa instalace. Vedení instalace.</t>
  </si>
  <si>
    <t>Instalace kabelových oceloplechových žlabů, včetně úklidu, ubytování a dopravy.</t>
  </si>
  <si>
    <t>Prostupy stěnami nebo stropy (počítán železobeton) pro kabeláž včetně ucpávky s požadovanou protipožární odolností, včetně úklidu, ubytování a dopravy.</t>
  </si>
  <si>
    <t>Použití lešení na práce ve výšce, včetně všech bezpečnostních prvků</t>
  </si>
  <si>
    <t>Vytvoření grafického návrhu GUI řídící panelu</t>
  </si>
  <si>
    <t>Programování řídícího systému, kód bude poskytnut zadavateli. Program obsahuje aplikace s režimy ovládání: zapínání techniky, přepínání signálů, mixáž a hlasitost zvuku, ovládání PTZ kamer a záznamu. Včetně ubytování a dopravy.</t>
  </si>
  <si>
    <t>Instalační relé 230VAC na DIN lištu, 1x spínací kontakt 16 A, indikace stavu.</t>
  </si>
  <si>
    <t>Instalační relé 230VAC na DIN lištu, 1x přepínací kontakt 16 A, indikace stavu.</t>
  </si>
  <si>
    <t>B.3</t>
  </si>
  <si>
    <t>Odposlech</t>
  </si>
  <si>
    <t>Maticový přepínač/scaler AV signálu. Vstupy: 1× DP, 5× HDMI a 2× HDBT, výstupy 1× HDMI a 1× HDBT výstupy. Přenos po TP kabelu do 100m, HDBT kompatibilní. Video HDMI 2.0, HDCP 2.3 kompatibilní, podporující rozlišení až 4K@60 4:4:4 8 bit. Audio DSP s pevnou strukturou, AEC, Automixer, Feedback suppersion, audio embedding and de-embedding. 8× stereo DP/HDMI a HDBT embedded a 4× MIC/LINE vstupy, 2× stereo DP/HDMI a HDBT embedded a 4× LINE výstupy, analog symetrické úrovně +4dBu (maximum +21dBu), 24bit/48 kHz AD/DAC s low latency. Ovládávání vlastními tlačítky a řídícím systémem RS232/LAN.</t>
  </si>
  <si>
    <t xml:space="preserve">Bezdrátový systém pro sdílení obrazu a zvuku zařízení. Sdílení lze spustit z aplikace, webového rozhraní na webovém prohlížeči nebo USB donglu. Audio deembedér, stero analogový výstup, 1xUSB3.0, HDMI vstup a HDMI výstup s podporou rozlišení 4KUHD@60 4:4:4 a HDMI 2.0, HDCP 2.3 kompatibilní. USB dongle. Napájení LAN(PoE) nebo externím adaptérem. </t>
  </si>
  <si>
    <t>Koncový zesilovač 2x 300/300/150W - 8/4/2Ω, 2x300W 70/100V , DSP procesor - EQ, propusti, limitace a zpoždění, LCD a LAN pro nastavení a ovládání, LED indikace stavu, GPIO, Terminal block vstupy, výstupní šroubovací svorky, spínaný zesilovač a zdroj, výška 2U.</t>
  </si>
  <si>
    <t>Dvoupásmový reproduktor 6,5"+3/4", rozsah (-10dB): 68 Hz to 20 kHz, konické vyzařování min.110° , min. citlivost 88 dBSPL, přepínání 100V výkonu min. 60/30 W, maximální SPL 106 dB, podhledové provedení, barva černá nebo bílá.</t>
  </si>
  <si>
    <t>Rackové příslušenství: napájecí lišty se zásuvkami 230VAC s přepěťovou ochranou T3 dle ČSN, police 1RU 350mm hloubka min. 15kg nosnost, RU šuplík, záslepky, vyvazovací prvky.</t>
  </si>
  <si>
    <t>Mikrofon kapsle se superkardoidní charakteristikou, citlivost 10mV/Pa, frekvenční rozsah 50 ÷ 20k Hz, ekvivalentní šumové pozadí 26 dBA, maximální SPL 130 dB. Včetně windscreenu, mikrofonního předzesilovače s phantomovým napájením a závěsu na strop.</t>
  </si>
  <si>
    <t>Držák pro anténu umístěnou na stojanu nebo na stěně</t>
  </si>
  <si>
    <t>Reproduktor nástěnný 100V/6W, citlivost 94dB, max SPL 102dB, bílé provedení.</t>
  </si>
  <si>
    <t>Nastavitelný tripod na reproduktory, 127-193 cm, nosnost 68 kg</t>
  </si>
  <si>
    <t>Kapacitní mikrofonní vložka s přepínatelnou kardoidní/superkardoidní charakteristikou, 20Hz- 20kHz, citlivost: 1,8/5,7 mV/Pa, maximální SPL 144/150dB, kompatibilní pro daný bezdrátový vysílač.</t>
  </si>
  <si>
    <t>Dynamická mikrofonní vložka s kardoidní charakteristikou, 20Hz- 20kHz, citlivost: 2,1 mV/Pa, maximální SPL 154dB, kompatibilní pro daný bezdrátový vysílač.</t>
  </si>
  <si>
    <t>Mikrofonní stativ s ramenem, výška 900/1605 mm, rameno 435/745 mm, černý.</t>
  </si>
  <si>
    <t>Mediální stanice umožnující současně záznam a streaming až 2 mixovaných/přepínaných video vstupů. 1TB pevný disk pro záznam možnost záznamu na USB disk. Vstupy 2x HDMI, 2xRJ45 pro kamery, HDMI výstup, Audio stereo vstup a výstup, LAN pro konfiguraci a LAN pro streaming. Video komprese H.264. Streaming RTP: MPEG2-TS unicast nebo multicast a nebo RTSP (TCP/ UDP): Max 6 klientů přes veřejnou URL.</t>
  </si>
  <si>
    <t>Reproduktor nástěnný 100V/6W, citlivost 94dB, max SPL 102dB, bílé provedení, ovladač hlasitosti na těle reproduktoru.</t>
  </si>
  <si>
    <t>Salonek 1.18</t>
  </si>
  <si>
    <t>LCD panel určený pro provoz min.16/7, úhlopříčka 98", rozlišení 3840 × 2160 (16:9), pozorovací úhly (H/V) min 170°/170°, jas 350 nitů. Konektivita: min. 1x HDMI 2.0 (HDCP 2.2), řízení: RS232, IR a LAN, VESA uchycení.</t>
  </si>
  <si>
    <t>Koncový zesilovač 4x 300/300/150W - 8/4/2Ω, 2x300W 70/100V , DSP procesor - EQ, propusti, limitace a zpoždění, LCD a LAN pro nastavení a ovládání, LED indikace stavu, GPIO, Terminal block vstupy, výstupní šroubovací svorky, spínaný zesilovač a zdroj, výška 2U.</t>
  </si>
  <si>
    <t>Audio a video</t>
  </si>
  <si>
    <t>Kontrolér řídicího systému s ovládacími tlačítky, zabudovatelný do stěny nebo nábytku. 4 libovonně programovatelné tlačítka, tlačítko zapni/vypni, ovládací kolečko hlasitosti, minimálně dvoubarevné podsvícení tlačítek. Připojení ovládaných periférií minimálně 2x RS232, 1x D IN, 2x Relé, 1x LAN (PoE). Černé nebo bílé provedení.</t>
  </si>
  <si>
    <t>Kontrolér řídicího systému s ovládacími tlačítky, zabudovatelný do stěny nebo nábytku. 8 libovonně programovatelných tlačítek, tlačítko zapni/vypni, ovládací kolečko hlasitosti, minimálně dvoubarevné podsvícení tlačítek. Připojení ovládaných periférií minimálně 2x RS232, 1x D IN, 2x Relé, 1x LAN (PoE). Černé nebo bílé provedení.</t>
  </si>
  <si>
    <t>Nástěný držák pro displeje 80"÷120", náklon 0-5-10-15°, VESA do 1200x800, nosnost 230 kg s nákonem 185 kg, pojistka proti vysazení.</t>
  </si>
  <si>
    <t>Audio media player, modulární 4 sloty pro různé přehávače/karty, ovládání RS232 / LAN, barevný grafický LCD displej a ovládací tlačítka na předním panelu, rackové provedení.</t>
  </si>
  <si>
    <t xml:space="preserve">Modul do modulárního přehrávače, přehrávač internetových rádií. Synchronizuje se s databází obsahující přes 30.000 kanálů s možností filtrování podle žánru, regionu, jazyka aj. Unikátní technologie pro zajištění nepřerušené reprodukce i při krátkodobém výpadku připojení a automatické obnovení přehrávaného kanálu. Symetrický stereofonní audio výstup s regulací úrovně v rozsahu -92dB...+8dB, LAN port. </t>
  </si>
  <si>
    <t>Modul do modulárního přehrávače, přehrávač/rekordér z/na USB. Přehrává  komprimované formáty WAV, FLAC, MP3, OGG, AAC, WMA, nahrává do WAV, MP3, OGG. Symetrický stereofonní audio výstup s regulací úrovně v rozsahu -91dB...+8dB. Symetrický stereofonní audio vstup pro nahrávání.</t>
  </si>
  <si>
    <t>Digitální 4-zónový audio distribuční systém, 2x symetrický vstup Mic/Line s volitelným phantomovým napájením (XLR), 4x nesymetrický stereo vstup (RCA), 1x RJ45 port pro digitální mikrofonní stanice, 8x symetrický stereo výstup (Euro Block). 8x RJ45 port pro připojení nástěnných ovládacích panelů a dalších periferních zařízení, logický řídicí vstup pro prioritní umlčení, odposlechový reproduktor s regulací hlasitosti na čelním panelu. Možnost připojení digitálních mikrofonních stanic pro adresné hlášení s volbou zón a ovládání systému. Možnost ovládání z PC nebo mobilních zařízení prostřednictvím integrovaného webového rozhraní a bezplatné aplikace. Rozhraní TCP/IP a RS232 pro integraci s externími systémy. Napájení 100-240VAC @ 50/60Hz + redundantní napájení 24VDC. 2RU zástavba.</t>
  </si>
  <si>
    <t>Nástěnný ovládací a přípojný panel, 2,5" barevný grafický displej, otočný enkodér pro pohyb v menu a nastavení, 1x vstup Mic (XLR) + 1x vstup Line (stereo RCA) s nezávislou regulací úrovně a indikací přebuzení, černé nebo bílé provedení</t>
  </si>
  <si>
    <t>Digital Signage přehrávač podporující výstupní video až 4K@60p, jednoúčelový průmyslový počítač vyvinutý pro potřeby přehrávání multimediálního obsahu, systém chlazení umožňujícím provoz 24/7. Podpora H.265 a H.264, HTML5 rendering, přehrávání lokálních i síťových zdrojů, IP streaming. Gigabit Ethernet, GPIO, HDMI a analog/digital audio výstup, USB2.0 pro připojení externích zdrojů. WEB GUI i SW pro správu obsahu. Včetně 32GB mikro SD karty. Instalace za LCD display.</t>
  </si>
  <si>
    <t>Gigabitový PoE+ smart switch, L2 podpora: VLAN, LAG, IGMP snooping (v1, v2, and v3), QoS, 5x 1G portů PoE+, přepínací rychlost min. 10 Gbps. PoE rozpočet 62W.</t>
  </si>
  <si>
    <t>PM_X_1,2</t>
  </si>
  <si>
    <t>LCD panel určený pro provoz min.16/7, úhlopříčka 65", rozlišení 3840 × 2160 (16:9), pozorovací úhly (H/V) min 170°/170°, jas 350 nitů. Konektivita: min. 1x HDMI 2.0 (HDCP 2.2), řízení: RS232, IR a LAN, VESA uchycení.</t>
  </si>
  <si>
    <t>Nástěný držák pro displeje 40-80", náklon 0-5-10-15°, VESA 800x400, nosnost 75 kg, pojistka proti vysazení, černý.</t>
  </si>
  <si>
    <t>Dekodér IP steamů NDI/H.265/H.264, SRT, RTMP, RTMPS, HLS, TS over UDP, RTP, a RTSP, na HDMI 4KUHD@60p, PoE</t>
  </si>
  <si>
    <t>DEC_1.20</t>
  </si>
  <si>
    <t>DEC_1,2</t>
  </si>
  <si>
    <t>Zesilovač společný se salonkem a vstupní halou</t>
  </si>
  <si>
    <t>Zesilovač společný se salonkem</t>
  </si>
  <si>
    <t>Vstupní hala 1.15</t>
  </si>
  <si>
    <t>Restaurace 1.34</t>
  </si>
  <si>
    <t>Knihovna 1.06</t>
  </si>
  <si>
    <t>Venkovní displeje</t>
  </si>
  <si>
    <t>Venkovní LCD panel určený pro provoz 24/7 v prostředí -30°C až 50°C s odolností IP56, ochranné sklo s IK10 cetifikací, úhlopříčka 75", rozlišení min. 3840×2160, jas 3500 nitů, typ panelu IPS nebo ADS, LED podsvícení, pozorovací úhly min. 178/178, vstup HDMI, řízení po IP a RS232</t>
  </si>
  <si>
    <t>Držák venkovního displeje a bozční a přední zakrytí displeje.</t>
  </si>
  <si>
    <t xml:space="preserve">Rackový přepojovací panel 2x24 konektory jack vpředu, s konektory D-Sub vzadu. </t>
  </si>
  <si>
    <t xml:space="preserve">Modulární patch panel osazený 24 Cat.6A keystonů 1RU </t>
  </si>
  <si>
    <t>Panel 1RU 19" s 16x otvory průměru 24mm pro panelové konektory typu XLR/etherCON</t>
  </si>
  <si>
    <t>Kabelový žlab 200×50, oceloplechový s víkem</t>
  </si>
  <si>
    <t>Repro kabel SCH 2×4 FRNC/Dca provedení</t>
  </si>
  <si>
    <t>Repro kabel SCH 4×4 FRNC/Dca provedení</t>
  </si>
  <si>
    <t>DMX kabel, 110 Ohm, 2×0,34 mm2, FRNC/Eca provedení</t>
  </si>
  <si>
    <t>Kabel JYSTY 1x2x0,8, FRNC/Dca provedení pro 100V rozvod</t>
  </si>
  <si>
    <t>Přípojné místo do podlahové krabice, panel dle provedení podlahové krabice, konektory: 4× Cat6A, 6× XLR-F, 2× XLR-M, 1× DMX.</t>
  </si>
  <si>
    <t>Přípojné místo venkovní, rozvaděč plechový 500x500x210mm, jedno křídlé dveře, včetně montážní desky, 1x zámek, 1x příruba, konektory: 4× etherCON Cat6A, 2× XLR-F, 2× XLR-M, 1× DMX, 2× 230VAC/16A s víčkem.</t>
  </si>
  <si>
    <t xml:space="preserve"> +420725587828</t>
  </si>
  <si>
    <t>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</si>
</sst>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#,##0\ &quot;Kč&quot;;\-#,##0\ &quot;Kč&quot;"/>
    <numFmt numFmtId="6" formatCode="#,##0\ &quot;Kč&quot;;[Red]\-#,##0\ &quot;Kč&quot;"/>
    <numFmt numFmtId="164" formatCode="#,##0\ &quot;Kč&quot;"/>
    <numFmt numFmtId="165" formatCode="#,##0&quot; Kč&quot;"/>
    <numFmt numFmtId="166" formatCode="#,##0.00\ &quot;Kč&quot;"/>
    <numFmt numFmtId="167" formatCode="#,##0\ [$Kč-405];\-#,##0\ [$Kč-405]"/>
    <numFmt numFmtId="168" formatCode="#,000"/>
    <numFmt numFmtId="169" formatCode="_(#,##0&quot;.&quot;_);;;_(@_)"/>
  </numFmts>
  <fonts count="25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4"/>
      <color rgb="FF002060"/>
      <name val="Arial"/>
      <family val="2"/>
      <charset val="238"/>
    </font>
    <font>
      <b/>
      <sz val="14"/>
      <color theme="9" tint="-0.499984740745262"/>
      <name val="Arial"/>
      <family val="2"/>
      <charset val="238"/>
    </font>
    <font>
      <sz val="12"/>
      <name val="Arial"/>
    </font>
    <font>
      <b/>
      <sz val="14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sz val="9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5" fillId="0" borderId="0"/>
    <xf numFmtId="0" fontId="1" fillId="0" borderId="0"/>
  </cellStyleXfs>
  <cellXfs count="291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166" fontId="4" fillId="0" borderId="0" xfId="0" applyNumberFormat="1" applyFont="1" applyAlignment="1">
      <alignment horizontal="right" vertical="center"/>
    </xf>
    <xf numFmtId="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9" fontId="1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164" fontId="3" fillId="0" borderId="4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66" fontId="7" fillId="0" borderId="6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vertical="center" wrapText="1"/>
    </xf>
    <xf numFmtId="166" fontId="7" fillId="0" borderId="10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64" fontId="8" fillId="0" borderId="18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9" fontId="8" fillId="0" borderId="21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8" fillId="0" borderId="9" xfId="0" applyNumberFormat="1" applyFont="1" applyBorder="1" applyAlignment="1">
      <alignment horizontal="right" vertical="center"/>
    </xf>
    <xf numFmtId="164" fontId="8" fillId="0" borderId="25" xfId="0" applyNumberFormat="1" applyFont="1" applyBorder="1" applyAlignment="1">
      <alignment horizontal="right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166" fontId="7" fillId="0" borderId="27" xfId="0" applyNumberFormat="1" applyFont="1" applyBorder="1" applyAlignment="1">
      <alignment horizontal="right" vertical="center" wrapText="1"/>
    </xf>
    <xf numFmtId="0" fontId="7" fillId="0" borderId="27" xfId="0" applyFont="1" applyBorder="1" applyAlignment="1">
      <alignment horizontal="center" vertical="center" wrapText="1"/>
    </xf>
    <xf numFmtId="164" fontId="7" fillId="0" borderId="25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right" vertical="center"/>
    </xf>
    <xf numFmtId="167" fontId="17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right" vertical="center"/>
    </xf>
    <xf numFmtId="167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7" fillId="2" borderId="0" xfId="0" applyFont="1" applyFill="1" applyAlignment="1">
      <alignment vertical="center"/>
    </xf>
    <xf numFmtId="0" fontId="8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/>
    </xf>
    <xf numFmtId="164" fontId="3" fillId="3" borderId="30" xfId="0" applyNumberFormat="1" applyFont="1" applyFill="1" applyBorder="1" applyAlignment="1">
      <alignment horizontal="center" vertical="center"/>
    </xf>
    <xf numFmtId="164" fontId="3" fillId="3" borderId="30" xfId="0" applyNumberFormat="1" applyFont="1" applyFill="1" applyBorder="1" applyAlignment="1">
      <alignment horizontal="right" vertical="center"/>
    </xf>
    <xf numFmtId="167" fontId="3" fillId="3" borderId="3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168" fontId="5" fillId="0" borderId="29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right" vertical="center"/>
    </xf>
    <xf numFmtId="164" fontId="5" fillId="0" borderId="30" xfId="0" applyNumberFormat="1" applyFont="1" applyBorder="1" applyAlignment="1">
      <alignment vertical="center"/>
    </xf>
    <xf numFmtId="0" fontId="5" fillId="0" borderId="31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6" fontId="5" fillId="0" borderId="30" xfId="0" applyNumberFormat="1" applyFont="1" applyBorder="1" applyAlignment="1">
      <alignment vertical="center" wrapText="1"/>
    </xf>
    <xf numFmtId="165" fontId="5" fillId="0" borderId="30" xfId="0" applyNumberFormat="1" applyFont="1" applyBorder="1" applyAlignment="1">
      <alignment horizontal="right" vertical="center"/>
    </xf>
    <xf numFmtId="5" fontId="5" fillId="0" borderId="1" xfId="1" applyNumberFormat="1" applyBorder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/>
    </xf>
    <xf numFmtId="0" fontId="3" fillId="3" borderId="31" xfId="0" applyFont="1" applyFill="1" applyBorder="1" applyAlignment="1">
      <alignment horizontal="left" vertical="center"/>
    </xf>
    <xf numFmtId="164" fontId="19" fillId="0" borderId="0" xfId="0" applyNumberFormat="1" applyFont="1" applyAlignment="1">
      <alignment vertical="center"/>
    </xf>
    <xf numFmtId="0" fontId="5" fillId="0" borderId="31" xfId="0" applyFont="1" applyBorder="1" applyAlignment="1">
      <alignment horizontal="left" vertical="center" wrapText="1"/>
    </xf>
    <xf numFmtId="166" fontId="5" fillId="0" borderId="31" xfId="0" applyNumberFormat="1" applyFont="1" applyBorder="1" applyAlignment="1">
      <alignment horizontal="left" vertical="center" wrapText="1"/>
    </xf>
    <xf numFmtId="168" fontId="5" fillId="0" borderId="32" xfId="0" applyNumberFormat="1" applyFont="1" applyBorder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right" vertical="center"/>
    </xf>
    <xf numFmtId="166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49" fontId="17" fillId="2" borderId="34" xfId="0" applyNumberFormat="1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left" vertical="center" wrapText="1"/>
    </xf>
    <xf numFmtId="49" fontId="17" fillId="2" borderId="35" xfId="0" applyNumberFormat="1" applyFont="1" applyFill="1" applyBorder="1" applyAlignment="1">
      <alignment horizontal="center" vertical="center"/>
    </xf>
    <xf numFmtId="3" fontId="17" fillId="2" borderId="35" xfId="0" applyNumberFormat="1" applyFont="1" applyFill="1" applyBorder="1" applyAlignment="1">
      <alignment horizontal="center" vertical="center" wrapText="1"/>
    </xf>
    <xf numFmtId="164" fontId="17" fillId="2" borderId="35" xfId="0" applyNumberFormat="1" applyFont="1" applyFill="1" applyBorder="1" applyAlignment="1">
      <alignment horizontal="center" vertical="center"/>
    </xf>
    <xf numFmtId="166" fontId="17" fillId="2" borderId="35" xfId="0" applyNumberFormat="1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left" vertical="center" wrapText="1"/>
    </xf>
    <xf numFmtId="0" fontId="17" fillId="3" borderId="3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left" vertical="center" wrapText="1"/>
    </xf>
    <xf numFmtId="0" fontId="17" fillId="3" borderId="28" xfId="0" applyFont="1" applyFill="1" applyBorder="1" applyAlignment="1">
      <alignment horizontal="left" vertical="center"/>
    </xf>
    <xf numFmtId="164" fontId="17" fillId="3" borderId="28" xfId="0" applyNumberFormat="1" applyFont="1" applyFill="1" applyBorder="1" applyAlignment="1">
      <alignment horizontal="center" vertical="center"/>
    </xf>
    <xf numFmtId="164" fontId="17" fillId="3" borderId="28" xfId="0" applyNumberFormat="1" applyFont="1" applyFill="1" applyBorder="1" applyAlignment="1">
      <alignment horizontal="right" vertical="center"/>
    </xf>
    <xf numFmtId="167" fontId="17" fillId="3" borderId="38" xfId="0" applyNumberFormat="1" applyFont="1" applyFill="1" applyBorder="1" applyAlignment="1">
      <alignment horizontal="right" vertical="center"/>
    </xf>
    <xf numFmtId="0" fontId="18" fillId="3" borderId="39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left" vertical="center" wrapText="1"/>
    </xf>
    <xf numFmtId="0" fontId="18" fillId="3" borderId="30" xfId="0" applyFont="1" applyFill="1" applyBorder="1" applyAlignment="1">
      <alignment horizontal="left" vertical="center"/>
    </xf>
    <xf numFmtId="164" fontId="18" fillId="3" borderId="30" xfId="0" applyNumberFormat="1" applyFont="1" applyFill="1" applyBorder="1" applyAlignment="1">
      <alignment horizontal="center" vertical="center"/>
    </xf>
    <xf numFmtId="164" fontId="18" fillId="3" borderId="30" xfId="0" applyNumberFormat="1" applyFont="1" applyFill="1" applyBorder="1" applyAlignment="1">
      <alignment horizontal="right" vertical="center"/>
    </xf>
    <xf numFmtId="167" fontId="18" fillId="3" borderId="40" xfId="0" applyNumberFormat="1" applyFont="1" applyFill="1" applyBorder="1" applyAlignment="1">
      <alignment horizontal="right" vertical="center"/>
    </xf>
    <xf numFmtId="168" fontId="19" fillId="0" borderId="39" xfId="0" applyNumberFormat="1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center" vertical="center"/>
    </xf>
    <xf numFmtId="164" fontId="19" fillId="0" borderId="30" xfId="0" applyNumberFormat="1" applyFont="1" applyBorder="1" applyAlignment="1">
      <alignment horizontal="right" vertical="center"/>
    </xf>
    <xf numFmtId="164" fontId="19" fillId="0" borderId="30" xfId="0" applyNumberFormat="1" applyFont="1" applyBorder="1" applyAlignment="1">
      <alignment vertical="center"/>
    </xf>
    <xf numFmtId="0" fontId="19" fillId="0" borderId="40" xfId="0" applyFont="1" applyBorder="1" applyAlignment="1">
      <alignment horizontal="left" vertical="center"/>
    </xf>
    <xf numFmtId="0" fontId="19" fillId="0" borderId="30" xfId="0" applyFont="1" applyBorder="1" applyAlignment="1">
      <alignment vertical="center" wrapText="1"/>
    </xf>
    <xf numFmtId="0" fontId="19" fillId="0" borderId="40" xfId="0" applyFont="1" applyBorder="1" applyAlignment="1">
      <alignment vertical="center" wrapText="1"/>
    </xf>
    <xf numFmtId="6" fontId="19" fillId="0" borderId="30" xfId="0" applyNumberFormat="1" applyFont="1" applyBorder="1" applyAlignment="1">
      <alignment vertical="center" wrapText="1"/>
    </xf>
    <xf numFmtId="165" fontId="19" fillId="0" borderId="30" xfId="0" applyNumberFormat="1" applyFont="1" applyBorder="1" applyAlignment="1">
      <alignment horizontal="right" vertical="center"/>
    </xf>
    <xf numFmtId="0" fontId="5" fillId="0" borderId="40" xfId="0" applyFont="1" applyBorder="1" applyAlignment="1">
      <alignment vertical="center"/>
    </xf>
    <xf numFmtId="0" fontId="18" fillId="3" borderId="40" xfId="0" applyFont="1" applyFill="1" applyBorder="1" applyAlignment="1">
      <alignment horizontal="left" vertical="center"/>
    </xf>
    <xf numFmtId="0" fontId="19" fillId="0" borderId="40" xfId="0" applyFont="1" applyBorder="1" applyAlignment="1">
      <alignment horizontal="left" vertical="center" wrapText="1"/>
    </xf>
    <xf numFmtId="166" fontId="19" fillId="0" borderId="40" xfId="0" applyNumberFormat="1" applyFont="1" applyBorder="1" applyAlignment="1">
      <alignment horizontal="left" vertical="center" wrapText="1"/>
    </xf>
    <xf numFmtId="164" fontId="19" fillId="0" borderId="41" xfId="0" applyNumberFormat="1" applyFont="1" applyBorder="1" applyAlignment="1">
      <alignment horizontal="right" vertical="center"/>
    </xf>
    <xf numFmtId="168" fontId="19" fillId="0" borderId="42" xfId="0" applyNumberFormat="1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3" xfId="0" applyFont="1" applyBorder="1" applyAlignment="1">
      <alignment horizontal="left" vertical="center" wrapText="1"/>
    </xf>
    <xf numFmtId="0" fontId="19" fillId="0" borderId="43" xfId="0" applyFont="1" applyBorder="1" applyAlignment="1">
      <alignment horizontal="center" vertical="center" wrapText="1"/>
    </xf>
    <xf numFmtId="164" fontId="19" fillId="0" borderId="33" xfId="0" applyNumberFormat="1" applyFont="1" applyBorder="1" applyAlignment="1">
      <alignment horizontal="right" vertical="center"/>
    </xf>
    <xf numFmtId="164" fontId="19" fillId="0" borderId="43" xfId="0" applyNumberFormat="1" applyFont="1" applyBorder="1" applyAlignment="1">
      <alignment vertical="center"/>
    </xf>
    <xf numFmtId="0" fontId="19" fillId="0" borderId="44" xfId="0" applyFont="1" applyBorder="1" applyAlignment="1">
      <alignment horizontal="left" vertical="center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0" xfId="0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vertical="center"/>
    </xf>
    <xf numFmtId="0" fontId="21" fillId="0" borderId="9" xfId="0" applyFont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center" vertical="center"/>
    </xf>
    <xf numFmtId="164" fontId="22" fillId="5" borderId="1" xfId="0" applyNumberFormat="1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168" fontId="21" fillId="0" borderId="8" xfId="0" applyNumberFormat="1" applyFont="1" applyBorder="1" applyAlignment="1">
      <alignment horizontal="center" vertical="center"/>
    </xf>
    <xf numFmtId="0" fontId="21" fillId="0" borderId="1" xfId="1" applyFont="1" applyBorder="1" applyAlignment="1">
      <alignment horizontal="left" vertical="center" wrapText="1"/>
    </xf>
    <xf numFmtId="165" fontId="21" fillId="0" borderId="1" xfId="0" applyNumberFormat="1" applyFont="1" applyBorder="1" applyAlignment="1">
      <alignment horizontal="right" vertical="center"/>
    </xf>
    <xf numFmtId="0" fontId="21" fillId="0" borderId="9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/>
    </xf>
    <xf numFmtId="164" fontId="21" fillId="0" borderId="1" xfId="1" applyNumberFormat="1" applyFont="1" applyBorder="1" applyAlignment="1">
      <alignment horizontal="right" vertical="center"/>
    </xf>
    <xf numFmtId="0" fontId="21" fillId="0" borderId="9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21" fillId="0" borderId="1" xfId="0" applyNumberFormat="1" applyFont="1" applyBorder="1" applyAlignment="1">
      <alignment horizontal="right" vertical="center"/>
    </xf>
    <xf numFmtId="0" fontId="21" fillId="0" borderId="0" xfId="3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1" xfId="1" applyFont="1" applyBorder="1" applyAlignment="1">
      <alignment horizontal="left" vertical="top" wrapText="1"/>
    </xf>
    <xf numFmtId="0" fontId="0" fillId="0" borderId="1" xfId="1" applyFont="1" applyBorder="1" applyAlignment="1">
      <alignment vertical="top" wrapText="1"/>
    </xf>
    <xf numFmtId="0" fontId="5" fillId="0" borderId="46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 wrapText="1"/>
    </xf>
    <xf numFmtId="164" fontId="5" fillId="0" borderId="46" xfId="0" applyNumberFormat="1" applyFont="1" applyBorder="1" applyAlignment="1">
      <alignment vertical="center"/>
    </xf>
    <xf numFmtId="0" fontId="5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center" vertical="center" wrapText="1"/>
    </xf>
    <xf numFmtId="164" fontId="5" fillId="0" borderId="48" xfId="0" applyNumberFormat="1" applyFont="1" applyBorder="1" applyAlignment="1">
      <alignment horizontal="right" vertical="center"/>
    </xf>
    <xf numFmtId="164" fontId="5" fillId="0" borderId="48" xfId="0" applyNumberFormat="1" applyFont="1" applyBorder="1" applyAlignment="1">
      <alignment vertical="center"/>
    </xf>
    <xf numFmtId="0" fontId="5" fillId="0" borderId="49" xfId="0" applyFont="1" applyBorder="1" applyAlignment="1">
      <alignment horizontal="left" vertical="center" wrapText="1"/>
    </xf>
    <xf numFmtId="168" fontId="0" fillId="0" borderId="29" xfId="0" applyNumberFormat="1" applyBorder="1" applyAlignment="1">
      <alignment horizontal="center" vertical="center"/>
    </xf>
    <xf numFmtId="164" fontId="0" fillId="0" borderId="30" xfId="0" applyNumberFormat="1" applyBorder="1" applyAlignment="1">
      <alignment vertical="center"/>
    </xf>
    <xf numFmtId="0" fontId="0" fillId="0" borderId="40" xfId="0" applyBorder="1" applyAlignment="1">
      <alignment horizontal="left" vertical="center"/>
    </xf>
    <xf numFmtId="164" fontId="0" fillId="0" borderId="0" xfId="0" applyNumberFormat="1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164" fontId="21" fillId="0" borderId="10" xfId="0" applyNumberFormat="1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164" fontId="19" fillId="0" borderId="28" xfId="0" applyNumberFormat="1" applyFont="1" applyBorder="1" applyAlignment="1">
      <alignment vertical="center"/>
    </xf>
    <xf numFmtId="49" fontId="8" fillId="2" borderId="50" xfId="0" applyNumberFormat="1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left" vertical="center" wrapText="1"/>
    </xf>
    <xf numFmtId="49" fontId="8" fillId="2" borderId="51" xfId="0" applyNumberFormat="1" applyFont="1" applyFill="1" applyBorder="1" applyAlignment="1">
      <alignment horizontal="center" vertical="center"/>
    </xf>
    <xf numFmtId="3" fontId="8" fillId="2" borderId="51" xfId="0" applyNumberFormat="1" applyFont="1" applyFill="1" applyBorder="1" applyAlignment="1">
      <alignment horizontal="center" vertical="center" wrapText="1"/>
    </xf>
    <xf numFmtId="164" fontId="8" fillId="2" borderId="51" xfId="0" applyNumberFormat="1" applyFont="1" applyFill="1" applyBorder="1" applyAlignment="1">
      <alignment horizontal="center" vertical="center"/>
    </xf>
    <xf numFmtId="166" fontId="8" fillId="2" borderId="51" xfId="0" applyNumberFormat="1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left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left" vertical="center" wrapText="1"/>
    </xf>
    <xf numFmtId="0" fontId="8" fillId="3" borderId="54" xfId="0" applyFont="1" applyFill="1" applyBorder="1" applyAlignment="1">
      <alignment horizontal="left" vertical="center"/>
    </xf>
    <xf numFmtId="164" fontId="8" fillId="3" borderId="54" xfId="0" applyNumberFormat="1" applyFont="1" applyFill="1" applyBorder="1" applyAlignment="1">
      <alignment horizontal="center" vertical="center"/>
    </xf>
    <xf numFmtId="164" fontId="8" fillId="3" borderId="54" xfId="0" applyNumberFormat="1" applyFont="1" applyFill="1" applyBorder="1" applyAlignment="1">
      <alignment horizontal="right" vertical="center"/>
    </xf>
    <xf numFmtId="167" fontId="8" fillId="3" borderId="55" xfId="0" applyNumberFormat="1" applyFont="1" applyFill="1" applyBorder="1" applyAlignment="1">
      <alignment horizontal="right" vertical="center"/>
    </xf>
    <xf numFmtId="0" fontId="19" fillId="0" borderId="31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0" fontId="21" fillId="0" borderId="59" xfId="0" applyFont="1" applyBorder="1" applyAlignment="1">
      <alignment vertical="center" wrapText="1"/>
    </xf>
    <xf numFmtId="0" fontId="0" fillId="0" borderId="41" xfId="0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/>
    </xf>
    <xf numFmtId="164" fontId="5" fillId="0" borderId="4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vertical="top" wrapText="1"/>
    </xf>
    <xf numFmtId="0" fontId="0" fillId="0" borderId="40" xfId="0" applyBorder="1" applyAlignment="1">
      <alignment vertical="center"/>
    </xf>
    <xf numFmtId="164" fontId="0" fillId="0" borderId="30" xfId="0" applyNumberFormat="1" applyBorder="1" applyAlignment="1">
      <alignment horizontal="right" vertical="center"/>
    </xf>
    <xf numFmtId="0" fontId="0" fillId="0" borderId="31" xfId="0" applyBorder="1" applyAlignment="1">
      <alignment horizontal="left" vertical="center" wrapText="1"/>
    </xf>
    <xf numFmtId="0" fontId="0" fillId="0" borderId="45" xfId="0" applyBorder="1" applyAlignment="1">
      <alignment horizontal="center" vertical="center"/>
    </xf>
    <xf numFmtId="164" fontId="0" fillId="0" borderId="60" xfId="0" applyNumberFormat="1" applyBorder="1" applyAlignment="1">
      <alignment vertical="center"/>
    </xf>
    <xf numFmtId="0" fontId="3" fillId="3" borderId="45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64" fontId="3" fillId="3" borderId="60" xfId="0" applyNumberFormat="1" applyFont="1" applyFill="1" applyBorder="1" applyAlignment="1">
      <alignment horizontal="right" vertical="center"/>
    </xf>
    <xf numFmtId="164" fontId="0" fillId="0" borderId="60" xfId="0" applyNumberFormat="1" applyBorder="1" applyAlignment="1">
      <alignment horizontal="right" vertical="center"/>
    </xf>
    <xf numFmtId="164" fontId="5" fillId="0" borderId="60" xfId="0" applyNumberFormat="1" applyFont="1" applyBorder="1" applyAlignment="1">
      <alignment vertical="center"/>
    </xf>
    <xf numFmtId="0" fontId="5" fillId="0" borderId="41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vertical="center" wrapText="1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left" vertical="center"/>
    </xf>
    <xf numFmtId="168" fontId="0" fillId="0" borderId="39" xfId="0" applyNumberFormat="1" applyBorder="1" applyAlignment="1">
      <alignment horizontal="center" vertical="center"/>
    </xf>
    <xf numFmtId="0" fontId="0" fillId="0" borderId="40" xfId="0" applyBorder="1" applyAlignment="1">
      <alignment vertical="center" wrapText="1"/>
    </xf>
    <xf numFmtId="0" fontId="0" fillId="0" borderId="40" xfId="0" applyBorder="1" applyAlignment="1">
      <alignment horizontal="left" vertical="center" wrapText="1"/>
    </xf>
    <xf numFmtId="166" fontId="0" fillId="0" borderId="40" xfId="0" applyNumberFormat="1" applyBorder="1" applyAlignment="1">
      <alignment horizontal="left" vertical="center" wrapText="1"/>
    </xf>
    <xf numFmtId="3" fontId="0" fillId="0" borderId="0" xfId="0" applyNumberFormat="1"/>
    <xf numFmtId="49" fontId="9" fillId="0" borderId="0" xfId="0" applyNumberFormat="1" applyFont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</cellXfs>
  <cellStyles count="5">
    <cellStyle name="Normální" xfId="0" builtinId="0"/>
    <cellStyle name="Normální 2 2" xfId="3" xr:uid="{00000000-0005-0000-0000-000001000000}"/>
    <cellStyle name="Normální 3" xfId="4" xr:uid="{00000000-0005-0000-0000-000002000000}"/>
    <cellStyle name="Normální 3 10 2" xfId="2" xr:uid="{00000000-0005-0000-0000-000003000000}"/>
    <cellStyle name="normální_Zadávací podklad pro profese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H33"/>
  <sheetViews>
    <sheetView view="pageBreakPreview" zoomScaleNormal="100" zoomScaleSheetLayoutView="100" workbookViewId="0">
      <selection activeCell="F35" sqref="F35"/>
    </sheetView>
  </sheetViews>
  <sheetFormatPr defaultColWidth="9.28515625" defaultRowHeight="12.75" x14ac:dyDescent="0.2"/>
  <cols>
    <col min="1" max="1" width="12.28515625" style="46" customWidth="1"/>
    <col min="2" max="2" width="27.42578125" style="46" customWidth="1"/>
    <col min="3" max="3" width="19.7109375" style="51" customWidth="1"/>
    <col min="4" max="4" width="6.7109375" style="52" customWidth="1"/>
    <col min="5" max="5" width="20.7109375" style="50" customWidth="1"/>
    <col min="6" max="6" width="16" style="45" customWidth="1"/>
    <col min="7" max="7" width="8.28515625" style="46" customWidth="1"/>
    <col min="8" max="8" width="16.7109375" style="47" customWidth="1"/>
    <col min="9" max="9" width="15.28515625" style="46" customWidth="1"/>
    <col min="10" max="10" width="9.28515625" style="46"/>
    <col min="11" max="11" width="9.42578125" style="46" bestFit="1" customWidth="1"/>
    <col min="12" max="16384" width="9.28515625" style="46"/>
  </cols>
  <sheetData>
    <row r="1" spans="1:1022" s="6" customFormat="1" ht="18" x14ac:dyDescent="0.2">
      <c r="A1" s="66" t="s">
        <v>8</v>
      </c>
      <c r="B1" s="67" t="s">
        <v>9</v>
      </c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5"/>
      <c r="AME1" s="5"/>
      <c r="AMF1" s="5"/>
      <c r="AMG1" s="5"/>
      <c r="AMH1" s="5"/>
    </row>
    <row r="2" spans="1:1022" s="9" customFormat="1" ht="15.75" x14ac:dyDescent="0.2">
      <c r="A2" s="66" t="s">
        <v>10</v>
      </c>
      <c r="B2" s="68" t="s">
        <v>11</v>
      </c>
      <c r="C2" s="7"/>
      <c r="D2" s="8"/>
      <c r="E2" s="8"/>
    </row>
    <row r="3" spans="1:1022" s="9" customFormat="1" ht="15" x14ac:dyDescent="0.2">
      <c r="A3" s="66"/>
      <c r="B3" s="78"/>
      <c r="C3" s="7"/>
      <c r="D3" s="8"/>
      <c r="E3" s="8"/>
    </row>
    <row r="4" spans="1:1022" s="13" customFormat="1" ht="18" x14ac:dyDescent="0.2">
      <c r="A4" s="66" t="s">
        <v>12</v>
      </c>
      <c r="B4" s="78" t="s">
        <v>13</v>
      </c>
      <c r="C4" s="11"/>
      <c r="D4" s="12"/>
      <c r="E4" s="12"/>
    </row>
    <row r="5" spans="1:1022" s="6" customFormat="1" ht="15" x14ac:dyDescent="0.2">
      <c r="A5" s="66" t="s">
        <v>14</v>
      </c>
      <c r="B5" s="78" t="s">
        <v>15</v>
      </c>
      <c r="C5" s="2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5"/>
      <c r="AME5" s="5"/>
      <c r="AMF5" s="5"/>
      <c r="AMG5" s="5"/>
      <c r="AMH5" s="5"/>
    </row>
    <row r="6" spans="1:1022" s="6" customFormat="1" ht="15" x14ac:dyDescent="0.2">
      <c r="A6" s="66" t="s">
        <v>16</v>
      </c>
      <c r="B6" s="279" t="s">
        <v>216</v>
      </c>
      <c r="C6" s="14"/>
      <c r="D6" s="14"/>
      <c r="E6" s="1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5"/>
      <c r="AME6" s="5"/>
      <c r="AMF6" s="5"/>
      <c r="AMG6" s="5"/>
      <c r="AMH6" s="5"/>
    </row>
    <row r="7" spans="1:1022" s="6" customFormat="1" ht="15" x14ac:dyDescent="0.2">
      <c r="A7" s="15"/>
      <c r="B7" s="1"/>
      <c r="C7" s="2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5"/>
      <c r="AME7" s="5"/>
      <c r="AMF7" s="5"/>
      <c r="AMG7" s="5"/>
      <c r="AMH7" s="5"/>
    </row>
    <row r="8" spans="1:1022" s="17" customFormat="1" ht="18" x14ac:dyDescent="0.25">
      <c r="A8" s="10" t="s">
        <v>1</v>
      </c>
      <c r="B8" s="16"/>
      <c r="C8" s="16"/>
      <c r="D8" s="16"/>
      <c r="E8" s="16"/>
      <c r="F8" s="16"/>
      <c r="H8" s="18"/>
      <c r="I8" s="19"/>
      <c r="J8" s="20"/>
      <c r="K8" s="21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</row>
    <row r="9" spans="1:1022" s="6" customFormat="1" ht="15" thickBot="1" x14ac:dyDescent="0.25">
      <c r="A9" s="22"/>
      <c r="B9" s="1"/>
      <c r="C9" s="2"/>
      <c r="D9" s="3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5"/>
      <c r="AME9" s="5"/>
      <c r="AMF9" s="5"/>
      <c r="AMG9" s="5"/>
      <c r="AMH9" s="5"/>
    </row>
    <row r="10" spans="1:1022" s="26" customFormat="1" ht="26.25" thickBot="1" x14ac:dyDescent="0.25">
      <c r="A10" s="23" t="s">
        <v>2</v>
      </c>
      <c r="B10" s="24" t="s">
        <v>3</v>
      </c>
      <c r="C10" s="24" t="s">
        <v>4</v>
      </c>
      <c r="D10" s="24" t="s">
        <v>5</v>
      </c>
      <c r="E10" s="25" t="s">
        <v>6</v>
      </c>
    </row>
    <row r="11" spans="1:1022" s="32" customFormat="1" ht="14.25" x14ac:dyDescent="0.2">
      <c r="A11" s="27">
        <v>1</v>
      </c>
      <c r="B11" s="28" t="str">
        <f>Sal!C2</f>
        <v>Sál 1.23</v>
      </c>
      <c r="C11" s="29">
        <f>Sal!G2</f>
        <v>0</v>
      </c>
      <c r="D11" s="30">
        <v>1</v>
      </c>
      <c r="E11" s="31">
        <f t="shared" ref="E11:E16" si="0">C11*D11</f>
        <v>0</v>
      </c>
    </row>
    <row r="12" spans="1:1022" s="32" customFormat="1" ht="14.25" x14ac:dyDescent="0.2">
      <c r="A12" s="33">
        <f t="shared" ref="A12:A15" si="1">A11+1</f>
        <v>2</v>
      </c>
      <c r="B12" s="34" t="str">
        <f>Slanonek!C2</f>
        <v>Salonek 1.18</v>
      </c>
      <c r="C12" s="35">
        <f>Slanonek!G2</f>
        <v>0</v>
      </c>
      <c r="D12" s="36">
        <v>1</v>
      </c>
      <c r="E12" s="37">
        <f t="shared" si="0"/>
        <v>0</v>
      </c>
    </row>
    <row r="13" spans="1:1022" s="32" customFormat="1" ht="14.25" x14ac:dyDescent="0.2">
      <c r="A13" s="33">
        <f t="shared" si="1"/>
        <v>3</v>
      </c>
      <c r="B13" s="34" t="str">
        <f>'Vstupni hala'!C2</f>
        <v>Vstupní hala 1.15</v>
      </c>
      <c r="C13" s="35">
        <f>'Vstupni hala'!G2</f>
        <v>0</v>
      </c>
      <c r="D13" s="36">
        <v>1</v>
      </c>
      <c r="E13" s="37">
        <f t="shared" si="0"/>
        <v>0</v>
      </c>
    </row>
    <row r="14" spans="1:1022" s="32" customFormat="1" ht="14.25" x14ac:dyDescent="0.2">
      <c r="A14" s="33">
        <f t="shared" si="1"/>
        <v>4</v>
      </c>
      <c r="B14" s="38" t="str">
        <f>Restaurace!C2</f>
        <v>Restaurace 1.34</v>
      </c>
      <c r="C14" s="39">
        <f>Restaurace!G2</f>
        <v>0</v>
      </c>
      <c r="D14" s="40">
        <v>1</v>
      </c>
      <c r="E14" s="37">
        <f t="shared" si="0"/>
        <v>0</v>
      </c>
    </row>
    <row r="15" spans="1:1022" s="32" customFormat="1" ht="14.25" x14ac:dyDescent="0.2">
      <c r="A15" s="33">
        <f t="shared" si="1"/>
        <v>5</v>
      </c>
      <c r="B15" s="38" t="str">
        <f>Ucebna!C2</f>
        <v>Učebna 1.20</v>
      </c>
      <c r="C15" s="39">
        <f>Ucebna!G2</f>
        <v>0</v>
      </c>
      <c r="D15" s="40">
        <v>1</v>
      </c>
      <c r="E15" s="37">
        <f t="shared" si="0"/>
        <v>0</v>
      </c>
    </row>
    <row r="16" spans="1:1022" s="32" customFormat="1" ht="15" thickBot="1" x14ac:dyDescent="0.25">
      <c r="A16" s="60">
        <f>A15+1</f>
        <v>6</v>
      </c>
      <c r="B16" s="61" t="str">
        <f>'Info system'!C2</f>
        <v>Informační systém</v>
      </c>
      <c r="C16" s="62">
        <f>'Info system'!G2</f>
        <v>0</v>
      </c>
      <c r="D16" s="63">
        <v>1</v>
      </c>
      <c r="E16" s="64">
        <f t="shared" si="0"/>
        <v>0</v>
      </c>
    </row>
    <row r="17" spans="1:8" s="26" customFormat="1" ht="15.75" x14ac:dyDescent="0.2">
      <c r="A17" s="280" t="s">
        <v>217</v>
      </c>
      <c r="B17" s="281"/>
      <c r="C17" s="281"/>
      <c r="D17" s="282"/>
      <c r="E17" s="41">
        <f>SUM(E11:E16)</f>
        <v>0</v>
      </c>
      <c r="F17" s="42"/>
      <c r="G17" s="43"/>
    </row>
    <row r="18" spans="1:8" ht="16.5" thickBot="1" x14ac:dyDescent="0.25">
      <c r="A18" s="283" t="s">
        <v>7</v>
      </c>
      <c r="B18" s="284"/>
      <c r="C18" s="284"/>
      <c r="D18" s="285"/>
      <c r="E18" s="44">
        <f>E17*1.21</f>
        <v>0</v>
      </c>
    </row>
    <row r="19" spans="1:8" ht="15.75" x14ac:dyDescent="0.2">
      <c r="A19" s="48"/>
      <c r="B19" s="48"/>
      <c r="C19" s="48"/>
      <c r="D19" s="48"/>
      <c r="E19" s="49"/>
      <c r="F19" s="209"/>
    </row>
    <row r="20" spans="1:8" ht="13.5" thickBot="1" x14ac:dyDescent="0.25">
      <c r="A20" s="65"/>
    </row>
    <row r="21" spans="1:8" s="56" customFormat="1" ht="15.75" x14ac:dyDescent="0.2">
      <c r="A21" s="286"/>
      <c r="B21" s="287"/>
      <c r="C21" s="53"/>
      <c r="D21" s="54"/>
      <c r="E21" s="41"/>
      <c r="F21" s="55"/>
      <c r="H21" s="57"/>
    </row>
    <row r="22" spans="1:8" ht="15.75" x14ac:dyDescent="0.2">
      <c r="A22" s="288"/>
      <c r="B22" s="289"/>
      <c r="C22" s="289"/>
      <c r="D22" s="290"/>
      <c r="E22" s="58"/>
    </row>
    <row r="23" spans="1:8" ht="16.5" thickBot="1" x14ac:dyDescent="0.25">
      <c r="A23" s="283"/>
      <c r="B23" s="284"/>
      <c r="C23" s="284"/>
      <c r="D23" s="284"/>
      <c r="E23" s="59"/>
    </row>
    <row r="28" spans="1:8" ht="15.75" x14ac:dyDescent="0.2">
      <c r="B28"/>
      <c r="D28" s="68"/>
      <c r="E28" s="69"/>
      <c r="F28" s="70"/>
      <c r="G28" s="71"/>
      <c r="H28" s="72"/>
    </row>
    <row r="29" spans="1:8" ht="15" x14ac:dyDescent="0.2">
      <c r="B29"/>
      <c r="D29" s="73"/>
      <c r="E29" s="74"/>
      <c r="F29" s="75"/>
      <c r="G29" s="76"/>
      <c r="H29" s="77"/>
    </row>
    <row r="30" spans="1:8" ht="15" x14ac:dyDescent="0.2">
      <c r="B30"/>
      <c r="D30" s="73"/>
      <c r="E30" s="74"/>
      <c r="F30" s="75"/>
      <c r="G30" s="76"/>
      <c r="H30" s="77"/>
    </row>
    <row r="31" spans="1:8" ht="15" x14ac:dyDescent="0.2">
      <c r="B31"/>
      <c r="D31" s="73"/>
      <c r="E31" s="74"/>
      <c r="F31" s="75"/>
      <c r="G31" s="76"/>
      <c r="H31" s="77"/>
    </row>
    <row r="32" spans="1:8" ht="15" x14ac:dyDescent="0.2">
      <c r="B32"/>
      <c r="D32" s="73"/>
      <c r="E32" s="74"/>
      <c r="F32" s="75"/>
      <c r="G32" s="76"/>
      <c r="H32" s="77"/>
    </row>
    <row r="33" spans="2:8" ht="15" x14ac:dyDescent="0.2">
      <c r="B33"/>
      <c r="D33" s="73"/>
      <c r="E33" s="74"/>
      <c r="F33" s="75"/>
      <c r="G33" s="76"/>
      <c r="H33" s="77"/>
    </row>
  </sheetData>
  <mergeCells count="5">
    <mergeCell ref="A17:D17"/>
    <mergeCell ref="A18:D18"/>
    <mergeCell ref="A21:B21"/>
    <mergeCell ref="A22:D22"/>
    <mergeCell ref="A23:D23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45"/>
  <sheetViews>
    <sheetView tabSelected="1" view="pageBreakPreview" topLeftCell="A28" zoomScaleNormal="100" zoomScaleSheetLayoutView="100" workbookViewId="0">
      <selection activeCell="G47" sqref="G47"/>
    </sheetView>
  </sheetViews>
  <sheetFormatPr defaultColWidth="14.42578125" defaultRowHeight="12.75" x14ac:dyDescent="0.2"/>
  <cols>
    <col min="1" max="1" width="5.7109375" customWidth="1"/>
    <col min="2" max="2" width="12.7109375" customWidth="1"/>
    <col min="3" max="3" width="63.7109375" customWidth="1"/>
    <col min="4" max="4" width="5.7109375" customWidth="1"/>
    <col min="5" max="5" width="6.7109375" customWidth="1"/>
    <col min="6" max="6" width="13.7109375" customWidth="1"/>
    <col min="7" max="7" width="15.7109375" customWidth="1"/>
    <col min="8" max="8" width="30.7109375" customWidth="1"/>
    <col min="9" max="9" width="18.42578125" customWidth="1"/>
  </cols>
  <sheetData>
    <row r="1" spans="1:11" ht="16.5" thickBot="1" x14ac:dyDescent="0.25">
      <c r="A1" s="219" t="s">
        <v>17</v>
      </c>
      <c r="B1" s="220" t="s">
        <v>18</v>
      </c>
      <c r="C1" s="221" t="s">
        <v>19</v>
      </c>
      <c r="D1" s="222" t="s">
        <v>20</v>
      </c>
      <c r="E1" s="223" t="s">
        <v>21</v>
      </c>
      <c r="F1" s="224" t="s">
        <v>22</v>
      </c>
      <c r="G1" s="225" t="s">
        <v>23</v>
      </c>
      <c r="H1" s="226" t="s">
        <v>24</v>
      </c>
      <c r="I1" s="79"/>
    </row>
    <row r="2" spans="1:11" ht="15.75" x14ac:dyDescent="0.2">
      <c r="A2" s="227" t="s">
        <v>25</v>
      </c>
      <c r="B2" s="228"/>
      <c r="C2" s="229" t="s">
        <v>92</v>
      </c>
      <c r="D2" s="230"/>
      <c r="E2" s="228"/>
      <c r="F2" s="231"/>
      <c r="G2" s="232">
        <f>G3+G23+G40+G47+G56+G64+G74+G83+G93</f>
        <v>0</v>
      </c>
      <c r="H2" s="233"/>
      <c r="I2" s="79"/>
    </row>
    <row r="3" spans="1:11" x14ac:dyDescent="0.2">
      <c r="A3" s="81" t="s">
        <v>26</v>
      </c>
      <c r="B3" s="82"/>
      <c r="C3" s="83" t="s">
        <v>27</v>
      </c>
      <c r="D3" s="84"/>
      <c r="E3" s="82"/>
      <c r="F3" s="85"/>
      <c r="G3" s="86">
        <f>SUM(G4:G22)</f>
        <v>0</v>
      </c>
      <c r="H3" s="87"/>
      <c r="I3" s="88"/>
    </row>
    <row r="4" spans="1:11" ht="51" x14ac:dyDescent="0.2">
      <c r="A4" s="89">
        <v>1</v>
      </c>
      <c r="B4" s="90" t="s">
        <v>28</v>
      </c>
      <c r="C4" s="91" t="s">
        <v>29</v>
      </c>
      <c r="D4" s="92" t="s">
        <v>30</v>
      </c>
      <c r="E4" s="92">
        <v>1</v>
      </c>
      <c r="F4" s="93">
        <v>0</v>
      </c>
      <c r="G4" s="94">
        <f t="shared" ref="G4:G22" si="0">E4*F4</f>
        <v>0</v>
      </c>
      <c r="H4" s="95"/>
      <c r="I4" s="96"/>
    </row>
    <row r="5" spans="1:11" ht="63.75" x14ac:dyDescent="0.2">
      <c r="A5" s="89">
        <f t="shared" ref="A5:A22" si="1">A4+1</f>
        <v>2</v>
      </c>
      <c r="B5" s="90" t="s">
        <v>31</v>
      </c>
      <c r="C5" s="97" t="s">
        <v>32</v>
      </c>
      <c r="D5" s="92" t="s">
        <v>30</v>
      </c>
      <c r="E5" s="92">
        <v>1</v>
      </c>
      <c r="F5" s="93">
        <v>0</v>
      </c>
      <c r="G5" s="94">
        <f t="shared" si="0"/>
        <v>0</v>
      </c>
      <c r="H5" s="95"/>
      <c r="I5" s="96"/>
    </row>
    <row r="6" spans="1:11" ht="25.5" x14ac:dyDescent="0.2">
      <c r="A6" s="89">
        <f t="shared" si="1"/>
        <v>3</v>
      </c>
      <c r="B6" s="90" t="s">
        <v>31</v>
      </c>
      <c r="C6" s="97" t="s">
        <v>33</v>
      </c>
      <c r="D6" s="92" t="s">
        <v>30</v>
      </c>
      <c r="E6" s="92">
        <v>1</v>
      </c>
      <c r="F6" s="93">
        <v>0</v>
      </c>
      <c r="G6" s="94">
        <f t="shared" si="0"/>
        <v>0</v>
      </c>
      <c r="H6" s="95"/>
      <c r="I6" s="96"/>
    </row>
    <row r="7" spans="1:11" ht="25.5" x14ac:dyDescent="0.2">
      <c r="A7" s="89">
        <f t="shared" si="1"/>
        <v>4</v>
      </c>
      <c r="B7" s="90" t="s">
        <v>31</v>
      </c>
      <c r="C7" s="97" t="s">
        <v>34</v>
      </c>
      <c r="D7" s="92" t="s">
        <v>30</v>
      </c>
      <c r="E7" s="92">
        <v>1</v>
      </c>
      <c r="F7" s="94">
        <v>0</v>
      </c>
      <c r="G7" s="94">
        <f t="shared" si="0"/>
        <v>0</v>
      </c>
      <c r="H7" s="95"/>
      <c r="I7" s="96"/>
      <c r="K7" s="278"/>
    </row>
    <row r="8" spans="1:11" ht="38.25" x14ac:dyDescent="0.2">
      <c r="A8" s="89">
        <f t="shared" si="1"/>
        <v>5</v>
      </c>
      <c r="B8" s="90" t="s">
        <v>31</v>
      </c>
      <c r="C8" s="97" t="s">
        <v>35</v>
      </c>
      <c r="D8" s="92" t="s">
        <v>30</v>
      </c>
      <c r="E8" s="92">
        <v>1</v>
      </c>
      <c r="F8" s="94">
        <v>0</v>
      </c>
      <c r="G8" s="94">
        <f t="shared" si="0"/>
        <v>0</v>
      </c>
      <c r="H8" s="98"/>
      <c r="I8" s="96"/>
      <c r="K8" s="278"/>
    </row>
    <row r="9" spans="1:11" ht="63.75" x14ac:dyDescent="0.2">
      <c r="A9" s="89">
        <f t="shared" si="1"/>
        <v>6</v>
      </c>
      <c r="B9" s="92" t="s">
        <v>36</v>
      </c>
      <c r="C9" s="97" t="s">
        <v>37</v>
      </c>
      <c r="D9" s="92" t="s">
        <v>30</v>
      </c>
      <c r="E9" s="92">
        <v>2</v>
      </c>
      <c r="F9" s="94">
        <v>0</v>
      </c>
      <c r="G9" s="94">
        <f t="shared" si="0"/>
        <v>0</v>
      </c>
      <c r="H9" s="98"/>
      <c r="I9" s="96"/>
      <c r="K9" s="278"/>
    </row>
    <row r="10" spans="1:11" ht="63.75" x14ac:dyDescent="0.2">
      <c r="A10" s="89">
        <f t="shared" si="1"/>
        <v>7</v>
      </c>
      <c r="B10" s="92" t="s">
        <v>38</v>
      </c>
      <c r="C10" s="163" t="s">
        <v>39</v>
      </c>
      <c r="D10" s="92" t="s">
        <v>30</v>
      </c>
      <c r="E10" s="92">
        <v>2</v>
      </c>
      <c r="F10" s="94">
        <v>0</v>
      </c>
      <c r="G10" s="94">
        <f t="shared" si="0"/>
        <v>0</v>
      </c>
      <c r="H10" s="98"/>
      <c r="I10" s="96"/>
      <c r="K10" s="278"/>
    </row>
    <row r="11" spans="1:11" ht="63.75" x14ac:dyDescent="0.2">
      <c r="A11" s="89">
        <f t="shared" si="1"/>
        <v>8</v>
      </c>
      <c r="B11" s="92" t="s">
        <v>40</v>
      </c>
      <c r="C11" s="163" t="s">
        <v>41</v>
      </c>
      <c r="D11" s="92" t="s">
        <v>30</v>
      </c>
      <c r="E11" s="92">
        <v>1</v>
      </c>
      <c r="F11" s="94">
        <v>0</v>
      </c>
      <c r="G11" s="94">
        <f t="shared" si="0"/>
        <v>0</v>
      </c>
      <c r="H11" s="98"/>
      <c r="I11" s="96"/>
      <c r="K11" s="278"/>
    </row>
    <row r="12" spans="1:11" ht="25.5" x14ac:dyDescent="0.2">
      <c r="A12" s="89">
        <f t="shared" si="1"/>
        <v>9</v>
      </c>
      <c r="B12" s="92" t="s">
        <v>42</v>
      </c>
      <c r="C12" s="163" t="s">
        <v>214</v>
      </c>
      <c r="D12" s="92" t="s">
        <v>30</v>
      </c>
      <c r="E12" s="92">
        <v>1</v>
      </c>
      <c r="F12" s="94">
        <v>0</v>
      </c>
      <c r="G12" s="94">
        <f t="shared" si="0"/>
        <v>0</v>
      </c>
      <c r="H12" s="98"/>
      <c r="I12" s="96"/>
      <c r="K12" s="278"/>
    </row>
    <row r="13" spans="1:11" ht="38.25" x14ac:dyDescent="0.2">
      <c r="A13" s="89">
        <f t="shared" si="1"/>
        <v>10</v>
      </c>
      <c r="B13" s="92" t="s">
        <v>43</v>
      </c>
      <c r="C13" s="97" t="s">
        <v>44</v>
      </c>
      <c r="D13" s="92" t="s">
        <v>30</v>
      </c>
      <c r="E13" s="92">
        <v>2</v>
      </c>
      <c r="F13" s="94">
        <v>0</v>
      </c>
      <c r="G13" s="94">
        <f t="shared" si="0"/>
        <v>0</v>
      </c>
      <c r="H13" s="98"/>
      <c r="I13" s="96"/>
      <c r="K13" s="278"/>
    </row>
    <row r="14" spans="1:11" ht="51" x14ac:dyDescent="0.2">
      <c r="A14" s="89">
        <f t="shared" si="1"/>
        <v>11</v>
      </c>
      <c r="B14" s="167" t="s">
        <v>192</v>
      </c>
      <c r="C14" s="163" t="s">
        <v>215</v>
      </c>
      <c r="D14" s="167" t="s">
        <v>30</v>
      </c>
      <c r="E14" s="92">
        <v>2</v>
      </c>
      <c r="F14" s="94">
        <v>0</v>
      </c>
      <c r="G14" s="94">
        <f t="shared" si="0"/>
        <v>0</v>
      </c>
      <c r="H14" s="164"/>
      <c r="I14" s="96"/>
      <c r="K14" s="278"/>
    </row>
    <row r="15" spans="1:11" ht="76.5" x14ac:dyDescent="0.2">
      <c r="A15" s="89">
        <f t="shared" si="1"/>
        <v>12</v>
      </c>
      <c r="B15" s="92" t="s">
        <v>45</v>
      </c>
      <c r="C15" s="163" t="s">
        <v>165</v>
      </c>
      <c r="D15" s="92" t="s">
        <v>30</v>
      </c>
      <c r="E15" s="92">
        <v>1</v>
      </c>
      <c r="F15" s="94">
        <v>0</v>
      </c>
      <c r="G15" s="94">
        <f t="shared" si="0"/>
        <v>0</v>
      </c>
      <c r="H15" s="164"/>
      <c r="I15" s="96"/>
      <c r="K15" s="278"/>
    </row>
    <row r="16" spans="1:11" ht="38.25" x14ac:dyDescent="0.2">
      <c r="A16" s="89">
        <f t="shared" si="1"/>
        <v>13</v>
      </c>
      <c r="B16" s="92" t="s">
        <v>45</v>
      </c>
      <c r="C16" s="97" t="s">
        <v>46</v>
      </c>
      <c r="D16" s="92" t="s">
        <v>30</v>
      </c>
      <c r="E16" s="92">
        <v>1</v>
      </c>
      <c r="F16" s="99">
        <v>0</v>
      </c>
      <c r="G16" s="94">
        <f t="shared" si="0"/>
        <v>0</v>
      </c>
      <c r="H16" s="164"/>
      <c r="I16" s="88"/>
      <c r="K16" s="278"/>
    </row>
    <row r="17" spans="1:11" ht="127.5" x14ac:dyDescent="0.2">
      <c r="A17" s="89">
        <f t="shared" si="1"/>
        <v>14</v>
      </c>
      <c r="B17" s="167" t="s">
        <v>113</v>
      </c>
      <c r="C17" s="165" t="s">
        <v>164</v>
      </c>
      <c r="D17" s="92" t="s">
        <v>30</v>
      </c>
      <c r="E17" s="92">
        <v>1</v>
      </c>
      <c r="F17" s="100">
        <v>0</v>
      </c>
      <c r="G17" s="94">
        <f t="shared" si="0"/>
        <v>0</v>
      </c>
      <c r="H17" s="166"/>
      <c r="I17" s="88"/>
      <c r="K17" s="278"/>
    </row>
    <row r="18" spans="1:11" ht="51" x14ac:dyDescent="0.2">
      <c r="A18" s="89">
        <f t="shared" si="1"/>
        <v>15</v>
      </c>
      <c r="B18" s="167" t="s">
        <v>114</v>
      </c>
      <c r="C18" s="165" t="s">
        <v>115</v>
      </c>
      <c r="D18" s="167" t="s">
        <v>30</v>
      </c>
      <c r="E18" s="92">
        <v>1</v>
      </c>
      <c r="F18" s="100">
        <v>0</v>
      </c>
      <c r="G18" s="94">
        <f t="shared" si="0"/>
        <v>0</v>
      </c>
      <c r="H18" s="166"/>
      <c r="I18" s="88"/>
      <c r="K18" s="278"/>
    </row>
    <row r="19" spans="1:11" ht="38.25" x14ac:dyDescent="0.2">
      <c r="A19" s="89">
        <f t="shared" si="1"/>
        <v>16</v>
      </c>
      <c r="B19" s="92" t="s">
        <v>47</v>
      </c>
      <c r="C19" s="91" t="s">
        <v>48</v>
      </c>
      <c r="D19" s="92" t="s">
        <v>30</v>
      </c>
      <c r="E19" s="92">
        <v>1</v>
      </c>
      <c r="F19" s="94">
        <v>0</v>
      </c>
      <c r="G19" s="94">
        <f t="shared" si="0"/>
        <v>0</v>
      </c>
      <c r="H19" s="95"/>
      <c r="I19" s="96"/>
      <c r="K19" s="278"/>
    </row>
    <row r="20" spans="1:11" ht="38.25" x14ac:dyDescent="0.2">
      <c r="A20" s="206">
        <f t="shared" si="1"/>
        <v>17</v>
      </c>
      <c r="B20" s="167" t="s">
        <v>47</v>
      </c>
      <c r="C20" s="165" t="s">
        <v>168</v>
      </c>
      <c r="D20" s="167" t="s">
        <v>50</v>
      </c>
      <c r="E20" s="167">
        <v>1</v>
      </c>
      <c r="F20" s="207">
        <v>0</v>
      </c>
      <c r="G20" s="207">
        <f t="shared" si="0"/>
        <v>0</v>
      </c>
      <c r="H20" s="168"/>
      <c r="I20" s="96"/>
      <c r="K20" s="278"/>
    </row>
    <row r="21" spans="1:11" x14ac:dyDescent="0.2">
      <c r="A21" s="206">
        <f t="shared" si="1"/>
        <v>18</v>
      </c>
      <c r="B21" s="167" t="s">
        <v>47</v>
      </c>
      <c r="C21" s="163" t="s">
        <v>207</v>
      </c>
      <c r="D21" s="167" t="s">
        <v>30</v>
      </c>
      <c r="E21" s="92">
        <v>2</v>
      </c>
      <c r="F21" s="94">
        <v>0</v>
      </c>
      <c r="G21" s="94">
        <f>E21*F21</f>
        <v>0</v>
      </c>
      <c r="H21" s="164"/>
      <c r="I21" s="88"/>
      <c r="K21" s="278"/>
    </row>
    <row r="22" spans="1:11" x14ac:dyDescent="0.2">
      <c r="A22" s="206">
        <f t="shared" si="1"/>
        <v>19</v>
      </c>
      <c r="B22" s="92"/>
      <c r="C22" s="91" t="s">
        <v>51</v>
      </c>
      <c r="D22" s="92" t="s">
        <v>50</v>
      </c>
      <c r="E22" s="92">
        <v>1</v>
      </c>
      <c r="F22" s="94">
        <v>0</v>
      </c>
      <c r="G22" s="94">
        <f t="shared" si="0"/>
        <v>0</v>
      </c>
      <c r="H22" s="95"/>
      <c r="I22" s="96"/>
      <c r="K22" s="278"/>
    </row>
    <row r="23" spans="1:11" x14ac:dyDescent="0.2">
      <c r="A23" s="81" t="s">
        <v>130</v>
      </c>
      <c r="B23" s="82"/>
      <c r="C23" s="83" t="s">
        <v>53</v>
      </c>
      <c r="D23" s="84"/>
      <c r="E23" s="82"/>
      <c r="F23" s="85"/>
      <c r="G23" s="86">
        <f>SUM(G24:G39)</f>
        <v>0</v>
      </c>
      <c r="H23" s="87"/>
      <c r="I23" s="96"/>
      <c r="K23" s="278"/>
    </row>
    <row r="24" spans="1:11" ht="63.75" x14ac:dyDescent="0.2">
      <c r="A24" s="89">
        <f>A22+1</f>
        <v>20</v>
      </c>
      <c r="B24" s="90" t="s">
        <v>54</v>
      </c>
      <c r="C24" s="91" t="s">
        <v>55</v>
      </c>
      <c r="D24" s="90" t="s">
        <v>30</v>
      </c>
      <c r="E24" s="92">
        <v>2</v>
      </c>
      <c r="F24" s="94">
        <v>0</v>
      </c>
      <c r="G24" s="94">
        <f t="shared" ref="G24:G39" si="2">E24*F24</f>
        <v>0</v>
      </c>
      <c r="H24" s="168"/>
      <c r="I24" s="96"/>
      <c r="K24" s="278"/>
    </row>
    <row r="25" spans="1:11" ht="38.25" x14ac:dyDescent="0.2">
      <c r="A25" s="89">
        <f t="shared" ref="A25:A39" si="3">A24+1</f>
        <v>21</v>
      </c>
      <c r="B25" s="90" t="s">
        <v>56</v>
      </c>
      <c r="C25" s="165" t="s">
        <v>57</v>
      </c>
      <c r="D25" s="90" t="s">
        <v>30</v>
      </c>
      <c r="E25" s="92">
        <v>1</v>
      </c>
      <c r="F25" s="94">
        <v>0</v>
      </c>
      <c r="G25" s="94">
        <f t="shared" si="2"/>
        <v>0</v>
      </c>
      <c r="H25" s="168"/>
      <c r="I25" s="96"/>
      <c r="K25" s="278"/>
    </row>
    <row r="26" spans="1:11" ht="63.75" x14ac:dyDescent="0.2">
      <c r="A26" s="89">
        <f t="shared" si="3"/>
        <v>22</v>
      </c>
      <c r="B26" s="92" t="s">
        <v>58</v>
      </c>
      <c r="C26" s="91" t="s">
        <v>59</v>
      </c>
      <c r="D26" s="92" t="s">
        <v>30</v>
      </c>
      <c r="E26" s="92">
        <v>1</v>
      </c>
      <c r="F26" s="94">
        <v>0</v>
      </c>
      <c r="G26" s="94">
        <f t="shared" si="2"/>
        <v>0</v>
      </c>
      <c r="H26" s="164"/>
      <c r="I26" s="96"/>
      <c r="K26" s="278"/>
    </row>
    <row r="27" spans="1:11" ht="63.75" x14ac:dyDescent="0.2">
      <c r="A27" s="89">
        <f>A26+1</f>
        <v>23</v>
      </c>
      <c r="B27" s="92" t="s">
        <v>60</v>
      </c>
      <c r="C27" s="142" t="s">
        <v>108</v>
      </c>
      <c r="D27" s="143" t="s">
        <v>30</v>
      </c>
      <c r="E27" s="143">
        <v>1</v>
      </c>
      <c r="F27" s="145">
        <v>0</v>
      </c>
      <c r="G27" s="145">
        <f t="shared" si="2"/>
        <v>0</v>
      </c>
      <c r="H27" s="234"/>
      <c r="I27" s="88"/>
      <c r="K27" s="278"/>
    </row>
    <row r="28" spans="1:11" ht="51" x14ac:dyDescent="0.2">
      <c r="A28" s="89">
        <f>A27+1</f>
        <v>24</v>
      </c>
      <c r="B28" s="92" t="s">
        <v>61</v>
      </c>
      <c r="C28" s="91" t="s">
        <v>62</v>
      </c>
      <c r="D28" s="92" t="s">
        <v>30</v>
      </c>
      <c r="E28" s="92">
        <v>1</v>
      </c>
      <c r="F28" s="94">
        <v>0</v>
      </c>
      <c r="G28" s="94">
        <f t="shared" si="2"/>
        <v>0</v>
      </c>
      <c r="H28" s="164"/>
      <c r="I28" s="88"/>
      <c r="K28" s="278"/>
    </row>
    <row r="29" spans="1:11" x14ac:dyDescent="0.2">
      <c r="A29" s="89">
        <f>A28+1</f>
        <v>25</v>
      </c>
      <c r="B29" s="92" t="s">
        <v>61</v>
      </c>
      <c r="C29" s="165" t="s">
        <v>170</v>
      </c>
      <c r="D29" s="167" t="s">
        <v>30</v>
      </c>
      <c r="E29" s="92">
        <v>2</v>
      </c>
      <c r="F29" s="94">
        <v>0</v>
      </c>
      <c r="G29" s="94">
        <f t="shared" si="2"/>
        <v>0</v>
      </c>
      <c r="H29" s="164"/>
      <c r="I29" s="88"/>
      <c r="K29" s="278"/>
    </row>
    <row r="30" spans="1:11" ht="51" x14ac:dyDescent="0.2">
      <c r="A30" s="89">
        <f>A29+1</f>
        <v>26</v>
      </c>
      <c r="B30" s="92" t="s">
        <v>63</v>
      </c>
      <c r="C30" s="91" t="s">
        <v>64</v>
      </c>
      <c r="D30" s="92" t="s">
        <v>30</v>
      </c>
      <c r="E30" s="92">
        <v>2</v>
      </c>
      <c r="F30" s="94">
        <v>0</v>
      </c>
      <c r="G30" s="94">
        <f t="shared" si="2"/>
        <v>0</v>
      </c>
      <c r="H30" s="98"/>
      <c r="I30" s="88"/>
      <c r="K30" s="278"/>
    </row>
    <row r="31" spans="1:11" ht="38.25" x14ac:dyDescent="0.2">
      <c r="A31" s="89">
        <f t="shared" si="3"/>
        <v>27</v>
      </c>
      <c r="B31" s="92" t="s">
        <v>63</v>
      </c>
      <c r="C31" s="211" t="s">
        <v>174</v>
      </c>
      <c r="D31" s="92" t="s">
        <v>30</v>
      </c>
      <c r="E31" s="92">
        <v>2</v>
      </c>
      <c r="F31" s="101">
        <v>0</v>
      </c>
      <c r="G31" s="94">
        <f t="shared" si="2"/>
        <v>0</v>
      </c>
      <c r="H31" s="210"/>
      <c r="I31" s="88"/>
      <c r="K31" s="278"/>
    </row>
    <row r="32" spans="1:11" ht="38.25" x14ac:dyDescent="0.2">
      <c r="A32" s="89">
        <f t="shared" si="3"/>
        <v>28</v>
      </c>
      <c r="B32" s="92" t="s">
        <v>63</v>
      </c>
      <c r="C32" s="211" t="s">
        <v>173</v>
      </c>
      <c r="D32" s="92" t="s">
        <v>30</v>
      </c>
      <c r="E32" s="92">
        <v>2</v>
      </c>
      <c r="F32" s="101">
        <v>0</v>
      </c>
      <c r="G32" s="94">
        <f t="shared" si="2"/>
        <v>0</v>
      </c>
      <c r="H32" s="210"/>
      <c r="I32" s="88"/>
      <c r="K32" s="278"/>
    </row>
    <row r="33" spans="1:11" ht="25.5" x14ac:dyDescent="0.2">
      <c r="A33" s="89">
        <f t="shared" si="3"/>
        <v>29</v>
      </c>
      <c r="B33" s="92" t="s">
        <v>63</v>
      </c>
      <c r="C33" s="247" t="s">
        <v>175</v>
      </c>
      <c r="D33" s="92" t="s">
        <v>30</v>
      </c>
      <c r="E33" s="92">
        <v>2</v>
      </c>
      <c r="F33" s="101">
        <v>0</v>
      </c>
      <c r="G33" s="94">
        <f t="shared" ref="G33" si="4">E33*F33</f>
        <v>0</v>
      </c>
      <c r="H33" s="210"/>
      <c r="I33" s="88"/>
      <c r="K33" s="278"/>
    </row>
    <row r="34" spans="1:11" ht="38.25" x14ac:dyDescent="0.2">
      <c r="A34" s="206">
        <f t="shared" si="3"/>
        <v>30</v>
      </c>
      <c r="B34" s="92" t="s">
        <v>65</v>
      </c>
      <c r="C34" s="211" t="s">
        <v>66</v>
      </c>
      <c r="D34" s="103" t="s">
        <v>30</v>
      </c>
      <c r="E34" s="103">
        <v>1</v>
      </c>
      <c r="F34" s="94">
        <v>0</v>
      </c>
      <c r="G34" s="94">
        <f t="shared" si="2"/>
        <v>0</v>
      </c>
      <c r="H34" s="102"/>
      <c r="I34" s="88"/>
      <c r="K34" s="278"/>
    </row>
    <row r="35" spans="1:11" ht="25.5" x14ac:dyDescent="0.2">
      <c r="A35" s="206">
        <f t="shared" si="3"/>
        <v>31</v>
      </c>
      <c r="B35" s="92" t="s">
        <v>65</v>
      </c>
      <c r="C35" s="97" t="s">
        <v>67</v>
      </c>
      <c r="D35" s="92" t="s">
        <v>30</v>
      </c>
      <c r="E35" s="92">
        <v>1</v>
      </c>
      <c r="F35" s="94">
        <v>0</v>
      </c>
      <c r="G35" s="94">
        <f t="shared" si="2"/>
        <v>0</v>
      </c>
      <c r="H35" s="164"/>
      <c r="I35" s="88"/>
      <c r="K35" s="278"/>
    </row>
    <row r="36" spans="1:11" ht="38.25" x14ac:dyDescent="0.2">
      <c r="A36" s="206">
        <f t="shared" si="3"/>
        <v>32</v>
      </c>
      <c r="B36" s="92" t="s">
        <v>65</v>
      </c>
      <c r="C36" s="97" t="s">
        <v>68</v>
      </c>
      <c r="D36" s="92" t="s">
        <v>30</v>
      </c>
      <c r="E36" s="92">
        <v>1</v>
      </c>
      <c r="F36" s="94">
        <v>0</v>
      </c>
      <c r="G36" s="94">
        <f t="shared" si="2"/>
        <v>0</v>
      </c>
      <c r="H36" s="98"/>
      <c r="I36" s="88"/>
      <c r="K36" s="278"/>
    </row>
    <row r="37" spans="1:11" ht="25.5" x14ac:dyDescent="0.2">
      <c r="A37" s="206">
        <f t="shared" si="3"/>
        <v>33</v>
      </c>
      <c r="B37" s="92" t="s">
        <v>61</v>
      </c>
      <c r="C37" s="97" t="s">
        <v>69</v>
      </c>
      <c r="D37" s="92" t="s">
        <v>30</v>
      </c>
      <c r="E37" s="92">
        <v>2</v>
      </c>
      <c r="F37" s="94">
        <v>0</v>
      </c>
      <c r="G37" s="94">
        <f t="shared" si="2"/>
        <v>0</v>
      </c>
      <c r="H37" s="98"/>
      <c r="I37" s="88"/>
      <c r="K37" s="278"/>
    </row>
    <row r="38" spans="1:11" ht="25.5" x14ac:dyDescent="0.2">
      <c r="A38" s="206">
        <f t="shared" si="3"/>
        <v>34</v>
      </c>
      <c r="B38" s="167" t="s">
        <v>47</v>
      </c>
      <c r="C38" s="163" t="s">
        <v>206</v>
      </c>
      <c r="D38" s="167" t="s">
        <v>30</v>
      </c>
      <c r="E38" s="92">
        <v>2</v>
      </c>
      <c r="F38" s="94">
        <v>0</v>
      </c>
      <c r="G38" s="94">
        <f t="shared" si="2"/>
        <v>0</v>
      </c>
      <c r="H38" s="164"/>
      <c r="I38" s="88"/>
      <c r="K38" s="278"/>
    </row>
    <row r="39" spans="1:11" x14ac:dyDescent="0.2">
      <c r="A39" s="206">
        <f t="shared" si="3"/>
        <v>35</v>
      </c>
      <c r="B39" s="167"/>
      <c r="C39" s="91" t="s">
        <v>51</v>
      </c>
      <c r="D39" s="92" t="s">
        <v>30</v>
      </c>
      <c r="E39" s="92">
        <v>1</v>
      </c>
      <c r="F39" s="94">
        <v>0</v>
      </c>
      <c r="G39" s="93">
        <f t="shared" si="2"/>
        <v>0</v>
      </c>
      <c r="H39" s="95"/>
      <c r="I39" s="96"/>
      <c r="K39" s="278"/>
    </row>
    <row r="40" spans="1:11" s="180" customFormat="1" x14ac:dyDescent="0.2">
      <c r="A40" s="174" t="s">
        <v>129</v>
      </c>
      <c r="B40" s="175"/>
      <c r="C40" s="176" t="s">
        <v>125</v>
      </c>
      <c r="D40" s="177"/>
      <c r="E40" s="177"/>
      <c r="F40" s="178"/>
      <c r="G40" s="178">
        <f>SUM(G41:G46)</f>
        <v>0</v>
      </c>
      <c r="H40" s="179"/>
      <c r="K40" s="278"/>
    </row>
    <row r="41" spans="1:11" s="180" customFormat="1" ht="38.25" x14ac:dyDescent="0.2">
      <c r="A41" s="181">
        <f>A39+1</f>
        <v>36</v>
      </c>
      <c r="B41" s="167" t="s">
        <v>131</v>
      </c>
      <c r="C41" s="170" t="s">
        <v>126</v>
      </c>
      <c r="D41" s="171" t="s">
        <v>30</v>
      </c>
      <c r="E41" s="171">
        <v>1</v>
      </c>
      <c r="F41" s="172">
        <v>0</v>
      </c>
      <c r="G41" s="190">
        <f t="shared" ref="G41:G46" si="5">E41*F41</f>
        <v>0</v>
      </c>
      <c r="H41" s="188"/>
      <c r="K41" s="278"/>
    </row>
    <row r="42" spans="1:11" s="180" customFormat="1" ht="38.25" x14ac:dyDescent="0.2">
      <c r="A42" s="181">
        <f t="shared" ref="A42:A46" si="6">A41+1</f>
        <v>37</v>
      </c>
      <c r="B42" s="167" t="s">
        <v>131</v>
      </c>
      <c r="C42" s="170" t="s">
        <v>127</v>
      </c>
      <c r="D42" s="171" t="s">
        <v>30</v>
      </c>
      <c r="E42" s="171">
        <v>10</v>
      </c>
      <c r="F42" s="172">
        <v>0</v>
      </c>
      <c r="G42" s="190">
        <f t="shared" si="5"/>
        <v>0</v>
      </c>
      <c r="H42" s="188"/>
      <c r="K42" s="278"/>
    </row>
    <row r="43" spans="1:11" s="180" customFormat="1" x14ac:dyDescent="0.2">
      <c r="A43" s="181">
        <f t="shared" si="6"/>
        <v>38</v>
      </c>
      <c r="B43" s="167" t="s">
        <v>131</v>
      </c>
      <c r="C43" s="170" t="s">
        <v>128</v>
      </c>
      <c r="D43" s="171" t="s">
        <v>30</v>
      </c>
      <c r="E43" s="171">
        <v>10</v>
      </c>
      <c r="F43" s="172">
        <v>0</v>
      </c>
      <c r="G43" s="190">
        <f t="shared" si="5"/>
        <v>0</v>
      </c>
      <c r="H43" s="188"/>
      <c r="K43" s="278"/>
    </row>
    <row r="44" spans="1:11" s="180" customFormat="1" x14ac:dyDescent="0.2">
      <c r="A44" s="181">
        <f t="shared" si="6"/>
        <v>39</v>
      </c>
      <c r="B44" s="167" t="s">
        <v>131</v>
      </c>
      <c r="C44" s="165" t="s">
        <v>170</v>
      </c>
      <c r="D44" s="167" t="s">
        <v>30</v>
      </c>
      <c r="E44" s="92">
        <v>1</v>
      </c>
      <c r="F44" s="94">
        <v>0</v>
      </c>
      <c r="G44" s="94">
        <f t="shared" si="5"/>
        <v>0</v>
      </c>
      <c r="H44" s="164"/>
      <c r="K44" s="278"/>
    </row>
    <row r="45" spans="1:11" ht="38.25" x14ac:dyDescent="0.2">
      <c r="A45" s="181">
        <f t="shared" si="6"/>
        <v>40</v>
      </c>
      <c r="B45" s="167" t="s">
        <v>131</v>
      </c>
      <c r="C45" s="91" t="s">
        <v>71</v>
      </c>
      <c r="D45" s="92" t="s">
        <v>30</v>
      </c>
      <c r="E45" s="92">
        <v>1</v>
      </c>
      <c r="F45" s="145">
        <v>0</v>
      </c>
      <c r="G45" s="144">
        <f>E45*F45</f>
        <v>0</v>
      </c>
      <c r="H45" s="98"/>
      <c r="I45" s="96"/>
      <c r="K45" s="278"/>
    </row>
    <row r="46" spans="1:11" s="180" customFormat="1" x14ac:dyDescent="0.2">
      <c r="A46" s="181">
        <f t="shared" si="6"/>
        <v>41</v>
      </c>
      <c r="B46" s="171"/>
      <c r="C46" s="91" t="s">
        <v>51</v>
      </c>
      <c r="D46" s="171" t="s">
        <v>30</v>
      </c>
      <c r="E46" s="171">
        <v>1</v>
      </c>
      <c r="F46" s="172">
        <v>0</v>
      </c>
      <c r="G46" s="190">
        <f t="shared" si="5"/>
        <v>0</v>
      </c>
      <c r="H46" s="188"/>
      <c r="K46" s="278"/>
    </row>
    <row r="47" spans="1:11" s="180" customFormat="1" x14ac:dyDescent="0.2">
      <c r="A47" s="174" t="s">
        <v>162</v>
      </c>
      <c r="B47" s="175"/>
      <c r="C47" s="176" t="s">
        <v>163</v>
      </c>
      <c r="D47" s="177"/>
      <c r="E47" s="177"/>
      <c r="F47" s="178"/>
      <c r="G47" s="178">
        <f>SUM(G48:G55)</f>
        <v>0</v>
      </c>
      <c r="H47" s="179"/>
      <c r="K47" s="278"/>
    </row>
    <row r="48" spans="1:11" ht="38.25" x14ac:dyDescent="0.2">
      <c r="A48" s="181">
        <f>A46+1</f>
        <v>42</v>
      </c>
      <c r="B48" s="169"/>
      <c r="C48" s="241" t="s">
        <v>116</v>
      </c>
      <c r="D48" s="242" t="s">
        <v>30</v>
      </c>
      <c r="E48" s="242">
        <v>2</v>
      </c>
      <c r="F48" s="243">
        <v>0</v>
      </c>
      <c r="G48" s="243">
        <f t="shared" ref="G48:G53" si="7">E48*F48</f>
        <v>0</v>
      </c>
      <c r="H48" s="164"/>
      <c r="I48" s="96"/>
      <c r="K48" s="278"/>
    </row>
    <row r="49" spans="1:11" x14ac:dyDescent="0.2">
      <c r="A49" s="181">
        <f t="shared" ref="A49:A55" si="8">A48+1</f>
        <v>43</v>
      </c>
      <c r="B49" s="236"/>
      <c r="C49" s="189" t="s">
        <v>172</v>
      </c>
      <c r="D49" s="246" t="s">
        <v>30</v>
      </c>
      <c r="E49" s="244">
        <v>2</v>
      </c>
      <c r="F49" s="245">
        <v>0</v>
      </c>
      <c r="G49" s="172">
        <f t="shared" si="7"/>
        <v>0</v>
      </c>
      <c r="H49" s="239"/>
      <c r="I49" s="96"/>
      <c r="K49" s="278"/>
    </row>
    <row r="50" spans="1:11" s="180" customFormat="1" ht="51" x14ac:dyDescent="0.2">
      <c r="A50" s="181">
        <f t="shared" si="8"/>
        <v>44</v>
      </c>
      <c r="B50" s="237"/>
      <c r="C50" s="170" t="s">
        <v>169</v>
      </c>
      <c r="D50" s="171" t="s">
        <v>30</v>
      </c>
      <c r="E50" s="171">
        <v>2</v>
      </c>
      <c r="F50" s="172">
        <v>0</v>
      </c>
      <c r="G50" s="172">
        <f t="shared" si="7"/>
        <v>0</v>
      </c>
      <c r="H50" s="240"/>
      <c r="K50" s="278"/>
    </row>
    <row r="51" spans="1:11" s="180" customFormat="1" ht="25.5" x14ac:dyDescent="0.2">
      <c r="A51" s="181">
        <f t="shared" si="8"/>
        <v>45</v>
      </c>
      <c r="B51" s="238"/>
      <c r="C51" s="170" t="s">
        <v>177</v>
      </c>
      <c r="D51" s="171" t="s">
        <v>30</v>
      </c>
      <c r="E51" s="171">
        <v>1</v>
      </c>
      <c r="F51" s="172">
        <v>0</v>
      </c>
      <c r="G51" s="172">
        <f t="shared" si="7"/>
        <v>0</v>
      </c>
      <c r="H51" s="240"/>
      <c r="K51" s="278"/>
    </row>
    <row r="52" spans="1:11" s="180" customFormat="1" ht="25.5" x14ac:dyDescent="0.2">
      <c r="A52" s="181">
        <f t="shared" si="8"/>
        <v>46</v>
      </c>
      <c r="B52" s="238"/>
      <c r="C52" s="170" t="s">
        <v>171</v>
      </c>
      <c r="D52" s="171" t="s">
        <v>30</v>
      </c>
      <c r="E52" s="171">
        <v>1</v>
      </c>
      <c r="F52" s="172">
        <v>0</v>
      </c>
      <c r="G52" s="172">
        <f t="shared" si="7"/>
        <v>0</v>
      </c>
      <c r="H52" s="240"/>
      <c r="K52" s="278"/>
    </row>
    <row r="53" spans="1:11" s="180" customFormat="1" ht="51" x14ac:dyDescent="0.2">
      <c r="A53" s="181">
        <f t="shared" si="8"/>
        <v>47</v>
      </c>
      <c r="B53" s="214"/>
      <c r="C53" s="215" t="s">
        <v>167</v>
      </c>
      <c r="D53" s="216" t="s">
        <v>30</v>
      </c>
      <c r="E53" s="217">
        <v>2</v>
      </c>
      <c r="F53" s="218">
        <v>0</v>
      </c>
      <c r="G53" s="213">
        <f t="shared" si="7"/>
        <v>0</v>
      </c>
      <c r="H53" s="168"/>
      <c r="K53" s="278"/>
    </row>
    <row r="54" spans="1:11" s="180" customFormat="1" ht="51" x14ac:dyDescent="0.2">
      <c r="A54" s="181">
        <f t="shared" si="8"/>
        <v>48</v>
      </c>
      <c r="B54" s="167"/>
      <c r="C54" s="170" t="s">
        <v>166</v>
      </c>
      <c r="D54" s="171" t="s">
        <v>30</v>
      </c>
      <c r="E54" s="171">
        <v>1</v>
      </c>
      <c r="F54" s="172">
        <v>0</v>
      </c>
      <c r="G54" s="190">
        <f t="shared" ref="G54" si="9">E54*F54</f>
        <v>0</v>
      </c>
      <c r="H54" s="188"/>
      <c r="K54" s="278"/>
    </row>
    <row r="55" spans="1:11" s="180" customFormat="1" x14ac:dyDescent="0.2">
      <c r="A55" s="181">
        <f t="shared" si="8"/>
        <v>49</v>
      </c>
      <c r="B55" s="171"/>
      <c r="C55" s="91" t="s">
        <v>51</v>
      </c>
      <c r="D55" s="171" t="s">
        <v>30</v>
      </c>
      <c r="E55" s="171">
        <v>1</v>
      </c>
      <c r="F55" s="172">
        <v>0</v>
      </c>
      <c r="G55" s="190">
        <f t="shared" ref="G55" si="10">E55*F55</f>
        <v>0</v>
      </c>
      <c r="H55" s="188"/>
      <c r="K55" s="278"/>
    </row>
    <row r="56" spans="1:11" s="180" customFormat="1" x14ac:dyDescent="0.2">
      <c r="A56" s="174" t="s">
        <v>72</v>
      </c>
      <c r="B56" s="175"/>
      <c r="C56" s="176" t="s">
        <v>120</v>
      </c>
      <c r="D56" s="177"/>
      <c r="E56" s="177"/>
      <c r="F56" s="178"/>
      <c r="G56" s="178">
        <f>SUM(G57:G63)</f>
        <v>0</v>
      </c>
      <c r="H56" s="179"/>
      <c r="K56" s="278"/>
    </row>
    <row r="57" spans="1:11" s="180" customFormat="1" ht="102" x14ac:dyDescent="0.2">
      <c r="A57" s="181">
        <f>A55+1</f>
        <v>50</v>
      </c>
      <c r="B57" s="171" t="s">
        <v>136</v>
      </c>
      <c r="C57" s="182" t="s">
        <v>121</v>
      </c>
      <c r="D57" s="171" t="s">
        <v>30</v>
      </c>
      <c r="E57" s="171">
        <v>1</v>
      </c>
      <c r="F57" s="183">
        <v>0</v>
      </c>
      <c r="G57" s="172">
        <f t="shared" ref="G57" si="11">E57*F57</f>
        <v>0</v>
      </c>
      <c r="H57" s="184"/>
      <c r="K57" s="278"/>
    </row>
    <row r="58" spans="1:11" s="180" customFormat="1" ht="102" x14ac:dyDescent="0.2">
      <c r="A58" s="181">
        <f t="shared" ref="A58:A63" si="12">A57+1</f>
        <v>51</v>
      </c>
      <c r="B58" s="171" t="s">
        <v>137</v>
      </c>
      <c r="C58" s="182" t="s">
        <v>122</v>
      </c>
      <c r="D58" s="185" t="s">
        <v>30</v>
      </c>
      <c r="E58" s="186">
        <v>1</v>
      </c>
      <c r="F58" s="187">
        <v>0</v>
      </c>
      <c r="G58" s="172">
        <f t="shared" ref="G58:G59" si="13">E58*F58</f>
        <v>0</v>
      </c>
      <c r="H58" s="188"/>
      <c r="K58" s="278"/>
    </row>
    <row r="59" spans="1:11" s="180" customFormat="1" x14ac:dyDescent="0.2">
      <c r="A59" s="181">
        <f t="shared" si="12"/>
        <v>52</v>
      </c>
      <c r="B59" s="171" t="s">
        <v>138</v>
      </c>
      <c r="C59" s="170" t="s">
        <v>123</v>
      </c>
      <c r="D59" s="171" t="s">
        <v>30</v>
      </c>
      <c r="E59" s="171">
        <v>2</v>
      </c>
      <c r="F59" s="172">
        <v>0</v>
      </c>
      <c r="G59" s="172">
        <f t="shared" si="13"/>
        <v>0</v>
      </c>
      <c r="H59" s="188"/>
      <c r="K59" s="278"/>
    </row>
    <row r="60" spans="1:11" s="180" customFormat="1" ht="38.25" x14ac:dyDescent="0.2">
      <c r="A60" s="181">
        <f t="shared" si="12"/>
        <v>53</v>
      </c>
      <c r="B60" s="171" t="s">
        <v>138</v>
      </c>
      <c r="C60" s="170" t="s">
        <v>140</v>
      </c>
      <c r="D60" s="171" t="s">
        <v>30</v>
      </c>
      <c r="E60" s="171">
        <v>2</v>
      </c>
      <c r="F60" s="183">
        <v>0</v>
      </c>
      <c r="G60" s="172">
        <f>E60*F60</f>
        <v>0</v>
      </c>
      <c r="H60" s="184"/>
      <c r="K60" s="278"/>
    </row>
    <row r="61" spans="1:11" s="180" customFormat="1" ht="25.5" x14ac:dyDescent="0.2">
      <c r="A61" s="181">
        <f t="shared" si="12"/>
        <v>54</v>
      </c>
      <c r="B61" s="143" t="s">
        <v>197</v>
      </c>
      <c r="C61" s="142" t="s">
        <v>195</v>
      </c>
      <c r="D61" s="143" t="s">
        <v>30</v>
      </c>
      <c r="E61" s="143">
        <v>2</v>
      </c>
      <c r="F61" s="150">
        <v>0</v>
      </c>
      <c r="G61" s="145">
        <f t="shared" ref="G61" si="14">E61*F61</f>
        <v>0</v>
      </c>
      <c r="H61" s="248"/>
      <c r="K61" s="278"/>
    </row>
    <row r="62" spans="1:11" s="180" customFormat="1" ht="89.25" x14ac:dyDescent="0.2">
      <c r="A62" s="181">
        <f t="shared" si="12"/>
        <v>55</v>
      </c>
      <c r="B62" s="171" t="s">
        <v>139</v>
      </c>
      <c r="C62" s="189" t="s">
        <v>176</v>
      </c>
      <c r="D62" s="171" t="s">
        <v>30</v>
      </c>
      <c r="E62" s="171">
        <v>1</v>
      </c>
      <c r="F62" s="172">
        <v>0</v>
      </c>
      <c r="G62" s="172">
        <f>E62*F62</f>
        <v>0</v>
      </c>
      <c r="H62" s="173"/>
      <c r="K62" s="278"/>
    </row>
    <row r="63" spans="1:11" s="180" customFormat="1" x14ac:dyDescent="0.2">
      <c r="A63" s="181">
        <f t="shared" si="12"/>
        <v>56</v>
      </c>
      <c r="B63" s="171"/>
      <c r="C63" s="91" t="s">
        <v>51</v>
      </c>
      <c r="D63" s="171" t="s">
        <v>50</v>
      </c>
      <c r="E63" s="171">
        <v>1</v>
      </c>
      <c r="F63" s="172">
        <v>0</v>
      </c>
      <c r="G63" s="190">
        <f t="shared" ref="G63" si="15">E63*F63</f>
        <v>0</v>
      </c>
      <c r="H63" s="188"/>
      <c r="K63" s="278"/>
    </row>
    <row r="64" spans="1:11" s="191" customFormat="1" x14ac:dyDescent="0.2">
      <c r="A64" s="174" t="s">
        <v>76</v>
      </c>
      <c r="B64" s="175"/>
      <c r="C64" s="176" t="s">
        <v>141</v>
      </c>
      <c r="D64" s="177"/>
      <c r="E64" s="177"/>
      <c r="F64" s="178"/>
      <c r="G64" s="178">
        <f>SUM(G65:G73)</f>
        <v>0</v>
      </c>
      <c r="H64" s="179"/>
      <c r="K64" s="278"/>
    </row>
    <row r="65" spans="1:11" s="192" customFormat="1" ht="38.25" x14ac:dyDescent="0.2">
      <c r="A65" s="181">
        <f>A63+1</f>
        <v>57</v>
      </c>
      <c r="B65" s="171"/>
      <c r="C65" s="170" t="s">
        <v>147</v>
      </c>
      <c r="D65" s="171" t="s">
        <v>30</v>
      </c>
      <c r="E65" s="171">
        <v>8</v>
      </c>
      <c r="F65" s="172">
        <v>0</v>
      </c>
      <c r="G65" s="172">
        <f t="shared" ref="G65:G73" si="16">E65*F65</f>
        <v>0</v>
      </c>
      <c r="H65" s="188"/>
      <c r="K65" s="278"/>
    </row>
    <row r="66" spans="1:11" s="192" customFormat="1" ht="25.5" x14ac:dyDescent="0.2">
      <c r="A66" s="181">
        <f t="shared" ref="A66:A71" si="17">A65+1</f>
        <v>58</v>
      </c>
      <c r="B66" s="171"/>
      <c r="C66" s="170" t="s">
        <v>148</v>
      </c>
      <c r="D66" s="171" t="s">
        <v>30</v>
      </c>
      <c r="E66" s="171">
        <v>6</v>
      </c>
      <c r="F66" s="172">
        <v>0</v>
      </c>
      <c r="G66" s="172">
        <f t="shared" si="16"/>
        <v>0</v>
      </c>
      <c r="H66" s="188"/>
      <c r="K66" s="278"/>
    </row>
    <row r="67" spans="1:11" s="192" customFormat="1" ht="25.5" x14ac:dyDescent="0.2">
      <c r="A67" s="181">
        <f t="shared" si="17"/>
        <v>59</v>
      </c>
      <c r="B67" s="171"/>
      <c r="C67" s="170" t="s">
        <v>149</v>
      </c>
      <c r="D67" s="171" t="s">
        <v>30</v>
      </c>
      <c r="E67" s="171">
        <v>4</v>
      </c>
      <c r="F67" s="172">
        <v>0</v>
      </c>
      <c r="G67" s="172">
        <f t="shared" si="16"/>
        <v>0</v>
      </c>
      <c r="H67" s="188"/>
      <c r="K67" s="278"/>
    </row>
    <row r="68" spans="1:11" s="191" customFormat="1" x14ac:dyDescent="0.2">
      <c r="A68" s="181">
        <f t="shared" si="17"/>
        <v>60</v>
      </c>
      <c r="B68" s="171"/>
      <c r="C68" s="170" t="s">
        <v>146</v>
      </c>
      <c r="D68" s="171" t="s">
        <v>30</v>
      </c>
      <c r="E68" s="171">
        <v>1</v>
      </c>
      <c r="F68" s="172">
        <v>0</v>
      </c>
      <c r="G68" s="172">
        <f t="shared" si="16"/>
        <v>0</v>
      </c>
      <c r="H68" s="188"/>
      <c r="K68" s="278"/>
    </row>
    <row r="69" spans="1:11" s="180" customFormat="1" ht="63.75" x14ac:dyDescent="0.2">
      <c r="A69" s="181">
        <f t="shared" si="17"/>
        <v>61</v>
      </c>
      <c r="B69" s="171"/>
      <c r="C69" s="170" t="s">
        <v>145</v>
      </c>
      <c r="D69" s="171" t="s">
        <v>30</v>
      </c>
      <c r="E69" s="171">
        <v>1</v>
      </c>
      <c r="F69" s="172">
        <v>0</v>
      </c>
      <c r="G69" s="190">
        <f t="shared" si="16"/>
        <v>0</v>
      </c>
      <c r="H69" s="188"/>
      <c r="K69" s="278"/>
    </row>
    <row r="70" spans="1:11" s="180" customFormat="1" ht="25.5" x14ac:dyDescent="0.2">
      <c r="A70" s="181">
        <f t="shared" si="17"/>
        <v>62</v>
      </c>
      <c r="B70" s="171"/>
      <c r="C70" s="170" t="s">
        <v>143</v>
      </c>
      <c r="D70" s="171" t="s">
        <v>30</v>
      </c>
      <c r="E70" s="171">
        <v>1</v>
      </c>
      <c r="F70" s="172">
        <v>0</v>
      </c>
      <c r="G70" s="190">
        <f t="shared" si="16"/>
        <v>0</v>
      </c>
      <c r="H70" s="188"/>
      <c r="K70" s="278"/>
    </row>
    <row r="71" spans="1:11" s="180" customFormat="1" ht="25.5" x14ac:dyDescent="0.2">
      <c r="A71" s="181">
        <f t="shared" si="17"/>
        <v>63</v>
      </c>
      <c r="B71" s="171"/>
      <c r="C71" s="170" t="s">
        <v>144</v>
      </c>
      <c r="D71" s="171" t="s">
        <v>30</v>
      </c>
      <c r="E71" s="171">
        <v>2</v>
      </c>
      <c r="F71" s="172">
        <v>0</v>
      </c>
      <c r="G71" s="190">
        <f t="shared" si="16"/>
        <v>0</v>
      </c>
      <c r="H71" s="188"/>
      <c r="K71" s="278"/>
    </row>
    <row r="72" spans="1:11" s="180" customFormat="1" ht="25.5" x14ac:dyDescent="0.2">
      <c r="A72" s="181"/>
      <c r="B72" s="171"/>
      <c r="C72" s="212" t="s">
        <v>208</v>
      </c>
      <c r="D72" s="171" t="s">
        <v>30</v>
      </c>
      <c r="E72" s="171">
        <v>1</v>
      </c>
      <c r="F72" s="172">
        <v>0</v>
      </c>
      <c r="G72" s="190">
        <f t="shared" si="16"/>
        <v>0</v>
      </c>
      <c r="H72" s="188"/>
      <c r="K72" s="278"/>
    </row>
    <row r="73" spans="1:11" s="180" customFormat="1" x14ac:dyDescent="0.2">
      <c r="A73" s="181">
        <f>A71+1</f>
        <v>64</v>
      </c>
      <c r="B73" s="171"/>
      <c r="C73" s="165" t="s">
        <v>51</v>
      </c>
      <c r="D73" s="171" t="s">
        <v>30</v>
      </c>
      <c r="E73" s="171">
        <v>1</v>
      </c>
      <c r="F73" s="172">
        <v>0</v>
      </c>
      <c r="G73" s="190">
        <f t="shared" si="16"/>
        <v>0</v>
      </c>
      <c r="H73" s="188"/>
      <c r="K73" s="278"/>
    </row>
    <row r="74" spans="1:11" x14ac:dyDescent="0.2">
      <c r="A74" s="81" t="s">
        <v>83</v>
      </c>
      <c r="B74" s="82"/>
      <c r="C74" s="83" t="s">
        <v>73</v>
      </c>
      <c r="D74" s="82"/>
      <c r="E74" s="82"/>
      <c r="F74" s="86"/>
      <c r="G74" s="86">
        <f>SUM(G75:G82)</f>
        <v>0</v>
      </c>
      <c r="H74" s="104"/>
      <c r="I74" s="96"/>
      <c r="K74" s="278"/>
    </row>
    <row r="75" spans="1:11" ht="38.25" x14ac:dyDescent="0.2">
      <c r="A75" s="181">
        <f>A73+1</f>
        <v>65</v>
      </c>
      <c r="B75" s="167" t="s">
        <v>118</v>
      </c>
      <c r="C75" s="170" t="s">
        <v>117</v>
      </c>
      <c r="D75" s="171" t="s">
        <v>30</v>
      </c>
      <c r="E75" s="171">
        <v>1</v>
      </c>
      <c r="F75" s="172">
        <v>0</v>
      </c>
      <c r="G75" s="172">
        <f>E75*F75</f>
        <v>0</v>
      </c>
      <c r="H75" s="173"/>
      <c r="I75" s="96"/>
      <c r="K75" s="278"/>
    </row>
    <row r="76" spans="1:11" ht="38.25" x14ac:dyDescent="0.2">
      <c r="A76" s="89">
        <f t="shared" ref="A76:A82" si="18">A75+1</f>
        <v>66</v>
      </c>
      <c r="B76" s="167" t="s">
        <v>119</v>
      </c>
      <c r="C76" s="170" t="s">
        <v>135</v>
      </c>
      <c r="D76" s="171" t="s">
        <v>30</v>
      </c>
      <c r="E76" s="171">
        <v>1</v>
      </c>
      <c r="F76" s="172">
        <v>0</v>
      </c>
      <c r="G76" s="172">
        <f>E76*F76</f>
        <v>0</v>
      </c>
      <c r="H76" s="173"/>
      <c r="I76" s="96"/>
      <c r="K76" s="278"/>
    </row>
    <row r="77" spans="1:11" ht="51" x14ac:dyDescent="0.2">
      <c r="A77" s="89">
        <f t="shared" si="18"/>
        <v>67</v>
      </c>
      <c r="B77" s="92" t="s">
        <v>75</v>
      </c>
      <c r="C77" s="165" t="s">
        <v>134</v>
      </c>
      <c r="D77" s="92" t="s">
        <v>30</v>
      </c>
      <c r="E77" s="92">
        <v>1</v>
      </c>
      <c r="F77" s="94">
        <v>0</v>
      </c>
      <c r="G77" s="94">
        <f t="shared" ref="G77:G82" si="19">E77*F77</f>
        <v>0</v>
      </c>
      <c r="H77" s="164"/>
      <c r="I77" s="96"/>
      <c r="K77" s="278"/>
    </row>
    <row r="78" spans="1:11" ht="89.25" x14ac:dyDescent="0.2">
      <c r="A78" s="181">
        <f t="shared" si="18"/>
        <v>68</v>
      </c>
      <c r="B78" s="167" t="s">
        <v>153</v>
      </c>
      <c r="C78" s="165" t="s">
        <v>151</v>
      </c>
      <c r="D78" s="92" t="s">
        <v>30</v>
      </c>
      <c r="E78" s="92">
        <v>5</v>
      </c>
      <c r="F78" s="94">
        <v>0</v>
      </c>
      <c r="G78" s="94">
        <f t="shared" si="19"/>
        <v>0</v>
      </c>
      <c r="H78" s="164"/>
      <c r="I78" s="96"/>
      <c r="K78" s="278"/>
    </row>
    <row r="79" spans="1:11" ht="38.25" x14ac:dyDescent="0.2">
      <c r="A79" s="181">
        <f t="shared" si="18"/>
        <v>69</v>
      </c>
      <c r="B79" s="92"/>
      <c r="C79" s="165" t="s">
        <v>152</v>
      </c>
      <c r="D79" s="92" t="s">
        <v>30</v>
      </c>
      <c r="E79" s="92">
        <v>1</v>
      </c>
      <c r="F79" s="94">
        <v>0</v>
      </c>
      <c r="G79" s="94">
        <f t="shared" si="19"/>
        <v>0</v>
      </c>
      <c r="H79" s="164"/>
      <c r="I79" s="96"/>
      <c r="K79" s="278"/>
    </row>
    <row r="80" spans="1:11" ht="25.5" x14ac:dyDescent="0.2">
      <c r="A80" s="181">
        <f t="shared" si="18"/>
        <v>70</v>
      </c>
      <c r="B80" s="92"/>
      <c r="C80" s="165" t="s">
        <v>160</v>
      </c>
      <c r="D80" s="167" t="s">
        <v>30</v>
      </c>
      <c r="E80" s="92">
        <v>27</v>
      </c>
      <c r="F80" s="94">
        <v>0</v>
      </c>
      <c r="G80" s="94">
        <f t="shared" si="19"/>
        <v>0</v>
      </c>
      <c r="H80" s="164"/>
      <c r="I80" s="96"/>
      <c r="K80" s="278"/>
    </row>
    <row r="81" spans="1:11" ht="25.5" x14ac:dyDescent="0.2">
      <c r="A81" s="181">
        <f t="shared" si="18"/>
        <v>71</v>
      </c>
      <c r="B81" s="92"/>
      <c r="C81" s="165" t="s">
        <v>161</v>
      </c>
      <c r="D81" s="167" t="s">
        <v>30</v>
      </c>
      <c r="E81" s="92">
        <v>2</v>
      </c>
      <c r="F81" s="94">
        <v>0</v>
      </c>
      <c r="G81" s="94">
        <f t="shared" si="19"/>
        <v>0</v>
      </c>
      <c r="H81" s="164"/>
      <c r="I81" s="96"/>
      <c r="K81" s="278"/>
    </row>
    <row r="82" spans="1:11" x14ac:dyDescent="0.2">
      <c r="A82" s="181">
        <f t="shared" si="18"/>
        <v>72</v>
      </c>
      <c r="B82" s="92"/>
      <c r="C82" s="258" t="s">
        <v>51</v>
      </c>
      <c r="D82" s="242" t="s">
        <v>50</v>
      </c>
      <c r="E82" s="242">
        <v>1</v>
      </c>
      <c r="F82" s="243">
        <v>0</v>
      </c>
      <c r="G82" s="93">
        <f t="shared" si="19"/>
        <v>0</v>
      </c>
      <c r="H82" s="98"/>
      <c r="I82" s="96"/>
      <c r="K82" s="278"/>
    </row>
    <row r="83" spans="1:11" x14ac:dyDescent="0.2">
      <c r="A83" s="81" t="s">
        <v>124</v>
      </c>
      <c r="B83" s="253"/>
      <c r="C83" s="262" t="s">
        <v>77</v>
      </c>
      <c r="D83" s="263"/>
      <c r="E83" s="263"/>
      <c r="F83" s="264"/>
      <c r="G83" s="255">
        <f>SUM(G84:G92)</f>
        <v>0</v>
      </c>
      <c r="H83" s="104"/>
      <c r="I83" s="96"/>
      <c r="K83" s="278"/>
    </row>
    <row r="84" spans="1:11" x14ac:dyDescent="0.2">
      <c r="A84" s="206">
        <f>A82+1</f>
        <v>73</v>
      </c>
      <c r="B84" s="251"/>
      <c r="C84" s="265" t="s">
        <v>209</v>
      </c>
      <c r="D84" s="266" t="s">
        <v>79</v>
      </c>
      <c r="E84" s="266">
        <v>240</v>
      </c>
      <c r="F84" s="267">
        <v>0</v>
      </c>
      <c r="G84" s="256">
        <f t="shared" ref="G84:G92" si="20">E84*F84</f>
        <v>0</v>
      </c>
      <c r="H84" s="250"/>
      <c r="I84" s="96"/>
      <c r="K84" s="278"/>
    </row>
    <row r="85" spans="1:11" x14ac:dyDescent="0.2">
      <c r="A85" s="206">
        <f t="shared" ref="A85:A92" si="21">A84+1</f>
        <v>74</v>
      </c>
      <c r="B85" s="251"/>
      <c r="C85" s="271" t="s">
        <v>80</v>
      </c>
      <c r="D85" s="171" t="s">
        <v>79</v>
      </c>
      <c r="E85" s="171">
        <v>50</v>
      </c>
      <c r="F85" s="172">
        <v>0</v>
      </c>
      <c r="G85" s="190">
        <f t="shared" si="20"/>
        <v>0</v>
      </c>
      <c r="H85" s="188"/>
      <c r="I85" s="96"/>
      <c r="K85" s="278"/>
    </row>
    <row r="86" spans="1:11" x14ac:dyDescent="0.2">
      <c r="A86" s="206">
        <f t="shared" si="21"/>
        <v>75</v>
      </c>
      <c r="B86" s="251"/>
      <c r="C86" s="265" t="s">
        <v>81</v>
      </c>
      <c r="D86" s="266" t="s">
        <v>79</v>
      </c>
      <c r="E86" s="266">
        <v>200</v>
      </c>
      <c r="F86" s="267">
        <v>0</v>
      </c>
      <c r="G86" s="256">
        <f t="shared" si="20"/>
        <v>0</v>
      </c>
      <c r="H86" s="250"/>
      <c r="I86" s="96"/>
      <c r="K86" s="278"/>
    </row>
    <row r="87" spans="1:11" x14ac:dyDescent="0.2">
      <c r="A87" s="206">
        <f t="shared" si="21"/>
        <v>76</v>
      </c>
      <c r="B87" s="251"/>
      <c r="C87" s="265" t="s">
        <v>210</v>
      </c>
      <c r="D87" s="246" t="s">
        <v>79</v>
      </c>
      <c r="E87" s="246">
        <v>100</v>
      </c>
      <c r="F87" s="267">
        <v>0</v>
      </c>
      <c r="G87" s="256">
        <f t="shared" si="20"/>
        <v>0</v>
      </c>
      <c r="H87" s="164"/>
      <c r="I87" s="96"/>
      <c r="K87" s="278"/>
    </row>
    <row r="88" spans="1:11" x14ac:dyDescent="0.2">
      <c r="A88" s="206">
        <f t="shared" si="21"/>
        <v>77</v>
      </c>
      <c r="B88" s="251"/>
      <c r="C88" s="265" t="s">
        <v>211</v>
      </c>
      <c r="D88" s="246" t="s">
        <v>79</v>
      </c>
      <c r="E88" s="246">
        <v>50</v>
      </c>
      <c r="F88" s="267">
        <v>0</v>
      </c>
      <c r="G88" s="256">
        <f t="shared" si="20"/>
        <v>0</v>
      </c>
      <c r="H88" s="164"/>
      <c r="I88" s="96"/>
      <c r="K88" s="278"/>
    </row>
    <row r="89" spans="1:11" ht="25.5" x14ac:dyDescent="0.2">
      <c r="A89" s="206">
        <f t="shared" si="21"/>
        <v>78</v>
      </c>
      <c r="B89" s="251"/>
      <c r="C89" s="265" t="s">
        <v>78</v>
      </c>
      <c r="D89" s="246" t="s">
        <v>79</v>
      </c>
      <c r="E89" s="246">
        <v>2000</v>
      </c>
      <c r="F89" s="267">
        <v>0</v>
      </c>
      <c r="G89" s="256">
        <f t="shared" si="20"/>
        <v>0</v>
      </c>
      <c r="H89" s="164"/>
      <c r="I89" s="96"/>
      <c r="K89" s="278"/>
    </row>
    <row r="90" spans="1:11" x14ac:dyDescent="0.2">
      <c r="A90" s="206">
        <f t="shared" si="21"/>
        <v>79</v>
      </c>
      <c r="B90" s="251"/>
      <c r="C90" s="265" t="s">
        <v>212</v>
      </c>
      <c r="D90" s="246" t="s">
        <v>79</v>
      </c>
      <c r="E90" s="246">
        <v>500</v>
      </c>
      <c r="F90" s="267">
        <v>0</v>
      </c>
      <c r="G90" s="256">
        <f t="shared" si="20"/>
        <v>0</v>
      </c>
      <c r="H90" s="164"/>
      <c r="I90" s="96"/>
      <c r="K90" s="278"/>
    </row>
    <row r="91" spans="1:11" x14ac:dyDescent="0.2">
      <c r="A91" s="206">
        <f t="shared" si="21"/>
        <v>80</v>
      </c>
      <c r="B91" s="251"/>
      <c r="C91" s="265" t="s">
        <v>213</v>
      </c>
      <c r="D91" s="246" t="s">
        <v>79</v>
      </c>
      <c r="E91" s="246">
        <v>100</v>
      </c>
      <c r="F91" s="267">
        <v>0</v>
      </c>
      <c r="G91" s="256">
        <f t="shared" si="20"/>
        <v>0</v>
      </c>
      <c r="H91" s="164"/>
      <c r="I91" s="96"/>
      <c r="K91" s="278"/>
    </row>
    <row r="92" spans="1:11" x14ac:dyDescent="0.2">
      <c r="A92" s="206">
        <f t="shared" si="21"/>
        <v>81</v>
      </c>
      <c r="B92" s="251"/>
      <c r="C92" s="189" t="s">
        <v>82</v>
      </c>
      <c r="D92" s="266" t="s">
        <v>50</v>
      </c>
      <c r="E92" s="266">
        <v>1</v>
      </c>
      <c r="F92" s="268">
        <v>0</v>
      </c>
      <c r="G92" s="252">
        <f t="shared" si="20"/>
        <v>0</v>
      </c>
      <c r="H92" s="164"/>
      <c r="I92" s="96"/>
      <c r="K92" s="278"/>
    </row>
    <row r="93" spans="1:11" x14ac:dyDescent="0.2">
      <c r="A93" s="81" t="s">
        <v>142</v>
      </c>
      <c r="B93" s="253"/>
      <c r="C93" s="262" t="s">
        <v>84</v>
      </c>
      <c r="D93" s="263"/>
      <c r="E93" s="263"/>
      <c r="F93" s="264"/>
      <c r="G93" s="255">
        <f>SUM(G94:G105)</f>
        <v>0</v>
      </c>
      <c r="H93" s="104"/>
      <c r="I93" s="105"/>
      <c r="K93" s="278"/>
    </row>
    <row r="94" spans="1:11" ht="38.25" x14ac:dyDescent="0.2">
      <c r="A94" s="89">
        <f>A92+1</f>
        <v>82</v>
      </c>
      <c r="B94" s="254"/>
      <c r="C94" s="193" t="s">
        <v>154</v>
      </c>
      <c r="D94" s="244" t="s">
        <v>50</v>
      </c>
      <c r="E94" s="244">
        <v>1</v>
      </c>
      <c r="F94" s="269">
        <v>0</v>
      </c>
      <c r="G94" s="257">
        <f t="shared" ref="G94" si="22">E94*F94</f>
        <v>0</v>
      </c>
      <c r="H94" s="107"/>
      <c r="I94" s="96"/>
      <c r="K94" s="278"/>
    </row>
    <row r="95" spans="1:11" ht="25.5" x14ac:dyDescent="0.2">
      <c r="A95" s="89">
        <f t="shared" ref="A95:A105" si="23">A94+1</f>
        <v>83</v>
      </c>
      <c r="B95" s="254"/>
      <c r="C95" s="194" t="s">
        <v>155</v>
      </c>
      <c r="D95" s="244" t="s">
        <v>50</v>
      </c>
      <c r="E95" s="244">
        <v>1</v>
      </c>
      <c r="F95" s="269">
        <v>0</v>
      </c>
      <c r="G95" s="257">
        <f t="shared" ref="G95:G96" si="24">E95*F95</f>
        <v>0</v>
      </c>
      <c r="H95" s="106"/>
      <c r="I95" s="96"/>
      <c r="K95" s="278"/>
    </row>
    <row r="96" spans="1:11" ht="25.5" x14ac:dyDescent="0.2">
      <c r="A96" s="89">
        <f t="shared" si="23"/>
        <v>84</v>
      </c>
      <c r="B96" s="254"/>
      <c r="C96" s="194" t="s">
        <v>85</v>
      </c>
      <c r="D96" s="244" t="s">
        <v>50</v>
      </c>
      <c r="E96" s="244">
        <v>1</v>
      </c>
      <c r="F96" s="269">
        <v>0</v>
      </c>
      <c r="G96" s="257">
        <f t="shared" si="24"/>
        <v>0</v>
      </c>
      <c r="H96" s="106"/>
      <c r="I96" s="96"/>
      <c r="K96" s="278"/>
    </row>
    <row r="97" spans="1:11" ht="25.5" x14ac:dyDescent="0.2">
      <c r="A97" s="89">
        <f t="shared" si="23"/>
        <v>85</v>
      </c>
      <c r="B97" s="254"/>
      <c r="C97" s="194" t="s">
        <v>86</v>
      </c>
      <c r="D97" s="244" t="s">
        <v>50</v>
      </c>
      <c r="E97" s="244">
        <v>1</v>
      </c>
      <c r="F97" s="269">
        <v>0</v>
      </c>
      <c r="G97" s="257">
        <f t="shared" ref="G97" si="25">E97*F97</f>
        <v>0</v>
      </c>
      <c r="H97" s="107"/>
      <c r="I97" s="96"/>
      <c r="K97" s="278"/>
    </row>
    <row r="98" spans="1:11" ht="25.5" x14ac:dyDescent="0.2">
      <c r="A98" s="89">
        <f t="shared" si="23"/>
        <v>86</v>
      </c>
      <c r="B98" s="254"/>
      <c r="C98" s="189" t="s">
        <v>150</v>
      </c>
      <c r="D98" s="244" t="s">
        <v>50</v>
      </c>
      <c r="E98" s="244">
        <v>1</v>
      </c>
      <c r="F98" s="269">
        <v>0</v>
      </c>
      <c r="G98" s="257">
        <f>E98*F98</f>
        <v>0</v>
      </c>
      <c r="H98" s="107"/>
      <c r="I98" s="96"/>
      <c r="K98" s="278"/>
    </row>
    <row r="99" spans="1:11" x14ac:dyDescent="0.2">
      <c r="A99" s="89">
        <f t="shared" si="23"/>
        <v>87</v>
      </c>
      <c r="B99" s="254"/>
      <c r="C99" s="189" t="s">
        <v>158</v>
      </c>
      <c r="D99" s="270" t="s">
        <v>50</v>
      </c>
      <c r="E99" s="270">
        <v>1</v>
      </c>
      <c r="F99" s="269">
        <v>0</v>
      </c>
      <c r="G99" s="257">
        <f t="shared" ref="G99" si="26">E99*F99</f>
        <v>0</v>
      </c>
      <c r="H99" s="106"/>
      <c r="I99" s="96"/>
      <c r="K99" s="278"/>
    </row>
    <row r="100" spans="1:11" ht="51" x14ac:dyDescent="0.2">
      <c r="A100" s="89">
        <f t="shared" si="23"/>
        <v>88</v>
      </c>
      <c r="B100" s="254"/>
      <c r="C100" s="189" t="s">
        <v>159</v>
      </c>
      <c r="D100" s="270" t="s">
        <v>50</v>
      </c>
      <c r="E100" s="270">
        <v>1</v>
      </c>
      <c r="F100" s="269">
        <v>0</v>
      </c>
      <c r="G100" s="257">
        <f t="shared" ref="G100" si="27">E100*F100</f>
        <v>0</v>
      </c>
      <c r="H100" s="106"/>
      <c r="I100" s="96"/>
      <c r="K100" s="278"/>
    </row>
    <row r="101" spans="1:11" x14ac:dyDescent="0.2">
      <c r="A101" s="89">
        <f t="shared" si="23"/>
        <v>89</v>
      </c>
      <c r="B101" s="92"/>
      <c r="C101" s="259" t="s">
        <v>89</v>
      </c>
      <c r="D101" s="260" t="s">
        <v>50</v>
      </c>
      <c r="E101" s="260">
        <v>1</v>
      </c>
      <c r="F101" s="261">
        <v>0</v>
      </c>
      <c r="G101" s="94">
        <f t="shared" ref="G101:G105" si="28">E101*F101</f>
        <v>0</v>
      </c>
      <c r="H101" s="106"/>
      <c r="I101" s="96"/>
      <c r="K101" s="278"/>
    </row>
    <row r="102" spans="1:11" ht="25.5" x14ac:dyDescent="0.2">
      <c r="A102" s="89">
        <f t="shared" si="23"/>
        <v>90</v>
      </c>
      <c r="B102" s="195"/>
      <c r="C102" s="196" t="s">
        <v>91</v>
      </c>
      <c r="D102" s="197" t="s">
        <v>30</v>
      </c>
      <c r="E102" s="197">
        <v>1</v>
      </c>
      <c r="F102" s="93">
        <v>0</v>
      </c>
      <c r="G102" s="198">
        <f t="shared" ref="G102" si="29">E102*F102</f>
        <v>0</v>
      </c>
      <c r="H102" s="199"/>
      <c r="I102" s="96"/>
      <c r="K102" s="278"/>
    </row>
    <row r="103" spans="1:11" ht="38.25" x14ac:dyDescent="0.2">
      <c r="A103" s="89">
        <f t="shared" si="23"/>
        <v>91</v>
      </c>
      <c r="B103" s="92"/>
      <c r="C103" s="194" t="s">
        <v>156</v>
      </c>
      <c r="D103" s="167" t="s">
        <v>30</v>
      </c>
      <c r="E103" s="92">
        <v>5</v>
      </c>
      <c r="F103" s="93">
        <v>0</v>
      </c>
      <c r="G103" s="94">
        <f>E103*F103</f>
        <v>0</v>
      </c>
      <c r="H103" s="107"/>
      <c r="I103" s="96"/>
      <c r="K103" s="278"/>
    </row>
    <row r="104" spans="1:11" x14ac:dyDescent="0.2">
      <c r="A104" s="89">
        <f t="shared" si="23"/>
        <v>92</v>
      </c>
      <c r="B104" s="92"/>
      <c r="C104" s="194" t="s">
        <v>157</v>
      </c>
      <c r="D104" s="167" t="s">
        <v>50</v>
      </c>
      <c r="E104" s="92">
        <v>1</v>
      </c>
      <c r="F104" s="93">
        <v>0</v>
      </c>
      <c r="G104" s="94">
        <f>E104*F104</f>
        <v>0</v>
      </c>
      <c r="H104" s="107"/>
      <c r="I104" s="96"/>
      <c r="K104" s="278"/>
    </row>
    <row r="105" spans="1:11" ht="13.5" thickBot="1" x14ac:dyDescent="0.25">
      <c r="A105" s="108">
        <f t="shared" si="23"/>
        <v>93</v>
      </c>
      <c r="B105" s="200"/>
      <c r="C105" s="201" t="s">
        <v>90</v>
      </c>
      <c r="D105" s="202" t="s">
        <v>30</v>
      </c>
      <c r="E105" s="202">
        <v>1</v>
      </c>
      <c r="F105" s="203">
        <v>0</v>
      </c>
      <c r="G105" s="204">
        <f t="shared" si="28"/>
        <v>0</v>
      </c>
      <c r="H105" s="205"/>
      <c r="I105" s="96"/>
      <c r="K105" s="278"/>
    </row>
    <row r="106" spans="1:11" x14ac:dyDescent="0.2">
      <c r="A106" s="109"/>
      <c r="B106" s="110"/>
      <c r="C106" s="111"/>
      <c r="D106" s="112"/>
      <c r="E106" s="113"/>
      <c r="F106" s="114"/>
      <c r="G106" s="115"/>
      <c r="H106" s="116"/>
      <c r="I106" s="117"/>
    </row>
    <row r="107" spans="1:11" x14ac:dyDescent="0.2">
      <c r="A107" s="109"/>
      <c r="B107" s="110"/>
      <c r="C107" s="111"/>
      <c r="D107" s="112"/>
      <c r="E107" s="113"/>
      <c r="F107" s="114"/>
      <c r="G107" s="115"/>
      <c r="H107" s="116"/>
      <c r="I107" s="117"/>
    </row>
    <row r="108" spans="1:11" x14ac:dyDescent="0.2">
      <c r="A108" s="109"/>
      <c r="B108" s="110"/>
      <c r="C108" s="111"/>
      <c r="D108" s="112"/>
      <c r="E108" s="113"/>
      <c r="F108" s="114"/>
      <c r="G108" s="115"/>
      <c r="H108" s="116"/>
      <c r="I108" s="117"/>
    </row>
    <row r="109" spans="1:11" x14ac:dyDescent="0.2">
      <c r="A109" s="109"/>
      <c r="B109" s="110"/>
      <c r="C109" s="111"/>
      <c r="D109" s="112"/>
      <c r="E109" s="113"/>
      <c r="F109" s="114"/>
      <c r="G109" s="115"/>
      <c r="H109" s="116"/>
      <c r="I109" s="117"/>
    </row>
    <row r="110" spans="1:11" x14ac:dyDescent="0.2">
      <c r="A110" s="109"/>
      <c r="B110" s="110"/>
      <c r="C110" s="111"/>
      <c r="D110" s="112"/>
      <c r="E110" s="113"/>
      <c r="F110" s="114"/>
      <c r="G110" s="115"/>
      <c r="H110" s="116"/>
      <c r="I110" s="117"/>
    </row>
    <row r="111" spans="1:11" x14ac:dyDescent="0.2">
      <c r="A111" s="109"/>
      <c r="B111" s="110"/>
      <c r="C111" s="111"/>
      <c r="D111" s="112"/>
      <c r="E111" s="113"/>
      <c r="F111" s="114"/>
      <c r="G111" s="115"/>
      <c r="H111" s="116"/>
      <c r="I111" s="117"/>
    </row>
    <row r="112" spans="1:11" x14ac:dyDescent="0.2">
      <c r="A112" s="109"/>
      <c r="B112" s="110"/>
      <c r="C112" s="111"/>
      <c r="D112" s="112"/>
      <c r="E112" s="113"/>
      <c r="F112" s="114"/>
      <c r="G112" s="115"/>
      <c r="H112" s="116"/>
      <c r="I112" s="117"/>
    </row>
    <row r="113" spans="1:9" x14ac:dyDescent="0.2">
      <c r="A113" s="109"/>
      <c r="B113" s="110"/>
      <c r="C113" s="111"/>
      <c r="D113" s="112"/>
      <c r="E113" s="113"/>
      <c r="F113" s="114"/>
      <c r="G113" s="115"/>
      <c r="H113" s="116"/>
      <c r="I113" s="117"/>
    </row>
    <row r="114" spans="1:9" x14ac:dyDescent="0.2">
      <c r="A114" s="109"/>
      <c r="B114" s="110"/>
      <c r="C114" s="111"/>
      <c r="D114" s="112"/>
      <c r="E114" s="113"/>
      <c r="F114" s="114"/>
      <c r="G114" s="115"/>
      <c r="H114" s="116"/>
      <c r="I114" s="117"/>
    </row>
    <row r="115" spans="1:9" x14ac:dyDescent="0.2">
      <c r="A115" s="109"/>
      <c r="B115" s="110"/>
      <c r="C115" s="111"/>
      <c r="D115" s="112"/>
      <c r="E115" s="113"/>
      <c r="F115" s="114"/>
      <c r="G115" s="115"/>
      <c r="H115" s="116"/>
      <c r="I115" s="117"/>
    </row>
    <row r="116" spans="1:9" x14ac:dyDescent="0.2">
      <c r="A116" s="109"/>
      <c r="B116" s="110"/>
      <c r="C116" s="111"/>
      <c r="D116" s="112"/>
      <c r="E116" s="113"/>
      <c r="F116" s="114"/>
      <c r="G116" s="115"/>
      <c r="H116" s="116"/>
      <c r="I116" s="117"/>
    </row>
    <row r="117" spans="1:9" x14ac:dyDescent="0.2">
      <c r="A117" s="109"/>
      <c r="B117" s="110"/>
      <c r="C117" s="111"/>
      <c r="D117" s="112"/>
      <c r="E117" s="113"/>
      <c r="F117" s="114"/>
      <c r="G117" s="115"/>
      <c r="H117" s="116"/>
      <c r="I117" s="117"/>
    </row>
    <row r="118" spans="1:9" x14ac:dyDescent="0.2">
      <c r="A118" s="109"/>
      <c r="B118" s="110"/>
      <c r="C118" s="111"/>
      <c r="D118" s="112"/>
      <c r="E118" s="113"/>
      <c r="F118" s="114"/>
      <c r="G118" s="115"/>
      <c r="H118" s="116"/>
      <c r="I118" s="117"/>
    </row>
    <row r="119" spans="1:9" x14ac:dyDescent="0.2">
      <c r="A119" s="109"/>
      <c r="B119" s="110"/>
      <c r="C119" s="111"/>
      <c r="D119" s="112"/>
      <c r="E119" s="113"/>
      <c r="F119" s="114"/>
      <c r="G119" s="115"/>
      <c r="H119" s="116"/>
      <c r="I119" s="117"/>
    </row>
    <row r="120" spans="1:9" x14ac:dyDescent="0.2">
      <c r="A120" s="109"/>
      <c r="B120" s="110"/>
      <c r="C120" s="111"/>
      <c r="D120" s="112"/>
      <c r="E120" s="113"/>
      <c r="F120" s="114"/>
      <c r="G120" s="115"/>
      <c r="H120" s="116"/>
      <c r="I120" s="117"/>
    </row>
    <row r="121" spans="1:9" x14ac:dyDescent="0.2">
      <c r="A121" s="109"/>
      <c r="B121" s="110"/>
      <c r="C121" s="111"/>
      <c r="D121" s="112"/>
      <c r="E121" s="113"/>
      <c r="F121" s="114"/>
      <c r="G121" s="115"/>
      <c r="H121" s="116"/>
      <c r="I121" s="117"/>
    </row>
    <row r="122" spans="1:9" x14ac:dyDescent="0.2">
      <c r="A122" s="109"/>
      <c r="B122" s="110"/>
      <c r="C122" s="111"/>
      <c r="D122" s="112"/>
      <c r="E122" s="113"/>
      <c r="F122" s="114"/>
      <c r="G122" s="115"/>
      <c r="H122" s="116"/>
      <c r="I122" s="117"/>
    </row>
    <row r="123" spans="1:9" x14ac:dyDescent="0.2">
      <c r="A123" s="109"/>
      <c r="B123" s="110"/>
      <c r="C123" s="111"/>
      <c r="D123" s="112"/>
      <c r="E123" s="113"/>
      <c r="F123" s="114"/>
      <c r="G123" s="115"/>
      <c r="H123" s="116"/>
      <c r="I123" s="117"/>
    </row>
    <row r="124" spans="1:9" x14ac:dyDescent="0.2">
      <c r="A124" s="109"/>
      <c r="B124" s="110"/>
      <c r="C124" s="111"/>
      <c r="D124" s="112"/>
      <c r="E124" s="113"/>
      <c r="F124" s="114"/>
      <c r="G124" s="115"/>
      <c r="H124" s="116"/>
      <c r="I124" s="117"/>
    </row>
    <row r="125" spans="1:9" x14ac:dyDescent="0.2">
      <c r="A125" s="109"/>
      <c r="B125" s="110"/>
      <c r="C125" s="111"/>
      <c r="D125" s="112"/>
      <c r="E125" s="113"/>
      <c r="F125" s="114"/>
      <c r="G125" s="115"/>
      <c r="H125" s="116"/>
      <c r="I125" s="117"/>
    </row>
    <row r="126" spans="1:9" x14ac:dyDescent="0.2">
      <c r="A126" s="109"/>
      <c r="B126" s="110"/>
      <c r="C126" s="111"/>
      <c r="D126" s="112"/>
      <c r="E126" s="113"/>
      <c r="F126" s="114"/>
      <c r="G126" s="115"/>
      <c r="H126" s="116"/>
      <c r="I126" s="117"/>
    </row>
    <row r="127" spans="1:9" x14ac:dyDescent="0.2">
      <c r="A127" s="109"/>
      <c r="B127" s="110"/>
      <c r="C127" s="111"/>
      <c r="D127" s="112"/>
      <c r="E127" s="113"/>
      <c r="F127" s="114"/>
      <c r="G127" s="115"/>
      <c r="H127" s="116"/>
      <c r="I127" s="117"/>
    </row>
    <row r="128" spans="1:9" x14ac:dyDescent="0.2">
      <c r="A128" s="109"/>
      <c r="B128" s="110"/>
      <c r="C128" s="111"/>
      <c r="D128" s="112"/>
      <c r="E128" s="113"/>
      <c r="F128" s="114"/>
      <c r="G128" s="115"/>
      <c r="H128" s="116"/>
      <c r="I128" s="117"/>
    </row>
    <row r="129" spans="1:9" x14ac:dyDescent="0.2">
      <c r="A129" s="109"/>
      <c r="B129" s="110"/>
      <c r="C129" s="111"/>
      <c r="D129" s="112"/>
      <c r="E129" s="113"/>
      <c r="F129" s="114"/>
      <c r="G129" s="115"/>
      <c r="H129" s="116"/>
      <c r="I129" s="117"/>
    </row>
    <row r="130" spans="1:9" x14ac:dyDescent="0.2">
      <c r="A130" s="109"/>
      <c r="B130" s="110"/>
      <c r="C130" s="111"/>
      <c r="D130" s="112"/>
      <c r="E130" s="113"/>
      <c r="F130" s="114"/>
      <c r="G130" s="115"/>
      <c r="H130" s="116"/>
      <c r="I130" s="117"/>
    </row>
    <row r="131" spans="1:9" x14ac:dyDescent="0.2">
      <c r="A131" s="109"/>
      <c r="B131" s="110"/>
      <c r="C131" s="111"/>
      <c r="D131" s="112"/>
      <c r="E131" s="113"/>
      <c r="F131" s="114"/>
      <c r="G131" s="115"/>
      <c r="H131" s="116"/>
      <c r="I131" s="117"/>
    </row>
    <row r="132" spans="1:9" x14ac:dyDescent="0.2">
      <c r="A132" s="109"/>
      <c r="B132" s="110"/>
      <c r="C132" s="111"/>
      <c r="D132" s="112"/>
      <c r="E132" s="113"/>
      <c r="F132" s="114"/>
      <c r="G132" s="115"/>
      <c r="H132" s="116"/>
      <c r="I132" s="117"/>
    </row>
    <row r="133" spans="1:9" x14ac:dyDescent="0.2">
      <c r="A133" s="109"/>
      <c r="B133" s="110"/>
      <c r="C133" s="111"/>
      <c r="D133" s="112"/>
      <c r="E133" s="113"/>
      <c r="F133" s="114"/>
      <c r="G133" s="115"/>
      <c r="H133" s="116"/>
      <c r="I133" s="117"/>
    </row>
    <row r="134" spans="1:9" x14ac:dyDescent="0.2">
      <c r="A134" s="109"/>
      <c r="B134" s="110"/>
      <c r="C134" s="111"/>
      <c r="D134" s="112"/>
      <c r="E134" s="113"/>
      <c r="F134" s="114"/>
      <c r="G134" s="115"/>
      <c r="H134" s="116"/>
      <c r="I134" s="117"/>
    </row>
    <row r="135" spans="1:9" x14ac:dyDescent="0.2">
      <c r="A135" s="109"/>
      <c r="B135" s="110"/>
      <c r="C135" s="111"/>
      <c r="D135" s="112"/>
      <c r="E135" s="113"/>
      <c r="F135" s="114"/>
      <c r="G135" s="115"/>
      <c r="H135" s="116"/>
      <c r="I135" s="117"/>
    </row>
    <row r="136" spans="1:9" x14ac:dyDescent="0.2">
      <c r="A136" s="109"/>
      <c r="B136" s="110"/>
      <c r="C136" s="111"/>
      <c r="D136" s="112"/>
      <c r="E136" s="113"/>
      <c r="F136" s="114"/>
      <c r="G136" s="115"/>
      <c r="H136" s="116"/>
      <c r="I136" s="117"/>
    </row>
    <row r="137" spans="1:9" x14ac:dyDescent="0.2">
      <c r="A137" s="109"/>
      <c r="B137" s="110"/>
      <c r="C137" s="111"/>
      <c r="D137" s="112"/>
      <c r="E137" s="113"/>
      <c r="F137" s="114"/>
      <c r="G137" s="115"/>
      <c r="H137" s="116"/>
      <c r="I137" s="117"/>
    </row>
    <row r="138" spans="1:9" x14ac:dyDescent="0.2">
      <c r="A138" s="109"/>
      <c r="B138" s="110"/>
      <c r="C138" s="111"/>
      <c r="D138" s="112"/>
      <c r="E138" s="113"/>
      <c r="F138" s="114"/>
      <c r="G138" s="115"/>
      <c r="H138" s="116"/>
      <c r="I138" s="117"/>
    </row>
    <row r="139" spans="1:9" x14ac:dyDescent="0.2">
      <c r="A139" s="109"/>
      <c r="B139" s="110"/>
      <c r="C139" s="111"/>
      <c r="D139" s="112"/>
      <c r="E139" s="113"/>
      <c r="F139" s="114"/>
      <c r="G139" s="115"/>
      <c r="H139" s="116"/>
      <c r="I139" s="117"/>
    </row>
    <row r="140" spans="1:9" x14ac:dyDescent="0.2">
      <c r="A140" s="109"/>
      <c r="B140" s="110"/>
      <c r="C140" s="111"/>
      <c r="D140" s="112"/>
      <c r="E140" s="113"/>
      <c r="F140" s="114"/>
      <c r="G140" s="115"/>
      <c r="H140" s="116"/>
      <c r="I140" s="117"/>
    </row>
    <row r="141" spans="1:9" x14ac:dyDescent="0.2">
      <c r="A141" s="109"/>
      <c r="B141" s="110"/>
      <c r="C141" s="111"/>
      <c r="D141" s="112"/>
      <c r="E141" s="113"/>
      <c r="F141" s="114"/>
      <c r="G141" s="115"/>
      <c r="H141" s="116"/>
      <c r="I141" s="117"/>
    </row>
    <row r="142" spans="1:9" x14ac:dyDescent="0.2">
      <c r="A142" s="109"/>
      <c r="B142" s="110"/>
      <c r="C142" s="111"/>
      <c r="D142" s="112"/>
      <c r="E142" s="113"/>
      <c r="F142" s="114"/>
      <c r="G142" s="115"/>
      <c r="H142" s="116"/>
      <c r="I142" s="117"/>
    </row>
    <row r="143" spans="1:9" x14ac:dyDescent="0.2">
      <c r="A143" s="109"/>
      <c r="B143" s="110"/>
      <c r="C143" s="111"/>
      <c r="D143" s="112"/>
      <c r="E143" s="113"/>
      <c r="F143" s="114"/>
      <c r="G143" s="115"/>
      <c r="H143" s="116"/>
      <c r="I143" s="117"/>
    </row>
    <row r="144" spans="1:9" x14ac:dyDescent="0.2">
      <c r="A144" s="109"/>
      <c r="B144" s="110"/>
      <c r="C144" s="111"/>
      <c r="D144" s="112"/>
      <c r="E144" s="113"/>
      <c r="F144" s="114"/>
      <c r="G144" s="115"/>
      <c r="H144" s="116"/>
      <c r="I144" s="117"/>
    </row>
    <row r="145" spans="1:9" x14ac:dyDescent="0.2">
      <c r="A145" s="109"/>
      <c r="B145" s="110"/>
      <c r="C145" s="111"/>
      <c r="D145" s="112"/>
      <c r="E145" s="113"/>
      <c r="F145" s="114"/>
      <c r="G145" s="115"/>
      <c r="H145" s="116"/>
      <c r="I145" s="117"/>
    </row>
  </sheetData>
  <pageMargins left="0.98425196850393704" right="0.59055118110236227" top="0.78740157480314965" bottom="0.78740157480314965" header="0.31496062992125984" footer="0.31496062992125984"/>
  <pageSetup paperSize="9" scale="56" fitToHeight="0" orientation="portrait" r:id="rId1"/>
  <headerFooter>
    <oddFooter>&amp;R&amp;P/&amp;N</oddFooter>
  </headerFooter>
  <rowBreaks count="1" manualBreakCount="1">
    <brk id="7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view="pageBreakPreview" topLeftCell="A5" zoomScaleNormal="100" zoomScaleSheetLayoutView="100" workbookViewId="0">
      <selection activeCell="F29" sqref="F29"/>
    </sheetView>
  </sheetViews>
  <sheetFormatPr defaultColWidth="14.42578125" defaultRowHeight="12.75" x14ac:dyDescent="0.2"/>
  <cols>
    <col min="1" max="1" width="5.7109375" customWidth="1"/>
    <col min="2" max="2" width="12.7109375" customWidth="1"/>
    <col min="3" max="3" width="63.7109375" customWidth="1"/>
    <col min="4" max="4" width="5.7109375" customWidth="1"/>
    <col min="5" max="5" width="6.7109375" customWidth="1"/>
    <col min="6" max="6" width="13.7109375" customWidth="1"/>
    <col min="7" max="7" width="15.7109375" customWidth="1"/>
    <col min="8" max="8" width="30.7109375" customWidth="1"/>
    <col min="9" max="9" width="18.42578125" customWidth="1"/>
  </cols>
  <sheetData>
    <row r="1" spans="1:10" ht="16.5" thickBot="1" x14ac:dyDescent="0.25">
      <c r="A1" s="118" t="s">
        <v>17</v>
      </c>
      <c r="B1" s="119" t="s">
        <v>18</v>
      </c>
      <c r="C1" s="120" t="s">
        <v>19</v>
      </c>
      <c r="D1" s="121" t="s">
        <v>20</v>
      </c>
      <c r="E1" s="122" t="s">
        <v>21</v>
      </c>
      <c r="F1" s="123" t="s">
        <v>22</v>
      </c>
      <c r="G1" s="124" t="s">
        <v>23</v>
      </c>
      <c r="H1" s="125" t="s">
        <v>24</v>
      </c>
      <c r="I1" s="79"/>
    </row>
    <row r="2" spans="1:10" ht="15.75" x14ac:dyDescent="0.2">
      <c r="A2" s="126" t="s">
        <v>25</v>
      </c>
      <c r="B2" s="127"/>
      <c r="C2" s="128" t="s">
        <v>178</v>
      </c>
      <c r="D2" s="129"/>
      <c r="E2" s="127"/>
      <c r="F2" s="130"/>
      <c r="G2" s="131">
        <f>G3+G13+G17+G21</f>
        <v>0</v>
      </c>
      <c r="H2" s="132"/>
      <c r="I2" s="79"/>
    </row>
    <row r="3" spans="1:10" x14ac:dyDescent="0.2">
      <c r="A3" s="133" t="s">
        <v>26</v>
      </c>
      <c r="B3" s="134"/>
      <c r="C3" s="135" t="s">
        <v>181</v>
      </c>
      <c r="D3" s="136"/>
      <c r="E3" s="134"/>
      <c r="F3" s="137"/>
      <c r="G3" s="138">
        <f>SUM(G4:G12)</f>
        <v>0</v>
      </c>
      <c r="H3" s="139"/>
      <c r="I3" s="88"/>
    </row>
    <row r="4" spans="1:10" ht="51" x14ac:dyDescent="0.2">
      <c r="A4" s="140">
        <v>1</v>
      </c>
      <c r="B4" s="141"/>
      <c r="C4" s="142" t="s">
        <v>179</v>
      </c>
      <c r="D4" s="143" t="s">
        <v>30</v>
      </c>
      <c r="E4" s="143">
        <v>1</v>
      </c>
      <c r="F4" s="144">
        <v>0</v>
      </c>
      <c r="G4" s="145">
        <f t="shared" ref="G4:G12" si="0">E4*F4</f>
        <v>0</v>
      </c>
      <c r="H4" s="146"/>
      <c r="I4" s="96"/>
      <c r="J4" s="278"/>
    </row>
    <row r="5" spans="1:10" ht="25.5" x14ac:dyDescent="0.2">
      <c r="A5" s="140">
        <f t="shared" ref="A5:A12" si="1">A4+1</f>
        <v>2</v>
      </c>
      <c r="B5" s="141"/>
      <c r="C5" s="142" t="s">
        <v>184</v>
      </c>
      <c r="D5" s="143" t="s">
        <v>30</v>
      </c>
      <c r="E5" s="143">
        <v>1</v>
      </c>
      <c r="F5" s="144">
        <v>0</v>
      </c>
      <c r="G5" s="145">
        <f t="shared" si="0"/>
        <v>0</v>
      </c>
      <c r="H5" s="146"/>
      <c r="I5" s="96"/>
      <c r="J5" s="278"/>
    </row>
    <row r="6" spans="1:10" ht="89.25" x14ac:dyDescent="0.2">
      <c r="A6" s="140">
        <f t="shared" si="1"/>
        <v>3</v>
      </c>
      <c r="B6" s="141"/>
      <c r="C6" s="142" t="s">
        <v>190</v>
      </c>
      <c r="D6" s="143" t="s">
        <v>30</v>
      </c>
      <c r="E6" s="143">
        <v>1</v>
      </c>
      <c r="F6" s="150">
        <v>0</v>
      </c>
      <c r="G6" s="145">
        <f t="shared" si="0"/>
        <v>0</v>
      </c>
      <c r="H6" s="248"/>
      <c r="I6" s="96"/>
      <c r="J6" s="278"/>
    </row>
    <row r="7" spans="1:10" ht="76.5" x14ac:dyDescent="0.2">
      <c r="A7" s="140">
        <f t="shared" si="1"/>
        <v>4</v>
      </c>
      <c r="B7" s="141"/>
      <c r="C7" s="163" t="s">
        <v>112</v>
      </c>
      <c r="D7" s="143" t="s">
        <v>30</v>
      </c>
      <c r="E7" s="143">
        <v>1</v>
      </c>
      <c r="F7" s="145">
        <v>0</v>
      </c>
      <c r="G7" s="145">
        <f t="shared" si="0"/>
        <v>0</v>
      </c>
      <c r="H7" s="148"/>
      <c r="I7" s="96"/>
      <c r="J7" s="278"/>
    </row>
    <row r="8" spans="1:10" ht="51" x14ac:dyDescent="0.2">
      <c r="A8" s="140">
        <f t="shared" si="1"/>
        <v>5</v>
      </c>
      <c r="B8" s="141"/>
      <c r="C8" s="165" t="s">
        <v>167</v>
      </c>
      <c r="D8" s="141" t="s">
        <v>30</v>
      </c>
      <c r="E8" s="143">
        <v>2</v>
      </c>
      <c r="F8" s="145">
        <v>0</v>
      </c>
      <c r="G8" s="145">
        <f t="shared" si="0"/>
        <v>0</v>
      </c>
      <c r="H8" s="208"/>
      <c r="I8" s="96"/>
      <c r="J8" s="278"/>
    </row>
    <row r="9" spans="1:10" ht="51" x14ac:dyDescent="0.2">
      <c r="A9" s="140">
        <f t="shared" si="1"/>
        <v>6</v>
      </c>
      <c r="B9" s="141"/>
      <c r="C9" s="170" t="s">
        <v>180</v>
      </c>
      <c r="D9" s="171" t="s">
        <v>30</v>
      </c>
      <c r="E9" s="171">
        <v>1</v>
      </c>
      <c r="F9" s="172">
        <v>0</v>
      </c>
      <c r="G9" s="190">
        <f t="shared" si="0"/>
        <v>0</v>
      </c>
      <c r="H9" s="188"/>
      <c r="I9" s="96"/>
      <c r="J9" s="278"/>
    </row>
    <row r="10" spans="1:10" ht="38.25" x14ac:dyDescent="0.2">
      <c r="A10" s="140">
        <f t="shared" si="1"/>
        <v>7</v>
      </c>
      <c r="B10" s="143"/>
      <c r="C10" s="147" t="s">
        <v>185</v>
      </c>
      <c r="D10" s="143" t="s">
        <v>30</v>
      </c>
      <c r="E10" s="143">
        <v>1</v>
      </c>
      <c r="F10" s="172">
        <v>0</v>
      </c>
      <c r="G10" s="145">
        <f t="shared" si="0"/>
        <v>0</v>
      </c>
      <c r="H10" s="148"/>
      <c r="I10" s="96"/>
      <c r="J10" s="278"/>
    </row>
    <row r="11" spans="1:10" ht="63.75" x14ac:dyDescent="0.2">
      <c r="A11" s="140">
        <f t="shared" si="1"/>
        <v>8</v>
      </c>
      <c r="B11" s="143"/>
      <c r="C11" s="147" t="s">
        <v>187</v>
      </c>
      <c r="D11" s="143" t="s">
        <v>30</v>
      </c>
      <c r="E11" s="143">
        <v>1</v>
      </c>
      <c r="F11" s="149">
        <v>0</v>
      </c>
      <c r="G11" s="145">
        <f t="shared" si="0"/>
        <v>0</v>
      </c>
      <c r="H11" s="148"/>
      <c r="I11" s="88"/>
      <c r="J11" s="278"/>
    </row>
    <row r="12" spans="1:10" x14ac:dyDescent="0.2">
      <c r="A12" s="140">
        <f t="shared" si="1"/>
        <v>9</v>
      </c>
      <c r="B12" s="143"/>
      <c r="C12" s="91" t="s">
        <v>51</v>
      </c>
      <c r="D12" s="171" t="s">
        <v>50</v>
      </c>
      <c r="E12" s="171">
        <v>1</v>
      </c>
      <c r="F12" s="172">
        <v>0</v>
      </c>
      <c r="G12" s="190">
        <f t="shared" si="0"/>
        <v>0</v>
      </c>
      <c r="H12" s="146"/>
      <c r="I12" s="96"/>
      <c r="J12" s="278"/>
    </row>
    <row r="13" spans="1:10" x14ac:dyDescent="0.2">
      <c r="A13" s="133" t="s">
        <v>52</v>
      </c>
      <c r="B13" s="134"/>
      <c r="C13" s="135" t="s">
        <v>73</v>
      </c>
      <c r="D13" s="134"/>
      <c r="E13" s="134"/>
      <c r="F13" s="138"/>
      <c r="G13" s="138">
        <f>SUM(G14:G16)</f>
        <v>0</v>
      </c>
      <c r="H13" s="152"/>
      <c r="I13" s="96"/>
      <c r="J13" s="278"/>
    </row>
    <row r="14" spans="1:10" ht="63.75" x14ac:dyDescent="0.2">
      <c r="A14" s="140">
        <f>A12+1</f>
        <v>10</v>
      </c>
      <c r="B14" s="143"/>
      <c r="C14" s="165" t="s">
        <v>182</v>
      </c>
      <c r="D14" s="143" t="s">
        <v>30</v>
      </c>
      <c r="E14" s="143">
        <v>1</v>
      </c>
      <c r="F14" s="145">
        <v>0</v>
      </c>
      <c r="G14" s="145">
        <f t="shared" ref="G14" si="2">E14*F14</f>
        <v>0</v>
      </c>
      <c r="H14" s="146"/>
      <c r="I14" s="96"/>
      <c r="J14" s="278"/>
    </row>
    <row r="15" spans="1:10" ht="38.25" x14ac:dyDescent="0.2">
      <c r="A15" s="140">
        <f>A14+1</f>
        <v>11</v>
      </c>
      <c r="B15" s="167"/>
      <c r="C15" s="170" t="s">
        <v>191</v>
      </c>
      <c r="D15" s="171" t="s">
        <v>30</v>
      </c>
      <c r="E15" s="171">
        <v>1</v>
      </c>
      <c r="F15" s="172">
        <v>0</v>
      </c>
      <c r="G15" s="172">
        <f>E15*F15</f>
        <v>0</v>
      </c>
      <c r="H15" s="188"/>
      <c r="I15" s="96"/>
      <c r="J15" s="278"/>
    </row>
    <row r="16" spans="1:10" x14ac:dyDescent="0.2">
      <c r="A16" s="140">
        <f t="shared" ref="A16" si="3">A15+1</f>
        <v>12</v>
      </c>
      <c r="B16" s="143"/>
      <c r="C16" s="91" t="s">
        <v>51</v>
      </c>
      <c r="D16" s="171" t="s">
        <v>50</v>
      </c>
      <c r="E16" s="171">
        <v>1</v>
      </c>
      <c r="F16" s="172">
        <v>0</v>
      </c>
      <c r="G16" s="190">
        <f t="shared" ref="G16" si="4">E16*F16</f>
        <v>0</v>
      </c>
      <c r="H16" s="148"/>
      <c r="I16" s="96"/>
      <c r="J16" s="278"/>
    </row>
    <row r="17" spans="1:10" x14ac:dyDescent="0.2">
      <c r="A17" s="272" t="s">
        <v>72</v>
      </c>
      <c r="B17" s="82"/>
      <c r="C17" s="83" t="s">
        <v>77</v>
      </c>
      <c r="D17" s="82"/>
      <c r="E17" s="82"/>
      <c r="F17" s="86"/>
      <c r="G17" s="86">
        <f>SUM(G18:G20)</f>
        <v>0</v>
      </c>
      <c r="H17" s="273"/>
      <c r="I17" s="96"/>
      <c r="J17" s="278"/>
    </row>
    <row r="18" spans="1:10" x14ac:dyDescent="0.2">
      <c r="A18" s="274">
        <f>A16+1</f>
        <v>13</v>
      </c>
      <c r="B18" s="167"/>
      <c r="C18" s="265" t="s">
        <v>213</v>
      </c>
      <c r="D18" s="246" t="s">
        <v>79</v>
      </c>
      <c r="E18" s="246">
        <v>50</v>
      </c>
      <c r="F18" s="267">
        <v>0</v>
      </c>
      <c r="G18" s="256">
        <f t="shared" ref="G18:G19" si="5">E18*F18</f>
        <v>0</v>
      </c>
      <c r="H18" s="164"/>
      <c r="I18" s="96"/>
      <c r="J18" s="278"/>
    </row>
    <row r="19" spans="1:10" ht="25.5" x14ac:dyDescent="0.2">
      <c r="A19" s="140">
        <f>A18+1</f>
        <v>14</v>
      </c>
      <c r="B19" s="167"/>
      <c r="C19" s="265" t="s">
        <v>78</v>
      </c>
      <c r="D19" s="246" t="s">
        <v>79</v>
      </c>
      <c r="E19" s="246">
        <v>100</v>
      </c>
      <c r="F19" s="267">
        <v>0</v>
      </c>
      <c r="G19" s="256">
        <f t="shared" si="5"/>
        <v>0</v>
      </c>
      <c r="H19" s="164"/>
      <c r="I19" s="96"/>
      <c r="J19" s="278"/>
    </row>
    <row r="20" spans="1:10" x14ac:dyDescent="0.2">
      <c r="A20" s="140">
        <f>A19+1</f>
        <v>15</v>
      </c>
      <c r="B20" s="167"/>
      <c r="C20" s="189" t="s">
        <v>82</v>
      </c>
      <c r="D20" s="266" t="s">
        <v>50</v>
      </c>
      <c r="E20" s="266">
        <v>1</v>
      </c>
      <c r="F20" s="268">
        <v>0</v>
      </c>
      <c r="G20" s="207">
        <f t="shared" ref="G20" si="6">E20*F20</f>
        <v>0</v>
      </c>
      <c r="H20" s="275"/>
      <c r="I20" s="96"/>
      <c r="J20" s="278"/>
    </row>
    <row r="21" spans="1:10" x14ac:dyDescent="0.2">
      <c r="A21" s="133" t="s">
        <v>76</v>
      </c>
      <c r="B21" s="134"/>
      <c r="C21" s="135" t="s">
        <v>84</v>
      </c>
      <c r="D21" s="134"/>
      <c r="E21" s="134"/>
      <c r="F21" s="138"/>
      <c r="G21" s="138">
        <f>SUM(G22:G28)</f>
        <v>0</v>
      </c>
      <c r="H21" s="152"/>
      <c r="I21" s="105"/>
      <c r="J21" s="278"/>
    </row>
    <row r="22" spans="1:10" ht="25.5" x14ac:dyDescent="0.2">
      <c r="A22" s="140">
        <f>A20+1</f>
        <v>16</v>
      </c>
      <c r="B22" s="143"/>
      <c r="C22" s="142" t="s">
        <v>85</v>
      </c>
      <c r="D22" s="143" t="s">
        <v>50</v>
      </c>
      <c r="E22" s="143">
        <v>1</v>
      </c>
      <c r="F22" s="93">
        <v>0</v>
      </c>
      <c r="G22" s="145">
        <f t="shared" ref="G22:G28" si="7">E22*F22</f>
        <v>0</v>
      </c>
      <c r="H22" s="153"/>
      <c r="I22" s="96"/>
      <c r="J22" s="278"/>
    </row>
    <row r="23" spans="1:10" ht="25.5" x14ac:dyDescent="0.2">
      <c r="A23" s="140">
        <f t="shared" ref="A23:A28" si="8">A22+1</f>
        <v>17</v>
      </c>
      <c r="B23" s="143"/>
      <c r="C23" s="142" t="s">
        <v>86</v>
      </c>
      <c r="D23" s="143" t="s">
        <v>50</v>
      </c>
      <c r="E23" s="143">
        <v>1</v>
      </c>
      <c r="F23" s="93">
        <v>0</v>
      </c>
      <c r="G23" s="145">
        <f t="shared" si="7"/>
        <v>0</v>
      </c>
      <c r="H23" s="153"/>
      <c r="I23" s="96"/>
      <c r="J23" s="278"/>
    </row>
    <row r="24" spans="1:10" ht="25.5" x14ac:dyDescent="0.2">
      <c r="A24" s="140">
        <f t="shared" si="8"/>
        <v>18</v>
      </c>
      <c r="B24" s="143"/>
      <c r="C24" s="142" t="s">
        <v>87</v>
      </c>
      <c r="D24" s="143" t="s">
        <v>50</v>
      </c>
      <c r="E24" s="143">
        <v>1</v>
      </c>
      <c r="F24" s="93">
        <v>0</v>
      </c>
      <c r="G24" s="145">
        <f t="shared" si="7"/>
        <v>0</v>
      </c>
      <c r="H24" s="154"/>
      <c r="I24" s="96"/>
      <c r="J24" s="278"/>
    </row>
    <row r="25" spans="1:10" ht="51" x14ac:dyDescent="0.2">
      <c r="A25" s="140">
        <f t="shared" si="8"/>
        <v>19</v>
      </c>
      <c r="B25" s="143"/>
      <c r="C25" s="142" t="s">
        <v>88</v>
      </c>
      <c r="D25" s="141" t="s">
        <v>50</v>
      </c>
      <c r="E25" s="141">
        <v>1</v>
      </c>
      <c r="F25" s="93">
        <v>0</v>
      </c>
      <c r="G25" s="145">
        <f t="shared" si="7"/>
        <v>0</v>
      </c>
      <c r="H25" s="153"/>
      <c r="I25" s="96"/>
      <c r="J25" s="278"/>
    </row>
    <row r="26" spans="1:10" x14ac:dyDescent="0.2">
      <c r="A26" s="140">
        <f t="shared" si="8"/>
        <v>20</v>
      </c>
      <c r="B26" s="143"/>
      <c r="C26" s="142" t="s">
        <v>89</v>
      </c>
      <c r="D26" s="141" t="s">
        <v>50</v>
      </c>
      <c r="E26" s="141">
        <v>1</v>
      </c>
      <c r="F26" s="93">
        <v>0</v>
      </c>
      <c r="G26" s="145">
        <f t="shared" si="7"/>
        <v>0</v>
      </c>
      <c r="H26" s="153"/>
      <c r="I26" s="96"/>
      <c r="J26" s="278"/>
    </row>
    <row r="27" spans="1:10" x14ac:dyDescent="0.2">
      <c r="A27" s="140">
        <f t="shared" si="8"/>
        <v>21</v>
      </c>
      <c r="B27" s="143"/>
      <c r="C27" s="142" t="s">
        <v>90</v>
      </c>
      <c r="D27" s="141" t="s">
        <v>30</v>
      </c>
      <c r="E27" s="141">
        <v>1</v>
      </c>
      <c r="F27" s="155">
        <v>0</v>
      </c>
      <c r="G27" s="145">
        <f t="shared" si="7"/>
        <v>0</v>
      </c>
      <c r="H27" s="153"/>
      <c r="I27" s="96"/>
      <c r="J27" s="278"/>
    </row>
    <row r="28" spans="1:10" ht="26.25" thickBot="1" x14ac:dyDescent="0.25">
      <c r="A28" s="156">
        <f t="shared" si="8"/>
        <v>22</v>
      </c>
      <c r="B28" s="157"/>
      <c r="C28" s="158" t="s">
        <v>91</v>
      </c>
      <c r="D28" s="159" t="s">
        <v>30</v>
      </c>
      <c r="E28" s="159">
        <v>1</v>
      </c>
      <c r="F28" s="160">
        <v>0</v>
      </c>
      <c r="G28" s="161">
        <f t="shared" si="7"/>
        <v>0</v>
      </c>
      <c r="H28" s="162"/>
      <c r="I28" s="96"/>
      <c r="J28" s="278"/>
    </row>
    <row r="29" spans="1:10" x14ac:dyDescent="0.2">
      <c r="A29" s="109"/>
      <c r="B29" s="110"/>
      <c r="C29" s="111"/>
      <c r="D29" s="112"/>
      <c r="E29" s="113"/>
      <c r="F29" s="114"/>
      <c r="G29" s="115"/>
      <c r="H29" s="116"/>
      <c r="I29" s="117"/>
    </row>
    <row r="30" spans="1:10" x14ac:dyDescent="0.2">
      <c r="A30" s="109"/>
      <c r="B30" s="110"/>
      <c r="C30" s="111"/>
      <c r="D30" s="112"/>
      <c r="E30" s="113"/>
      <c r="F30" s="114"/>
      <c r="G30" s="115"/>
      <c r="H30" s="116"/>
      <c r="I30" s="117"/>
    </row>
    <row r="31" spans="1:10" x14ac:dyDescent="0.2">
      <c r="A31" s="109"/>
      <c r="B31" s="110"/>
      <c r="C31" s="111"/>
      <c r="D31" s="112"/>
      <c r="E31" s="113"/>
      <c r="F31" s="114"/>
      <c r="G31" s="115"/>
      <c r="H31" s="116"/>
      <c r="I31" s="117"/>
    </row>
    <row r="32" spans="1:10" x14ac:dyDescent="0.2">
      <c r="A32" s="109"/>
      <c r="B32" s="110"/>
      <c r="C32" s="111"/>
      <c r="D32" s="112"/>
      <c r="E32" s="113"/>
      <c r="F32" s="114"/>
      <c r="G32" s="115"/>
      <c r="H32" s="116"/>
      <c r="I32" s="117"/>
    </row>
    <row r="33" spans="1:9" x14ac:dyDescent="0.2">
      <c r="A33" s="109"/>
      <c r="B33" s="110"/>
      <c r="C33" s="111"/>
      <c r="D33" s="112"/>
      <c r="E33" s="113"/>
      <c r="F33" s="114"/>
      <c r="G33" s="115"/>
      <c r="H33" s="116"/>
      <c r="I33" s="117"/>
    </row>
    <row r="34" spans="1:9" x14ac:dyDescent="0.2">
      <c r="A34" s="109"/>
      <c r="B34" s="110"/>
      <c r="C34" s="111"/>
      <c r="D34" s="112"/>
      <c r="E34" s="113"/>
      <c r="F34" s="114"/>
      <c r="G34" s="115"/>
      <c r="H34" s="116"/>
      <c r="I34" s="117"/>
    </row>
    <row r="35" spans="1:9" x14ac:dyDescent="0.2">
      <c r="A35" s="109"/>
      <c r="B35" s="110"/>
      <c r="C35" s="111"/>
      <c r="D35" s="112"/>
      <c r="E35" s="113"/>
      <c r="F35" s="114"/>
      <c r="G35" s="115"/>
      <c r="H35" s="116"/>
      <c r="I35" s="117"/>
    </row>
    <row r="36" spans="1:9" x14ac:dyDescent="0.2">
      <c r="A36" s="109"/>
      <c r="B36" s="110"/>
      <c r="C36" s="111"/>
      <c r="D36" s="112"/>
      <c r="E36" s="113"/>
      <c r="F36" s="114"/>
      <c r="G36" s="115"/>
      <c r="H36" s="116"/>
      <c r="I36" s="117"/>
    </row>
    <row r="37" spans="1:9" x14ac:dyDescent="0.2">
      <c r="A37" s="109"/>
      <c r="B37" s="110"/>
      <c r="C37" s="111"/>
      <c r="D37" s="112"/>
      <c r="E37" s="113"/>
      <c r="F37" s="114"/>
      <c r="G37" s="115"/>
      <c r="H37" s="116"/>
      <c r="I37" s="117"/>
    </row>
    <row r="38" spans="1:9" x14ac:dyDescent="0.2">
      <c r="A38" s="109"/>
      <c r="B38" s="110"/>
      <c r="C38" s="111"/>
      <c r="D38" s="112"/>
      <c r="E38" s="113"/>
      <c r="F38" s="114"/>
      <c r="G38" s="115"/>
      <c r="H38" s="116"/>
      <c r="I38" s="117"/>
    </row>
    <row r="39" spans="1:9" x14ac:dyDescent="0.2">
      <c r="A39" s="109"/>
      <c r="B39" s="110"/>
      <c r="C39" s="111"/>
      <c r="D39" s="112"/>
      <c r="E39" s="113"/>
      <c r="F39" s="114"/>
      <c r="G39" s="115"/>
      <c r="H39" s="116"/>
      <c r="I39" s="117"/>
    </row>
    <row r="40" spans="1:9" x14ac:dyDescent="0.2">
      <c r="A40" s="109"/>
      <c r="B40" s="110"/>
      <c r="C40" s="111"/>
      <c r="D40" s="112"/>
      <c r="E40" s="113"/>
      <c r="F40" s="114"/>
      <c r="G40" s="115"/>
      <c r="H40" s="116"/>
      <c r="I40" s="117"/>
    </row>
    <row r="41" spans="1:9" x14ac:dyDescent="0.2">
      <c r="A41" s="109"/>
      <c r="B41" s="110"/>
      <c r="C41" s="111"/>
      <c r="D41" s="112"/>
      <c r="E41" s="113"/>
      <c r="F41" s="114"/>
      <c r="G41" s="115"/>
      <c r="H41" s="116"/>
      <c r="I41" s="117"/>
    </row>
    <row r="42" spans="1:9" x14ac:dyDescent="0.2">
      <c r="A42" s="109"/>
      <c r="B42" s="110"/>
      <c r="C42" s="111"/>
      <c r="D42" s="112"/>
      <c r="E42" s="113"/>
      <c r="F42" s="114"/>
      <c r="G42" s="115"/>
      <c r="H42" s="116"/>
      <c r="I42" s="117"/>
    </row>
    <row r="43" spans="1:9" x14ac:dyDescent="0.2">
      <c r="A43" s="109"/>
      <c r="B43" s="110"/>
      <c r="C43" s="111"/>
      <c r="D43" s="112"/>
      <c r="E43" s="113"/>
      <c r="F43" s="114"/>
      <c r="G43" s="115"/>
      <c r="H43" s="116"/>
      <c r="I43" s="117"/>
    </row>
    <row r="44" spans="1:9" x14ac:dyDescent="0.2">
      <c r="A44" s="109"/>
      <c r="B44" s="110"/>
      <c r="C44" s="111"/>
      <c r="D44" s="112"/>
      <c r="E44" s="113"/>
      <c r="F44" s="114"/>
      <c r="G44" s="115"/>
      <c r="H44" s="116"/>
      <c r="I44" s="117"/>
    </row>
    <row r="45" spans="1:9" x14ac:dyDescent="0.2">
      <c r="A45" s="109"/>
      <c r="B45" s="110"/>
      <c r="C45" s="111"/>
      <c r="D45" s="112"/>
      <c r="E45" s="113"/>
      <c r="F45" s="114"/>
      <c r="G45" s="115"/>
      <c r="H45" s="116"/>
      <c r="I45" s="117"/>
    </row>
    <row r="46" spans="1:9" x14ac:dyDescent="0.2">
      <c r="A46" s="109"/>
      <c r="B46" s="110"/>
      <c r="C46" s="111"/>
      <c r="D46" s="112"/>
      <c r="E46" s="113"/>
      <c r="F46" s="114"/>
      <c r="G46" s="115"/>
      <c r="H46" s="116"/>
      <c r="I46" s="117"/>
    </row>
    <row r="47" spans="1:9" x14ac:dyDescent="0.2">
      <c r="A47" s="109"/>
      <c r="B47" s="110"/>
      <c r="C47" s="111"/>
      <c r="D47" s="112"/>
      <c r="E47" s="113"/>
      <c r="F47" s="114"/>
      <c r="G47" s="115"/>
      <c r="H47" s="116"/>
      <c r="I47" s="117"/>
    </row>
    <row r="48" spans="1:9" x14ac:dyDescent="0.2">
      <c r="A48" s="109"/>
      <c r="B48" s="110"/>
      <c r="C48" s="111"/>
      <c r="D48" s="112"/>
      <c r="E48" s="113"/>
      <c r="F48" s="114"/>
      <c r="G48" s="115"/>
      <c r="H48" s="116"/>
      <c r="I48" s="117"/>
    </row>
    <row r="49" spans="1:9" x14ac:dyDescent="0.2">
      <c r="A49" s="109"/>
      <c r="B49" s="110"/>
      <c r="C49" s="111"/>
      <c r="D49" s="112"/>
      <c r="E49" s="113"/>
      <c r="F49" s="114"/>
      <c r="G49" s="115"/>
      <c r="H49" s="116"/>
      <c r="I49" s="117"/>
    </row>
    <row r="50" spans="1:9" x14ac:dyDescent="0.2">
      <c r="A50" s="109"/>
      <c r="B50" s="110"/>
      <c r="C50" s="111"/>
      <c r="D50" s="112"/>
      <c r="E50" s="113"/>
      <c r="F50" s="114"/>
      <c r="G50" s="115"/>
      <c r="H50" s="116"/>
      <c r="I50" s="117"/>
    </row>
    <row r="51" spans="1:9" x14ac:dyDescent="0.2">
      <c r="A51" s="109"/>
      <c r="B51" s="110"/>
      <c r="C51" s="111"/>
      <c r="D51" s="112"/>
      <c r="E51" s="113"/>
      <c r="F51" s="114"/>
      <c r="G51" s="115"/>
      <c r="H51" s="116"/>
      <c r="I51" s="117"/>
    </row>
    <row r="52" spans="1:9" x14ac:dyDescent="0.2">
      <c r="A52" s="109"/>
      <c r="B52" s="110"/>
      <c r="C52" s="111"/>
      <c r="D52" s="112"/>
      <c r="E52" s="113"/>
      <c r="F52" s="114"/>
      <c r="G52" s="115"/>
      <c r="H52" s="116"/>
      <c r="I52" s="117"/>
    </row>
    <row r="53" spans="1:9" x14ac:dyDescent="0.2">
      <c r="A53" s="109"/>
      <c r="B53" s="110"/>
      <c r="C53" s="111"/>
      <c r="D53" s="112"/>
      <c r="E53" s="113"/>
      <c r="F53" s="114"/>
      <c r="G53" s="115"/>
      <c r="H53" s="116"/>
      <c r="I53" s="117"/>
    </row>
    <row r="54" spans="1:9" x14ac:dyDescent="0.2">
      <c r="A54" s="109"/>
      <c r="B54" s="110"/>
      <c r="C54" s="111"/>
      <c r="D54" s="112"/>
      <c r="E54" s="113"/>
      <c r="F54" s="114"/>
      <c r="G54" s="115"/>
      <c r="H54" s="116"/>
      <c r="I54" s="117"/>
    </row>
    <row r="55" spans="1:9" x14ac:dyDescent="0.2">
      <c r="A55" s="109"/>
      <c r="B55" s="110"/>
      <c r="C55" s="111"/>
      <c r="D55" s="112"/>
      <c r="E55" s="113"/>
      <c r="F55" s="114"/>
      <c r="G55" s="115"/>
      <c r="H55" s="116"/>
      <c r="I55" s="117"/>
    </row>
    <row r="56" spans="1:9" x14ac:dyDescent="0.2">
      <c r="A56" s="109"/>
      <c r="B56" s="110"/>
      <c r="C56" s="111"/>
      <c r="D56" s="112"/>
      <c r="E56" s="113"/>
      <c r="F56" s="114"/>
      <c r="G56" s="115"/>
      <c r="H56" s="116"/>
      <c r="I56" s="117"/>
    </row>
    <row r="57" spans="1:9" x14ac:dyDescent="0.2">
      <c r="A57" s="109"/>
      <c r="B57" s="110"/>
      <c r="C57" s="111"/>
      <c r="D57" s="112"/>
      <c r="E57" s="113"/>
      <c r="F57" s="114"/>
      <c r="G57" s="115"/>
      <c r="H57" s="116"/>
      <c r="I57" s="117"/>
    </row>
    <row r="58" spans="1:9" x14ac:dyDescent="0.2">
      <c r="A58" s="109"/>
      <c r="B58" s="110"/>
      <c r="C58" s="111"/>
      <c r="D58" s="112"/>
      <c r="E58" s="113"/>
      <c r="F58" s="114"/>
      <c r="G58" s="115"/>
      <c r="H58" s="116"/>
      <c r="I58" s="117"/>
    </row>
    <row r="59" spans="1:9" x14ac:dyDescent="0.2">
      <c r="A59" s="109"/>
      <c r="B59" s="110"/>
      <c r="C59" s="111"/>
      <c r="D59" s="112"/>
      <c r="E59" s="113"/>
      <c r="F59" s="114"/>
      <c r="G59" s="115"/>
      <c r="H59" s="116"/>
      <c r="I59" s="117"/>
    </row>
    <row r="60" spans="1:9" x14ac:dyDescent="0.2">
      <c r="A60" s="109"/>
      <c r="B60" s="110"/>
      <c r="C60" s="111"/>
      <c r="D60" s="112"/>
      <c r="E60" s="113"/>
      <c r="F60" s="114"/>
      <c r="G60" s="115"/>
      <c r="H60" s="116"/>
      <c r="I60" s="117"/>
    </row>
    <row r="61" spans="1:9" x14ac:dyDescent="0.2">
      <c r="A61" s="109"/>
      <c r="B61" s="110"/>
      <c r="C61" s="111"/>
      <c r="D61" s="112"/>
      <c r="E61" s="113"/>
      <c r="F61" s="114"/>
      <c r="G61" s="115"/>
      <c r="H61" s="116"/>
      <c r="I61" s="117"/>
    </row>
    <row r="62" spans="1:9" x14ac:dyDescent="0.2">
      <c r="A62" s="109"/>
      <c r="B62" s="110"/>
      <c r="C62" s="111"/>
      <c r="D62" s="112"/>
      <c r="E62" s="113"/>
      <c r="F62" s="114"/>
      <c r="G62" s="115"/>
      <c r="H62" s="116"/>
      <c r="I62" s="117"/>
    </row>
    <row r="63" spans="1:9" x14ac:dyDescent="0.2">
      <c r="A63" s="109"/>
      <c r="B63" s="110"/>
      <c r="C63" s="111"/>
      <c r="D63" s="112"/>
      <c r="E63" s="113"/>
      <c r="F63" s="114"/>
      <c r="G63" s="115"/>
      <c r="H63" s="116"/>
      <c r="I63" s="117"/>
    </row>
    <row r="64" spans="1:9" x14ac:dyDescent="0.2">
      <c r="A64" s="109"/>
      <c r="B64" s="110"/>
      <c r="C64" s="111"/>
      <c r="D64" s="112"/>
      <c r="E64" s="113"/>
      <c r="F64" s="114"/>
      <c r="G64" s="115"/>
      <c r="H64" s="116"/>
      <c r="I64" s="117"/>
    </row>
    <row r="65" spans="1:9" x14ac:dyDescent="0.2">
      <c r="A65" s="109"/>
      <c r="B65" s="110"/>
      <c r="C65" s="111"/>
      <c r="D65" s="112"/>
      <c r="E65" s="113"/>
      <c r="F65" s="114"/>
      <c r="G65" s="115"/>
      <c r="H65" s="116"/>
      <c r="I65" s="117"/>
    </row>
    <row r="66" spans="1:9" x14ac:dyDescent="0.2">
      <c r="A66" s="109"/>
      <c r="B66" s="110"/>
      <c r="C66" s="111"/>
      <c r="D66" s="112"/>
      <c r="E66" s="113"/>
      <c r="F66" s="114"/>
      <c r="G66" s="115"/>
      <c r="H66" s="116"/>
      <c r="I66" s="117"/>
    </row>
    <row r="67" spans="1:9" x14ac:dyDescent="0.2">
      <c r="A67" s="109"/>
      <c r="B67" s="110"/>
      <c r="C67" s="111"/>
      <c r="D67" s="112"/>
      <c r="E67" s="113"/>
      <c r="F67" s="114"/>
      <c r="G67" s="115"/>
      <c r="H67" s="116"/>
      <c r="I67" s="117"/>
    </row>
    <row r="68" spans="1:9" x14ac:dyDescent="0.2">
      <c r="A68" s="109"/>
      <c r="B68" s="110"/>
      <c r="C68" s="111"/>
      <c r="D68" s="112"/>
      <c r="E68" s="113"/>
      <c r="F68" s="114"/>
      <c r="G68" s="115"/>
      <c r="H68" s="116"/>
      <c r="I68" s="117"/>
    </row>
    <row r="69" spans="1:9" x14ac:dyDescent="0.2">
      <c r="A69" s="109"/>
      <c r="B69" s="110"/>
      <c r="C69" s="111"/>
      <c r="D69" s="112"/>
      <c r="E69" s="113"/>
      <c r="F69" s="114"/>
      <c r="G69" s="115"/>
      <c r="H69" s="116"/>
      <c r="I69" s="117"/>
    </row>
    <row r="70" spans="1:9" x14ac:dyDescent="0.2">
      <c r="A70" s="109"/>
      <c r="B70" s="110"/>
      <c r="C70" s="111"/>
      <c r="D70" s="112"/>
      <c r="E70" s="113"/>
      <c r="F70" s="114"/>
      <c r="G70" s="115"/>
      <c r="H70" s="116"/>
      <c r="I70" s="117"/>
    </row>
    <row r="71" spans="1:9" x14ac:dyDescent="0.2">
      <c r="A71" s="109"/>
      <c r="B71" s="110"/>
      <c r="C71" s="111"/>
      <c r="D71" s="112"/>
      <c r="E71" s="113"/>
      <c r="F71" s="114"/>
      <c r="G71" s="115"/>
      <c r="H71" s="116"/>
      <c r="I71" s="117"/>
    </row>
    <row r="72" spans="1:9" x14ac:dyDescent="0.2">
      <c r="A72" s="109"/>
      <c r="B72" s="110"/>
      <c r="C72" s="111"/>
      <c r="D72" s="112"/>
      <c r="E72" s="113"/>
      <c r="F72" s="114"/>
      <c r="G72" s="115"/>
      <c r="H72" s="116"/>
      <c r="I72" s="117"/>
    </row>
    <row r="73" spans="1:9" x14ac:dyDescent="0.2">
      <c r="A73" s="109"/>
      <c r="B73" s="110"/>
      <c r="C73" s="111"/>
      <c r="D73" s="112"/>
      <c r="E73" s="113"/>
      <c r="F73" s="114"/>
      <c r="G73" s="115"/>
      <c r="H73" s="116"/>
      <c r="I73" s="117"/>
    </row>
    <row r="74" spans="1:9" x14ac:dyDescent="0.2">
      <c r="A74" s="109"/>
      <c r="B74" s="110"/>
      <c r="C74" s="111"/>
      <c r="D74" s="112"/>
      <c r="E74" s="113"/>
      <c r="F74" s="114"/>
      <c r="G74" s="115"/>
      <c r="H74" s="116"/>
      <c r="I74" s="117"/>
    </row>
  </sheetData>
  <pageMargins left="0.98425196850393704" right="0.59055118110236227" top="0.78740157480314965" bottom="0.78740157480314965" header="0.31496062992125984" footer="0.31496062992125984"/>
  <pageSetup paperSize="9" scale="56" fitToHeight="0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6"/>
  <sheetViews>
    <sheetView view="pageBreakPreview" zoomScaleNormal="100" zoomScaleSheetLayoutView="100" workbookViewId="0">
      <selection activeCell="F21" sqref="F21"/>
    </sheetView>
  </sheetViews>
  <sheetFormatPr defaultColWidth="14.42578125" defaultRowHeight="12.75" x14ac:dyDescent="0.2"/>
  <cols>
    <col min="1" max="1" width="5.7109375" customWidth="1"/>
    <col min="2" max="2" width="12.7109375" customWidth="1"/>
    <col min="3" max="3" width="63.7109375" customWidth="1"/>
    <col min="4" max="4" width="5.7109375" customWidth="1"/>
    <col min="5" max="5" width="6.7109375" customWidth="1"/>
    <col min="6" max="6" width="13.7109375" customWidth="1"/>
    <col min="7" max="7" width="15.7109375" customWidth="1"/>
    <col min="8" max="8" width="30.7109375" customWidth="1"/>
    <col min="9" max="9" width="18.42578125" customWidth="1"/>
  </cols>
  <sheetData>
    <row r="1" spans="1:10" ht="16.5" thickBot="1" x14ac:dyDescent="0.25">
      <c r="A1" s="118" t="s">
        <v>17</v>
      </c>
      <c r="B1" s="119" t="s">
        <v>18</v>
      </c>
      <c r="C1" s="120" t="s">
        <v>19</v>
      </c>
      <c r="D1" s="121" t="s">
        <v>20</v>
      </c>
      <c r="E1" s="122" t="s">
        <v>21</v>
      </c>
      <c r="F1" s="123" t="s">
        <v>22</v>
      </c>
      <c r="G1" s="124" t="s">
        <v>23</v>
      </c>
      <c r="H1" s="125" t="s">
        <v>24</v>
      </c>
      <c r="I1" s="79"/>
    </row>
    <row r="2" spans="1:10" ht="15.75" x14ac:dyDescent="0.2">
      <c r="A2" s="126" t="s">
        <v>25</v>
      </c>
      <c r="B2" s="127"/>
      <c r="C2" s="80" t="s">
        <v>200</v>
      </c>
      <c r="D2" s="129"/>
      <c r="E2" s="127"/>
      <c r="F2" s="130"/>
      <c r="G2" s="131">
        <f>G3+G11+G14</f>
        <v>0</v>
      </c>
      <c r="H2" s="132"/>
      <c r="I2" s="79"/>
    </row>
    <row r="3" spans="1:10" x14ac:dyDescent="0.2">
      <c r="A3" s="133" t="s">
        <v>26</v>
      </c>
      <c r="B3" s="134"/>
      <c r="C3" s="83" t="s">
        <v>181</v>
      </c>
      <c r="D3" s="136"/>
      <c r="E3" s="134"/>
      <c r="F3" s="137"/>
      <c r="G3" s="138">
        <f>SUM(G4:G10)</f>
        <v>0</v>
      </c>
      <c r="H3" s="139"/>
      <c r="I3" s="88"/>
    </row>
    <row r="4" spans="1:10" ht="51" x14ac:dyDescent="0.2">
      <c r="A4" s="140">
        <v>1</v>
      </c>
      <c r="B4" s="141"/>
      <c r="C4" s="142" t="s">
        <v>193</v>
      </c>
      <c r="D4" s="143" t="s">
        <v>30</v>
      </c>
      <c r="E4" s="143">
        <v>2</v>
      </c>
      <c r="F4" s="144">
        <v>0</v>
      </c>
      <c r="G4" s="145">
        <f t="shared" ref="G4:G8" si="0">E4*F4</f>
        <v>0</v>
      </c>
      <c r="H4" s="146"/>
      <c r="I4" s="96"/>
      <c r="J4" s="278"/>
    </row>
    <row r="5" spans="1:10" ht="25.5" x14ac:dyDescent="0.2">
      <c r="A5" s="140">
        <f t="shared" ref="A5:A9" si="1">A4+1</f>
        <v>2</v>
      </c>
      <c r="B5" s="141"/>
      <c r="C5" s="142" t="s">
        <v>194</v>
      </c>
      <c r="D5" s="143" t="s">
        <v>30</v>
      </c>
      <c r="E5" s="143">
        <v>2</v>
      </c>
      <c r="F5" s="144">
        <v>0</v>
      </c>
      <c r="G5" s="145">
        <f t="shared" si="0"/>
        <v>0</v>
      </c>
      <c r="H5" s="146"/>
      <c r="I5" s="96"/>
      <c r="J5" s="278"/>
    </row>
    <row r="6" spans="1:10" ht="89.25" x14ac:dyDescent="0.2">
      <c r="A6" s="140">
        <f t="shared" si="1"/>
        <v>3</v>
      </c>
      <c r="B6" s="141"/>
      <c r="C6" s="142" t="s">
        <v>190</v>
      </c>
      <c r="D6" s="143" t="s">
        <v>30</v>
      </c>
      <c r="E6" s="143">
        <v>2</v>
      </c>
      <c r="F6" s="150">
        <v>0</v>
      </c>
      <c r="G6" s="145">
        <f t="shared" si="0"/>
        <v>0</v>
      </c>
      <c r="H6" s="248"/>
      <c r="I6" s="96"/>
      <c r="J6" s="278"/>
    </row>
    <row r="7" spans="1:10" ht="51" x14ac:dyDescent="0.2">
      <c r="A7" s="140">
        <f t="shared" si="1"/>
        <v>4</v>
      </c>
      <c r="B7" s="141"/>
      <c r="C7" s="165" t="s">
        <v>167</v>
      </c>
      <c r="D7" s="141" t="s">
        <v>30</v>
      </c>
      <c r="E7" s="143">
        <v>2</v>
      </c>
      <c r="F7" s="145">
        <v>0</v>
      </c>
      <c r="G7" s="145">
        <f t="shared" si="0"/>
        <v>0</v>
      </c>
      <c r="H7" s="208"/>
      <c r="I7" s="96"/>
      <c r="J7" s="278"/>
    </row>
    <row r="8" spans="1:10" x14ac:dyDescent="0.2">
      <c r="A8" s="140">
        <f t="shared" si="1"/>
        <v>5</v>
      </c>
      <c r="B8" s="141"/>
      <c r="C8" s="235" t="s">
        <v>199</v>
      </c>
      <c r="D8" s="171" t="s">
        <v>30</v>
      </c>
      <c r="E8" s="171">
        <v>0</v>
      </c>
      <c r="F8" s="172">
        <v>0</v>
      </c>
      <c r="G8" s="145">
        <f t="shared" si="0"/>
        <v>0</v>
      </c>
      <c r="H8" s="188"/>
      <c r="I8" s="96"/>
      <c r="J8" s="278"/>
    </row>
    <row r="9" spans="1:10" ht="63.75" x14ac:dyDescent="0.2">
      <c r="A9" s="140">
        <f t="shared" si="1"/>
        <v>6</v>
      </c>
      <c r="B9" s="143"/>
      <c r="C9" s="147" t="s">
        <v>187</v>
      </c>
      <c r="D9" s="143" t="s">
        <v>30</v>
      </c>
      <c r="E9" s="143">
        <v>1</v>
      </c>
      <c r="F9" s="149">
        <v>0</v>
      </c>
      <c r="G9" s="145">
        <f>E9*F9</f>
        <v>0</v>
      </c>
      <c r="H9" s="148"/>
      <c r="I9" s="96"/>
      <c r="J9" s="278"/>
    </row>
    <row r="10" spans="1:10" x14ac:dyDescent="0.2">
      <c r="A10" s="140">
        <f>A9+1</f>
        <v>7</v>
      </c>
      <c r="B10" s="143"/>
      <c r="C10" s="91" t="s">
        <v>51</v>
      </c>
      <c r="D10" s="171" t="s">
        <v>50</v>
      </c>
      <c r="E10" s="171">
        <v>1</v>
      </c>
      <c r="F10" s="172">
        <v>0</v>
      </c>
      <c r="G10" s="190">
        <f>E10*F10</f>
        <v>0</v>
      </c>
      <c r="H10" s="146"/>
      <c r="I10" s="96"/>
      <c r="J10" s="278"/>
    </row>
    <row r="11" spans="1:10" x14ac:dyDescent="0.2">
      <c r="A11" s="272" t="s">
        <v>52</v>
      </c>
      <c r="B11" s="82"/>
      <c r="C11" s="83" t="s">
        <v>77</v>
      </c>
      <c r="D11" s="82"/>
      <c r="E11" s="82"/>
      <c r="F11" s="86"/>
      <c r="G11" s="86">
        <f>SUM(G12:G13)</f>
        <v>0</v>
      </c>
      <c r="H11" s="273"/>
      <c r="I11" s="96"/>
      <c r="J11" s="278"/>
    </row>
    <row r="12" spans="1:10" x14ac:dyDescent="0.2">
      <c r="A12" s="274">
        <f>A10+1</f>
        <v>8</v>
      </c>
      <c r="B12" s="167"/>
      <c r="C12" s="265" t="s">
        <v>213</v>
      </c>
      <c r="D12" s="246" t="s">
        <v>79</v>
      </c>
      <c r="E12" s="246">
        <v>50</v>
      </c>
      <c r="F12" s="267">
        <v>0</v>
      </c>
      <c r="G12" s="256">
        <f t="shared" ref="G12:G13" si="2">E12*F12</f>
        <v>0</v>
      </c>
      <c r="H12" s="164"/>
      <c r="I12" s="96"/>
      <c r="J12" s="278"/>
    </row>
    <row r="13" spans="1:10" x14ac:dyDescent="0.2">
      <c r="A13" s="274">
        <f>A12+1</f>
        <v>9</v>
      </c>
      <c r="B13" s="167"/>
      <c r="C13" s="189" t="s">
        <v>82</v>
      </c>
      <c r="D13" s="266" t="s">
        <v>50</v>
      </c>
      <c r="E13" s="266">
        <v>1</v>
      </c>
      <c r="F13" s="268">
        <v>0</v>
      </c>
      <c r="G13" s="207">
        <f t="shared" si="2"/>
        <v>0</v>
      </c>
      <c r="H13" s="275"/>
      <c r="I13" s="96"/>
      <c r="J13" s="278"/>
    </row>
    <row r="14" spans="1:10" x14ac:dyDescent="0.2">
      <c r="A14" s="272" t="s">
        <v>72</v>
      </c>
      <c r="B14" s="82"/>
      <c r="C14" s="83" t="s">
        <v>84</v>
      </c>
      <c r="D14" s="82"/>
      <c r="E14" s="82"/>
      <c r="F14" s="86"/>
      <c r="G14" s="86">
        <f>SUM(G15:G20)</f>
        <v>0</v>
      </c>
      <c r="H14" s="273"/>
      <c r="I14" s="105"/>
      <c r="J14" s="278"/>
    </row>
    <row r="15" spans="1:10" ht="25.5" x14ac:dyDescent="0.2">
      <c r="A15" s="274">
        <f>A13+1</f>
        <v>10</v>
      </c>
      <c r="B15" s="167"/>
      <c r="C15" s="165" t="s">
        <v>85</v>
      </c>
      <c r="D15" s="167" t="s">
        <v>50</v>
      </c>
      <c r="E15" s="167">
        <v>1</v>
      </c>
      <c r="F15" s="249">
        <v>0</v>
      </c>
      <c r="G15" s="207">
        <f t="shared" ref="G15:G20" si="3">E15*F15</f>
        <v>0</v>
      </c>
      <c r="H15" s="276"/>
      <c r="I15" s="96"/>
      <c r="J15" s="278"/>
    </row>
    <row r="16" spans="1:10" ht="25.5" x14ac:dyDescent="0.2">
      <c r="A16" s="274">
        <f t="shared" ref="A16:A20" si="4">A15+1</f>
        <v>11</v>
      </c>
      <c r="B16" s="167"/>
      <c r="C16" s="165" t="s">
        <v>86</v>
      </c>
      <c r="D16" s="167" t="s">
        <v>50</v>
      </c>
      <c r="E16" s="167">
        <v>1</v>
      </c>
      <c r="F16" s="249">
        <v>0</v>
      </c>
      <c r="G16" s="207">
        <f t="shared" si="3"/>
        <v>0</v>
      </c>
      <c r="H16" s="276"/>
      <c r="I16" s="96"/>
      <c r="J16" s="278"/>
    </row>
    <row r="17" spans="1:10" ht="25.5" x14ac:dyDescent="0.2">
      <c r="A17" s="274">
        <f t="shared" si="4"/>
        <v>12</v>
      </c>
      <c r="B17" s="167"/>
      <c r="C17" s="165" t="s">
        <v>87</v>
      </c>
      <c r="D17" s="167" t="s">
        <v>50</v>
      </c>
      <c r="E17" s="167">
        <v>1</v>
      </c>
      <c r="F17" s="249">
        <v>0</v>
      </c>
      <c r="G17" s="207">
        <f t="shared" si="3"/>
        <v>0</v>
      </c>
      <c r="H17" s="277"/>
      <c r="I17" s="96"/>
      <c r="J17" s="278"/>
    </row>
    <row r="18" spans="1:10" x14ac:dyDescent="0.2">
      <c r="A18" s="140">
        <f t="shared" si="4"/>
        <v>13</v>
      </c>
      <c r="B18" s="143"/>
      <c r="C18" s="142" t="s">
        <v>89</v>
      </c>
      <c r="D18" s="141" t="s">
        <v>50</v>
      </c>
      <c r="E18" s="141">
        <v>1</v>
      </c>
      <c r="F18" s="93">
        <v>0</v>
      </c>
      <c r="G18" s="145">
        <f t="shared" si="3"/>
        <v>0</v>
      </c>
      <c r="H18" s="153"/>
      <c r="I18" s="96"/>
      <c r="J18" s="278"/>
    </row>
    <row r="19" spans="1:10" x14ac:dyDescent="0.2">
      <c r="A19" s="140">
        <f t="shared" si="4"/>
        <v>14</v>
      </c>
      <c r="B19" s="143"/>
      <c r="C19" s="142" t="s">
        <v>90</v>
      </c>
      <c r="D19" s="141" t="s">
        <v>30</v>
      </c>
      <c r="E19" s="141">
        <v>1</v>
      </c>
      <c r="F19" s="155">
        <v>0</v>
      </c>
      <c r="G19" s="145">
        <f t="shared" si="3"/>
        <v>0</v>
      </c>
      <c r="H19" s="153"/>
      <c r="I19" s="96"/>
      <c r="J19" s="278"/>
    </row>
    <row r="20" spans="1:10" ht="26.25" thickBot="1" x14ac:dyDescent="0.25">
      <c r="A20" s="156">
        <f t="shared" si="4"/>
        <v>15</v>
      </c>
      <c r="B20" s="157"/>
      <c r="C20" s="158" t="s">
        <v>91</v>
      </c>
      <c r="D20" s="159" t="s">
        <v>30</v>
      </c>
      <c r="E20" s="159">
        <v>1</v>
      </c>
      <c r="F20" s="160">
        <v>0</v>
      </c>
      <c r="G20" s="161">
        <f t="shared" si="3"/>
        <v>0</v>
      </c>
      <c r="H20" s="162"/>
      <c r="I20" s="96"/>
      <c r="J20" s="278"/>
    </row>
    <row r="21" spans="1:10" x14ac:dyDescent="0.2">
      <c r="A21" s="109"/>
      <c r="B21" s="110"/>
      <c r="C21" s="111"/>
      <c r="D21" s="112"/>
      <c r="E21" s="113"/>
      <c r="F21" s="114"/>
      <c r="G21" s="115"/>
      <c r="H21" s="116"/>
      <c r="I21" s="117"/>
    </row>
    <row r="22" spans="1:10" x14ac:dyDescent="0.2">
      <c r="A22" s="109"/>
      <c r="B22" s="110"/>
      <c r="C22" s="111"/>
      <c r="D22" s="112"/>
      <c r="E22" s="113"/>
      <c r="F22" s="114"/>
      <c r="G22" s="115"/>
      <c r="H22" s="116"/>
      <c r="I22" s="117"/>
    </row>
    <row r="23" spans="1:10" x14ac:dyDescent="0.2">
      <c r="A23" s="109"/>
      <c r="B23" s="110"/>
      <c r="C23" s="111"/>
      <c r="D23" s="112"/>
      <c r="E23" s="113"/>
      <c r="F23" s="114"/>
      <c r="G23" s="115"/>
      <c r="H23" s="116"/>
      <c r="I23" s="117"/>
    </row>
    <row r="24" spans="1:10" x14ac:dyDescent="0.2">
      <c r="A24" s="109"/>
      <c r="B24" s="110"/>
      <c r="C24" s="111"/>
      <c r="D24" s="112"/>
      <c r="E24" s="113"/>
      <c r="F24" s="114"/>
      <c r="G24" s="115"/>
      <c r="H24" s="116"/>
      <c r="I24" s="117"/>
    </row>
    <row r="25" spans="1:10" x14ac:dyDescent="0.2">
      <c r="A25" s="109"/>
      <c r="B25" s="110"/>
      <c r="C25" s="111"/>
      <c r="D25" s="112"/>
      <c r="E25" s="113"/>
      <c r="F25" s="114"/>
      <c r="G25" s="115"/>
      <c r="H25" s="116"/>
      <c r="I25" s="117"/>
    </row>
    <row r="26" spans="1:10" x14ac:dyDescent="0.2">
      <c r="A26" s="109"/>
      <c r="B26" s="110"/>
      <c r="C26" s="111"/>
      <c r="D26" s="112"/>
      <c r="E26" s="113"/>
      <c r="F26" s="114"/>
      <c r="G26" s="115"/>
      <c r="H26" s="116"/>
      <c r="I26" s="117"/>
    </row>
    <row r="27" spans="1:10" x14ac:dyDescent="0.2">
      <c r="A27" s="109"/>
      <c r="B27" s="110"/>
      <c r="C27" s="111"/>
      <c r="D27" s="112"/>
      <c r="E27" s="113"/>
      <c r="F27" s="114"/>
      <c r="G27" s="115"/>
      <c r="H27" s="116"/>
      <c r="I27" s="117"/>
    </row>
    <row r="28" spans="1:10" x14ac:dyDescent="0.2">
      <c r="A28" s="109"/>
      <c r="B28" s="110"/>
      <c r="C28" s="111"/>
      <c r="D28" s="112"/>
      <c r="E28" s="113"/>
      <c r="F28" s="114"/>
      <c r="G28" s="115"/>
      <c r="H28" s="116"/>
      <c r="I28" s="117"/>
    </row>
    <row r="29" spans="1:10" x14ac:dyDescent="0.2">
      <c r="A29" s="109"/>
      <c r="B29" s="110"/>
      <c r="C29" s="111"/>
      <c r="D29" s="112"/>
      <c r="E29" s="113"/>
      <c r="F29" s="114"/>
      <c r="G29" s="115"/>
      <c r="H29" s="116"/>
      <c r="I29" s="117"/>
    </row>
    <row r="30" spans="1:10" x14ac:dyDescent="0.2">
      <c r="A30" s="109"/>
      <c r="B30" s="110"/>
      <c r="C30" s="111"/>
      <c r="D30" s="112"/>
      <c r="E30" s="113"/>
      <c r="F30" s="114"/>
      <c r="G30" s="115"/>
      <c r="H30" s="116"/>
      <c r="I30" s="117"/>
    </row>
    <row r="31" spans="1:10" x14ac:dyDescent="0.2">
      <c r="A31" s="109"/>
      <c r="B31" s="110"/>
      <c r="C31" s="111"/>
      <c r="D31" s="112"/>
      <c r="E31" s="113"/>
      <c r="F31" s="114"/>
      <c r="G31" s="115"/>
      <c r="H31" s="116"/>
      <c r="I31" s="117"/>
    </row>
    <row r="32" spans="1:10" x14ac:dyDescent="0.2">
      <c r="A32" s="109"/>
      <c r="B32" s="110"/>
      <c r="C32" s="111"/>
      <c r="D32" s="112"/>
      <c r="E32" s="113"/>
      <c r="F32" s="114"/>
      <c r="G32" s="115"/>
      <c r="H32" s="116"/>
      <c r="I32" s="117"/>
    </row>
    <row r="33" spans="1:9" x14ac:dyDescent="0.2">
      <c r="A33" s="109"/>
      <c r="B33" s="110"/>
      <c r="C33" s="111"/>
      <c r="D33" s="112"/>
      <c r="E33" s="113"/>
      <c r="F33" s="114"/>
      <c r="G33" s="115"/>
      <c r="H33" s="116"/>
      <c r="I33" s="117"/>
    </row>
    <row r="34" spans="1:9" x14ac:dyDescent="0.2">
      <c r="A34" s="109"/>
      <c r="B34" s="110"/>
      <c r="C34" s="111"/>
      <c r="D34" s="112"/>
      <c r="E34" s="113"/>
      <c r="F34" s="114"/>
      <c r="G34" s="115"/>
      <c r="H34" s="116"/>
      <c r="I34" s="117"/>
    </row>
    <row r="35" spans="1:9" x14ac:dyDescent="0.2">
      <c r="A35" s="109"/>
      <c r="B35" s="110"/>
      <c r="C35" s="111"/>
      <c r="D35" s="112"/>
      <c r="E35" s="113"/>
      <c r="F35" s="114"/>
      <c r="G35" s="115"/>
      <c r="H35" s="116"/>
      <c r="I35" s="117"/>
    </row>
    <row r="36" spans="1:9" x14ac:dyDescent="0.2">
      <c r="A36" s="109"/>
      <c r="B36" s="110"/>
      <c r="C36" s="111"/>
      <c r="D36" s="112"/>
      <c r="E36" s="113"/>
      <c r="F36" s="114"/>
      <c r="G36" s="115"/>
      <c r="H36" s="116"/>
      <c r="I36" s="117"/>
    </row>
    <row r="37" spans="1:9" x14ac:dyDescent="0.2">
      <c r="A37" s="109"/>
      <c r="B37" s="110"/>
      <c r="C37" s="111"/>
      <c r="D37" s="112"/>
      <c r="E37" s="113"/>
      <c r="F37" s="114"/>
      <c r="G37" s="115"/>
      <c r="H37" s="116"/>
      <c r="I37" s="117"/>
    </row>
    <row r="38" spans="1:9" x14ac:dyDescent="0.2">
      <c r="A38" s="109"/>
      <c r="B38" s="110"/>
      <c r="C38" s="111"/>
      <c r="D38" s="112"/>
      <c r="E38" s="113"/>
      <c r="F38" s="114"/>
      <c r="G38" s="115"/>
      <c r="H38" s="116"/>
      <c r="I38" s="117"/>
    </row>
    <row r="39" spans="1:9" x14ac:dyDescent="0.2">
      <c r="A39" s="109"/>
      <c r="B39" s="110"/>
      <c r="C39" s="111"/>
      <c r="D39" s="112"/>
      <c r="E39" s="113"/>
      <c r="F39" s="114"/>
      <c r="G39" s="115"/>
      <c r="H39" s="116"/>
      <c r="I39" s="117"/>
    </row>
    <row r="40" spans="1:9" x14ac:dyDescent="0.2">
      <c r="A40" s="109"/>
      <c r="B40" s="110"/>
      <c r="C40" s="111"/>
      <c r="D40" s="112"/>
      <c r="E40" s="113"/>
      <c r="F40" s="114"/>
      <c r="G40" s="115"/>
      <c r="H40" s="116"/>
      <c r="I40" s="117"/>
    </row>
    <row r="41" spans="1:9" x14ac:dyDescent="0.2">
      <c r="A41" s="109"/>
      <c r="B41" s="110"/>
      <c r="C41" s="111"/>
      <c r="D41" s="112"/>
      <c r="E41" s="113"/>
      <c r="F41" s="114"/>
      <c r="G41" s="115"/>
      <c r="H41" s="116"/>
      <c r="I41" s="117"/>
    </row>
    <row r="42" spans="1:9" x14ac:dyDescent="0.2">
      <c r="A42" s="109"/>
      <c r="B42" s="110"/>
      <c r="C42" s="111"/>
      <c r="D42" s="112"/>
      <c r="E42" s="113"/>
      <c r="F42" s="114"/>
      <c r="G42" s="115"/>
      <c r="H42" s="116"/>
      <c r="I42" s="117"/>
    </row>
    <row r="43" spans="1:9" x14ac:dyDescent="0.2">
      <c r="A43" s="109"/>
      <c r="B43" s="110"/>
      <c r="C43" s="111"/>
      <c r="D43" s="112"/>
      <c r="E43" s="113"/>
      <c r="F43" s="114"/>
      <c r="G43" s="115"/>
      <c r="H43" s="116"/>
      <c r="I43" s="117"/>
    </row>
    <row r="44" spans="1:9" x14ac:dyDescent="0.2">
      <c r="A44" s="109"/>
      <c r="B44" s="110"/>
      <c r="C44" s="111"/>
      <c r="D44" s="112"/>
      <c r="E44" s="113"/>
      <c r="F44" s="114"/>
      <c r="G44" s="115"/>
      <c r="H44" s="116"/>
      <c r="I44" s="117"/>
    </row>
    <row r="45" spans="1:9" x14ac:dyDescent="0.2">
      <c r="A45" s="109"/>
      <c r="B45" s="110"/>
      <c r="C45" s="111"/>
      <c r="D45" s="112"/>
      <c r="E45" s="113"/>
      <c r="F45" s="114"/>
      <c r="G45" s="115"/>
      <c r="H45" s="116"/>
      <c r="I45" s="117"/>
    </row>
    <row r="46" spans="1:9" x14ac:dyDescent="0.2">
      <c r="A46" s="109"/>
      <c r="B46" s="110"/>
      <c r="C46" s="111"/>
      <c r="D46" s="112"/>
      <c r="E46" s="113"/>
      <c r="F46" s="114"/>
      <c r="G46" s="115"/>
      <c r="H46" s="116"/>
      <c r="I46" s="117"/>
    </row>
    <row r="47" spans="1:9" x14ac:dyDescent="0.2">
      <c r="A47" s="109"/>
      <c r="B47" s="110"/>
      <c r="C47" s="111"/>
      <c r="D47" s="112"/>
      <c r="E47" s="113"/>
      <c r="F47" s="114"/>
      <c r="G47" s="115"/>
      <c r="H47" s="116"/>
      <c r="I47" s="117"/>
    </row>
    <row r="48" spans="1:9" x14ac:dyDescent="0.2">
      <c r="A48" s="109"/>
      <c r="B48" s="110"/>
      <c r="C48" s="111"/>
      <c r="D48" s="112"/>
      <c r="E48" s="113"/>
      <c r="F48" s="114"/>
      <c r="G48" s="115"/>
      <c r="H48" s="116"/>
      <c r="I48" s="117"/>
    </row>
    <row r="49" spans="1:9" x14ac:dyDescent="0.2">
      <c r="A49" s="109"/>
      <c r="B49" s="110"/>
      <c r="C49" s="111"/>
      <c r="D49" s="112"/>
      <c r="E49" s="113"/>
      <c r="F49" s="114"/>
      <c r="G49" s="115"/>
      <c r="H49" s="116"/>
      <c r="I49" s="117"/>
    </row>
    <row r="50" spans="1:9" x14ac:dyDescent="0.2">
      <c r="A50" s="109"/>
      <c r="B50" s="110"/>
      <c r="C50" s="111"/>
      <c r="D50" s="112"/>
      <c r="E50" s="113"/>
      <c r="F50" s="114"/>
      <c r="G50" s="115"/>
      <c r="H50" s="116"/>
      <c r="I50" s="117"/>
    </row>
    <row r="51" spans="1:9" x14ac:dyDescent="0.2">
      <c r="A51" s="109"/>
      <c r="B51" s="110"/>
      <c r="C51" s="111"/>
      <c r="D51" s="112"/>
      <c r="E51" s="113"/>
      <c r="F51" s="114"/>
      <c r="G51" s="115"/>
      <c r="H51" s="116"/>
      <c r="I51" s="117"/>
    </row>
    <row r="52" spans="1:9" x14ac:dyDescent="0.2">
      <c r="A52" s="109"/>
      <c r="B52" s="110"/>
      <c r="C52" s="111"/>
      <c r="D52" s="112"/>
      <c r="E52" s="113"/>
      <c r="F52" s="114"/>
      <c r="G52" s="115"/>
      <c r="H52" s="116"/>
      <c r="I52" s="117"/>
    </row>
    <row r="53" spans="1:9" x14ac:dyDescent="0.2">
      <c r="A53" s="109"/>
      <c r="B53" s="110"/>
      <c r="C53" s="111"/>
      <c r="D53" s="112"/>
      <c r="E53" s="113"/>
      <c r="F53" s="114"/>
      <c r="G53" s="115"/>
      <c r="H53" s="116"/>
      <c r="I53" s="117"/>
    </row>
    <row r="54" spans="1:9" x14ac:dyDescent="0.2">
      <c r="A54" s="109"/>
      <c r="B54" s="110"/>
      <c r="C54" s="111"/>
      <c r="D54" s="112"/>
      <c r="E54" s="113"/>
      <c r="F54" s="114"/>
      <c r="G54" s="115"/>
      <c r="H54" s="116"/>
      <c r="I54" s="117"/>
    </row>
    <row r="55" spans="1:9" x14ac:dyDescent="0.2">
      <c r="A55" s="109"/>
      <c r="B55" s="110"/>
      <c r="C55" s="111"/>
      <c r="D55" s="112"/>
      <c r="E55" s="113"/>
      <c r="F55" s="114"/>
      <c r="G55" s="115"/>
      <c r="H55" s="116"/>
      <c r="I55" s="117"/>
    </row>
    <row r="56" spans="1:9" x14ac:dyDescent="0.2">
      <c r="A56" s="109"/>
      <c r="B56" s="110"/>
      <c r="C56" s="111"/>
      <c r="D56" s="112"/>
      <c r="E56" s="113"/>
      <c r="F56" s="114"/>
      <c r="G56" s="115"/>
      <c r="H56" s="116"/>
      <c r="I56" s="117"/>
    </row>
    <row r="57" spans="1:9" x14ac:dyDescent="0.2">
      <c r="A57" s="109"/>
      <c r="B57" s="110"/>
      <c r="C57" s="111"/>
      <c r="D57" s="112"/>
      <c r="E57" s="113"/>
      <c r="F57" s="114"/>
      <c r="G57" s="115"/>
      <c r="H57" s="116"/>
      <c r="I57" s="117"/>
    </row>
    <row r="58" spans="1:9" x14ac:dyDescent="0.2">
      <c r="A58" s="109"/>
      <c r="B58" s="110"/>
      <c r="C58" s="111"/>
      <c r="D58" s="112"/>
      <c r="E58" s="113"/>
      <c r="F58" s="114"/>
      <c r="G58" s="115"/>
      <c r="H58" s="116"/>
      <c r="I58" s="117"/>
    </row>
    <row r="59" spans="1:9" x14ac:dyDescent="0.2">
      <c r="A59" s="109"/>
      <c r="B59" s="110"/>
      <c r="C59" s="111"/>
      <c r="D59" s="112"/>
      <c r="E59" s="113"/>
      <c r="F59" s="114"/>
      <c r="G59" s="115"/>
      <c r="H59" s="116"/>
      <c r="I59" s="117"/>
    </row>
    <row r="60" spans="1:9" x14ac:dyDescent="0.2">
      <c r="A60" s="109"/>
      <c r="B60" s="110"/>
      <c r="C60" s="111"/>
      <c r="D60" s="112"/>
      <c r="E60" s="113"/>
      <c r="F60" s="114"/>
      <c r="G60" s="115"/>
      <c r="H60" s="116"/>
      <c r="I60" s="117"/>
    </row>
    <row r="61" spans="1:9" x14ac:dyDescent="0.2">
      <c r="A61" s="109"/>
      <c r="B61" s="110"/>
      <c r="C61" s="111"/>
      <c r="D61" s="112"/>
      <c r="E61" s="113"/>
      <c r="F61" s="114"/>
      <c r="G61" s="115"/>
      <c r="H61" s="116"/>
      <c r="I61" s="117"/>
    </row>
    <row r="62" spans="1:9" x14ac:dyDescent="0.2">
      <c r="A62" s="109"/>
      <c r="B62" s="110"/>
      <c r="C62" s="111"/>
      <c r="D62" s="112"/>
      <c r="E62" s="113"/>
      <c r="F62" s="114"/>
      <c r="G62" s="115"/>
      <c r="H62" s="116"/>
      <c r="I62" s="117"/>
    </row>
    <row r="63" spans="1:9" x14ac:dyDescent="0.2">
      <c r="A63" s="109"/>
      <c r="B63" s="110"/>
      <c r="C63" s="111"/>
      <c r="D63" s="112"/>
      <c r="E63" s="113"/>
      <c r="F63" s="114"/>
      <c r="G63" s="115"/>
      <c r="H63" s="116"/>
      <c r="I63" s="117"/>
    </row>
    <row r="64" spans="1:9" x14ac:dyDescent="0.2">
      <c r="A64" s="109"/>
      <c r="B64" s="110"/>
      <c r="C64" s="111"/>
      <c r="D64" s="112"/>
      <c r="E64" s="113"/>
      <c r="F64" s="114"/>
      <c r="G64" s="115"/>
      <c r="H64" s="116"/>
      <c r="I64" s="117"/>
    </row>
    <row r="65" spans="1:9" x14ac:dyDescent="0.2">
      <c r="A65" s="109"/>
      <c r="B65" s="110"/>
      <c r="C65" s="111"/>
      <c r="D65" s="112"/>
      <c r="E65" s="113"/>
      <c r="F65" s="114"/>
      <c r="G65" s="115"/>
      <c r="H65" s="116"/>
      <c r="I65" s="117"/>
    </row>
    <row r="66" spans="1:9" x14ac:dyDescent="0.2">
      <c r="A66" s="109"/>
      <c r="B66" s="110"/>
      <c r="C66" s="111"/>
      <c r="D66" s="112"/>
      <c r="E66" s="113"/>
      <c r="F66" s="114"/>
      <c r="G66" s="115"/>
      <c r="H66" s="116"/>
      <c r="I66" s="117"/>
    </row>
  </sheetData>
  <pageMargins left="0.98425196850393704" right="0.59055118110236227" top="0.78740157480314965" bottom="0.78740157480314965" header="0.31496062992125984" footer="0.31496062992125984"/>
  <pageSetup paperSize="9" scale="56" fitToHeight="0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0"/>
  <sheetViews>
    <sheetView view="pageBreakPreview" topLeftCell="A3" zoomScaleNormal="100" zoomScaleSheetLayoutView="100" workbookViewId="0">
      <selection activeCell="F25" sqref="F25"/>
    </sheetView>
  </sheetViews>
  <sheetFormatPr defaultColWidth="14.42578125" defaultRowHeight="12.75" x14ac:dyDescent="0.2"/>
  <cols>
    <col min="1" max="1" width="5.7109375" customWidth="1"/>
    <col min="2" max="2" width="12.7109375" customWidth="1"/>
    <col min="3" max="3" width="63.7109375" customWidth="1"/>
    <col min="4" max="4" width="5.7109375" customWidth="1"/>
    <col min="5" max="5" width="6.7109375" customWidth="1"/>
    <col min="6" max="6" width="13.7109375" customWidth="1"/>
    <col min="7" max="7" width="15.7109375" customWidth="1"/>
    <col min="8" max="8" width="30.7109375" customWidth="1"/>
    <col min="9" max="9" width="18.42578125" customWidth="1"/>
  </cols>
  <sheetData>
    <row r="1" spans="1:10" ht="16.5" thickBot="1" x14ac:dyDescent="0.25">
      <c r="A1" s="118" t="s">
        <v>17</v>
      </c>
      <c r="B1" s="119" t="s">
        <v>18</v>
      </c>
      <c r="C1" s="120" t="s">
        <v>19</v>
      </c>
      <c r="D1" s="121" t="s">
        <v>20</v>
      </c>
      <c r="E1" s="122" t="s">
        <v>21</v>
      </c>
      <c r="F1" s="123" t="s">
        <v>22</v>
      </c>
      <c r="G1" s="124" t="s">
        <v>23</v>
      </c>
      <c r="H1" s="125" t="s">
        <v>24</v>
      </c>
      <c r="I1" s="79"/>
    </row>
    <row r="2" spans="1:10" ht="15.75" x14ac:dyDescent="0.2">
      <c r="A2" s="126" t="s">
        <v>25</v>
      </c>
      <c r="B2" s="127"/>
      <c r="C2" s="80" t="s">
        <v>201</v>
      </c>
      <c r="D2" s="129"/>
      <c r="E2" s="127"/>
      <c r="F2" s="130"/>
      <c r="G2" s="131">
        <f>G3+G14+G18</f>
        <v>0</v>
      </c>
      <c r="H2" s="132"/>
      <c r="I2" s="79"/>
    </row>
    <row r="3" spans="1:10" x14ac:dyDescent="0.2">
      <c r="A3" s="133" t="s">
        <v>26</v>
      </c>
      <c r="B3" s="134"/>
      <c r="C3" s="83" t="s">
        <v>181</v>
      </c>
      <c r="D3" s="136"/>
      <c r="E3" s="134"/>
      <c r="F3" s="137"/>
      <c r="G3" s="138">
        <f>SUM(G4:G13)</f>
        <v>0</v>
      </c>
      <c r="H3" s="139"/>
      <c r="I3" s="88"/>
    </row>
    <row r="4" spans="1:10" ht="51" x14ac:dyDescent="0.2">
      <c r="A4" s="140">
        <v>1</v>
      </c>
      <c r="B4" s="141"/>
      <c r="C4" s="142" t="s">
        <v>193</v>
      </c>
      <c r="D4" s="143" t="s">
        <v>30</v>
      </c>
      <c r="E4" s="143">
        <v>2</v>
      </c>
      <c r="F4" s="144">
        <v>0</v>
      </c>
      <c r="G4" s="145">
        <f t="shared" ref="G4:G8" si="0">E4*F4</f>
        <v>0</v>
      </c>
      <c r="H4" s="146"/>
      <c r="I4" s="96"/>
      <c r="J4" s="278"/>
    </row>
    <row r="5" spans="1:10" ht="25.5" x14ac:dyDescent="0.2">
      <c r="A5" s="140">
        <f t="shared" ref="A5:A13" si="1">A4+1</f>
        <v>2</v>
      </c>
      <c r="B5" s="141"/>
      <c r="C5" s="142" t="s">
        <v>194</v>
      </c>
      <c r="D5" s="143" t="s">
        <v>30</v>
      </c>
      <c r="E5" s="143">
        <v>2</v>
      </c>
      <c r="F5" s="144">
        <v>0</v>
      </c>
      <c r="G5" s="145">
        <f t="shared" si="0"/>
        <v>0</v>
      </c>
      <c r="H5" s="146"/>
      <c r="I5" s="96"/>
      <c r="J5" s="278"/>
    </row>
    <row r="6" spans="1:10" ht="89.25" x14ac:dyDescent="0.2">
      <c r="A6" s="140">
        <f t="shared" si="1"/>
        <v>3</v>
      </c>
      <c r="B6" s="141"/>
      <c r="C6" s="142" t="s">
        <v>190</v>
      </c>
      <c r="D6" s="143" t="s">
        <v>30</v>
      </c>
      <c r="E6" s="143">
        <v>2</v>
      </c>
      <c r="F6" s="150">
        <v>0</v>
      </c>
      <c r="G6" s="145">
        <f t="shared" si="0"/>
        <v>0</v>
      </c>
      <c r="H6" s="248"/>
      <c r="I6" s="96"/>
      <c r="J6" s="278"/>
    </row>
    <row r="7" spans="1:10" ht="51" x14ac:dyDescent="0.2">
      <c r="A7" s="140">
        <f t="shared" si="1"/>
        <v>4</v>
      </c>
      <c r="B7" s="141"/>
      <c r="C7" s="165" t="s">
        <v>167</v>
      </c>
      <c r="D7" s="141" t="s">
        <v>30</v>
      </c>
      <c r="E7" s="143">
        <v>6</v>
      </c>
      <c r="F7" s="145">
        <v>0</v>
      </c>
      <c r="G7" s="145">
        <f t="shared" si="0"/>
        <v>0</v>
      </c>
      <c r="H7" s="208"/>
      <c r="I7" s="96"/>
      <c r="J7" s="278"/>
    </row>
    <row r="8" spans="1:10" x14ac:dyDescent="0.2">
      <c r="A8" s="140">
        <f t="shared" si="1"/>
        <v>5</v>
      </c>
      <c r="B8" s="141"/>
      <c r="C8" s="235" t="s">
        <v>198</v>
      </c>
      <c r="D8" s="171" t="s">
        <v>30</v>
      </c>
      <c r="E8" s="171">
        <v>0</v>
      </c>
      <c r="F8" s="172">
        <v>0</v>
      </c>
      <c r="G8" s="145">
        <f t="shared" si="0"/>
        <v>0</v>
      </c>
      <c r="H8" s="188"/>
      <c r="I8" s="96"/>
      <c r="J8" s="278"/>
    </row>
    <row r="9" spans="1:10" ht="153" x14ac:dyDescent="0.2">
      <c r="A9" s="140">
        <f t="shared" si="1"/>
        <v>6</v>
      </c>
      <c r="B9" s="141"/>
      <c r="C9" s="170" t="s">
        <v>188</v>
      </c>
      <c r="D9" s="171" t="s">
        <v>30</v>
      </c>
      <c r="E9" s="171">
        <v>1</v>
      </c>
      <c r="F9" s="172">
        <v>0</v>
      </c>
      <c r="G9" s="190">
        <f>E9*F9</f>
        <v>0</v>
      </c>
      <c r="H9" s="188"/>
      <c r="I9" s="96"/>
      <c r="J9" s="278"/>
    </row>
    <row r="10" spans="1:10" ht="51" x14ac:dyDescent="0.2">
      <c r="A10" s="140">
        <f t="shared" si="1"/>
        <v>7</v>
      </c>
      <c r="B10" s="141"/>
      <c r="C10" s="170" t="s">
        <v>189</v>
      </c>
      <c r="D10" s="171" t="s">
        <v>30</v>
      </c>
      <c r="E10" s="171">
        <v>1</v>
      </c>
      <c r="F10" s="172">
        <v>0</v>
      </c>
      <c r="G10" s="190">
        <f>E10*F10</f>
        <v>0</v>
      </c>
      <c r="H10" s="188"/>
      <c r="I10" s="96"/>
      <c r="J10" s="278"/>
    </row>
    <row r="11" spans="1:10" ht="76.5" x14ac:dyDescent="0.2">
      <c r="A11" s="140">
        <f t="shared" si="1"/>
        <v>8</v>
      </c>
      <c r="B11" s="143"/>
      <c r="C11" s="163" t="s">
        <v>186</v>
      </c>
      <c r="D11" s="143" t="s">
        <v>30</v>
      </c>
      <c r="E11" s="143">
        <v>1</v>
      </c>
      <c r="F11" s="145">
        <v>0</v>
      </c>
      <c r="G11" s="145">
        <f>E11*F11</f>
        <v>0</v>
      </c>
      <c r="H11" s="148"/>
      <c r="I11" s="96"/>
      <c r="J11" s="278"/>
    </row>
    <row r="12" spans="1:10" ht="63.75" x14ac:dyDescent="0.2">
      <c r="A12" s="140">
        <f t="shared" si="1"/>
        <v>9</v>
      </c>
      <c r="B12" s="143"/>
      <c r="C12" s="147" t="s">
        <v>187</v>
      </c>
      <c r="D12" s="143" t="s">
        <v>30</v>
      </c>
      <c r="E12" s="143">
        <v>1</v>
      </c>
      <c r="F12" s="149">
        <v>0</v>
      </c>
      <c r="G12" s="145">
        <f>E12*F12</f>
        <v>0</v>
      </c>
      <c r="H12" s="148"/>
      <c r="I12" s="96"/>
      <c r="J12" s="278"/>
    </row>
    <row r="13" spans="1:10" x14ac:dyDescent="0.2">
      <c r="A13" s="140">
        <f t="shared" si="1"/>
        <v>10</v>
      </c>
      <c r="B13" s="143"/>
      <c r="C13" s="91" t="s">
        <v>51</v>
      </c>
      <c r="D13" s="171" t="s">
        <v>50</v>
      </c>
      <c r="E13" s="171">
        <v>1</v>
      </c>
      <c r="F13" s="172">
        <v>0</v>
      </c>
      <c r="G13" s="190">
        <f>E13*F13</f>
        <v>0</v>
      </c>
      <c r="H13" s="146"/>
      <c r="I13" s="96"/>
      <c r="J13" s="278"/>
    </row>
    <row r="14" spans="1:10" x14ac:dyDescent="0.2">
      <c r="A14" s="272" t="s">
        <v>52</v>
      </c>
      <c r="B14" s="82"/>
      <c r="C14" s="83" t="s">
        <v>77</v>
      </c>
      <c r="D14" s="82"/>
      <c r="E14" s="82"/>
      <c r="F14" s="86"/>
      <c r="G14" s="86">
        <f>SUM(G15:G17)</f>
        <v>0</v>
      </c>
      <c r="H14" s="273"/>
      <c r="I14" s="96"/>
      <c r="J14" s="278"/>
    </row>
    <row r="15" spans="1:10" ht="25.5" x14ac:dyDescent="0.2">
      <c r="A15" s="274">
        <f>A13+1</f>
        <v>11</v>
      </c>
      <c r="B15" s="167"/>
      <c r="C15" s="265" t="s">
        <v>78</v>
      </c>
      <c r="D15" s="246" t="s">
        <v>79</v>
      </c>
      <c r="E15" s="246">
        <v>100</v>
      </c>
      <c r="F15" s="267">
        <v>0</v>
      </c>
      <c r="G15" s="256">
        <f t="shared" ref="G15" si="2">E15*F15</f>
        <v>0</v>
      </c>
      <c r="H15" s="164"/>
      <c r="I15" s="96"/>
      <c r="J15" s="278"/>
    </row>
    <row r="16" spans="1:10" x14ac:dyDescent="0.2">
      <c r="A16" s="274">
        <f t="shared" ref="A16:A17" si="3">A15+1</f>
        <v>12</v>
      </c>
      <c r="B16" s="167"/>
      <c r="C16" s="265" t="s">
        <v>213</v>
      </c>
      <c r="D16" s="246" t="s">
        <v>79</v>
      </c>
      <c r="E16" s="246">
        <v>50</v>
      </c>
      <c r="F16" s="267">
        <v>0</v>
      </c>
      <c r="G16" s="256">
        <f t="shared" ref="G16:G17" si="4">E16*F16</f>
        <v>0</v>
      </c>
      <c r="H16" s="164"/>
      <c r="I16" s="96"/>
      <c r="J16" s="278"/>
    </row>
    <row r="17" spans="1:10" x14ac:dyDescent="0.2">
      <c r="A17" s="274">
        <f t="shared" si="3"/>
        <v>13</v>
      </c>
      <c r="B17" s="167"/>
      <c r="C17" s="189" t="s">
        <v>82</v>
      </c>
      <c r="D17" s="266" t="s">
        <v>50</v>
      </c>
      <c r="E17" s="266">
        <v>1</v>
      </c>
      <c r="F17" s="268">
        <v>0</v>
      </c>
      <c r="G17" s="207">
        <f t="shared" si="4"/>
        <v>0</v>
      </c>
      <c r="H17" s="275"/>
      <c r="I17" s="96"/>
      <c r="J17" s="278"/>
    </row>
    <row r="18" spans="1:10" x14ac:dyDescent="0.2">
      <c r="A18" s="133" t="s">
        <v>72</v>
      </c>
      <c r="B18" s="134"/>
      <c r="C18" s="135" t="s">
        <v>84</v>
      </c>
      <c r="D18" s="134"/>
      <c r="E18" s="134"/>
      <c r="F18" s="138"/>
      <c r="G18" s="138">
        <f>SUM(G19:G24)</f>
        <v>0</v>
      </c>
      <c r="H18" s="152"/>
      <c r="I18" s="105"/>
      <c r="J18" s="278"/>
    </row>
    <row r="19" spans="1:10" ht="25.5" x14ac:dyDescent="0.2">
      <c r="A19" s="140">
        <f>A17+1</f>
        <v>14</v>
      </c>
      <c r="B19" s="143"/>
      <c r="C19" s="142" t="s">
        <v>85</v>
      </c>
      <c r="D19" s="143" t="s">
        <v>50</v>
      </c>
      <c r="E19" s="143">
        <v>1</v>
      </c>
      <c r="F19" s="93">
        <v>0</v>
      </c>
      <c r="G19" s="145">
        <f t="shared" ref="G19:G24" si="5">E19*F19</f>
        <v>0</v>
      </c>
      <c r="H19" s="153"/>
      <c r="I19" s="96"/>
      <c r="J19" s="278"/>
    </row>
    <row r="20" spans="1:10" ht="25.5" x14ac:dyDescent="0.2">
      <c r="A20" s="140">
        <f t="shared" ref="A20:A24" si="6">A19+1</f>
        <v>15</v>
      </c>
      <c r="B20" s="143"/>
      <c r="C20" s="142" t="s">
        <v>86</v>
      </c>
      <c r="D20" s="143" t="s">
        <v>50</v>
      </c>
      <c r="E20" s="143">
        <v>1</v>
      </c>
      <c r="F20" s="93">
        <v>0</v>
      </c>
      <c r="G20" s="145">
        <f t="shared" si="5"/>
        <v>0</v>
      </c>
      <c r="H20" s="153"/>
      <c r="I20" s="96"/>
      <c r="J20" s="278"/>
    </row>
    <row r="21" spans="1:10" ht="25.5" x14ac:dyDescent="0.2">
      <c r="A21" s="140">
        <f t="shared" si="6"/>
        <v>16</v>
      </c>
      <c r="B21" s="143"/>
      <c r="C21" s="142" t="s">
        <v>87</v>
      </c>
      <c r="D21" s="143" t="s">
        <v>50</v>
      </c>
      <c r="E21" s="143">
        <v>1</v>
      </c>
      <c r="F21" s="93">
        <v>0</v>
      </c>
      <c r="G21" s="145">
        <f t="shared" si="5"/>
        <v>0</v>
      </c>
      <c r="H21" s="154"/>
      <c r="I21" s="96"/>
      <c r="J21" s="278"/>
    </row>
    <row r="22" spans="1:10" x14ac:dyDescent="0.2">
      <c r="A22" s="140">
        <f t="shared" si="6"/>
        <v>17</v>
      </c>
      <c r="B22" s="143"/>
      <c r="C22" s="142" t="s">
        <v>89</v>
      </c>
      <c r="D22" s="141" t="s">
        <v>50</v>
      </c>
      <c r="E22" s="141">
        <v>1</v>
      </c>
      <c r="F22" s="93">
        <v>0</v>
      </c>
      <c r="G22" s="145">
        <f t="shared" si="5"/>
        <v>0</v>
      </c>
      <c r="H22" s="153"/>
      <c r="I22" s="96"/>
      <c r="J22" s="278"/>
    </row>
    <row r="23" spans="1:10" x14ac:dyDescent="0.2">
      <c r="A23" s="140">
        <f t="shared" si="6"/>
        <v>18</v>
      </c>
      <c r="B23" s="143"/>
      <c r="C23" s="142" t="s">
        <v>90</v>
      </c>
      <c r="D23" s="141" t="s">
        <v>30</v>
      </c>
      <c r="E23" s="141">
        <v>1</v>
      </c>
      <c r="F23" s="155">
        <v>0</v>
      </c>
      <c r="G23" s="145">
        <f t="shared" si="5"/>
        <v>0</v>
      </c>
      <c r="H23" s="153"/>
      <c r="I23" s="96"/>
      <c r="J23" s="278"/>
    </row>
    <row r="24" spans="1:10" ht="26.25" thickBot="1" x14ac:dyDescent="0.25">
      <c r="A24" s="156">
        <f t="shared" si="6"/>
        <v>19</v>
      </c>
      <c r="B24" s="157"/>
      <c r="C24" s="158" t="s">
        <v>91</v>
      </c>
      <c r="D24" s="159" t="s">
        <v>30</v>
      </c>
      <c r="E24" s="159">
        <v>1</v>
      </c>
      <c r="F24" s="160">
        <v>0</v>
      </c>
      <c r="G24" s="161">
        <f t="shared" si="5"/>
        <v>0</v>
      </c>
      <c r="H24" s="162"/>
      <c r="I24" s="96"/>
      <c r="J24" s="278"/>
    </row>
    <row r="25" spans="1:10" x14ac:dyDescent="0.2">
      <c r="A25" s="109"/>
      <c r="B25" s="110"/>
      <c r="C25" s="111"/>
      <c r="D25" s="112"/>
      <c r="E25" s="113"/>
      <c r="F25" s="114"/>
      <c r="G25" s="115"/>
      <c r="H25" s="116"/>
      <c r="I25" s="117"/>
    </row>
    <row r="26" spans="1:10" x14ac:dyDescent="0.2">
      <c r="A26" s="109"/>
      <c r="B26" s="110"/>
      <c r="C26" s="111"/>
      <c r="D26" s="112"/>
      <c r="E26" s="113"/>
      <c r="F26" s="114"/>
      <c r="G26" s="115"/>
      <c r="H26" s="116"/>
      <c r="I26" s="117"/>
    </row>
    <row r="27" spans="1:10" x14ac:dyDescent="0.2">
      <c r="A27" s="109"/>
      <c r="B27" s="110"/>
      <c r="C27" s="111"/>
      <c r="D27" s="112"/>
      <c r="E27" s="113"/>
      <c r="F27" s="114"/>
      <c r="G27" s="115"/>
      <c r="H27" s="116"/>
      <c r="I27" s="117"/>
    </row>
    <row r="28" spans="1:10" x14ac:dyDescent="0.2">
      <c r="A28" s="109"/>
      <c r="B28" s="110"/>
      <c r="C28" s="111"/>
      <c r="D28" s="112"/>
      <c r="E28" s="113"/>
      <c r="F28" s="114"/>
      <c r="G28" s="115"/>
      <c r="H28" s="116"/>
      <c r="I28" s="117"/>
    </row>
    <row r="29" spans="1:10" x14ac:dyDescent="0.2">
      <c r="A29" s="109"/>
      <c r="B29" s="110"/>
      <c r="C29" s="111"/>
      <c r="D29" s="112"/>
      <c r="E29" s="113"/>
      <c r="F29" s="114"/>
      <c r="G29" s="115"/>
      <c r="H29" s="116"/>
      <c r="I29" s="117"/>
    </row>
    <row r="30" spans="1:10" x14ac:dyDescent="0.2">
      <c r="A30" s="109"/>
      <c r="B30" s="110"/>
      <c r="C30" s="111"/>
      <c r="D30" s="112"/>
      <c r="E30" s="113"/>
      <c r="F30" s="114"/>
      <c r="G30" s="115"/>
      <c r="H30" s="116"/>
      <c r="I30" s="117"/>
    </row>
    <row r="31" spans="1:10" x14ac:dyDescent="0.2">
      <c r="A31" s="109"/>
      <c r="B31" s="110"/>
      <c r="C31" s="111"/>
      <c r="D31" s="112"/>
      <c r="E31" s="113"/>
      <c r="F31" s="114"/>
      <c r="G31" s="115"/>
      <c r="H31" s="116"/>
      <c r="I31" s="117"/>
    </row>
    <row r="32" spans="1:10" x14ac:dyDescent="0.2">
      <c r="A32" s="109"/>
      <c r="B32" s="110"/>
      <c r="C32" s="111"/>
      <c r="D32" s="112"/>
      <c r="E32" s="113"/>
      <c r="F32" s="114"/>
      <c r="G32" s="115"/>
      <c r="H32" s="116"/>
      <c r="I32" s="117"/>
    </row>
    <row r="33" spans="1:9" x14ac:dyDescent="0.2">
      <c r="A33" s="109"/>
      <c r="B33" s="110"/>
      <c r="C33" s="111"/>
      <c r="D33" s="112"/>
      <c r="E33" s="113"/>
      <c r="F33" s="114"/>
      <c r="G33" s="115"/>
      <c r="H33" s="116"/>
      <c r="I33" s="117"/>
    </row>
    <row r="34" spans="1:9" x14ac:dyDescent="0.2">
      <c r="A34" s="109"/>
      <c r="B34" s="110"/>
      <c r="C34" s="111"/>
      <c r="D34" s="112"/>
      <c r="E34" s="113"/>
      <c r="F34" s="114"/>
      <c r="G34" s="115"/>
      <c r="H34" s="116"/>
      <c r="I34" s="117"/>
    </row>
    <row r="35" spans="1:9" x14ac:dyDescent="0.2">
      <c r="A35" s="109"/>
      <c r="B35" s="110"/>
      <c r="C35" s="111"/>
      <c r="D35" s="112"/>
      <c r="E35" s="113"/>
      <c r="F35" s="114"/>
      <c r="G35" s="115"/>
      <c r="H35" s="116"/>
      <c r="I35" s="117"/>
    </row>
    <row r="36" spans="1:9" x14ac:dyDescent="0.2">
      <c r="A36" s="109"/>
      <c r="B36" s="110"/>
      <c r="C36" s="111"/>
      <c r="D36" s="112"/>
      <c r="E36" s="113"/>
      <c r="F36" s="114"/>
      <c r="G36" s="115"/>
      <c r="H36" s="116"/>
      <c r="I36" s="117"/>
    </row>
    <row r="37" spans="1:9" x14ac:dyDescent="0.2">
      <c r="A37" s="109"/>
      <c r="B37" s="110"/>
      <c r="C37" s="111"/>
      <c r="D37" s="112"/>
      <c r="E37" s="113"/>
      <c r="F37" s="114"/>
      <c r="G37" s="115"/>
      <c r="H37" s="116"/>
      <c r="I37" s="117"/>
    </row>
    <row r="38" spans="1:9" x14ac:dyDescent="0.2">
      <c r="A38" s="109"/>
      <c r="B38" s="110"/>
      <c r="C38" s="111"/>
      <c r="D38" s="112"/>
      <c r="E38" s="113"/>
      <c r="F38" s="114"/>
      <c r="G38" s="115"/>
      <c r="H38" s="116"/>
      <c r="I38" s="117"/>
    </row>
    <row r="39" spans="1:9" x14ac:dyDescent="0.2">
      <c r="A39" s="109"/>
      <c r="B39" s="110"/>
      <c r="C39" s="111"/>
      <c r="D39" s="112"/>
      <c r="E39" s="113"/>
      <c r="F39" s="114"/>
      <c r="G39" s="115"/>
      <c r="H39" s="116"/>
      <c r="I39" s="117"/>
    </row>
    <row r="40" spans="1:9" x14ac:dyDescent="0.2">
      <c r="A40" s="109"/>
      <c r="B40" s="110"/>
      <c r="C40" s="111"/>
      <c r="D40" s="112"/>
      <c r="E40" s="113"/>
      <c r="F40" s="114"/>
      <c r="G40" s="115"/>
      <c r="H40" s="116"/>
      <c r="I40" s="117"/>
    </row>
    <row r="41" spans="1:9" x14ac:dyDescent="0.2">
      <c r="A41" s="109"/>
      <c r="B41" s="110"/>
      <c r="C41" s="111"/>
      <c r="D41" s="112"/>
      <c r="E41" s="113"/>
      <c r="F41" s="114"/>
      <c r="G41" s="115"/>
      <c r="H41" s="116"/>
      <c r="I41" s="117"/>
    </row>
    <row r="42" spans="1:9" x14ac:dyDescent="0.2">
      <c r="A42" s="109"/>
      <c r="B42" s="110"/>
      <c r="C42" s="111"/>
      <c r="D42" s="112"/>
      <c r="E42" s="113"/>
      <c r="F42" s="114"/>
      <c r="G42" s="115"/>
      <c r="H42" s="116"/>
      <c r="I42" s="117"/>
    </row>
    <row r="43" spans="1:9" x14ac:dyDescent="0.2">
      <c r="A43" s="109"/>
      <c r="B43" s="110"/>
      <c r="C43" s="111"/>
      <c r="D43" s="112"/>
      <c r="E43" s="113"/>
      <c r="F43" s="114"/>
      <c r="G43" s="115"/>
      <c r="H43" s="116"/>
      <c r="I43" s="117"/>
    </row>
    <row r="44" spans="1:9" x14ac:dyDescent="0.2">
      <c r="A44" s="109"/>
      <c r="B44" s="110"/>
      <c r="C44" s="111"/>
      <c r="D44" s="112"/>
      <c r="E44" s="113"/>
      <c r="F44" s="114"/>
      <c r="G44" s="115"/>
      <c r="H44" s="116"/>
      <c r="I44" s="117"/>
    </row>
    <row r="45" spans="1:9" x14ac:dyDescent="0.2">
      <c r="A45" s="109"/>
      <c r="B45" s="110"/>
      <c r="C45" s="111"/>
      <c r="D45" s="112"/>
      <c r="E45" s="113"/>
      <c r="F45" s="114"/>
      <c r="G45" s="115"/>
      <c r="H45" s="116"/>
      <c r="I45" s="117"/>
    </row>
    <row r="46" spans="1:9" x14ac:dyDescent="0.2">
      <c r="A46" s="109"/>
      <c r="B46" s="110"/>
      <c r="C46" s="111"/>
      <c r="D46" s="112"/>
      <c r="E46" s="113"/>
      <c r="F46" s="114"/>
      <c r="G46" s="115"/>
      <c r="H46" s="116"/>
      <c r="I46" s="117"/>
    </row>
    <row r="47" spans="1:9" x14ac:dyDescent="0.2">
      <c r="A47" s="109"/>
      <c r="B47" s="110"/>
      <c r="C47" s="111"/>
      <c r="D47" s="112"/>
      <c r="E47" s="113"/>
      <c r="F47" s="114"/>
      <c r="G47" s="115"/>
      <c r="H47" s="116"/>
      <c r="I47" s="117"/>
    </row>
    <row r="48" spans="1:9" x14ac:dyDescent="0.2">
      <c r="A48" s="109"/>
      <c r="B48" s="110"/>
      <c r="C48" s="111"/>
      <c r="D48" s="112"/>
      <c r="E48" s="113"/>
      <c r="F48" s="114"/>
      <c r="G48" s="115"/>
      <c r="H48" s="116"/>
      <c r="I48" s="117"/>
    </row>
    <row r="49" spans="1:9" x14ac:dyDescent="0.2">
      <c r="A49" s="109"/>
      <c r="B49" s="110"/>
      <c r="C49" s="111"/>
      <c r="D49" s="112"/>
      <c r="E49" s="113"/>
      <c r="F49" s="114"/>
      <c r="G49" s="115"/>
      <c r="H49" s="116"/>
      <c r="I49" s="117"/>
    </row>
    <row r="50" spans="1:9" x14ac:dyDescent="0.2">
      <c r="A50" s="109"/>
      <c r="B50" s="110"/>
      <c r="C50" s="111"/>
      <c r="D50" s="112"/>
      <c r="E50" s="113"/>
      <c r="F50" s="114"/>
      <c r="G50" s="115"/>
      <c r="H50" s="116"/>
      <c r="I50" s="117"/>
    </row>
    <row r="51" spans="1:9" x14ac:dyDescent="0.2">
      <c r="A51" s="109"/>
      <c r="B51" s="110"/>
      <c r="C51" s="111"/>
      <c r="D51" s="112"/>
      <c r="E51" s="113"/>
      <c r="F51" s="114"/>
      <c r="G51" s="115"/>
      <c r="H51" s="116"/>
      <c r="I51" s="117"/>
    </row>
    <row r="52" spans="1:9" x14ac:dyDescent="0.2">
      <c r="A52" s="109"/>
      <c r="B52" s="110"/>
      <c r="C52" s="111"/>
      <c r="D52" s="112"/>
      <c r="E52" s="113"/>
      <c r="F52" s="114"/>
      <c r="G52" s="115"/>
      <c r="H52" s="116"/>
      <c r="I52" s="117"/>
    </row>
    <row r="53" spans="1:9" x14ac:dyDescent="0.2">
      <c r="A53" s="109"/>
      <c r="B53" s="110"/>
      <c r="C53" s="111"/>
      <c r="D53" s="112"/>
      <c r="E53" s="113"/>
      <c r="F53" s="114"/>
      <c r="G53" s="115"/>
      <c r="H53" s="116"/>
      <c r="I53" s="117"/>
    </row>
    <row r="54" spans="1:9" x14ac:dyDescent="0.2">
      <c r="A54" s="109"/>
      <c r="B54" s="110"/>
      <c r="C54" s="111"/>
      <c r="D54" s="112"/>
      <c r="E54" s="113"/>
      <c r="F54" s="114"/>
      <c r="G54" s="115"/>
      <c r="H54" s="116"/>
      <c r="I54" s="117"/>
    </row>
    <row r="55" spans="1:9" x14ac:dyDescent="0.2">
      <c r="A55" s="109"/>
      <c r="B55" s="110"/>
      <c r="C55" s="111"/>
      <c r="D55" s="112"/>
      <c r="E55" s="113"/>
      <c r="F55" s="114"/>
      <c r="G55" s="115"/>
      <c r="H55" s="116"/>
      <c r="I55" s="117"/>
    </row>
    <row r="56" spans="1:9" x14ac:dyDescent="0.2">
      <c r="A56" s="109"/>
      <c r="B56" s="110"/>
      <c r="C56" s="111"/>
      <c r="D56" s="112"/>
      <c r="E56" s="113"/>
      <c r="F56" s="114"/>
      <c r="G56" s="115"/>
      <c r="H56" s="116"/>
      <c r="I56" s="117"/>
    </row>
    <row r="57" spans="1:9" x14ac:dyDescent="0.2">
      <c r="A57" s="109"/>
      <c r="B57" s="110"/>
      <c r="C57" s="111"/>
      <c r="D57" s="112"/>
      <c r="E57" s="113"/>
      <c r="F57" s="114"/>
      <c r="G57" s="115"/>
      <c r="H57" s="116"/>
      <c r="I57" s="117"/>
    </row>
    <row r="58" spans="1:9" x14ac:dyDescent="0.2">
      <c r="A58" s="109"/>
      <c r="B58" s="110"/>
      <c r="C58" s="111"/>
      <c r="D58" s="112"/>
      <c r="E58" s="113"/>
      <c r="F58" s="114"/>
      <c r="G58" s="115"/>
      <c r="H58" s="116"/>
      <c r="I58" s="117"/>
    </row>
    <row r="59" spans="1:9" x14ac:dyDescent="0.2">
      <c r="A59" s="109"/>
      <c r="B59" s="110"/>
      <c r="C59" s="111"/>
      <c r="D59" s="112"/>
      <c r="E59" s="113"/>
      <c r="F59" s="114"/>
      <c r="G59" s="115"/>
      <c r="H59" s="116"/>
      <c r="I59" s="117"/>
    </row>
    <row r="60" spans="1:9" x14ac:dyDescent="0.2">
      <c r="A60" s="109"/>
      <c r="B60" s="110"/>
      <c r="C60" s="111"/>
      <c r="D60" s="112"/>
      <c r="E60" s="113"/>
      <c r="F60" s="114"/>
      <c r="G60" s="115"/>
      <c r="H60" s="116"/>
      <c r="I60" s="117"/>
    </row>
    <row r="61" spans="1:9" x14ac:dyDescent="0.2">
      <c r="A61" s="109"/>
      <c r="B61" s="110"/>
      <c r="C61" s="111"/>
      <c r="D61" s="112"/>
      <c r="E61" s="113"/>
      <c r="F61" s="114"/>
      <c r="G61" s="115"/>
      <c r="H61" s="116"/>
      <c r="I61" s="117"/>
    </row>
    <row r="62" spans="1:9" x14ac:dyDescent="0.2">
      <c r="A62" s="109"/>
      <c r="B62" s="110"/>
      <c r="C62" s="111"/>
      <c r="D62" s="112"/>
      <c r="E62" s="113"/>
      <c r="F62" s="114"/>
      <c r="G62" s="115"/>
      <c r="H62" s="116"/>
      <c r="I62" s="117"/>
    </row>
    <row r="63" spans="1:9" x14ac:dyDescent="0.2">
      <c r="A63" s="109"/>
      <c r="B63" s="110"/>
      <c r="C63" s="111"/>
      <c r="D63" s="112"/>
      <c r="E63" s="113"/>
      <c r="F63" s="114"/>
      <c r="G63" s="115"/>
      <c r="H63" s="116"/>
      <c r="I63" s="117"/>
    </row>
    <row r="64" spans="1:9" x14ac:dyDescent="0.2">
      <c r="A64" s="109"/>
      <c r="B64" s="110"/>
      <c r="C64" s="111"/>
      <c r="D64" s="112"/>
      <c r="E64" s="113"/>
      <c r="F64" s="114"/>
      <c r="G64" s="115"/>
      <c r="H64" s="116"/>
      <c r="I64" s="117"/>
    </row>
    <row r="65" spans="1:9" x14ac:dyDescent="0.2">
      <c r="A65" s="109"/>
      <c r="B65" s="110"/>
      <c r="C65" s="111"/>
      <c r="D65" s="112"/>
      <c r="E65" s="113"/>
      <c r="F65" s="114"/>
      <c r="G65" s="115"/>
      <c r="H65" s="116"/>
      <c r="I65" s="117"/>
    </row>
    <row r="66" spans="1:9" x14ac:dyDescent="0.2">
      <c r="A66" s="109"/>
      <c r="B66" s="110"/>
      <c r="C66" s="111"/>
      <c r="D66" s="112"/>
      <c r="E66" s="113"/>
      <c r="F66" s="114"/>
      <c r="G66" s="115"/>
      <c r="H66" s="116"/>
      <c r="I66" s="117"/>
    </row>
    <row r="67" spans="1:9" x14ac:dyDescent="0.2">
      <c r="A67" s="109"/>
      <c r="B67" s="110"/>
      <c r="C67" s="111"/>
      <c r="D67" s="112"/>
      <c r="E67" s="113"/>
      <c r="F67" s="114"/>
      <c r="G67" s="115"/>
      <c r="H67" s="116"/>
      <c r="I67" s="117"/>
    </row>
    <row r="68" spans="1:9" x14ac:dyDescent="0.2">
      <c r="A68" s="109"/>
      <c r="B68" s="110"/>
      <c r="C68" s="111"/>
      <c r="D68" s="112"/>
      <c r="E68" s="113"/>
      <c r="F68" s="114"/>
      <c r="G68" s="115"/>
      <c r="H68" s="116"/>
      <c r="I68" s="117"/>
    </row>
    <row r="69" spans="1:9" x14ac:dyDescent="0.2">
      <c r="A69" s="109"/>
      <c r="B69" s="110"/>
      <c r="C69" s="111"/>
      <c r="D69" s="112"/>
      <c r="E69" s="113"/>
      <c r="F69" s="114"/>
      <c r="G69" s="115"/>
      <c r="H69" s="116"/>
      <c r="I69" s="117"/>
    </row>
    <row r="70" spans="1:9" x14ac:dyDescent="0.2">
      <c r="A70" s="109"/>
      <c r="B70" s="110"/>
      <c r="C70" s="111"/>
      <c r="D70" s="112"/>
      <c r="E70" s="113"/>
      <c r="F70" s="114"/>
      <c r="G70" s="115"/>
      <c r="H70" s="116"/>
      <c r="I70" s="117"/>
    </row>
  </sheetData>
  <pageMargins left="0.98425196850393704" right="0.59055118110236227" top="0.78740157480314965" bottom="0.78740157480314965" header="0.31496062992125984" footer="0.31496062992125984"/>
  <pageSetup paperSize="9" scale="56" fitToHeight="0" orientation="portrait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94"/>
  <sheetViews>
    <sheetView showWhiteSpace="0" view="pageBreakPreview" topLeftCell="A25" zoomScaleNormal="100" zoomScaleSheetLayoutView="100" workbookViewId="0">
      <selection activeCell="F49" sqref="F49"/>
    </sheetView>
  </sheetViews>
  <sheetFormatPr defaultColWidth="14.42578125" defaultRowHeight="12.75" x14ac:dyDescent="0.2"/>
  <cols>
    <col min="1" max="1" width="5.7109375" customWidth="1"/>
    <col min="2" max="2" width="12.7109375" customWidth="1"/>
    <col min="3" max="3" width="63.7109375" customWidth="1"/>
    <col min="4" max="4" width="5.7109375" customWidth="1"/>
    <col min="5" max="5" width="6.7109375" customWidth="1"/>
    <col min="6" max="6" width="13.7109375" customWidth="1"/>
    <col min="7" max="7" width="15.7109375" customWidth="1"/>
    <col min="8" max="8" width="30.7109375" customWidth="1"/>
    <col min="9" max="9" width="18.42578125" customWidth="1"/>
  </cols>
  <sheetData>
    <row r="1" spans="1:10" ht="16.5" thickBot="1" x14ac:dyDescent="0.25">
      <c r="A1" s="118" t="s">
        <v>17</v>
      </c>
      <c r="B1" s="119" t="s">
        <v>18</v>
      </c>
      <c r="C1" s="120" t="s">
        <v>19</v>
      </c>
      <c r="D1" s="121" t="s">
        <v>20</v>
      </c>
      <c r="E1" s="122" t="s">
        <v>21</v>
      </c>
      <c r="F1" s="123" t="s">
        <v>22</v>
      </c>
      <c r="G1" s="124" t="s">
        <v>23</v>
      </c>
      <c r="H1" s="125" t="s">
        <v>24</v>
      </c>
      <c r="I1" s="79"/>
    </row>
    <row r="2" spans="1:10" ht="15.75" x14ac:dyDescent="0.2">
      <c r="A2" s="126" t="s">
        <v>25</v>
      </c>
      <c r="B2" s="127"/>
      <c r="C2" s="128" t="s">
        <v>111</v>
      </c>
      <c r="D2" s="129"/>
      <c r="E2" s="127"/>
      <c r="F2" s="130"/>
      <c r="G2" s="131">
        <f>G3+G18+G29+G37+G41</f>
        <v>0</v>
      </c>
      <c r="H2" s="132"/>
      <c r="I2" s="79"/>
    </row>
    <row r="3" spans="1:10" x14ac:dyDescent="0.2">
      <c r="A3" s="133" t="s">
        <v>26</v>
      </c>
      <c r="B3" s="134"/>
      <c r="C3" s="135" t="s">
        <v>27</v>
      </c>
      <c r="D3" s="136"/>
      <c r="E3" s="134"/>
      <c r="F3" s="137"/>
      <c r="G3" s="138">
        <f>SUM(G4:G17)</f>
        <v>0</v>
      </c>
      <c r="H3" s="139"/>
      <c r="I3" s="88"/>
    </row>
    <row r="4" spans="1:10" ht="63.75" x14ac:dyDescent="0.2">
      <c r="A4" s="140">
        <v>1</v>
      </c>
      <c r="B4" s="141" t="s">
        <v>93</v>
      </c>
      <c r="C4" s="142" t="s">
        <v>94</v>
      </c>
      <c r="D4" s="143" t="s">
        <v>30</v>
      </c>
      <c r="E4" s="143">
        <v>1</v>
      </c>
      <c r="F4" s="144">
        <v>0</v>
      </c>
      <c r="G4" s="145">
        <f t="shared" ref="G4:G17" si="0">E4*F4</f>
        <v>0</v>
      </c>
      <c r="H4" s="146"/>
      <c r="I4" s="96"/>
      <c r="J4" s="278"/>
    </row>
    <row r="5" spans="1:10" ht="63.75" x14ac:dyDescent="0.2">
      <c r="A5" s="140">
        <f t="shared" ref="A5:A17" si="1">A4+1</f>
        <v>2</v>
      </c>
      <c r="B5" s="141" t="s">
        <v>95</v>
      </c>
      <c r="C5" s="147" t="s">
        <v>96</v>
      </c>
      <c r="D5" s="143" t="s">
        <v>30</v>
      </c>
      <c r="E5" s="143">
        <v>1</v>
      </c>
      <c r="F5" s="144">
        <v>0</v>
      </c>
      <c r="G5" s="145">
        <f t="shared" si="0"/>
        <v>0</v>
      </c>
      <c r="H5" s="146"/>
      <c r="I5" s="96"/>
      <c r="J5" s="278"/>
    </row>
    <row r="6" spans="1:10" ht="25.5" x14ac:dyDescent="0.2">
      <c r="A6" s="140">
        <f t="shared" si="1"/>
        <v>3</v>
      </c>
      <c r="B6" s="141" t="s">
        <v>95</v>
      </c>
      <c r="C6" s="147" t="s">
        <v>97</v>
      </c>
      <c r="D6" s="143" t="s">
        <v>30</v>
      </c>
      <c r="E6" s="143">
        <v>1</v>
      </c>
      <c r="F6" s="144">
        <v>0</v>
      </c>
      <c r="G6" s="145">
        <f t="shared" si="0"/>
        <v>0</v>
      </c>
      <c r="H6" s="146"/>
      <c r="I6" s="96"/>
      <c r="J6" s="278"/>
    </row>
    <row r="7" spans="1:10" ht="25.5" x14ac:dyDescent="0.2">
      <c r="A7" s="140">
        <f t="shared" si="1"/>
        <v>4</v>
      </c>
      <c r="B7" s="141" t="s">
        <v>95</v>
      </c>
      <c r="C7" s="142" t="s">
        <v>98</v>
      </c>
      <c r="D7" s="143" t="s">
        <v>30</v>
      </c>
      <c r="E7" s="143">
        <v>1</v>
      </c>
      <c r="F7" s="145">
        <v>0</v>
      </c>
      <c r="G7" s="145">
        <f t="shared" si="0"/>
        <v>0</v>
      </c>
      <c r="H7" s="146"/>
      <c r="I7" s="96"/>
      <c r="J7" s="278"/>
    </row>
    <row r="8" spans="1:10" ht="38.25" x14ac:dyDescent="0.2">
      <c r="A8" s="140">
        <f t="shared" si="1"/>
        <v>5</v>
      </c>
      <c r="B8" s="141" t="s">
        <v>95</v>
      </c>
      <c r="C8" s="147" t="s">
        <v>35</v>
      </c>
      <c r="D8" s="143" t="s">
        <v>30</v>
      </c>
      <c r="E8" s="143">
        <v>1</v>
      </c>
      <c r="F8" s="145">
        <v>0</v>
      </c>
      <c r="G8" s="145">
        <f t="shared" si="0"/>
        <v>0</v>
      </c>
      <c r="H8" s="148"/>
      <c r="I8" s="96"/>
      <c r="J8" s="278"/>
    </row>
    <row r="9" spans="1:10" ht="38.25" x14ac:dyDescent="0.2">
      <c r="A9" s="140">
        <f t="shared" si="1"/>
        <v>6</v>
      </c>
      <c r="B9" s="143" t="s">
        <v>99</v>
      </c>
      <c r="C9" s="147" t="s">
        <v>100</v>
      </c>
      <c r="D9" s="143" t="s">
        <v>30</v>
      </c>
      <c r="E9" s="143">
        <v>1</v>
      </c>
      <c r="F9" s="145">
        <v>0</v>
      </c>
      <c r="G9" s="145">
        <f t="shared" si="0"/>
        <v>0</v>
      </c>
      <c r="H9" s="148"/>
      <c r="I9" s="96"/>
      <c r="J9" s="278"/>
    </row>
    <row r="10" spans="1:10" ht="76.5" x14ac:dyDescent="0.2">
      <c r="A10" s="140">
        <f t="shared" si="1"/>
        <v>7</v>
      </c>
      <c r="B10" s="143" t="s">
        <v>101</v>
      </c>
      <c r="C10" s="163" t="s">
        <v>112</v>
      </c>
      <c r="D10" s="143" t="s">
        <v>30</v>
      </c>
      <c r="E10" s="143">
        <v>1</v>
      </c>
      <c r="F10" s="145">
        <v>0</v>
      </c>
      <c r="G10" s="145">
        <f t="shared" si="0"/>
        <v>0</v>
      </c>
      <c r="H10" s="148"/>
      <c r="I10" s="96"/>
      <c r="J10" s="278"/>
    </row>
    <row r="11" spans="1:10" ht="38.25" x14ac:dyDescent="0.2">
      <c r="A11" s="140">
        <f t="shared" si="1"/>
        <v>8</v>
      </c>
      <c r="B11" s="143" t="s">
        <v>101</v>
      </c>
      <c r="C11" s="147" t="s">
        <v>46</v>
      </c>
      <c r="D11" s="143" t="s">
        <v>30</v>
      </c>
      <c r="E11" s="143">
        <v>1</v>
      </c>
      <c r="F11" s="149">
        <v>0</v>
      </c>
      <c r="G11" s="145">
        <f t="shared" si="0"/>
        <v>0</v>
      </c>
      <c r="H11" s="148"/>
      <c r="I11" s="88"/>
      <c r="J11" s="278"/>
    </row>
    <row r="12" spans="1:10" ht="51" x14ac:dyDescent="0.2">
      <c r="A12" s="140">
        <f t="shared" si="1"/>
        <v>9</v>
      </c>
      <c r="B12" s="143" t="s">
        <v>102</v>
      </c>
      <c r="C12" s="142" t="s">
        <v>103</v>
      </c>
      <c r="D12" s="143" t="s">
        <v>30</v>
      </c>
      <c r="E12" s="143">
        <v>1</v>
      </c>
      <c r="F12" s="150">
        <v>0</v>
      </c>
      <c r="G12" s="145">
        <f t="shared" si="0"/>
        <v>0</v>
      </c>
      <c r="H12" s="151"/>
      <c r="I12" s="88"/>
      <c r="J12" s="278"/>
    </row>
    <row r="13" spans="1:10" ht="25.5" x14ac:dyDescent="0.2">
      <c r="A13" s="140">
        <f t="shared" si="1"/>
        <v>10</v>
      </c>
      <c r="B13" s="143" t="s">
        <v>196</v>
      </c>
      <c r="C13" s="142" t="s">
        <v>195</v>
      </c>
      <c r="D13" s="143" t="s">
        <v>30</v>
      </c>
      <c r="E13" s="143">
        <v>1</v>
      </c>
      <c r="F13" s="150">
        <v>0</v>
      </c>
      <c r="G13" s="145">
        <f t="shared" si="0"/>
        <v>0</v>
      </c>
      <c r="H13" s="248"/>
      <c r="I13" s="88"/>
      <c r="J13" s="278"/>
    </row>
    <row r="14" spans="1:10" ht="38.25" x14ac:dyDescent="0.2">
      <c r="A14" s="140">
        <f t="shared" si="1"/>
        <v>11</v>
      </c>
      <c r="B14" s="143" t="s">
        <v>104</v>
      </c>
      <c r="C14" s="142" t="s">
        <v>105</v>
      </c>
      <c r="D14" s="143" t="s">
        <v>30</v>
      </c>
      <c r="E14" s="143">
        <v>1</v>
      </c>
      <c r="F14" s="145">
        <v>0</v>
      </c>
      <c r="G14" s="145">
        <f t="shared" si="0"/>
        <v>0</v>
      </c>
      <c r="H14" s="146"/>
      <c r="I14" s="96"/>
      <c r="J14" s="278"/>
    </row>
    <row r="15" spans="1:10" ht="38.25" x14ac:dyDescent="0.2">
      <c r="A15" s="140">
        <f t="shared" si="1"/>
        <v>12</v>
      </c>
      <c r="B15" s="143" t="s">
        <v>104</v>
      </c>
      <c r="C15" s="142" t="s">
        <v>49</v>
      </c>
      <c r="D15" s="143" t="s">
        <v>50</v>
      </c>
      <c r="E15" s="143">
        <v>1</v>
      </c>
      <c r="F15" s="145">
        <v>0</v>
      </c>
      <c r="G15" s="145">
        <f t="shared" si="0"/>
        <v>0</v>
      </c>
      <c r="H15" s="146"/>
      <c r="I15" s="96"/>
      <c r="J15" s="278"/>
    </row>
    <row r="16" spans="1:10" x14ac:dyDescent="0.2">
      <c r="A16" s="140">
        <f t="shared" si="1"/>
        <v>13</v>
      </c>
      <c r="B16" s="143" t="s">
        <v>104</v>
      </c>
      <c r="C16" s="142"/>
      <c r="D16" s="143"/>
      <c r="E16" s="143"/>
      <c r="F16" s="145"/>
      <c r="G16" s="145"/>
      <c r="H16" s="146"/>
      <c r="I16" s="96"/>
      <c r="J16" s="278"/>
    </row>
    <row r="17" spans="1:10" x14ac:dyDescent="0.2">
      <c r="A17" s="140">
        <f t="shared" si="1"/>
        <v>14</v>
      </c>
      <c r="B17" s="143"/>
      <c r="C17" s="142" t="s">
        <v>51</v>
      </c>
      <c r="D17" s="143" t="s">
        <v>50</v>
      </c>
      <c r="E17" s="143">
        <v>1</v>
      </c>
      <c r="F17" s="145">
        <v>0</v>
      </c>
      <c r="G17" s="145">
        <f t="shared" si="0"/>
        <v>0</v>
      </c>
      <c r="H17" s="146"/>
      <c r="I17" s="96"/>
      <c r="J17" s="278"/>
    </row>
    <row r="18" spans="1:10" x14ac:dyDescent="0.2">
      <c r="A18" s="133" t="s">
        <v>52</v>
      </c>
      <c r="B18" s="134"/>
      <c r="C18" s="135" t="s">
        <v>53</v>
      </c>
      <c r="D18" s="136"/>
      <c r="E18" s="134"/>
      <c r="F18" s="137"/>
      <c r="G18" s="138">
        <f>SUM(G19:G28)</f>
        <v>0</v>
      </c>
      <c r="H18" s="139"/>
      <c r="I18" s="96"/>
      <c r="J18" s="278"/>
    </row>
    <row r="19" spans="1:10" ht="51" x14ac:dyDescent="0.2">
      <c r="A19" s="140">
        <f>A17+1</f>
        <v>15</v>
      </c>
      <c r="B19" s="141" t="s">
        <v>106</v>
      </c>
      <c r="C19" s="165" t="s">
        <v>167</v>
      </c>
      <c r="D19" s="141" t="s">
        <v>30</v>
      </c>
      <c r="E19" s="143">
        <v>4</v>
      </c>
      <c r="F19" s="145">
        <v>0</v>
      </c>
      <c r="G19" s="145">
        <f t="shared" ref="G19:G28" si="2">E19*F19</f>
        <v>0</v>
      </c>
      <c r="H19" s="208"/>
      <c r="I19" s="96"/>
      <c r="J19" s="278"/>
    </row>
    <row r="20" spans="1:10" ht="51" x14ac:dyDescent="0.2">
      <c r="A20" s="140">
        <f t="shared" ref="A20:A28" si="3">A19+1</f>
        <v>16</v>
      </c>
      <c r="B20" s="143" t="s">
        <v>107</v>
      </c>
      <c r="C20" s="170" t="s">
        <v>166</v>
      </c>
      <c r="D20" s="171" t="s">
        <v>30</v>
      </c>
      <c r="E20" s="171">
        <v>1</v>
      </c>
      <c r="F20" s="172">
        <v>0</v>
      </c>
      <c r="G20" s="190">
        <f t="shared" si="2"/>
        <v>0</v>
      </c>
      <c r="H20" s="188"/>
      <c r="I20" s="96"/>
      <c r="J20" s="278"/>
    </row>
    <row r="21" spans="1:10" ht="63.75" x14ac:dyDescent="0.2">
      <c r="A21" s="140">
        <f t="shared" si="3"/>
        <v>17</v>
      </c>
      <c r="B21" s="143" t="s">
        <v>60</v>
      </c>
      <c r="C21" s="142" t="s">
        <v>108</v>
      </c>
      <c r="D21" s="143" t="s">
        <v>30</v>
      </c>
      <c r="E21" s="143">
        <v>1</v>
      </c>
      <c r="F21" s="145">
        <v>0</v>
      </c>
      <c r="G21" s="145">
        <f t="shared" si="2"/>
        <v>0</v>
      </c>
      <c r="H21" s="148"/>
      <c r="I21" s="88"/>
      <c r="J21" s="278"/>
    </row>
    <row r="22" spans="1:10" ht="76.5" x14ac:dyDescent="0.2">
      <c r="A22" s="140">
        <f t="shared" si="3"/>
        <v>18</v>
      </c>
      <c r="B22" s="143" t="s">
        <v>63</v>
      </c>
      <c r="C22" s="142" t="s">
        <v>109</v>
      </c>
      <c r="D22" s="143" t="s">
        <v>30</v>
      </c>
      <c r="E22" s="143">
        <v>1</v>
      </c>
      <c r="F22" s="145">
        <v>0</v>
      </c>
      <c r="G22" s="145">
        <f t="shared" si="2"/>
        <v>0</v>
      </c>
      <c r="H22" s="148"/>
      <c r="I22" s="88"/>
      <c r="J22" s="278"/>
    </row>
    <row r="23" spans="1:10" ht="25.5" x14ac:dyDescent="0.2">
      <c r="A23" s="140">
        <f t="shared" si="3"/>
        <v>19</v>
      </c>
      <c r="B23" s="143" t="s">
        <v>63</v>
      </c>
      <c r="C23" s="147" t="s">
        <v>110</v>
      </c>
      <c r="D23" s="143" t="s">
        <v>30</v>
      </c>
      <c r="E23" s="143">
        <v>1</v>
      </c>
      <c r="F23" s="145">
        <v>0</v>
      </c>
      <c r="G23" s="144">
        <f t="shared" si="2"/>
        <v>0</v>
      </c>
      <c r="H23" s="148"/>
      <c r="I23" s="88"/>
      <c r="J23" s="278"/>
    </row>
    <row r="24" spans="1:10" ht="25.5" x14ac:dyDescent="0.2">
      <c r="A24" s="140">
        <f t="shared" si="3"/>
        <v>20</v>
      </c>
      <c r="B24" s="143" t="s">
        <v>63</v>
      </c>
      <c r="C24" s="97" t="s">
        <v>69</v>
      </c>
      <c r="D24" s="92" t="s">
        <v>30</v>
      </c>
      <c r="E24" s="92">
        <v>1</v>
      </c>
      <c r="F24" s="94">
        <v>0</v>
      </c>
      <c r="G24" s="94">
        <f t="shared" si="2"/>
        <v>0</v>
      </c>
      <c r="H24" s="98"/>
      <c r="I24" s="88"/>
      <c r="J24" s="278"/>
    </row>
    <row r="25" spans="1:10" s="180" customFormat="1" ht="38.25" x14ac:dyDescent="0.2">
      <c r="A25" s="140">
        <f t="shared" si="3"/>
        <v>21</v>
      </c>
      <c r="B25" s="167" t="s">
        <v>70</v>
      </c>
      <c r="C25" s="170" t="s">
        <v>126</v>
      </c>
      <c r="D25" s="171" t="s">
        <v>30</v>
      </c>
      <c r="E25" s="171">
        <v>1</v>
      </c>
      <c r="F25" s="172">
        <v>0</v>
      </c>
      <c r="G25" s="190">
        <f t="shared" si="2"/>
        <v>0</v>
      </c>
      <c r="H25" s="188"/>
      <c r="J25" s="278"/>
    </row>
    <row r="26" spans="1:10" s="180" customFormat="1" ht="38.25" x14ac:dyDescent="0.2">
      <c r="A26" s="140">
        <f t="shared" si="3"/>
        <v>22</v>
      </c>
      <c r="B26" s="92" t="s">
        <v>70</v>
      </c>
      <c r="C26" s="170" t="s">
        <v>127</v>
      </c>
      <c r="D26" s="171" t="s">
        <v>30</v>
      </c>
      <c r="E26" s="171">
        <v>3</v>
      </c>
      <c r="F26" s="172">
        <v>0</v>
      </c>
      <c r="G26" s="190">
        <f t="shared" si="2"/>
        <v>0</v>
      </c>
      <c r="H26" s="188"/>
      <c r="J26" s="278"/>
    </row>
    <row r="27" spans="1:10" s="180" customFormat="1" x14ac:dyDescent="0.2">
      <c r="A27" s="140">
        <f t="shared" si="3"/>
        <v>23</v>
      </c>
      <c r="B27" s="92" t="s">
        <v>70</v>
      </c>
      <c r="C27" s="170" t="s">
        <v>128</v>
      </c>
      <c r="D27" s="171" t="s">
        <v>30</v>
      </c>
      <c r="E27" s="171">
        <v>3</v>
      </c>
      <c r="F27" s="172">
        <v>0</v>
      </c>
      <c r="G27" s="190">
        <f t="shared" si="2"/>
        <v>0</v>
      </c>
      <c r="H27" s="188"/>
      <c r="J27" s="278"/>
    </row>
    <row r="28" spans="1:10" x14ac:dyDescent="0.2">
      <c r="A28" s="140">
        <f t="shared" si="3"/>
        <v>24</v>
      </c>
      <c r="B28" s="143"/>
      <c r="C28" s="142" t="s">
        <v>51</v>
      </c>
      <c r="D28" s="143" t="s">
        <v>30</v>
      </c>
      <c r="E28" s="143">
        <v>1</v>
      </c>
      <c r="F28" s="145">
        <v>0</v>
      </c>
      <c r="G28" s="144">
        <f t="shared" si="2"/>
        <v>0</v>
      </c>
      <c r="H28" s="146"/>
      <c r="I28" s="96"/>
      <c r="J28" s="278"/>
    </row>
    <row r="29" spans="1:10" x14ac:dyDescent="0.2">
      <c r="A29" s="133" t="s">
        <v>72</v>
      </c>
      <c r="B29" s="134"/>
      <c r="C29" s="135" t="s">
        <v>73</v>
      </c>
      <c r="D29" s="134"/>
      <c r="E29" s="134"/>
      <c r="F29" s="138"/>
      <c r="G29" s="138">
        <f>SUM(G30:G36)</f>
        <v>0</v>
      </c>
      <c r="H29" s="152"/>
      <c r="I29" s="96"/>
      <c r="J29" s="278"/>
    </row>
    <row r="30" spans="1:10" ht="63.75" x14ac:dyDescent="0.2">
      <c r="A30" s="140">
        <f>A28+1</f>
        <v>25</v>
      </c>
      <c r="B30" s="143" t="s">
        <v>74</v>
      </c>
      <c r="C30" s="170" t="s">
        <v>183</v>
      </c>
      <c r="D30" s="171" t="s">
        <v>30</v>
      </c>
      <c r="E30" s="171">
        <v>1</v>
      </c>
      <c r="F30" s="172">
        <v>0</v>
      </c>
      <c r="G30" s="172">
        <f>E30*F30</f>
        <v>0</v>
      </c>
      <c r="H30" s="173"/>
      <c r="I30" s="96"/>
      <c r="J30" s="278"/>
    </row>
    <row r="31" spans="1:10" ht="38.25" x14ac:dyDescent="0.2">
      <c r="A31" s="140">
        <f>A30+1</f>
        <v>26</v>
      </c>
      <c r="B31" s="167" t="s">
        <v>133</v>
      </c>
      <c r="C31" s="170" t="s">
        <v>132</v>
      </c>
      <c r="D31" s="171" t="s">
        <v>30</v>
      </c>
      <c r="E31" s="171">
        <v>1</v>
      </c>
      <c r="F31" s="172">
        <v>0</v>
      </c>
      <c r="G31" s="172">
        <f>E31*F31</f>
        <v>0</v>
      </c>
      <c r="H31" s="188"/>
      <c r="I31" s="96"/>
      <c r="J31" s="278"/>
    </row>
    <row r="32" spans="1:10" ht="89.25" x14ac:dyDescent="0.2">
      <c r="A32" s="181">
        <f t="shared" ref="A32:A36" si="4">A31+1</f>
        <v>27</v>
      </c>
      <c r="B32" s="167"/>
      <c r="C32" s="165" t="s">
        <v>151</v>
      </c>
      <c r="D32" s="92" t="s">
        <v>30</v>
      </c>
      <c r="E32" s="92">
        <v>1</v>
      </c>
      <c r="F32" s="94">
        <v>0</v>
      </c>
      <c r="G32" s="94">
        <f t="shared" ref="G32:G36" si="5">E32*F32</f>
        <v>0</v>
      </c>
      <c r="H32" s="164"/>
      <c r="I32" s="96"/>
      <c r="J32" s="278"/>
    </row>
    <row r="33" spans="1:10" ht="38.25" x14ac:dyDescent="0.2">
      <c r="A33" s="181">
        <f t="shared" si="4"/>
        <v>28</v>
      </c>
      <c r="B33" s="92"/>
      <c r="C33" s="165" t="s">
        <v>152</v>
      </c>
      <c r="D33" s="92" t="s">
        <v>30</v>
      </c>
      <c r="E33" s="92">
        <v>1</v>
      </c>
      <c r="F33" s="94">
        <v>0</v>
      </c>
      <c r="G33" s="94">
        <f t="shared" si="5"/>
        <v>0</v>
      </c>
      <c r="H33" s="164"/>
      <c r="I33" s="96"/>
      <c r="J33" s="278"/>
    </row>
    <row r="34" spans="1:10" ht="25.5" x14ac:dyDescent="0.2">
      <c r="A34" s="181">
        <f t="shared" si="4"/>
        <v>29</v>
      </c>
      <c r="B34" s="92"/>
      <c r="C34" s="165" t="s">
        <v>160</v>
      </c>
      <c r="D34" s="167" t="s">
        <v>30</v>
      </c>
      <c r="E34" s="92">
        <v>2</v>
      </c>
      <c r="F34" s="94">
        <v>0</v>
      </c>
      <c r="G34" s="94">
        <f t="shared" si="5"/>
        <v>0</v>
      </c>
      <c r="H34" s="164"/>
      <c r="I34" s="96"/>
      <c r="J34" s="278"/>
    </row>
    <row r="35" spans="1:10" ht="25.5" x14ac:dyDescent="0.2">
      <c r="A35" s="181">
        <f t="shared" si="4"/>
        <v>30</v>
      </c>
      <c r="B35" s="92"/>
      <c r="C35" s="165" t="s">
        <v>161</v>
      </c>
      <c r="D35" s="167" t="s">
        <v>30</v>
      </c>
      <c r="E35" s="92">
        <v>2</v>
      </c>
      <c r="F35" s="94">
        <v>0</v>
      </c>
      <c r="G35" s="94">
        <f t="shared" si="5"/>
        <v>0</v>
      </c>
      <c r="H35" s="164"/>
      <c r="I35" s="96"/>
      <c r="J35" s="278"/>
    </row>
    <row r="36" spans="1:10" x14ac:dyDescent="0.2">
      <c r="A36" s="181">
        <f t="shared" si="4"/>
        <v>31</v>
      </c>
      <c r="B36" s="92"/>
      <c r="C36" s="91" t="s">
        <v>51</v>
      </c>
      <c r="D36" s="92" t="s">
        <v>50</v>
      </c>
      <c r="E36" s="92">
        <v>1</v>
      </c>
      <c r="F36" s="94">
        <v>0</v>
      </c>
      <c r="G36" s="93">
        <f t="shared" si="5"/>
        <v>0</v>
      </c>
      <c r="H36" s="98"/>
      <c r="I36" s="96"/>
      <c r="J36" s="278"/>
    </row>
    <row r="37" spans="1:10" x14ac:dyDescent="0.2">
      <c r="A37" s="272" t="s">
        <v>76</v>
      </c>
      <c r="B37" s="82"/>
      <c r="C37" s="83" t="s">
        <v>77</v>
      </c>
      <c r="D37" s="82"/>
      <c r="E37" s="82"/>
      <c r="F37" s="86"/>
      <c r="G37" s="86">
        <f>SUM(G38:G40)</f>
        <v>0</v>
      </c>
      <c r="H37" s="273"/>
      <c r="I37" s="96"/>
      <c r="J37" s="278"/>
    </row>
    <row r="38" spans="1:10" ht="25.5" x14ac:dyDescent="0.2">
      <c r="A38" s="274">
        <f>A36+1</f>
        <v>32</v>
      </c>
      <c r="B38" s="167"/>
      <c r="C38" s="265" t="s">
        <v>78</v>
      </c>
      <c r="D38" s="246" t="s">
        <v>79</v>
      </c>
      <c r="E38" s="246">
        <v>150</v>
      </c>
      <c r="F38" s="267">
        <v>0</v>
      </c>
      <c r="G38" s="256">
        <f t="shared" ref="G38:G40" si="6">E38*F38</f>
        <v>0</v>
      </c>
      <c r="H38" s="164"/>
      <c r="I38" s="96"/>
      <c r="J38" s="278"/>
    </row>
    <row r="39" spans="1:10" x14ac:dyDescent="0.2">
      <c r="A39" s="274">
        <f t="shared" ref="A39:A40" si="7">A38+1</f>
        <v>33</v>
      </c>
      <c r="B39" s="167"/>
      <c r="C39" s="265" t="s">
        <v>213</v>
      </c>
      <c r="D39" s="246" t="s">
        <v>79</v>
      </c>
      <c r="E39" s="246">
        <v>100</v>
      </c>
      <c r="F39" s="267">
        <v>0</v>
      </c>
      <c r="G39" s="256">
        <f t="shared" si="6"/>
        <v>0</v>
      </c>
      <c r="H39" s="164"/>
      <c r="I39" s="96"/>
      <c r="J39" s="278"/>
    </row>
    <row r="40" spans="1:10" x14ac:dyDescent="0.2">
      <c r="A40" s="274">
        <f t="shared" si="7"/>
        <v>34</v>
      </c>
      <c r="B40" s="167"/>
      <c r="C40" s="189" t="s">
        <v>82</v>
      </c>
      <c r="D40" s="266" t="s">
        <v>50</v>
      </c>
      <c r="E40" s="266">
        <v>1</v>
      </c>
      <c r="F40" s="268">
        <v>0</v>
      </c>
      <c r="G40" s="207">
        <f t="shared" si="6"/>
        <v>0</v>
      </c>
      <c r="H40" s="275"/>
      <c r="I40" s="96"/>
      <c r="J40" s="278"/>
    </row>
    <row r="41" spans="1:10" x14ac:dyDescent="0.2">
      <c r="A41" s="133" t="s">
        <v>83</v>
      </c>
      <c r="B41" s="134"/>
      <c r="C41" s="135" t="s">
        <v>84</v>
      </c>
      <c r="D41" s="134"/>
      <c r="E41" s="134"/>
      <c r="F41" s="138"/>
      <c r="G41" s="138">
        <f>SUM(G42:G48)</f>
        <v>0</v>
      </c>
      <c r="H41" s="152"/>
      <c r="I41" s="105"/>
      <c r="J41" s="278"/>
    </row>
    <row r="42" spans="1:10" ht="25.5" x14ac:dyDescent="0.2">
      <c r="A42" s="274">
        <f>A40+1</f>
        <v>35</v>
      </c>
      <c r="B42" s="143"/>
      <c r="C42" s="142" t="s">
        <v>85</v>
      </c>
      <c r="D42" s="143" t="s">
        <v>50</v>
      </c>
      <c r="E42" s="143">
        <v>1</v>
      </c>
      <c r="F42" s="144">
        <v>0</v>
      </c>
      <c r="G42" s="145">
        <f t="shared" ref="G42:G48" si="8">E42*F42</f>
        <v>0</v>
      </c>
      <c r="H42" s="153"/>
      <c r="I42" s="96"/>
      <c r="J42" s="278"/>
    </row>
    <row r="43" spans="1:10" ht="25.5" x14ac:dyDescent="0.2">
      <c r="A43" s="140">
        <f t="shared" ref="A43:A48" si="9">A42+1</f>
        <v>36</v>
      </c>
      <c r="B43" s="143"/>
      <c r="C43" s="142" t="s">
        <v>86</v>
      </c>
      <c r="D43" s="143" t="s">
        <v>50</v>
      </c>
      <c r="E43" s="143">
        <v>1</v>
      </c>
      <c r="F43" s="144">
        <v>0</v>
      </c>
      <c r="G43" s="145">
        <f t="shared" si="8"/>
        <v>0</v>
      </c>
      <c r="H43" s="153"/>
      <c r="I43" s="96"/>
      <c r="J43" s="278"/>
    </row>
    <row r="44" spans="1:10" ht="25.5" x14ac:dyDescent="0.2">
      <c r="A44" s="140">
        <f t="shared" si="9"/>
        <v>37</v>
      </c>
      <c r="B44" s="143"/>
      <c r="C44" s="142" t="s">
        <v>87</v>
      </c>
      <c r="D44" s="143" t="s">
        <v>50</v>
      </c>
      <c r="E44" s="143">
        <v>1</v>
      </c>
      <c r="F44" s="144">
        <v>0</v>
      </c>
      <c r="G44" s="145">
        <f t="shared" si="8"/>
        <v>0</v>
      </c>
      <c r="H44" s="154"/>
      <c r="I44" s="96"/>
      <c r="J44" s="278"/>
    </row>
    <row r="45" spans="1:10" ht="51" x14ac:dyDescent="0.2">
      <c r="A45" s="140">
        <f t="shared" si="9"/>
        <v>38</v>
      </c>
      <c r="B45" s="143"/>
      <c r="C45" s="142" t="s">
        <v>88</v>
      </c>
      <c r="D45" s="141" t="s">
        <v>50</v>
      </c>
      <c r="E45" s="141">
        <v>1</v>
      </c>
      <c r="F45" s="144">
        <v>0</v>
      </c>
      <c r="G45" s="145">
        <f t="shared" si="8"/>
        <v>0</v>
      </c>
      <c r="H45" s="153"/>
      <c r="I45" s="96"/>
      <c r="J45" s="278"/>
    </row>
    <row r="46" spans="1:10" x14ac:dyDescent="0.2">
      <c r="A46" s="140">
        <f t="shared" si="9"/>
        <v>39</v>
      </c>
      <c r="B46" s="143"/>
      <c r="C46" s="142" t="s">
        <v>89</v>
      </c>
      <c r="D46" s="141" t="s">
        <v>50</v>
      </c>
      <c r="E46" s="141">
        <v>1</v>
      </c>
      <c r="F46" s="144">
        <v>0</v>
      </c>
      <c r="G46" s="145">
        <f t="shared" si="8"/>
        <v>0</v>
      </c>
      <c r="H46" s="153"/>
      <c r="I46" s="96"/>
      <c r="J46" s="278"/>
    </row>
    <row r="47" spans="1:10" x14ac:dyDescent="0.2">
      <c r="A47" s="140">
        <f t="shared" si="9"/>
        <v>40</v>
      </c>
      <c r="B47" s="143"/>
      <c r="C47" s="142" t="s">
        <v>90</v>
      </c>
      <c r="D47" s="141" t="s">
        <v>30</v>
      </c>
      <c r="E47" s="141">
        <v>1</v>
      </c>
      <c r="F47" s="155">
        <v>0</v>
      </c>
      <c r="G47" s="145">
        <f t="shared" si="8"/>
        <v>0</v>
      </c>
      <c r="H47" s="153"/>
      <c r="I47" s="96"/>
      <c r="J47" s="278"/>
    </row>
    <row r="48" spans="1:10" ht="26.25" thickBot="1" x14ac:dyDescent="0.25">
      <c r="A48" s="156">
        <f t="shared" si="9"/>
        <v>41</v>
      </c>
      <c r="B48" s="157"/>
      <c r="C48" s="158" t="s">
        <v>91</v>
      </c>
      <c r="D48" s="159" t="s">
        <v>30</v>
      </c>
      <c r="E48" s="159">
        <v>1</v>
      </c>
      <c r="F48" s="160">
        <v>0</v>
      </c>
      <c r="G48" s="161">
        <f t="shared" si="8"/>
        <v>0</v>
      </c>
      <c r="H48" s="162"/>
      <c r="I48" s="96"/>
      <c r="J48" s="278"/>
    </row>
    <row r="49" spans="1:9" x14ac:dyDescent="0.2">
      <c r="A49" s="109"/>
      <c r="B49" s="110"/>
      <c r="C49" s="111"/>
      <c r="D49" s="112"/>
      <c r="E49" s="113"/>
      <c r="F49" s="114"/>
      <c r="G49" s="115"/>
      <c r="H49" s="116"/>
      <c r="I49" s="117"/>
    </row>
    <row r="50" spans="1:9" x14ac:dyDescent="0.2">
      <c r="A50" s="109"/>
      <c r="B50" s="110"/>
      <c r="C50" s="111"/>
      <c r="D50" s="112"/>
      <c r="E50" s="113"/>
      <c r="F50" s="114"/>
      <c r="G50" s="115"/>
      <c r="H50" s="116"/>
      <c r="I50" s="117"/>
    </row>
    <row r="51" spans="1:9" x14ac:dyDescent="0.2">
      <c r="A51" s="109"/>
      <c r="B51" s="110"/>
      <c r="C51" s="111"/>
      <c r="D51" s="112"/>
      <c r="E51" s="113"/>
      <c r="F51" s="114"/>
      <c r="G51" s="115"/>
      <c r="H51" s="116"/>
      <c r="I51" s="117"/>
    </row>
    <row r="52" spans="1:9" x14ac:dyDescent="0.2">
      <c r="A52" s="109"/>
      <c r="B52" s="110"/>
      <c r="C52" s="111"/>
      <c r="D52" s="112"/>
      <c r="E52" s="113"/>
      <c r="F52" s="114"/>
      <c r="G52" s="115"/>
      <c r="H52" s="116"/>
      <c r="I52" s="117"/>
    </row>
    <row r="53" spans="1:9" x14ac:dyDescent="0.2">
      <c r="A53" s="109"/>
      <c r="B53" s="110"/>
      <c r="C53" s="111"/>
      <c r="D53" s="112"/>
      <c r="E53" s="113"/>
      <c r="F53" s="114"/>
      <c r="G53" s="115"/>
      <c r="H53" s="116"/>
      <c r="I53" s="117"/>
    </row>
    <row r="54" spans="1:9" x14ac:dyDescent="0.2">
      <c r="A54" s="109"/>
      <c r="B54" s="110"/>
      <c r="C54" s="111"/>
      <c r="D54" s="112"/>
      <c r="E54" s="113"/>
      <c r="F54" s="114"/>
      <c r="G54" s="115"/>
      <c r="H54" s="116"/>
      <c r="I54" s="117"/>
    </row>
    <row r="55" spans="1:9" x14ac:dyDescent="0.2">
      <c r="A55" s="109"/>
      <c r="B55" s="110"/>
      <c r="C55" s="111"/>
      <c r="D55" s="112"/>
      <c r="E55" s="113"/>
      <c r="F55" s="114"/>
      <c r="G55" s="115"/>
      <c r="H55" s="116"/>
      <c r="I55" s="117"/>
    </row>
    <row r="56" spans="1:9" x14ac:dyDescent="0.2">
      <c r="A56" s="109"/>
      <c r="B56" s="110"/>
      <c r="C56" s="111"/>
      <c r="D56" s="112"/>
      <c r="E56" s="113"/>
      <c r="F56" s="114"/>
      <c r="G56" s="115"/>
      <c r="H56" s="116"/>
      <c r="I56" s="117"/>
    </row>
    <row r="57" spans="1:9" x14ac:dyDescent="0.2">
      <c r="A57" s="109"/>
      <c r="B57" s="110"/>
      <c r="C57" s="111"/>
      <c r="D57" s="112"/>
      <c r="E57" s="113"/>
      <c r="F57" s="114"/>
      <c r="G57" s="115"/>
      <c r="H57" s="116"/>
      <c r="I57" s="117"/>
    </row>
    <row r="58" spans="1:9" x14ac:dyDescent="0.2">
      <c r="A58" s="109"/>
      <c r="B58" s="110"/>
      <c r="C58" s="111"/>
      <c r="D58" s="112"/>
      <c r="E58" s="113"/>
      <c r="F58" s="114"/>
      <c r="G58" s="115"/>
      <c r="H58" s="116"/>
      <c r="I58" s="117"/>
    </row>
    <row r="59" spans="1:9" x14ac:dyDescent="0.2">
      <c r="A59" s="109"/>
      <c r="B59" s="110"/>
      <c r="C59" s="111"/>
      <c r="D59" s="112"/>
      <c r="E59" s="113"/>
      <c r="F59" s="114"/>
      <c r="G59" s="115"/>
      <c r="H59" s="116"/>
      <c r="I59" s="117"/>
    </row>
    <row r="60" spans="1:9" x14ac:dyDescent="0.2">
      <c r="A60" s="109"/>
      <c r="B60" s="110"/>
      <c r="C60" s="111"/>
      <c r="D60" s="112"/>
      <c r="E60" s="113"/>
      <c r="F60" s="114"/>
      <c r="G60" s="115"/>
      <c r="H60" s="116"/>
      <c r="I60" s="117"/>
    </row>
    <row r="61" spans="1:9" x14ac:dyDescent="0.2">
      <c r="A61" s="109"/>
      <c r="B61" s="110"/>
      <c r="C61" s="111"/>
      <c r="D61" s="112"/>
      <c r="E61" s="113"/>
      <c r="F61" s="114"/>
      <c r="G61" s="115"/>
      <c r="H61" s="116"/>
      <c r="I61" s="117"/>
    </row>
    <row r="62" spans="1:9" x14ac:dyDescent="0.2">
      <c r="A62" s="109"/>
      <c r="B62" s="110"/>
      <c r="C62" s="111"/>
      <c r="D62" s="112"/>
      <c r="E62" s="113"/>
      <c r="F62" s="114"/>
      <c r="G62" s="115"/>
      <c r="H62" s="116"/>
      <c r="I62" s="117"/>
    </row>
    <row r="63" spans="1:9" x14ac:dyDescent="0.2">
      <c r="A63" s="109"/>
      <c r="B63" s="110"/>
      <c r="C63" s="111"/>
      <c r="D63" s="112"/>
      <c r="E63" s="113"/>
      <c r="F63" s="114"/>
      <c r="G63" s="115"/>
      <c r="H63" s="116"/>
      <c r="I63" s="117"/>
    </row>
    <row r="64" spans="1:9" x14ac:dyDescent="0.2">
      <c r="A64" s="109"/>
      <c r="B64" s="110"/>
      <c r="C64" s="111"/>
      <c r="D64" s="112"/>
      <c r="E64" s="113"/>
      <c r="F64" s="114"/>
      <c r="G64" s="115"/>
      <c r="H64" s="116"/>
      <c r="I64" s="117"/>
    </row>
    <row r="65" spans="1:9" x14ac:dyDescent="0.2">
      <c r="A65" s="109"/>
      <c r="B65" s="110"/>
      <c r="C65" s="111"/>
      <c r="D65" s="112"/>
      <c r="E65" s="113"/>
      <c r="F65" s="114"/>
      <c r="G65" s="115"/>
      <c r="H65" s="116"/>
      <c r="I65" s="117"/>
    </row>
    <row r="66" spans="1:9" x14ac:dyDescent="0.2">
      <c r="A66" s="109"/>
      <c r="B66" s="110"/>
      <c r="C66" s="111"/>
      <c r="D66" s="112"/>
      <c r="E66" s="113"/>
      <c r="F66" s="114"/>
      <c r="G66" s="115"/>
      <c r="H66" s="116"/>
      <c r="I66" s="117"/>
    </row>
    <row r="67" spans="1:9" x14ac:dyDescent="0.2">
      <c r="A67" s="109"/>
      <c r="B67" s="110"/>
      <c r="C67" s="111"/>
      <c r="D67" s="112"/>
      <c r="E67" s="113"/>
      <c r="F67" s="114"/>
      <c r="G67" s="115"/>
      <c r="H67" s="116"/>
      <c r="I67" s="117"/>
    </row>
    <row r="68" spans="1:9" x14ac:dyDescent="0.2">
      <c r="A68" s="109"/>
      <c r="B68" s="110"/>
      <c r="C68" s="111"/>
      <c r="D68" s="112"/>
      <c r="E68" s="113"/>
      <c r="F68" s="114"/>
      <c r="G68" s="115"/>
      <c r="H68" s="116"/>
      <c r="I68" s="117"/>
    </row>
    <row r="69" spans="1:9" x14ac:dyDescent="0.2">
      <c r="A69" s="109"/>
      <c r="B69" s="110"/>
      <c r="C69" s="111"/>
      <c r="D69" s="112"/>
      <c r="E69" s="113"/>
      <c r="F69" s="114"/>
      <c r="G69" s="115"/>
      <c r="H69" s="116"/>
      <c r="I69" s="117"/>
    </row>
    <row r="70" spans="1:9" x14ac:dyDescent="0.2">
      <c r="A70" s="109"/>
      <c r="B70" s="110"/>
      <c r="C70" s="111"/>
      <c r="D70" s="112"/>
      <c r="E70" s="113"/>
      <c r="F70" s="114"/>
      <c r="G70" s="115"/>
      <c r="H70" s="116"/>
      <c r="I70" s="117"/>
    </row>
    <row r="71" spans="1:9" x14ac:dyDescent="0.2">
      <c r="A71" s="109"/>
      <c r="B71" s="110"/>
      <c r="C71" s="111"/>
      <c r="D71" s="112"/>
      <c r="E71" s="113"/>
      <c r="F71" s="114"/>
      <c r="G71" s="115"/>
      <c r="H71" s="116"/>
      <c r="I71" s="117"/>
    </row>
    <row r="72" spans="1:9" x14ac:dyDescent="0.2">
      <c r="A72" s="109"/>
      <c r="B72" s="110"/>
      <c r="C72" s="111"/>
      <c r="D72" s="112"/>
      <c r="E72" s="113"/>
      <c r="F72" s="114"/>
      <c r="G72" s="115"/>
      <c r="H72" s="116"/>
      <c r="I72" s="117"/>
    </row>
    <row r="73" spans="1:9" x14ac:dyDescent="0.2">
      <c r="A73" s="109"/>
      <c r="B73" s="110"/>
      <c r="C73" s="111"/>
      <c r="D73" s="112"/>
      <c r="E73" s="113"/>
      <c r="F73" s="114"/>
      <c r="G73" s="115"/>
      <c r="H73" s="116"/>
      <c r="I73" s="117"/>
    </row>
    <row r="74" spans="1:9" x14ac:dyDescent="0.2">
      <c r="A74" s="109"/>
      <c r="B74" s="110"/>
      <c r="C74" s="111"/>
      <c r="D74" s="112"/>
      <c r="E74" s="113"/>
      <c r="F74" s="114"/>
      <c r="G74" s="115"/>
      <c r="H74" s="116"/>
      <c r="I74" s="117"/>
    </row>
    <row r="75" spans="1:9" x14ac:dyDescent="0.2">
      <c r="A75" s="109"/>
      <c r="B75" s="110"/>
      <c r="C75" s="111"/>
      <c r="D75" s="112"/>
      <c r="E75" s="113"/>
      <c r="F75" s="114"/>
      <c r="G75" s="115"/>
      <c r="H75" s="116"/>
      <c r="I75" s="117"/>
    </row>
    <row r="76" spans="1:9" x14ac:dyDescent="0.2">
      <c r="A76" s="109"/>
      <c r="B76" s="110"/>
      <c r="C76" s="111"/>
      <c r="D76" s="112"/>
      <c r="E76" s="113"/>
      <c r="F76" s="114"/>
      <c r="G76" s="115"/>
      <c r="H76" s="116"/>
      <c r="I76" s="117"/>
    </row>
    <row r="77" spans="1:9" x14ac:dyDescent="0.2">
      <c r="A77" s="109"/>
      <c r="B77" s="110"/>
      <c r="C77" s="111"/>
      <c r="D77" s="112"/>
      <c r="E77" s="113"/>
      <c r="F77" s="114"/>
      <c r="G77" s="115"/>
      <c r="H77" s="116"/>
      <c r="I77" s="117"/>
    </row>
    <row r="78" spans="1:9" x14ac:dyDescent="0.2">
      <c r="A78" s="109"/>
      <c r="B78" s="110"/>
      <c r="C78" s="111"/>
      <c r="D78" s="112"/>
      <c r="E78" s="113"/>
      <c r="F78" s="114"/>
      <c r="G78" s="115"/>
      <c r="H78" s="116"/>
      <c r="I78" s="117"/>
    </row>
    <row r="79" spans="1:9" x14ac:dyDescent="0.2">
      <c r="A79" s="109"/>
      <c r="B79" s="110"/>
      <c r="C79" s="111"/>
      <c r="D79" s="112"/>
      <c r="E79" s="113"/>
      <c r="F79" s="114"/>
      <c r="G79" s="115"/>
      <c r="H79" s="116"/>
      <c r="I79" s="117"/>
    </row>
    <row r="80" spans="1:9" x14ac:dyDescent="0.2">
      <c r="A80" s="109"/>
      <c r="B80" s="110"/>
      <c r="C80" s="111"/>
      <c r="D80" s="112"/>
      <c r="E80" s="113"/>
      <c r="F80" s="114"/>
      <c r="G80" s="115"/>
      <c r="H80" s="116"/>
      <c r="I80" s="117"/>
    </row>
    <row r="81" spans="1:9" x14ac:dyDescent="0.2">
      <c r="A81" s="109"/>
      <c r="B81" s="110"/>
      <c r="C81" s="111"/>
      <c r="D81" s="112"/>
      <c r="E81" s="113"/>
      <c r="F81" s="114"/>
      <c r="G81" s="115"/>
      <c r="H81" s="116"/>
      <c r="I81" s="117"/>
    </row>
    <row r="82" spans="1:9" x14ac:dyDescent="0.2">
      <c r="A82" s="109"/>
      <c r="B82" s="110"/>
      <c r="C82" s="111"/>
      <c r="D82" s="112"/>
      <c r="E82" s="113"/>
      <c r="F82" s="114"/>
      <c r="G82" s="115"/>
      <c r="H82" s="116"/>
      <c r="I82" s="117"/>
    </row>
    <row r="83" spans="1:9" x14ac:dyDescent="0.2">
      <c r="A83" s="109"/>
      <c r="B83" s="110"/>
      <c r="C83" s="111"/>
      <c r="D83" s="112"/>
      <c r="E83" s="113"/>
      <c r="F83" s="114"/>
      <c r="G83" s="115"/>
      <c r="H83" s="116"/>
      <c r="I83" s="117"/>
    </row>
    <row r="84" spans="1:9" x14ac:dyDescent="0.2">
      <c r="A84" s="109"/>
      <c r="B84" s="110"/>
      <c r="C84" s="111"/>
      <c r="D84" s="112"/>
      <c r="E84" s="113"/>
      <c r="F84" s="114"/>
      <c r="G84" s="115"/>
      <c r="H84" s="116"/>
      <c r="I84" s="117"/>
    </row>
    <row r="85" spans="1:9" x14ac:dyDescent="0.2">
      <c r="A85" s="109"/>
      <c r="B85" s="110"/>
      <c r="C85" s="111"/>
      <c r="D85" s="112"/>
      <c r="E85" s="113"/>
      <c r="F85" s="114"/>
      <c r="G85" s="115"/>
      <c r="H85" s="116"/>
      <c r="I85" s="117"/>
    </row>
    <row r="86" spans="1:9" x14ac:dyDescent="0.2">
      <c r="A86" s="109"/>
      <c r="B86" s="110"/>
      <c r="C86" s="111"/>
      <c r="D86" s="112"/>
      <c r="E86" s="113"/>
      <c r="F86" s="114"/>
      <c r="G86" s="115"/>
      <c r="H86" s="116"/>
      <c r="I86" s="117"/>
    </row>
    <row r="87" spans="1:9" x14ac:dyDescent="0.2">
      <c r="A87" s="109"/>
      <c r="B87" s="110"/>
      <c r="C87" s="111"/>
      <c r="D87" s="112"/>
      <c r="E87" s="113"/>
      <c r="F87" s="114"/>
      <c r="G87" s="115"/>
      <c r="H87" s="116"/>
      <c r="I87" s="117"/>
    </row>
    <row r="88" spans="1:9" x14ac:dyDescent="0.2">
      <c r="A88" s="109"/>
      <c r="B88" s="110"/>
      <c r="C88" s="111"/>
      <c r="D88" s="112"/>
      <c r="E88" s="113"/>
      <c r="F88" s="114"/>
      <c r="G88" s="115"/>
      <c r="H88" s="116"/>
      <c r="I88" s="117"/>
    </row>
    <row r="89" spans="1:9" x14ac:dyDescent="0.2">
      <c r="A89" s="109"/>
      <c r="B89" s="110"/>
      <c r="C89" s="111"/>
      <c r="D89" s="112"/>
      <c r="E89" s="113"/>
      <c r="F89" s="114"/>
      <c r="G89" s="115"/>
      <c r="H89" s="116"/>
      <c r="I89" s="117"/>
    </row>
    <row r="90" spans="1:9" x14ac:dyDescent="0.2">
      <c r="A90" s="109"/>
      <c r="B90" s="110"/>
      <c r="C90" s="111"/>
      <c r="D90" s="112"/>
      <c r="E90" s="113"/>
      <c r="F90" s="114"/>
      <c r="G90" s="115"/>
      <c r="H90" s="116"/>
      <c r="I90" s="117"/>
    </row>
    <row r="91" spans="1:9" x14ac:dyDescent="0.2">
      <c r="A91" s="109"/>
      <c r="B91" s="110"/>
      <c r="C91" s="111"/>
      <c r="D91" s="112"/>
      <c r="E91" s="113"/>
      <c r="F91" s="114"/>
      <c r="G91" s="115"/>
      <c r="H91" s="116"/>
      <c r="I91" s="117"/>
    </row>
    <row r="92" spans="1:9" x14ac:dyDescent="0.2">
      <c r="A92" s="109"/>
      <c r="B92" s="110"/>
      <c r="C92" s="111"/>
      <c r="D92" s="112"/>
      <c r="E92" s="113"/>
      <c r="F92" s="114"/>
      <c r="G92" s="115"/>
      <c r="H92" s="116"/>
      <c r="I92" s="117"/>
    </row>
    <row r="93" spans="1:9" x14ac:dyDescent="0.2">
      <c r="A93" s="109"/>
      <c r="B93" s="110"/>
      <c r="C93" s="111"/>
      <c r="D93" s="112"/>
      <c r="E93" s="113"/>
      <c r="F93" s="114"/>
      <c r="G93" s="115"/>
      <c r="H93" s="116"/>
      <c r="I93" s="117"/>
    </row>
    <row r="94" spans="1:9" x14ac:dyDescent="0.2">
      <c r="A94" s="109"/>
      <c r="B94" s="110"/>
      <c r="C94" s="111"/>
      <c r="D94" s="112"/>
      <c r="E94" s="113"/>
      <c r="F94" s="114"/>
      <c r="G94" s="115"/>
      <c r="H94" s="116"/>
      <c r="I94" s="117"/>
    </row>
  </sheetData>
  <pageMargins left="0.98425196850393704" right="0.59055118110236227" top="0.78740157480314965" bottom="0.78740157480314965" header="0.31496062992125984" footer="0.31496062992125984"/>
  <pageSetup paperSize="9" scale="56" fitToHeight="0" orientation="portrait" r:id="rId1"/>
  <headerFooter>
    <oddFooter>&amp;R&amp;P/&amp;N</oddFooter>
  </headerFooter>
  <rowBreaks count="1" manualBreakCount="1">
    <brk id="36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4"/>
  <sheetViews>
    <sheetView view="pageBreakPreview" zoomScaleNormal="100" zoomScaleSheetLayoutView="100" workbookViewId="0">
      <selection activeCell="F19" sqref="F19"/>
    </sheetView>
  </sheetViews>
  <sheetFormatPr defaultColWidth="14.42578125" defaultRowHeight="12.75" x14ac:dyDescent="0.2"/>
  <cols>
    <col min="1" max="1" width="5.7109375" customWidth="1"/>
    <col min="2" max="2" width="12.7109375" customWidth="1"/>
    <col min="3" max="3" width="63.7109375" customWidth="1"/>
    <col min="4" max="4" width="5.7109375" customWidth="1"/>
    <col min="5" max="5" width="6.7109375" customWidth="1"/>
    <col min="6" max="6" width="13.7109375" customWidth="1"/>
    <col min="7" max="7" width="15.7109375" customWidth="1"/>
    <col min="8" max="8" width="30.7109375" customWidth="1"/>
    <col min="9" max="9" width="18.42578125" customWidth="1"/>
  </cols>
  <sheetData>
    <row r="1" spans="1:10" ht="16.5" thickBot="1" x14ac:dyDescent="0.25">
      <c r="A1" s="118" t="s">
        <v>17</v>
      </c>
      <c r="B1" s="119" t="s">
        <v>18</v>
      </c>
      <c r="C1" s="120" t="s">
        <v>19</v>
      </c>
      <c r="D1" s="121" t="s">
        <v>20</v>
      </c>
      <c r="E1" s="122" t="s">
        <v>21</v>
      </c>
      <c r="F1" s="123" t="s">
        <v>22</v>
      </c>
      <c r="G1" s="124" t="s">
        <v>23</v>
      </c>
      <c r="H1" s="125" t="s">
        <v>24</v>
      </c>
      <c r="I1" s="79"/>
    </row>
    <row r="2" spans="1:10" ht="15.75" x14ac:dyDescent="0.2">
      <c r="A2" s="126" t="s">
        <v>25</v>
      </c>
      <c r="B2" s="127"/>
      <c r="C2" s="128" t="s">
        <v>0</v>
      </c>
      <c r="D2" s="129"/>
      <c r="E2" s="127"/>
      <c r="F2" s="130"/>
      <c r="G2" s="131">
        <f>G3+G8+G13</f>
        <v>0</v>
      </c>
      <c r="H2" s="132"/>
      <c r="I2" s="79"/>
    </row>
    <row r="3" spans="1:10" x14ac:dyDescent="0.2">
      <c r="A3" s="133" t="s">
        <v>26</v>
      </c>
      <c r="B3" s="134"/>
      <c r="C3" s="135" t="s">
        <v>202</v>
      </c>
      <c r="D3" s="136"/>
      <c r="E3" s="134"/>
      <c r="F3" s="137"/>
      <c r="G3" s="138">
        <f>SUM(G4:G7)</f>
        <v>0</v>
      </c>
      <c r="H3" s="139"/>
      <c r="I3" s="88"/>
    </row>
    <row r="4" spans="1:10" ht="51" x14ac:dyDescent="0.2">
      <c r="A4" s="140">
        <v>1</v>
      </c>
      <c r="B4" s="141"/>
      <c r="C4" s="142" t="s">
        <v>193</v>
      </c>
      <c r="D4" s="143" t="s">
        <v>30</v>
      </c>
      <c r="E4" s="143">
        <v>1</v>
      </c>
      <c r="F4" s="144">
        <v>0</v>
      </c>
      <c r="G4" s="145">
        <f t="shared" ref="G4:G6" si="0">E4*F4</f>
        <v>0</v>
      </c>
      <c r="H4" s="146"/>
      <c r="I4" s="96"/>
      <c r="J4" s="278"/>
    </row>
    <row r="5" spans="1:10" ht="25.5" x14ac:dyDescent="0.2">
      <c r="A5" s="140">
        <f t="shared" ref="A5:A7" si="1">A4+1</f>
        <v>2</v>
      </c>
      <c r="B5" s="141"/>
      <c r="C5" s="142" t="s">
        <v>194</v>
      </c>
      <c r="D5" s="143" t="s">
        <v>30</v>
      </c>
      <c r="E5" s="143">
        <v>1</v>
      </c>
      <c r="F5" s="144">
        <v>0</v>
      </c>
      <c r="G5" s="145">
        <f t="shared" si="0"/>
        <v>0</v>
      </c>
      <c r="H5" s="146"/>
      <c r="I5" s="96"/>
      <c r="J5" s="278"/>
    </row>
    <row r="6" spans="1:10" ht="89.25" x14ac:dyDescent="0.2">
      <c r="A6" s="140">
        <f t="shared" si="1"/>
        <v>3</v>
      </c>
      <c r="B6" s="141"/>
      <c r="C6" s="142" t="s">
        <v>190</v>
      </c>
      <c r="D6" s="143" t="s">
        <v>30</v>
      </c>
      <c r="E6" s="143">
        <v>1</v>
      </c>
      <c r="F6" s="150">
        <v>0</v>
      </c>
      <c r="G6" s="145">
        <f t="shared" si="0"/>
        <v>0</v>
      </c>
      <c r="H6" s="248"/>
      <c r="I6" s="96"/>
      <c r="J6" s="278"/>
    </row>
    <row r="7" spans="1:10" x14ac:dyDescent="0.2">
      <c r="A7" s="140">
        <f t="shared" si="1"/>
        <v>4</v>
      </c>
      <c r="B7" s="143"/>
      <c r="C7" s="142" t="s">
        <v>51</v>
      </c>
      <c r="D7" s="143" t="s">
        <v>50</v>
      </c>
      <c r="E7" s="143">
        <v>1</v>
      </c>
      <c r="F7" s="145">
        <v>0</v>
      </c>
      <c r="G7" s="145">
        <f t="shared" ref="G7" si="2">E7*F7</f>
        <v>0</v>
      </c>
      <c r="H7" s="146"/>
      <c r="I7" s="96"/>
      <c r="J7" s="278"/>
    </row>
    <row r="8" spans="1:10" x14ac:dyDescent="0.2">
      <c r="A8" s="133" t="s">
        <v>52</v>
      </c>
      <c r="B8" s="134"/>
      <c r="C8" s="135" t="s">
        <v>203</v>
      </c>
      <c r="D8" s="136"/>
      <c r="E8" s="134"/>
      <c r="F8" s="137"/>
      <c r="G8" s="138">
        <f>SUM(G9:G12)</f>
        <v>0</v>
      </c>
      <c r="H8" s="139"/>
      <c r="I8" s="96"/>
      <c r="J8" s="278"/>
    </row>
    <row r="9" spans="1:10" ht="63.75" x14ac:dyDescent="0.2">
      <c r="A9" s="140">
        <f>A7+1</f>
        <v>5</v>
      </c>
      <c r="B9" s="143"/>
      <c r="C9" s="170" t="s">
        <v>204</v>
      </c>
      <c r="D9" s="171" t="s">
        <v>30</v>
      </c>
      <c r="E9" s="171">
        <v>2</v>
      </c>
      <c r="F9" s="172">
        <v>0</v>
      </c>
      <c r="G9" s="145">
        <f t="shared" ref="G9:G12" si="3">E9*F9</f>
        <v>0</v>
      </c>
      <c r="H9" s="188"/>
      <c r="I9" s="96"/>
      <c r="J9" s="278"/>
    </row>
    <row r="10" spans="1:10" ht="89.25" x14ac:dyDescent="0.2">
      <c r="A10" s="140">
        <f t="shared" ref="A10:A12" si="4">A9+1</f>
        <v>6</v>
      </c>
      <c r="B10" s="143"/>
      <c r="C10" s="142" t="s">
        <v>190</v>
      </c>
      <c r="D10" s="143" t="s">
        <v>30</v>
      </c>
      <c r="E10" s="143">
        <v>2</v>
      </c>
      <c r="F10" s="150">
        <v>0</v>
      </c>
      <c r="G10" s="145">
        <f t="shared" si="3"/>
        <v>0</v>
      </c>
      <c r="H10" s="248"/>
      <c r="I10" s="88"/>
      <c r="J10" s="278"/>
    </row>
    <row r="11" spans="1:10" x14ac:dyDescent="0.2">
      <c r="A11" s="140">
        <f t="shared" si="4"/>
        <v>7</v>
      </c>
      <c r="B11" s="143"/>
      <c r="C11" s="142" t="s">
        <v>205</v>
      </c>
      <c r="D11" s="143" t="s">
        <v>30</v>
      </c>
      <c r="E11" s="143">
        <v>2</v>
      </c>
      <c r="F11" s="145">
        <v>0</v>
      </c>
      <c r="G11" s="145">
        <f t="shared" si="3"/>
        <v>0</v>
      </c>
      <c r="H11" s="148"/>
      <c r="I11" s="88"/>
      <c r="J11" s="278"/>
    </row>
    <row r="12" spans="1:10" x14ac:dyDescent="0.2">
      <c r="A12" s="140">
        <f t="shared" si="4"/>
        <v>8</v>
      </c>
      <c r="B12" s="143"/>
      <c r="C12" s="142" t="s">
        <v>51</v>
      </c>
      <c r="D12" s="143" t="s">
        <v>30</v>
      </c>
      <c r="E12" s="143">
        <v>1</v>
      </c>
      <c r="F12" s="145">
        <v>0</v>
      </c>
      <c r="G12" s="144">
        <f t="shared" si="3"/>
        <v>0</v>
      </c>
      <c r="H12" s="146"/>
      <c r="I12" s="96"/>
      <c r="J12" s="278"/>
    </row>
    <row r="13" spans="1:10" x14ac:dyDescent="0.2">
      <c r="A13" s="133" t="s">
        <v>72</v>
      </c>
      <c r="B13" s="134"/>
      <c r="C13" s="135" t="s">
        <v>84</v>
      </c>
      <c r="D13" s="134"/>
      <c r="E13" s="134"/>
      <c r="F13" s="138"/>
      <c r="G13" s="138">
        <f>SUM(G14:G18)</f>
        <v>0</v>
      </c>
      <c r="H13" s="152"/>
      <c r="I13" s="105"/>
      <c r="J13" s="278"/>
    </row>
    <row r="14" spans="1:10" ht="25.5" x14ac:dyDescent="0.2">
      <c r="A14" s="140">
        <f>A12+1</f>
        <v>9</v>
      </c>
      <c r="B14" s="143"/>
      <c r="C14" s="142" t="s">
        <v>86</v>
      </c>
      <c r="D14" s="143" t="s">
        <v>50</v>
      </c>
      <c r="E14" s="143">
        <v>1</v>
      </c>
      <c r="F14" s="144">
        <v>0</v>
      </c>
      <c r="G14" s="145">
        <f t="shared" ref="G14:G18" si="5">E14*F14</f>
        <v>0</v>
      </c>
      <c r="H14" s="153"/>
      <c r="I14" s="96"/>
      <c r="J14" s="278"/>
    </row>
    <row r="15" spans="1:10" ht="25.5" x14ac:dyDescent="0.2">
      <c r="A15" s="140">
        <f t="shared" ref="A15:A18" si="6">A14+1</f>
        <v>10</v>
      </c>
      <c r="B15" s="143"/>
      <c r="C15" s="142" t="s">
        <v>87</v>
      </c>
      <c r="D15" s="143" t="s">
        <v>50</v>
      </c>
      <c r="E15" s="143">
        <v>1</v>
      </c>
      <c r="F15" s="144">
        <v>0</v>
      </c>
      <c r="G15" s="145">
        <f t="shared" si="5"/>
        <v>0</v>
      </c>
      <c r="H15" s="154"/>
      <c r="I15" s="96"/>
      <c r="J15" s="278"/>
    </row>
    <row r="16" spans="1:10" x14ac:dyDescent="0.2">
      <c r="A16" s="140">
        <f t="shared" si="6"/>
        <v>11</v>
      </c>
      <c r="B16" s="143"/>
      <c r="C16" s="142" t="s">
        <v>89</v>
      </c>
      <c r="D16" s="141" t="s">
        <v>50</v>
      </c>
      <c r="E16" s="141">
        <v>1</v>
      </c>
      <c r="F16" s="144">
        <v>0</v>
      </c>
      <c r="G16" s="145">
        <f t="shared" si="5"/>
        <v>0</v>
      </c>
      <c r="H16" s="153"/>
      <c r="I16" s="96"/>
      <c r="J16" s="278"/>
    </row>
    <row r="17" spans="1:10" x14ac:dyDescent="0.2">
      <c r="A17" s="140">
        <f t="shared" si="6"/>
        <v>12</v>
      </c>
      <c r="B17" s="143"/>
      <c r="C17" s="142" t="s">
        <v>90</v>
      </c>
      <c r="D17" s="141" t="s">
        <v>30</v>
      </c>
      <c r="E17" s="141">
        <v>1</v>
      </c>
      <c r="F17" s="155">
        <v>0</v>
      </c>
      <c r="G17" s="145">
        <f t="shared" si="5"/>
        <v>0</v>
      </c>
      <c r="H17" s="153"/>
      <c r="I17" s="96"/>
      <c r="J17" s="278"/>
    </row>
    <row r="18" spans="1:10" ht="26.25" thickBot="1" x14ac:dyDescent="0.25">
      <c r="A18" s="156">
        <f t="shared" si="6"/>
        <v>13</v>
      </c>
      <c r="B18" s="157"/>
      <c r="C18" s="158" t="s">
        <v>91</v>
      </c>
      <c r="D18" s="159" t="s">
        <v>30</v>
      </c>
      <c r="E18" s="159">
        <v>1</v>
      </c>
      <c r="F18" s="160">
        <v>0</v>
      </c>
      <c r="G18" s="161">
        <f t="shared" si="5"/>
        <v>0</v>
      </c>
      <c r="H18" s="162"/>
      <c r="I18" s="96"/>
      <c r="J18" s="278"/>
    </row>
    <row r="19" spans="1:10" x14ac:dyDescent="0.2">
      <c r="A19" s="109"/>
      <c r="B19" s="110"/>
      <c r="C19" s="111"/>
      <c r="D19" s="112"/>
      <c r="E19" s="113"/>
      <c r="F19" s="114"/>
      <c r="G19" s="115"/>
      <c r="H19" s="116"/>
      <c r="I19" s="117"/>
    </row>
    <row r="20" spans="1:10" x14ac:dyDescent="0.2">
      <c r="A20" s="109"/>
      <c r="B20" s="110"/>
      <c r="C20" s="111"/>
      <c r="D20" s="112"/>
      <c r="E20" s="113"/>
      <c r="F20" s="114"/>
      <c r="G20" s="115"/>
      <c r="H20" s="116"/>
      <c r="I20" s="117"/>
    </row>
    <row r="21" spans="1:10" x14ac:dyDescent="0.2">
      <c r="A21" s="109"/>
      <c r="B21" s="110"/>
      <c r="C21" s="111"/>
      <c r="D21" s="112"/>
      <c r="E21" s="113"/>
      <c r="F21" s="114"/>
      <c r="G21" s="115"/>
      <c r="H21" s="116"/>
      <c r="I21" s="117"/>
    </row>
    <row r="22" spans="1:10" x14ac:dyDescent="0.2">
      <c r="A22" s="109"/>
      <c r="B22" s="110"/>
      <c r="C22" s="111"/>
      <c r="D22" s="112"/>
      <c r="E22" s="113"/>
      <c r="F22" s="114"/>
      <c r="G22" s="115"/>
      <c r="H22" s="116"/>
      <c r="I22" s="117"/>
    </row>
    <row r="23" spans="1:10" x14ac:dyDescent="0.2">
      <c r="A23" s="109"/>
      <c r="B23" s="110"/>
      <c r="C23" s="111"/>
      <c r="D23" s="112"/>
      <c r="E23" s="113"/>
      <c r="F23" s="114"/>
      <c r="G23" s="115"/>
      <c r="H23" s="116"/>
      <c r="I23" s="117"/>
    </row>
    <row r="24" spans="1:10" x14ac:dyDescent="0.2">
      <c r="A24" s="109"/>
      <c r="B24" s="110"/>
      <c r="C24" s="111"/>
      <c r="D24" s="112"/>
      <c r="E24" s="113"/>
      <c r="F24" s="114"/>
      <c r="G24" s="115"/>
      <c r="H24" s="116"/>
      <c r="I24" s="117"/>
    </row>
    <row r="25" spans="1:10" x14ac:dyDescent="0.2">
      <c r="A25" s="109"/>
      <c r="B25" s="110"/>
      <c r="C25" s="111"/>
      <c r="D25" s="112"/>
      <c r="E25" s="113"/>
      <c r="F25" s="114"/>
      <c r="G25" s="115"/>
      <c r="H25" s="116"/>
      <c r="I25" s="117"/>
    </row>
    <row r="26" spans="1:10" x14ac:dyDescent="0.2">
      <c r="A26" s="109"/>
      <c r="B26" s="110"/>
      <c r="C26" s="111"/>
      <c r="D26" s="112"/>
      <c r="E26" s="113"/>
      <c r="F26" s="114"/>
      <c r="G26" s="115"/>
      <c r="H26" s="116"/>
      <c r="I26" s="117"/>
    </row>
    <row r="27" spans="1:10" x14ac:dyDescent="0.2">
      <c r="A27" s="109"/>
      <c r="B27" s="110"/>
      <c r="C27" s="111"/>
      <c r="D27" s="112"/>
      <c r="E27" s="113"/>
      <c r="F27" s="114"/>
      <c r="G27" s="115"/>
      <c r="H27" s="116"/>
      <c r="I27" s="117"/>
    </row>
    <row r="28" spans="1:10" x14ac:dyDescent="0.2">
      <c r="A28" s="109"/>
      <c r="B28" s="110"/>
      <c r="C28" s="111"/>
      <c r="D28" s="112"/>
      <c r="E28" s="113"/>
      <c r="F28" s="114"/>
      <c r="G28" s="115"/>
      <c r="H28" s="116"/>
      <c r="I28" s="117"/>
    </row>
    <row r="29" spans="1:10" x14ac:dyDescent="0.2">
      <c r="A29" s="109"/>
      <c r="B29" s="110"/>
      <c r="C29" s="111"/>
      <c r="D29" s="112"/>
      <c r="E29" s="113"/>
      <c r="F29" s="114"/>
      <c r="G29" s="115"/>
      <c r="H29" s="116"/>
      <c r="I29" s="117"/>
    </row>
    <row r="30" spans="1:10" x14ac:dyDescent="0.2">
      <c r="A30" s="109"/>
      <c r="B30" s="110"/>
      <c r="C30" s="111"/>
      <c r="D30" s="112"/>
      <c r="E30" s="113"/>
      <c r="F30" s="114"/>
      <c r="G30" s="115"/>
      <c r="H30" s="116"/>
      <c r="I30" s="117"/>
    </row>
    <row r="31" spans="1:10" x14ac:dyDescent="0.2">
      <c r="A31" s="109"/>
      <c r="B31" s="110"/>
      <c r="C31" s="111"/>
      <c r="D31" s="112"/>
      <c r="E31" s="113"/>
      <c r="F31" s="114"/>
      <c r="G31" s="115"/>
      <c r="H31" s="116"/>
      <c r="I31" s="117"/>
    </row>
    <row r="32" spans="1:10" x14ac:dyDescent="0.2">
      <c r="A32" s="109"/>
      <c r="B32" s="110"/>
      <c r="C32" s="111"/>
      <c r="D32" s="112"/>
      <c r="E32" s="113"/>
      <c r="F32" s="114"/>
      <c r="G32" s="115"/>
      <c r="H32" s="116"/>
      <c r="I32" s="117"/>
    </row>
    <row r="33" spans="1:9" x14ac:dyDescent="0.2">
      <c r="A33" s="109"/>
      <c r="B33" s="110"/>
      <c r="C33" s="111"/>
      <c r="D33" s="112"/>
      <c r="E33" s="113"/>
      <c r="F33" s="114"/>
      <c r="G33" s="115"/>
      <c r="H33" s="116"/>
      <c r="I33" s="117"/>
    </row>
    <row r="34" spans="1:9" x14ac:dyDescent="0.2">
      <c r="A34" s="109"/>
      <c r="B34" s="110"/>
      <c r="C34" s="111"/>
      <c r="D34" s="112"/>
      <c r="E34" s="113"/>
      <c r="F34" s="114"/>
      <c r="G34" s="115"/>
      <c r="H34" s="116"/>
      <c r="I34" s="117"/>
    </row>
    <row r="35" spans="1:9" x14ac:dyDescent="0.2">
      <c r="A35" s="109"/>
      <c r="B35" s="110"/>
      <c r="C35" s="111"/>
      <c r="D35" s="112"/>
      <c r="E35" s="113"/>
      <c r="F35" s="114"/>
      <c r="G35" s="115"/>
      <c r="H35" s="116"/>
      <c r="I35" s="117"/>
    </row>
    <row r="36" spans="1:9" x14ac:dyDescent="0.2">
      <c r="A36" s="109"/>
      <c r="B36" s="110"/>
      <c r="C36" s="111"/>
      <c r="D36" s="112"/>
      <c r="E36" s="113"/>
      <c r="F36" s="114"/>
      <c r="G36" s="115"/>
      <c r="H36" s="116"/>
      <c r="I36" s="117"/>
    </row>
    <row r="37" spans="1:9" x14ac:dyDescent="0.2">
      <c r="A37" s="109"/>
      <c r="B37" s="110"/>
      <c r="C37" s="111"/>
      <c r="D37" s="112"/>
      <c r="E37" s="113"/>
      <c r="F37" s="114"/>
      <c r="G37" s="115"/>
      <c r="H37" s="116"/>
      <c r="I37" s="117"/>
    </row>
    <row r="38" spans="1:9" x14ac:dyDescent="0.2">
      <c r="A38" s="109"/>
      <c r="B38" s="110"/>
      <c r="C38" s="111"/>
      <c r="D38" s="112"/>
      <c r="E38" s="113"/>
      <c r="F38" s="114"/>
      <c r="G38" s="115"/>
      <c r="H38" s="116"/>
      <c r="I38" s="117"/>
    </row>
    <row r="39" spans="1:9" x14ac:dyDescent="0.2">
      <c r="A39" s="109"/>
      <c r="B39" s="110"/>
      <c r="C39" s="111"/>
      <c r="D39" s="112"/>
      <c r="E39" s="113"/>
      <c r="F39" s="114"/>
      <c r="G39" s="115"/>
      <c r="H39" s="116"/>
      <c r="I39" s="117"/>
    </row>
    <row r="40" spans="1:9" x14ac:dyDescent="0.2">
      <c r="A40" s="109"/>
      <c r="B40" s="110"/>
      <c r="C40" s="111"/>
      <c r="D40" s="112"/>
      <c r="E40" s="113"/>
      <c r="F40" s="114"/>
      <c r="G40" s="115"/>
      <c r="H40" s="116"/>
      <c r="I40" s="117"/>
    </row>
    <row r="41" spans="1:9" x14ac:dyDescent="0.2">
      <c r="A41" s="109"/>
      <c r="B41" s="110"/>
      <c r="C41" s="111"/>
      <c r="D41" s="112"/>
      <c r="E41" s="113"/>
      <c r="F41" s="114"/>
      <c r="G41" s="115"/>
      <c r="H41" s="116"/>
      <c r="I41" s="117"/>
    </row>
    <row r="42" spans="1:9" x14ac:dyDescent="0.2">
      <c r="A42" s="109"/>
      <c r="B42" s="110"/>
      <c r="C42" s="111"/>
      <c r="D42" s="112"/>
      <c r="E42" s="113"/>
      <c r="F42" s="114"/>
      <c r="G42" s="115"/>
      <c r="H42" s="116"/>
      <c r="I42" s="117"/>
    </row>
    <row r="43" spans="1:9" x14ac:dyDescent="0.2">
      <c r="A43" s="109"/>
      <c r="B43" s="110"/>
      <c r="C43" s="111"/>
      <c r="D43" s="112"/>
      <c r="E43" s="113"/>
      <c r="F43" s="114"/>
      <c r="G43" s="115"/>
      <c r="H43" s="116"/>
      <c r="I43" s="117"/>
    </row>
    <row r="44" spans="1:9" x14ac:dyDescent="0.2">
      <c r="A44" s="109"/>
      <c r="B44" s="110"/>
      <c r="C44" s="111"/>
      <c r="D44" s="112"/>
      <c r="E44" s="113"/>
      <c r="F44" s="114"/>
      <c r="G44" s="115"/>
      <c r="H44" s="116"/>
      <c r="I44" s="117"/>
    </row>
    <row r="45" spans="1:9" x14ac:dyDescent="0.2">
      <c r="A45" s="109"/>
      <c r="B45" s="110"/>
      <c r="C45" s="111"/>
      <c r="D45" s="112"/>
      <c r="E45" s="113"/>
      <c r="F45" s="114"/>
      <c r="G45" s="115"/>
      <c r="H45" s="116"/>
      <c r="I45" s="117"/>
    </row>
    <row r="46" spans="1:9" x14ac:dyDescent="0.2">
      <c r="A46" s="109"/>
      <c r="B46" s="110"/>
      <c r="C46" s="111"/>
      <c r="D46" s="112"/>
      <c r="E46" s="113"/>
      <c r="F46" s="114"/>
      <c r="G46" s="115"/>
      <c r="H46" s="116"/>
      <c r="I46" s="117"/>
    </row>
    <row r="47" spans="1:9" x14ac:dyDescent="0.2">
      <c r="A47" s="109"/>
      <c r="B47" s="110"/>
      <c r="C47" s="111"/>
      <c r="D47" s="112"/>
      <c r="E47" s="113"/>
      <c r="F47" s="114"/>
      <c r="G47" s="115"/>
      <c r="H47" s="116"/>
      <c r="I47" s="117"/>
    </row>
    <row r="48" spans="1:9" x14ac:dyDescent="0.2">
      <c r="A48" s="109"/>
      <c r="B48" s="110"/>
      <c r="C48" s="111"/>
      <c r="D48" s="112"/>
      <c r="E48" s="113"/>
      <c r="F48" s="114"/>
      <c r="G48" s="115"/>
      <c r="H48" s="116"/>
      <c r="I48" s="117"/>
    </row>
    <row r="49" spans="1:9" x14ac:dyDescent="0.2">
      <c r="A49" s="109"/>
      <c r="B49" s="110"/>
      <c r="C49" s="111"/>
      <c r="D49" s="112"/>
      <c r="E49" s="113"/>
      <c r="F49" s="114"/>
      <c r="G49" s="115"/>
      <c r="H49" s="116"/>
      <c r="I49" s="117"/>
    </row>
    <row r="50" spans="1:9" x14ac:dyDescent="0.2">
      <c r="A50" s="109"/>
      <c r="B50" s="110"/>
      <c r="C50" s="111"/>
      <c r="D50" s="112"/>
      <c r="E50" s="113"/>
      <c r="F50" s="114"/>
      <c r="G50" s="115"/>
      <c r="H50" s="116"/>
      <c r="I50" s="117"/>
    </row>
    <row r="51" spans="1:9" x14ac:dyDescent="0.2">
      <c r="A51" s="109"/>
      <c r="B51" s="110"/>
      <c r="C51" s="111"/>
      <c r="D51" s="112"/>
      <c r="E51" s="113"/>
      <c r="F51" s="114"/>
      <c r="G51" s="115"/>
      <c r="H51" s="116"/>
      <c r="I51" s="117"/>
    </row>
    <row r="52" spans="1:9" x14ac:dyDescent="0.2">
      <c r="A52" s="109"/>
      <c r="B52" s="110"/>
      <c r="C52" s="111"/>
      <c r="D52" s="112"/>
      <c r="E52" s="113"/>
      <c r="F52" s="114"/>
      <c r="G52" s="115"/>
      <c r="H52" s="116"/>
      <c r="I52" s="117"/>
    </row>
    <row r="53" spans="1:9" x14ac:dyDescent="0.2">
      <c r="A53" s="109"/>
      <c r="B53" s="110"/>
      <c r="C53" s="111"/>
      <c r="D53" s="112"/>
      <c r="E53" s="113"/>
      <c r="F53" s="114"/>
      <c r="G53" s="115"/>
      <c r="H53" s="116"/>
      <c r="I53" s="117"/>
    </row>
    <row r="54" spans="1:9" x14ac:dyDescent="0.2">
      <c r="A54" s="109"/>
      <c r="B54" s="110"/>
      <c r="C54" s="111"/>
      <c r="D54" s="112"/>
      <c r="E54" s="113"/>
      <c r="F54" s="114"/>
      <c r="G54" s="115"/>
      <c r="H54" s="116"/>
      <c r="I54" s="117"/>
    </row>
    <row r="55" spans="1:9" x14ac:dyDescent="0.2">
      <c r="A55" s="109"/>
      <c r="B55" s="110"/>
      <c r="C55" s="111"/>
      <c r="D55" s="112"/>
      <c r="E55" s="113"/>
      <c r="F55" s="114"/>
      <c r="G55" s="115"/>
      <c r="H55" s="116"/>
      <c r="I55" s="117"/>
    </row>
    <row r="56" spans="1:9" x14ac:dyDescent="0.2">
      <c r="A56" s="109"/>
      <c r="B56" s="110"/>
      <c r="C56" s="111"/>
      <c r="D56" s="112"/>
      <c r="E56" s="113"/>
      <c r="F56" s="114"/>
      <c r="G56" s="115"/>
      <c r="H56" s="116"/>
      <c r="I56" s="117"/>
    </row>
    <row r="57" spans="1:9" x14ac:dyDescent="0.2">
      <c r="A57" s="109"/>
      <c r="B57" s="110"/>
      <c r="C57" s="111"/>
      <c r="D57" s="112"/>
      <c r="E57" s="113"/>
      <c r="F57" s="114"/>
      <c r="G57" s="115"/>
      <c r="H57" s="116"/>
      <c r="I57" s="117"/>
    </row>
    <row r="58" spans="1:9" x14ac:dyDescent="0.2">
      <c r="A58" s="109"/>
      <c r="B58" s="110"/>
      <c r="C58" s="111"/>
      <c r="D58" s="112"/>
      <c r="E58" s="113"/>
      <c r="F58" s="114"/>
      <c r="G58" s="115"/>
      <c r="H58" s="116"/>
      <c r="I58" s="117"/>
    </row>
    <row r="59" spans="1:9" x14ac:dyDescent="0.2">
      <c r="A59" s="109"/>
      <c r="B59" s="110"/>
      <c r="C59" s="111"/>
      <c r="D59" s="112"/>
      <c r="E59" s="113"/>
      <c r="F59" s="114"/>
      <c r="G59" s="115"/>
      <c r="H59" s="116"/>
      <c r="I59" s="117"/>
    </row>
    <row r="60" spans="1:9" x14ac:dyDescent="0.2">
      <c r="A60" s="109"/>
      <c r="B60" s="110"/>
      <c r="C60" s="111"/>
      <c r="D60" s="112"/>
      <c r="E60" s="113"/>
      <c r="F60" s="114"/>
      <c r="G60" s="115"/>
      <c r="H60" s="116"/>
      <c r="I60" s="117"/>
    </row>
    <row r="61" spans="1:9" x14ac:dyDescent="0.2">
      <c r="A61" s="109"/>
      <c r="B61" s="110"/>
      <c r="C61" s="111"/>
      <c r="D61" s="112"/>
      <c r="E61" s="113"/>
      <c r="F61" s="114"/>
      <c r="G61" s="115"/>
      <c r="H61" s="116"/>
      <c r="I61" s="117"/>
    </row>
    <row r="62" spans="1:9" x14ac:dyDescent="0.2">
      <c r="A62" s="109"/>
      <c r="B62" s="110"/>
      <c r="C62" s="111"/>
      <c r="D62" s="112"/>
      <c r="E62" s="113"/>
      <c r="F62" s="114"/>
      <c r="G62" s="115"/>
      <c r="H62" s="116"/>
      <c r="I62" s="117"/>
    </row>
    <row r="63" spans="1:9" x14ac:dyDescent="0.2">
      <c r="A63" s="109"/>
      <c r="B63" s="110"/>
      <c r="C63" s="111"/>
      <c r="D63" s="112"/>
      <c r="E63" s="113"/>
      <c r="F63" s="114"/>
      <c r="G63" s="115"/>
      <c r="H63" s="116"/>
      <c r="I63" s="117"/>
    </row>
    <row r="64" spans="1:9" x14ac:dyDescent="0.2">
      <c r="A64" s="109"/>
      <c r="B64" s="110"/>
      <c r="C64" s="111"/>
      <c r="D64" s="112"/>
      <c r="E64" s="113"/>
      <c r="F64" s="114"/>
      <c r="G64" s="115"/>
      <c r="H64" s="116"/>
      <c r="I64" s="117"/>
    </row>
  </sheetData>
  <pageMargins left="0.98425196850393704" right="0.59055118110236227" top="0.78740157480314965" bottom="0.78740157480314965" header="0.31496062992125984" footer="0.31496062992125984"/>
  <pageSetup paperSize="9" scale="56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12</vt:i4>
      </vt:variant>
    </vt:vector>
  </HeadingPairs>
  <TitlesOfParts>
    <vt:vector size="19" baseType="lpstr">
      <vt:lpstr>rekapitulace</vt:lpstr>
      <vt:lpstr>Sal</vt:lpstr>
      <vt:lpstr>Slanonek</vt:lpstr>
      <vt:lpstr>Vstupni hala</vt:lpstr>
      <vt:lpstr>Restaurace</vt:lpstr>
      <vt:lpstr>Ucebna</vt:lpstr>
      <vt:lpstr>Info system</vt:lpstr>
      <vt:lpstr>'Info system'!Názvy_tisku</vt:lpstr>
      <vt:lpstr>Restaurace!Názvy_tisku</vt:lpstr>
      <vt:lpstr>Slanonek!Názvy_tisku</vt:lpstr>
      <vt:lpstr>Ucebna!Názvy_tisku</vt:lpstr>
      <vt:lpstr>'Vstupni hala'!Názvy_tisku</vt:lpstr>
      <vt:lpstr>'Info system'!Oblast_tisku</vt:lpstr>
      <vt:lpstr>rekapitulace!Oblast_tisku</vt:lpstr>
      <vt:lpstr>Restaurace!Oblast_tisku</vt:lpstr>
      <vt:lpstr>Sal!Oblast_tisku</vt:lpstr>
      <vt:lpstr>Slanonek!Oblast_tisku</vt:lpstr>
      <vt:lpstr>Ucebna!Oblast_tisku</vt:lpstr>
      <vt:lpstr>'Vstupni hala'!Oblast_tisku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Štěpán Prášil</dc:creator>
  <dc:description/>
  <cp:lastModifiedBy>Miroslav Pantůček</cp:lastModifiedBy>
  <cp:revision>1</cp:revision>
  <cp:lastPrinted>2023-09-23T22:14:04Z</cp:lastPrinted>
  <dcterms:created xsi:type="dcterms:W3CDTF">2021-08-09T10:23:04Z</dcterms:created>
  <dcterms:modified xsi:type="dcterms:W3CDTF">2023-11-27T07:49:15Z</dcterms:modified>
  <dc:language>cs-CZ</dc:language>
</cp:coreProperties>
</file>