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abek.petr\Desktop\"/>
    </mc:Choice>
  </mc:AlternateContent>
  <xr:revisionPtr revIDLastSave="0" documentId="13_ncr:1_{AF952019-4422-499B-B5E6-3A41FC8F807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VV" sheetId="1" r:id="rId1"/>
    <sheet name="specifikace dřevin a rostlin" sheetId="3" r:id="rId2"/>
  </sheets>
  <definedNames>
    <definedName name="_xlnm.Print_Area" localSheetId="0">VV!$A$1:$F$329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20" i="1" l="1"/>
  <c r="F46" i="1"/>
  <c r="F110" i="1" l="1"/>
  <c r="F47" i="1"/>
  <c r="F48" i="1"/>
  <c r="F49" i="1"/>
  <c r="F41" i="1"/>
  <c r="F42" i="1"/>
  <c r="F43" i="1"/>
  <c r="F44" i="1"/>
  <c r="F45" i="1"/>
  <c r="F40" i="1"/>
  <c r="G31" i="3"/>
  <c r="F37" i="1"/>
  <c r="F317" i="1"/>
  <c r="F302" i="1"/>
  <c r="F206" i="1"/>
  <c r="F193" i="1"/>
  <c r="F314" i="1" l="1"/>
  <c r="F313" i="1"/>
  <c r="F312" i="1"/>
  <c r="C300" i="1"/>
  <c r="F278" i="1"/>
  <c r="F253" i="1"/>
  <c r="F227" i="1"/>
  <c r="F205" i="1"/>
  <c r="F204" i="1"/>
  <c r="F203" i="1"/>
  <c r="F202" i="1"/>
  <c r="F177" i="1"/>
  <c r="F161" i="1"/>
  <c r="F144" i="1"/>
  <c r="F319" i="1" l="1"/>
  <c r="F322" i="1"/>
  <c r="F321" i="1"/>
  <c r="F320" i="1"/>
  <c r="F316" i="1"/>
  <c r="C315" i="1"/>
  <c r="F315" i="1" s="1"/>
  <c r="F277" i="1"/>
  <c r="F291" i="1"/>
  <c r="F290" i="1"/>
  <c r="F289" i="1"/>
  <c r="F288" i="1"/>
  <c r="F287" i="1"/>
  <c r="F286" i="1"/>
  <c r="F285" i="1"/>
  <c r="F284" i="1"/>
  <c r="F282" i="1"/>
  <c r="F281" i="1"/>
  <c r="F280" i="1"/>
  <c r="F276" i="1"/>
  <c r="C275" i="1"/>
  <c r="F275" i="1" s="1"/>
  <c r="F274" i="1"/>
  <c r="F273" i="1"/>
  <c r="F272" i="1"/>
  <c r="F130" i="1"/>
  <c r="F252" i="1"/>
  <c r="F251" i="1"/>
  <c r="F226" i="1"/>
  <c r="F208" i="1"/>
  <c r="F210" i="1"/>
  <c r="F209" i="1"/>
  <c r="F176" i="1"/>
  <c r="F143" i="1"/>
  <c r="F142" i="1"/>
  <c r="F160" i="1"/>
  <c r="F182" i="1"/>
  <c r="F180" i="1"/>
  <c r="F179" i="1"/>
  <c r="F175" i="1"/>
  <c r="F174" i="1"/>
  <c r="F173" i="1"/>
  <c r="F172" i="1"/>
  <c r="F124" i="1"/>
  <c r="F100" i="1"/>
  <c r="F129" i="1"/>
  <c r="F72" i="1"/>
  <c r="F71" i="1"/>
  <c r="F61" i="1"/>
  <c r="F118" i="1"/>
  <c r="F122" i="1"/>
  <c r="F261" i="1"/>
  <c r="F260" i="1"/>
  <c r="F235" i="1"/>
  <c r="F81" i="1"/>
  <c r="F80" i="1"/>
  <c r="F306" i="1"/>
  <c r="F305" i="1"/>
  <c r="F304" i="1"/>
  <c r="F301" i="1"/>
  <c r="F300" i="1"/>
  <c r="F299" i="1"/>
  <c r="F298" i="1"/>
  <c r="F297" i="1"/>
  <c r="F266" i="1"/>
  <c r="F265" i="1"/>
  <c r="F264" i="1"/>
  <c r="F263" i="1"/>
  <c r="F262" i="1"/>
  <c r="F259" i="1"/>
  <c r="F257" i="1"/>
  <c r="F256" i="1"/>
  <c r="F255" i="1"/>
  <c r="F250" i="1"/>
  <c r="C249" i="1"/>
  <c r="F249" i="1" s="1"/>
  <c r="F248" i="1"/>
  <c r="F247" i="1"/>
  <c r="F246" i="1"/>
  <c r="C223" i="1"/>
  <c r="F223" i="1" s="1"/>
  <c r="F240" i="1"/>
  <c r="F239" i="1"/>
  <c r="F238" i="1"/>
  <c r="F237" i="1"/>
  <c r="F236" i="1"/>
  <c r="F234" i="1"/>
  <c r="F233" i="1"/>
  <c r="F231" i="1"/>
  <c r="F230" i="1"/>
  <c r="F229" i="1"/>
  <c r="F225" i="1"/>
  <c r="F224" i="1"/>
  <c r="F222" i="1"/>
  <c r="F221" i="1"/>
  <c r="F220" i="1"/>
  <c r="F196" i="1"/>
  <c r="F195" i="1"/>
  <c r="F192" i="1"/>
  <c r="F191" i="1"/>
  <c r="F190" i="1"/>
  <c r="F189" i="1"/>
  <c r="F166" i="1"/>
  <c r="F164" i="1"/>
  <c r="F163" i="1"/>
  <c r="F159" i="1"/>
  <c r="F158" i="1"/>
  <c r="F157" i="1"/>
  <c r="F156" i="1"/>
  <c r="F155" i="1"/>
  <c r="F167" i="1" s="1"/>
  <c r="F149" i="1"/>
  <c r="F147" i="1"/>
  <c r="F146" i="1"/>
  <c r="F141" i="1"/>
  <c r="F140" i="1"/>
  <c r="F139" i="1"/>
  <c r="F138" i="1"/>
  <c r="F88" i="1"/>
  <c r="G116" i="3"/>
  <c r="G115" i="3"/>
  <c r="G109" i="3"/>
  <c r="G108" i="3"/>
  <c r="G107" i="3"/>
  <c r="G106" i="3"/>
  <c r="G105" i="3"/>
  <c r="G104" i="3"/>
  <c r="G103" i="3"/>
  <c r="G102" i="3"/>
  <c r="G101" i="3"/>
  <c r="G100" i="3"/>
  <c r="G99" i="3"/>
  <c r="G98" i="3"/>
  <c r="G97" i="3"/>
  <c r="G96" i="3"/>
  <c r="G95" i="3"/>
  <c r="G94" i="3"/>
  <c r="G93" i="3"/>
  <c r="G92" i="3"/>
  <c r="G91" i="3"/>
  <c r="G90" i="3"/>
  <c r="G89" i="3"/>
  <c r="G88" i="3"/>
  <c r="G82" i="3"/>
  <c r="G81" i="3"/>
  <c r="E76" i="3"/>
  <c r="G72" i="3"/>
  <c r="G73" i="3"/>
  <c r="G74" i="3"/>
  <c r="G75" i="3"/>
  <c r="G71" i="3"/>
  <c r="G70" i="3"/>
  <c r="G69" i="3"/>
  <c r="G68" i="3"/>
  <c r="G67" i="3"/>
  <c r="G66" i="3"/>
  <c r="G65" i="3"/>
  <c r="G59" i="3"/>
  <c r="G58" i="3"/>
  <c r="G57" i="3"/>
  <c r="G56" i="3"/>
  <c r="G55" i="3"/>
  <c r="G54" i="3"/>
  <c r="G53" i="3"/>
  <c r="G47" i="3"/>
  <c r="G46" i="3"/>
  <c r="G45" i="3"/>
  <c r="G44" i="3"/>
  <c r="G43" i="3"/>
  <c r="G42" i="3"/>
  <c r="G41" i="3"/>
  <c r="G40" i="3"/>
  <c r="G34" i="3"/>
  <c r="G33" i="3"/>
  <c r="G32" i="3"/>
  <c r="G30" i="3"/>
  <c r="G29" i="3"/>
  <c r="G28" i="3"/>
  <c r="G27" i="3"/>
  <c r="G15" i="3"/>
  <c r="F93" i="1" s="1"/>
  <c r="G16" i="3"/>
  <c r="G17" i="3"/>
  <c r="G18" i="3"/>
  <c r="G19" i="3"/>
  <c r="G20" i="3"/>
  <c r="G21" i="3"/>
  <c r="G14" i="3"/>
  <c r="G6" i="3"/>
  <c r="F56" i="1" s="1"/>
  <c r="G7" i="3"/>
  <c r="G8" i="3"/>
  <c r="G5" i="3"/>
  <c r="E117" i="3"/>
  <c r="E110" i="3"/>
  <c r="E83" i="3"/>
  <c r="E60" i="3"/>
  <c r="E48" i="3"/>
  <c r="E35" i="3"/>
  <c r="E22" i="3"/>
  <c r="E9" i="3"/>
  <c r="F150" i="1" l="1"/>
  <c r="F197" i="1"/>
  <c r="F183" i="1"/>
  <c r="F92" i="1"/>
  <c r="F323" i="1"/>
  <c r="F307" i="1"/>
  <c r="F292" i="1"/>
  <c r="F211" i="1"/>
  <c r="F241" i="1"/>
  <c r="F55" i="1"/>
  <c r="F91" i="1"/>
  <c r="G35" i="3"/>
  <c r="F57" i="1" s="1"/>
  <c r="G48" i="3"/>
  <c r="F94" i="1" s="1"/>
  <c r="G83" i="3"/>
  <c r="F104" i="1" s="1"/>
  <c r="G117" i="3"/>
  <c r="F105" i="1" s="1"/>
  <c r="G60" i="3"/>
  <c r="F95" i="1" s="1"/>
  <c r="G76" i="3"/>
  <c r="F96" i="1" s="1"/>
  <c r="G110" i="3"/>
  <c r="F102" i="1" s="1"/>
  <c r="G9" i="3"/>
  <c r="F267" i="1"/>
  <c r="G22" i="3"/>
  <c r="F213" i="1" l="1"/>
  <c r="C14" i="1" s="1"/>
  <c r="F325" i="1"/>
  <c r="C15" i="1" s="1"/>
  <c r="F119" i="1"/>
  <c r="F131" i="1" s="1"/>
  <c r="F113" i="1"/>
  <c r="F83" i="1"/>
  <c r="F52" i="1"/>
  <c r="F128" i="1"/>
  <c r="F126" i="1"/>
  <c r="F125" i="1"/>
  <c r="F117" i="1"/>
  <c r="F115" i="1"/>
  <c r="F112" i="1"/>
  <c r="F107" i="1"/>
  <c r="F87" i="1"/>
  <c r="F85" i="1"/>
  <c r="F84" i="1"/>
  <c r="F82" i="1"/>
  <c r="F70" i="1"/>
  <c r="F67" i="1"/>
  <c r="F66" i="1"/>
  <c r="F64" i="1"/>
  <c r="F51" i="1"/>
  <c r="F39" i="1"/>
  <c r="F38" i="1"/>
  <c r="F73" i="1" l="1"/>
  <c r="C7" i="1" s="1"/>
  <c r="C8" i="1"/>
  <c r="C22" i="1" s="1"/>
  <c r="C16" i="1"/>
  <c r="C17" i="1" s="1"/>
  <c r="C18" i="1" s="1"/>
  <c r="C21" i="1" l="1"/>
  <c r="C23" i="1" s="1"/>
  <c r="C9" i="1"/>
  <c r="C24" i="1" l="1"/>
  <c r="C25" i="1" s="1"/>
  <c r="C10" i="1"/>
  <c r="C11" i="1" s="1"/>
</calcChain>
</file>

<file path=xl/sharedStrings.xml><?xml version="1.0" encoding="utf-8"?>
<sst xmlns="http://schemas.openxmlformats.org/spreadsheetml/2006/main" count="872" uniqueCount="327">
  <si>
    <t>ks</t>
  </si>
  <si>
    <t>POČET</t>
  </si>
  <si>
    <t>Stavební prvky</t>
  </si>
  <si>
    <t>Vegetační prvky</t>
  </si>
  <si>
    <t>bm</t>
  </si>
  <si>
    <r>
      <t>m</t>
    </r>
    <r>
      <rPr>
        <vertAlign val="superscript"/>
        <sz val="10"/>
        <color theme="1"/>
        <rFont val="Arial"/>
        <family val="2"/>
        <charset val="238"/>
      </rPr>
      <t>2</t>
    </r>
    <r>
      <rPr>
        <sz val="10"/>
        <color theme="1"/>
        <rFont val="Arial"/>
        <family val="2"/>
        <charset val="238"/>
      </rPr>
      <t xml:space="preserve"> </t>
    </r>
  </si>
  <si>
    <t>MJ</t>
  </si>
  <si>
    <t>Trávník</t>
  </si>
  <si>
    <t xml:space="preserve">POLOŽKA </t>
  </si>
  <si>
    <t>Ostatní náklady</t>
  </si>
  <si>
    <t>Doprava</t>
  </si>
  <si>
    <t>kpl</t>
  </si>
  <si>
    <t>CENA ZA MJ</t>
  </si>
  <si>
    <t>CENA CELKEM</t>
  </si>
  <si>
    <t>Cena celkem bez DPH</t>
  </si>
  <si>
    <t>obruba záhonů v jedlém lese - ocelová pásovina 100 x 5 mm</t>
  </si>
  <si>
    <t>Výsadby - 2. etapa realizace</t>
  </si>
  <si>
    <t>Výsadby - 1. etapa realizace</t>
  </si>
  <si>
    <t>přípravné práce</t>
  </si>
  <si>
    <t>příprava stanoviště</t>
  </si>
  <si>
    <t>orba 20 cm</t>
  </si>
  <si>
    <t>důkladný ruční sběr střepin a zbylých trosek</t>
  </si>
  <si>
    <t>ošetření plochy půdní frézou</t>
  </si>
  <si>
    <t>urování ploch ošetřených herbicidem hrabáním s odstraněním org. zbytků</t>
  </si>
  <si>
    <t>Ostatní prvky</t>
  </si>
  <si>
    <t>dovoz vody pro zálivku do 1000 m</t>
  </si>
  <si>
    <t>odstranění kotvení dřeviny</t>
  </si>
  <si>
    <t>voda pro zálivku záhonů</t>
  </si>
  <si>
    <t>odstranění odumřelých částí rostlin ze záhonu trvalek - 1x / rok</t>
  </si>
  <si>
    <t>ha</t>
  </si>
  <si>
    <r>
      <t>m</t>
    </r>
    <r>
      <rPr>
        <vertAlign val="superscript"/>
        <sz val="10"/>
        <color theme="1"/>
        <rFont val="Arial"/>
        <family val="2"/>
        <charset val="238"/>
      </rPr>
      <t>3</t>
    </r>
  </si>
  <si>
    <t>užitková voda pro zálivku</t>
  </si>
  <si>
    <t>vypletí záhonu květin 2x / rok</t>
  </si>
  <si>
    <t>příprava stanoviště -                                                                       mechanické odstranění sutin a střepin po tornádu</t>
  </si>
  <si>
    <t>smykování (vláčení)</t>
  </si>
  <si>
    <t>urování povrchu hrabáním (pouze plocha výsadeb v 1. etapě realizace) (vláčení)</t>
  </si>
  <si>
    <t>Zatravnění regionální směsí - květnatá louka do polostinných poloh</t>
  </si>
  <si>
    <t>zimoviště pro obojživelníky - vytvoření hromad z nasbíraných větví v okrajových částech pozemku</t>
  </si>
  <si>
    <t>likvidace bylin - ošetření ploch pro výsev bylinného trávníku totálním herbicidem 1x</t>
  </si>
  <si>
    <t>urování povrchu hrabáním (pouze plocha výsadeb v 2. etapě realizace) (vláčení)</t>
  </si>
  <si>
    <t>založení trávníku - bylinný trávník krátce kosený</t>
  </si>
  <si>
    <t>VZROSTLÉ STROMY S KOŘENOVÝM BALEM - 1. etapa realizace</t>
  </si>
  <si>
    <t>zkratka</t>
  </si>
  <si>
    <t>latinský název</t>
  </si>
  <si>
    <t>český název</t>
  </si>
  <si>
    <t>velikost</t>
  </si>
  <si>
    <t>počet ks</t>
  </si>
  <si>
    <t>Acer campestre</t>
  </si>
  <si>
    <t>javor</t>
  </si>
  <si>
    <t>Vk.14-16</t>
  </si>
  <si>
    <t>Capinus betulus</t>
  </si>
  <si>
    <t>habr</t>
  </si>
  <si>
    <t>Sol. vícekmen.3xp          200-250</t>
  </si>
  <si>
    <t>Sorbus torminalis</t>
  </si>
  <si>
    <t>jeřáb</t>
  </si>
  <si>
    <t>Tilia cordata</t>
  </si>
  <si>
    <t>lípa</t>
  </si>
  <si>
    <t>Celkem:</t>
  </si>
  <si>
    <t>VZROSTLÉ STROMY S KOŘENOVÝM BALEM - 2. etapa realizace</t>
  </si>
  <si>
    <t>Quercus robur</t>
  </si>
  <si>
    <t>dub</t>
  </si>
  <si>
    <t>Vk.10-12</t>
  </si>
  <si>
    <t>Quercus petraea</t>
  </si>
  <si>
    <t>Tilia platyphyllos</t>
  </si>
  <si>
    <t>Pinus sylvestris</t>
  </si>
  <si>
    <t>borovice</t>
  </si>
  <si>
    <t>LESNICKÉ VÝPĚSTKY - 1. etapa realizace</t>
  </si>
  <si>
    <t>odrostek 150-250 cm</t>
  </si>
  <si>
    <t>LESNICKÉ VÝPĚSTKY - 2. etapa realizace</t>
  </si>
  <si>
    <t>OVOCNÉ STROMY - 2. etapa realizace</t>
  </si>
  <si>
    <r>
      <t>Malus ´</t>
    </r>
    <r>
      <rPr>
        <sz val="10"/>
        <color theme="1"/>
        <rFont val="Arial"/>
        <family val="2"/>
        <charset val="238"/>
      </rPr>
      <t>Jadernička Moravská´</t>
    </r>
  </si>
  <si>
    <t>jabloň</t>
  </si>
  <si>
    <t>polokmen PK 10-12</t>
  </si>
  <si>
    <r>
      <t xml:space="preserve">Malus </t>
    </r>
    <r>
      <rPr>
        <sz val="10"/>
        <color theme="1"/>
        <rFont val="Arial"/>
        <family val="2"/>
        <charset val="238"/>
      </rPr>
      <t>´Matčino´</t>
    </r>
  </si>
  <si>
    <r>
      <t>Pyrus ´</t>
    </r>
    <r>
      <rPr>
        <sz val="10"/>
        <color theme="1"/>
        <rFont val="Arial"/>
        <family val="2"/>
        <charset val="238"/>
      </rPr>
      <t>Solanka´</t>
    </r>
  </si>
  <si>
    <t>hrušeň</t>
  </si>
  <si>
    <r>
      <t xml:space="preserve">Pyrus </t>
    </r>
    <r>
      <rPr>
        <sz val="10"/>
        <color theme="1"/>
        <rFont val="Arial"/>
        <family val="2"/>
        <charset val="238"/>
      </rPr>
      <t>´Charneuská´</t>
    </r>
  </si>
  <si>
    <r>
      <t>Prunus domestica</t>
    </r>
    <r>
      <rPr>
        <sz val="10"/>
        <color theme="1"/>
        <rFont val="Arial"/>
        <family val="2"/>
        <charset val="238"/>
      </rPr>
      <t xml:space="preserve"> ´Durancie´</t>
    </r>
  </si>
  <si>
    <t>slivoň</t>
  </si>
  <si>
    <r>
      <t xml:space="preserve">Prunus domestica </t>
    </r>
    <r>
      <rPr>
        <sz val="10"/>
        <color theme="1"/>
        <rFont val="Arial"/>
        <family val="2"/>
        <charset val="238"/>
      </rPr>
      <t>´Stanley´</t>
    </r>
  </si>
  <si>
    <r>
      <t>Prunus avium</t>
    </r>
    <r>
      <rPr>
        <sz val="10"/>
        <color theme="1"/>
        <rFont val="Arial"/>
        <family val="2"/>
        <charset val="238"/>
      </rPr>
      <t xml:space="preserve"> ´Burlat´</t>
    </r>
  </si>
  <si>
    <t>třešeň</t>
  </si>
  <si>
    <t>vysokokmen VK 10-12</t>
  </si>
  <si>
    <t>KEŘE - 2. etapa realizace</t>
  </si>
  <si>
    <t>Coryllus avellana</t>
  </si>
  <si>
    <t>líska</t>
  </si>
  <si>
    <t>Kont. 50-70</t>
  </si>
  <si>
    <t>Cornus mas</t>
  </si>
  <si>
    <t>dřín</t>
  </si>
  <si>
    <t>Crataegus monogyna</t>
  </si>
  <si>
    <t>hlohyně</t>
  </si>
  <si>
    <t>Cornus sanguinea</t>
  </si>
  <si>
    <t>swída</t>
  </si>
  <si>
    <t>Ligustrum vulgare</t>
  </si>
  <si>
    <t>ptačí zob</t>
  </si>
  <si>
    <t>Sambucus nigra</t>
  </si>
  <si>
    <t>bez</t>
  </si>
  <si>
    <t>Amelanchier lamarckii</t>
  </si>
  <si>
    <t>muchovník</t>
  </si>
  <si>
    <r>
      <t xml:space="preserve">Ribes rubrum </t>
    </r>
    <r>
      <rPr>
        <sz val="10"/>
        <color theme="1"/>
        <rFont val="Arial"/>
        <family val="2"/>
        <charset val="238"/>
      </rPr>
      <t>´Losan´</t>
    </r>
  </si>
  <si>
    <t>rybíz</t>
  </si>
  <si>
    <r>
      <t xml:space="preserve">Ribes nigra </t>
    </r>
    <r>
      <rPr>
        <sz val="10"/>
        <color theme="1"/>
        <rFont val="Arial"/>
        <family val="2"/>
        <charset val="238"/>
      </rPr>
      <t>´Titania´</t>
    </r>
  </si>
  <si>
    <r>
      <t xml:space="preserve">Ribes x nidigrolaria </t>
    </r>
    <r>
      <rPr>
        <sz val="10"/>
        <color theme="1"/>
        <rFont val="Arial"/>
        <family val="2"/>
        <charset val="238"/>
      </rPr>
      <t>´Josta´</t>
    </r>
  </si>
  <si>
    <t>josta</t>
  </si>
  <si>
    <r>
      <t xml:space="preserve">Rubus ideaeus </t>
    </r>
    <r>
      <rPr>
        <sz val="10"/>
        <color theme="1"/>
        <rFont val="Arial"/>
        <family val="2"/>
        <charset val="238"/>
      </rPr>
      <t>´Polka´</t>
    </r>
  </si>
  <si>
    <t>maliník</t>
  </si>
  <si>
    <t>POPÍNAVÉ DŘEVINY - 2. etapa realizace</t>
  </si>
  <si>
    <t>Parthenocissus tricuspidata ´Veitchii´</t>
  </si>
  <si>
    <t>loubinec</t>
  </si>
  <si>
    <t>Hedera helix</t>
  </si>
  <si>
    <t>břečťan</t>
  </si>
  <si>
    <t>TRVALKY - 2. etapa realizace</t>
  </si>
  <si>
    <t>are</t>
  </si>
  <si>
    <t>Ajuga reptans</t>
  </si>
  <si>
    <t>zběhovec</t>
  </si>
  <si>
    <t>K9</t>
  </si>
  <si>
    <t>asc</t>
  </si>
  <si>
    <t>Allium schoenoprassum</t>
  </si>
  <si>
    <t>pažitka</t>
  </si>
  <si>
    <t>aur</t>
  </si>
  <si>
    <t>Allium ursinum</t>
  </si>
  <si>
    <t>medvědí čes.</t>
  </si>
  <si>
    <t>alu</t>
  </si>
  <si>
    <r>
      <t>Artemisia ludoviciana</t>
    </r>
    <r>
      <rPr>
        <sz val="10"/>
        <color theme="1"/>
        <rFont val="Arial"/>
        <family val="2"/>
        <charset val="238"/>
      </rPr>
      <t xml:space="preserve"> ´Silver Queen´</t>
    </r>
  </si>
  <si>
    <t>pelyněk</t>
  </si>
  <si>
    <t>aag</t>
  </si>
  <si>
    <r>
      <t>Aster ageratoides</t>
    </r>
    <r>
      <rPr>
        <sz val="10"/>
        <color theme="1"/>
        <rFont val="Arial"/>
        <family val="2"/>
        <charset val="238"/>
      </rPr>
      <t xml:space="preserve"> ´Asran´</t>
    </r>
  </si>
  <si>
    <t>astra</t>
  </si>
  <si>
    <t>bco</t>
  </si>
  <si>
    <t>Bergenia cordifolia</t>
  </si>
  <si>
    <t>škornice</t>
  </si>
  <si>
    <t>dor</t>
  </si>
  <si>
    <t>Doronicum orientale</t>
  </si>
  <si>
    <t>kamzičník</t>
  </si>
  <si>
    <t>epu</t>
  </si>
  <si>
    <r>
      <t xml:space="preserve">Echinacea purpurea </t>
    </r>
    <r>
      <rPr>
        <sz val="10"/>
        <color theme="1"/>
        <rFont val="Arial"/>
        <family val="2"/>
        <charset val="238"/>
      </rPr>
      <t>´Magnus´</t>
    </r>
  </si>
  <si>
    <t>třapatkovka</t>
  </si>
  <si>
    <t>fve</t>
  </si>
  <si>
    <t>Fragaria vesca - trsnatá</t>
  </si>
  <si>
    <t>měsíční jah.</t>
  </si>
  <si>
    <t>fan</t>
  </si>
  <si>
    <r>
      <t xml:space="preserve">Fragaria x ananassa </t>
    </r>
    <r>
      <rPr>
        <sz val="10"/>
        <color theme="1"/>
        <rFont val="Arial"/>
        <family val="2"/>
        <charset val="238"/>
      </rPr>
      <t>´Clery´</t>
    </r>
  </si>
  <si>
    <t>jahoda velkop.</t>
  </si>
  <si>
    <t>hli</t>
  </si>
  <si>
    <t>Hemerocallis lilioasphodelus</t>
  </si>
  <si>
    <t>denivka</t>
  </si>
  <si>
    <t>hsi</t>
  </si>
  <si>
    <r>
      <t xml:space="preserve">Hosta sieboldiana </t>
    </r>
    <r>
      <rPr>
        <sz val="10"/>
        <color theme="1"/>
        <rFont val="Arial"/>
        <family val="2"/>
        <charset val="238"/>
      </rPr>
      <t>´Elegans´</t>
    </r>
  </si>
  <si>
    <t>bohyška</t>
  </si>
  <si>
    <t>lan</t>
  </si>
  <si>
    <r>
      <t xml:space="preserve">Lavandula x angustifolia </t>
    </r>
    <r>
      <rPr>
        <sz val="10"/>
        <color theme="1"/>
        <rFont val="Arial"/>
        <family val="2"/>
        <charset val="238"/>
      </rPr>
      <t>´Hidcote Blue´</t>
    </r>
  </si>
  <si>
    <t>levandule</t>
  </si>
  <si>
    <t>mof</t>
  </si>
  <si>
    <t>Melissa officinalis</t>
  </si>
  <si>
    <t>meduňka</t>
  </si>
  <si>
    <t>mpi</t>
  </si>
  <si>
    <t>Menta x piperita</t>
  </si>
  <si>
    <t>máta</t>
  </si>
  <si>
    <t>ovu</t>
  </si>
  <si>
    <t>Origanum vulgare</t>
  </si>
  <si>
    <t>dobromysl</t>
  </si>
  <si>
    <t>pel</t>
  </si>
  <si>
    <t>Primula elatior</t>
  </si>
  <si>
    <t>petrklíč</t>
  </si>
  <si>
    <t>tvu</t>
  </si>
  <si>
    <r>
      <t>Thymus vulgaris</t>
    </r>
    <r>
      <rPr>
        <sz val="10"/>
        <color theme="1"/>
        <rFont val="Arial"/>
        <family val="2"/>
        <charset val="238"/>
      </rPr>
      <t xml:space="preserve"> ´Compactus´</t>
    </r>
  </si>
  <si>
    <t>tymián</t>
  </si>
  <si>
    <r>
      <t>Alcea rosea</t>
    </r>
    <r>
      <rPr>
        <sz val="10"/>
        <color theme="1"/>
        <rFont val="Arial"/>
        <family val="2"/>
        <charset val="238"/>
      </rPr>
      <t xml:space="preserve"> ´Nigra´</t>
    </r>
  </si>
  <si>
    <t>topolovka</t>
  </si>
  <si>
    <r>
      <t xml:space="preserve">Geranium </t>
    </r>
    <r>
      <rPr>
        <sz val="10"/>
        <color theme="1"/>
        <rFont val="Arial"/>
        <family val="2"/>
        <charset val="238"/>
      </rPr>
      <t>´Gerwat´ ROZANNE</t>
    </r>
  </si>
  <si>
    <t>kakost</t>
  </si>
  <si>
    <t>Levisticum officinale</t>
  </si>
  <si>
    <t>libeček</t>
  </si>
  <si>
    <t>Salvia officinalis</t>
  </si>
  <si>
    <t>šalvěj</t>
  </si>
  <si>
    <t>CIBULOVINY</t>
  </si>
  <si>
    <t>gni</t>
  </si>
  <si>
    <t>Galanthus nivalis</t>
  </si>
  <si>
    <t>sněženka</t>
  </si>
  <si>
    <t>I. jakost</t>
  </si>
  <si>
    <t>mar</t>
  </si>
  <si>
    <t>Muscari armeniacum</t>
  </si>
  <si>
    <t>modřenec</t>
  </si>
  <si>
    <t>cena celkem</t>
  </si>
  <si>
    <t>cena za ks</t>
  </si>
  <si>
    <t>cena zahrnuje nákup trvalek, výsadbu, hnojení zásobním hnojivem, mulčování drcenou borkou, zálivka po výsadbě</t>
  </si>
  <si>
    <t>/</t>
  </si>
  <si>
    <t>neprokořenitelná folie u výsadby malin</t>
  </si>
  <si>
    <t>vyvýšené záhony pro pěstování sezónní zeleniny</t>
  </si>
  <si>
    <r>
      <t>NÁSLEDNÁ PÉČE PRO 1. ETAPU REALIZACE -</t>
    </r>
    <r>
      <rPr>
        <b/>
        <sz val="11"/>
        <color theme="1"/>
        <rFont val="Calibri"/>
        <family val="2"/>
        <charset val="238"/>
        <scheme val="minor"/>
      </rPr>
      <t xml:space="preserve"> 1. rok</t>
    </r>
    <r>
      <rPr>
        <sz val="11"/>
        <color theme="1"/>
        <rFont val="Calibri"/>
        <family val="2"/>
        <charset val="238"/>
        <scheme val="minor"/>
      </rPr>
      <t xml:space="preserve"> (dřeviny + květnatá louka)</t>
    </r>
  </si>
  <si>
    <t>Cena celkem bez DPH za 1. rok následné péče pro 1. etapu realizace</t>
  </si>
  <si>
    <r>
      <t>zálivka vzrostlých dřevin 80 l/ks/10x za vegetační období tj. 0,8 m</t>
    </r>
    <r>
      <rPr>
        <vertAlign val="superscript"/>
        <sz val="10"/>
        <color theme="1"/>
        <rFont val="Arial"/>
        <family val="2"/>
        <charset val="238"/>
      </rPr>
      <t>3</t>
    </r>
    <r>
      <rPr>
        <sz val="10"/>
        <color theme="1"/>
        <rFont val="Arial"/>
        <family val="2"/>
        <charset val="238"/>
      </rPr>
      <t>/ ks/rok = 0,8 m</t>
    </r>
    <r>
      <rPr>
        <vertAlign val="superscript"/>
        <sz val="10"/>
        <color theme="1"/>
        <rFont val="Arial"/>
        <family val="2"/>
        <charset val="238"/>
      </rPr>
      <t>3</t>
    </r>
    <r>
      <rPr>
        <sz val="10"/>
        <color theme="1"/>
        <rFont val="Arial"/>
        <family val="2"/>
        <charset val="238"/>
      </rPr>
      <t xml:space="preserve"> x 13 ks= 10,4 m3</t>
    </r>
  </si>
  <si>
    <t>dřeviny</t>
  </si>
  <si>
    <t>květnatá louka</t>
  </si>
  <si>
    <r>
      <t>zálivka lesnických výpěstků 40 l/ks/10x za vegetační období               tj. 0,4 m</t>
    </r>
    <r>
      <rPr>
        <vertAlign val="superscript"/>
        <sz val="10"/>
        <color theme="1"/>
        <rFont val="Arial"/>
        <family val="2"/>
        <charset val="238"/>
      </rPr>
      <t>3</t>
    </r>
    <r>
      <rPr>
        <sz val="10"/>
        <color theme="1"/>
        <rFont val="Arial"/>
        <family val="2"/>
        <charset val="238"/>
      </rPr>
      <t>/ ks/ rok = 0,4 m3 x 58 = 23,2 m3</t>
    </r>
  </si>
  <si>
    <t>užitková voda pro zálivku (10,4+23,2)</t>
  </si>
  <si>
    <t>výchovný řez vzrostlých dřevin (4-6 m)</t>
  </si>
  <si>
    <t>výchovný řez dřevin (do 4 m)</t>
  </si>
  <si>
    <t>kosení květnaté louky 2 x za rok tj. 1519 x 2</t>
  </si>
  <si>
    <r>
      <t>NÁSLEDNÁ PÉČE PRO 1. ETAPU REALIZACE -</t>
    </r>
    <r>
      <rPr>
        <b/>
        <sz val="11"/>
        <color theme="1"/>
        <rFont val="Calibri"/>
        <family val="2"/>
        <charset val="238"/>
        <scheme val="minor"/>
      </rPr>
      <t xml:space="preserve"> 2. rok</t>
    </r>
    <r>
      <rPr>
        <sz val="11"/>
        <color theme="1"/>
        <rFont val="Calibri"/>
        <family val="2"/>
        <charset val="238"/>
        <scheme val="minor"/>
      </rPr>
      <t xml:space="preserve"> (dřeviny + květnatá louka)</t>
    </r>
  </si>
  <si>
    <t>Cena celkem bez DPH za 2. rok následné péče pro 1. etapu realizace</t>
  </si>
  <si>
    <t>Cena celkem bez DPH za 3. rok následné péče pro 1. etapu realizace</t>
  </si>
  <si>
    <t>Cena celkem bez DPH za 4. rok následné péče pro 1. etapu realizace</t>
  </si>
  <si>
    <t>Cena celkem bez DPH za 5. rok následné péče pro 1. etapu realizace</t>
  </si>
  <si>
    <t>Cena celkem bez DPH za 5 let následné péče pro 1. etapu realizace</t>
  </si>
  <si>
    <r>
      <t>zálivka vzrostlých dřevin 80 l/ks/10x za vegetační období tj. 0,8 m</t>
    </r>
    <r>
      <rPr>
        <vertAlign val="superscript"/>
        <sz val="10"/>
        <color theme="1"/>
        <rFont val="Arial"/>
        <family val="2"/>
        <charset val="238"/>
      </rPr>
      <t>3</t>
    </r>
    <r>
      <rPr>
        <sz val="10"/>
        <color theme="1"/>
        <rFont val="Arial"/>
        <family val="2"/>
        <charset val="238"/>
      </rPr>
      <t>/ ks/ 1 rok = 0,8 m</t>
    </r>
    <r>
      <rPr>
        <vertAlign val="superscript"/>
        <sz val="10"/>
        <color theme="1"/>
        <rFont val="Arial"/>
        <family val="2"/>
        <charset val="238"/>
      </rPr>
      <t>3</t>
    </r>
    <r>
      <rPr>
        <sz val="10"/>
        <color theme="1"/>
        <rFont val="Arial"/>
        <family val="2"/>
        <charset val="238"/>
      </rPr>
      <t xml:space="preserve"> x 44 ks = 35,2 m3</t>
    </r>
  </si>
  <si>
    <r>
      <t>zálivka lesnických výpěstků a ovocných stromů 40 l/ks/10x za vegetační období, tj. 0,4 m</t>
    </r>
    <r>
      <rPr>
        <vertAlign val="superscript"/>
        <sz val="10"/>
        <color theme="1"/>
        <rFont val="Arial"/>
        <family val="2"/>
        <charset val="238"/>
      </rPr>
      <t>3</t>
    </r>
    <r>
      <rPr>
        <sz val="10"/>
        <color theme="1"/>
        <rFont val="Arial"/>
        <family val="2"/>
        <charset val="238"/>
      </rPr>
      <t>/ ks/1 rok = 0,4 m3 x 154 ks =  61,6 m</t>
    </r>
    <r>
      <rPr>
        <vertAlign val="superscript"/>
        <sz val="10"/>
        <color theme="1"/>
        <rFont val="Arial"/>
        <family val="2"/>
        <charset val="238"/>
      </rPr>
      <t>3</t>
    </r>
  </si>
  <si>
    <r>
      <t>zálivka keřů a popínavek 10 l/ks/10x za vegetační období                           tj. 0,1 m</t>
    </r>
    <r>
      <rPr>
        <vertAlign val="superscript"/>
        <sz val="10"/>
        <color theme="1"/>
        <rFont val="Arial"/>
        <family val="2"/>
        <charset val="238"/>
      </rPr>
      <t>3</t>
    </r>
    <r>
      <rPr>
        <sz val="10"/>
        <color theme="1"/>
        <rFont val="Arial"/>
        <family val="2"/>
        <charset val="238"/>
      </rPr>
      <t>/ ks/ 1 rok =0,1 m3 x 176 ks=  17,6 m3</t>
    </r>
  </si>
  <si>
    <r>
      <t>NÁSLEDNÁ PÉČE PRO 2. ETAPU REALIZACE -</t>
    </r>
    <r>
      <rPr>
        <b/>
        <sz val="11"/>
        <color theme="1"/>
        <rFont val="Calibri"/>
        <family val="2"/>
        <charset val="238"/>
        <scheme val="minor"/>
      </rPr>
      <t xml:space="preserve"> 1. rok</t>
    </r>
    <r>
      <rPr>
        <sz val="11"/>
        <color theme="1"/>
        <rFont val="Calibri"/>
        <family val="2"/>
        <charset val="238"/>
        <scheme val="minor"/>
      </rPr>
      <t xml:space="preserve"> (dřeviny + květnatá louka+ trvalkové záhony)</t>
    </r>
  </si>
  <si>
    <t>výchovný řez ovocných dřevin</t>
  </si>
  <si>
    <t>porosty</t>
  </si>
  <si>
    <t>zálivka záhonů v jedlém lese - 8 zálivek á10l / 1m2 /1 rok tj. 0,08 m3 x 142m2</t>
  </si>
  <si>
    <t>Cena celkem bez DPH za 1. rok následné péče pro 2. etapu realizace</t>
  </si>
  <si>
    <r>
      <t>NÁSLEDNÁ PÉČE PRO 2. ETAPU REALIZACE -</t>
    </r>
    <r>
      <rPr>
        <b/>
        <sz val="11"/>
        <color theme="1"/>
        <rFont val="Calibri"/>
        <family val="2"/>
        <charset val="238"/>
        <scheme val="minor"/>
      </rPr>
      <t xml:space="preserve"> 2. rok</t>
    </r>
    <r>
      <rPr>
        <sz val="11"/>
        <color theme="1"/>
        <rFont val="Calibri"/>
        <family val="2"/>
        <charset val="238"/>
        <scheme val="minor"/>
      </rPr>
      <t xml:space="preserve"> (dřeviny + květnatá louka+ trvalkové záhony)</t>
    </r>
  </si>
  <si>
    <t>Cena celkem bez DPH za 2. rok následné péče pro 2. etapu realizace</t>
  </si>
  <si>
    <t>Cena celkem bez DPH za 3. rok následné péče pro 2. etapu realizace</t>
  </si>
  <si>
    <t>Cena celkem bez DPH za 4. rok následné péče pro 2. etapu realizace</t>
  </si>
  <si>
    <t>Cena celkem bez DPH za 5. rok následné péče pro 2. etapu realizace</t>
  </si>
  <si>
    <t>Cena celkem bez DPH za 5 let následné péče pro 2. etapu realizace</t>
  </si>
  <si>
    <t>rozprostření a urovnání ornice ze skrývky před výstavbou  (celková plocha výsevu 2.etapy vyjma plochy štěrkového trávníku)</t>
  </si>
  <si>
    <t>lokální hloubkové narušení míst uhutněných pohybem strojů a osob - orba 20 cm (cca 30% celkové osazované plochy tj 6494x0,3)</t>
  </si>
  <si>
    <t>ošetření plochy půdní frézou (srovnání ploch po orbě a likvidace buřeně s odnosem organických zbytků - celá plocha realizace 2.etapy vyjma štěrkových trávníků)</t>
  </si>
  <si>
    <t xml:space="preserve">založení trávníku -štěrkový trávník </t>
  </si>
  <si>
    <t>opatření koryt a vsaků pro dešťovou vodu kameny různých velikostí o prům. 30-70 cm</t>
  </si>
  <si>
    <t>t</t>
  </si>
  <si>
    <t>čmelín včetně kamenného soklu</t>
  </si>
  <si>
    <t>hmyzí hotel včetně kotvení</t>
  </si>
  <si>
    <t>pokosení trávníku parkového 8 x za rok a trávníku štěrkového ve středovém kruhu, u jedlého lesa a u vjezdů do garáží(bylinný 610m2+2745 m2)x8</t>
  </si>
  <si>
    <t>kosení květnaté louky 3 x za rok a trávníku štěrkového pro příjezd hasičů k chatkám = 6494 m2+81 m2 x 3</t>
  </si>
  <si>
    <t>kosení květnaté louky 2 x za rok a trávníku štěrkového pro příjezd hasičů k chatkám = 6494 m2+81 m2 x 2</t>
  </si>
  <si>
    <t>dosev bylinného a štěrkového trávníku (cca 30% celkové plochy) tj. (610 m2+2826 m2) x 0,3</t>
  </si>
  <si>
    <r>
      <t>NÁSLEDNÁ PÉČE PRO 2. ETAPU REALIZACE -</t>
    </r>
    <r>
      <rPr>
        <b/>
        <sz val="11"/>
        <color theme="1"/>
        <rFont val="Calibri"/>
        <family val="2"/>
        <charset val="238"/>
        <scheme val="minor"/>
      </rPr>
      <t xml:space="preserve"> 4. rok</t>
    </r>
    <r>
      <rPr>
        <sz val="11"/>
        <color theme="1"/>
        <rFont val="Calibri"/>
        <family val="2"/>
        <charset val="238"/>
        <scheme val="minor"/>
      </rPr>
      <t xml:space="preserve"> (dřeviny)</t>
    </r>
  </si>
  <si>
    <r>
      <t>NÁSLEDNÁ PÉČE PRO 1. ETAPU REALIZACE -</t>
    </r>
    <r>
      <rPr>
        <b/>
        <sz val="11"/>
        <color theme="1"/>
        <rFont val="Calibri"/>
        <family val="2"/>
        <charset val="238"/>
        <scheme val="minor"/>
      </rPr>
      <t xml:space="preserve"> 4. rok</t>
    </r>
    <r>
      <rPr>
        <sz val="11"/>
        <color theme="1"/>
        <rFont val="Calibri"/>
        <family val="2"/>
        <charset val="238"/>
        <scheme val="minor"/>
      </rPr>
      <t xml:space="preserve"> (dřeviny)</t>
    </r>
  </si>
  <si>
    <t>nepravidlné kamenné šlapáky do jedlých záhonů</t>
  </si>
  <si>
    <t>cena zahrnuje nákup výpěstků, výsadbu, výkop jam, zeminu pro 50% výměnu, vícesložkové zásobní hnojivo, zeolity a hydroabsorbenty</t>
  </si>
  <si>
    <t xml:space="preserve"> 1 kůlem, mulčování drcenou borkou, drátěná chránička proti okusu, nátěr bílé barvy (přesná specifikace množství materiálu viz. TZ)</t>
  </si>
  <si>
    <t xml:space="preserve"> do výsadbové jámy, zálivku po výsadbě, kotvení vzrostlých dřevin 3 kůly,lesnických výpěstků a ovocných dřevin</t>
  </si>
  <si>
    <t>drátěná oplocenka o výšce 150 cm- dočasné oplocení výsadeb</t>
  </si>
  <si>
    <t>akátové kůly 2,3 m v rozestupech 3 m s pozinkovaným pletivem s oky 5x11 cm spojenými svárem, cena za materiál i práci</t>
  </si>
  <si>
    <t>geodetické vytyčení výsadeb</t>
  </si>
  <si>
    <t>zkouška propustnosti podloží výsadbových jam vzrostlých dřevin</t>
  </si>
  <si>
    <t>chránička proti okusu, nátěr bílé barvy u vicekmenů s chemickou ochranou proti okusu (přesná specifikace množství materiálu viz. TZ)</t>
  </si>
  <si>
    <t xml:space="preserve">do výsadbové jámy, případné odvodnění jámy, zálivku po výsadbě, kotvení 1 nebo třemi kůly, mulčování drcenou borkou drátěná </t>
  </si>
  <si>
    <t>geodetické vytyčení sítí a hranic pozemku</t>
  </si>
  <si>
    <t>( u 30 % vysazovaných dřevin) 44x0,3</t>
  </si>
  <si>
    <t>cena za metriál  a instalaci, specifikace použitého materiálu a substrátu viz technická zpráva</t>
  </si>
  <si>
    <t>dřevěné masivní lavice</t>
  </si>
  <si>
    <t>kosení květnaté louky 3 x za rok (v 1. roce častější pro ods. kvetoucích plevelů, celá oplocená plocha realizovaná v 1.etapě) tj. 1519 x 3</t>
  </si>
  <si>
    <r>
      <t>NÁSLEDNÁ PÉČE PRO 1. ETAPU REALIZACE -</t>
    </r>
    <r>
      <rPr>
        <b/>
        <sz val="11"/>
        <color theme="1"/>
        <rFont val="Calibri"/>
        <family val="2"/>
        <charset val="238"/>
        <scheme val="minor"/>
      </rPr>
      <t xml:space="preserve"> 3. rok</t>
    </r>
    <r>
      <rPr>
        <sz val="11"/>
        <color theme="1"/>
        <rFont val="Calibri"/>
        <family val="2"/>
        <charset val="238"/>
        <scheme val="minor"/>
      </rPr>
      <t xml:space="preserve"> (dřeviny + květnatá louka)</t>
    </r>
  </si>
  <si>
    <t>znovuuvázaní dřevin ke kůlu (20% vysazených dřevin) 71x0,3</t>
  </si>
  <si>
    <t>kontrola a případná oprava kotvní a chrániček proti okusu (20% vysazených dřevin)</t>
  </si>
  <si>
    <t>kontrola a případná oprava kotvení a chrániček proti okusu (20% vysazených dřevin)</t>
  </si>
  <si>
    <r>
      <t>NÁSLEDNÁ PÉČE PRO 1. ETAPU REALIZACE -</t>
    </r>
    <r>
      <rPr>
        <b/>
        <sz val="11"/>
        <color theme="1"/>
        <rFont val="Calibri"/>
        <family val="2"/>
        <charset val="238"/>
        <scheme val="minor"/>
      </rPr>
      <t xml:space="preserve"> 5. rok</t>
    </r>
    <r>
      <rPr>
        <sz val="11"/>
        <color theme="1"/>
        <rFont val="Calibri"/>
        <family val="2"/>
        <charset val="238"/>
        <scheme val="minor"/>
      </rPr>
      <t xml:space="preserve"> (dřeviny)</t>
    </r>
  </si>
  <si>
    <t>kontrola a případná oprava kotvení a chrániček proti okusu (20% vysazených dřevin) tj. 230 x 0,2</t>
  </si>
  <si>
    <r>
      <t xml:space="preserve">odstranění dočasného oplocení 1. etapy realizace </t>
    </r>
    <r>
      <rPr>
        <u/>
        <sz val="10"/>
        <color theme="1"/>
        <rFont val="Arial"/>
        <family val="2"/>
        <charset val="238"/>
      </rPr>
      <t>po!</t>
    </r>
    <r>
      <rPr>
        <sz val="10"/>
        <color theme="1"/>
        <rFont val="Arial"/>
        <family val="2"/>
        <charset val="238"/>
      </rPr>
      <t xml:space="preserve"> skončení veškerých realizačních prací</t>
    </r>
  </si>
  <si>
    <r>
      <t>NÁSLEDNÁ PÉČE PRO 2. ETAPU REALIZACE -</t>
    </r>
    <r>
      <rPr>
        <b/>
        <sz val="11"/>
        <color theme="1"/>
        <rFont val="Calibri"/>
        <family val="2"/>
        <charset val="238"/>
        <scheme val="minor"/>
      </rPr>
      <t xml:space="preserve"> 3. rok</t>
    </r>
    <r>
      <rPr>
        <sz val="11"/>
        <color theme="1"/>
        <rFont val="Calibri"/>
        <family val="2"/>
        <charset val="238"/>
        <scheme val="minor"/>
      </rPr>
      <t xml:space="preserve"> (dřeviny + květnatá louka+ trvalkové záhony)</t>
    </r>
  </si>
  <si>
    <t>znovuuvázaní dřevin ke kůlu (vzrostlé stromy + lesnické výp. +ovocné stromy +popínavky - 20 % vysazovaných) tj. 230 x 0,2</t>
  </si>
  <si>
    <t>odstranění kotvení dřeviny (vzrostlé stromy + lesnické výpěstky + ovocné dřeviny + chrnáničky u popínavých dřevin)</t>
  </si>
  <si>
    <r>
      <t>NÁSLEDNÁ PÉČE PRO 2. ETAPU REALIZACE -</t>
    </r>
    <r>
      <rPr>
        <b/>
        <sz val="11"/>
        <color theme="1"/>
        <rFont val="Calibri"/>
        <family val="2"/>
        <charset val="238"/>
        <scheme val="minor"/>
      </rPr>
      <t xml:space="preserve"> 5. rok</t>
    </r>
    <r>
      <rPr>
        <sz val="11"/>
        <color theme="1"/>
        <rFont val="Calibri"/>
        <family val="2"/>
        <charset val="238"/>
        <scheme val="minor"/>
      </rPr>
      <t xml:space="preserve"> (dřeviny)</t>
    </r>
  </si>
  <si>
    <t>POZNÁMKA:</t>
  </si>
  <si>
    <t>( u 50 % vysazovaných dřevin)</t>
  </si>
  <si>
    <t>dřevěný kompostér u doupěte</t>
  </si>
  <si>
    <t>1. ETAPA REALIZACE - Vegetační úpravy</t>
  </si>
  <si>
    <t>2. ETAPA REALIZACE - Vegetační úpravy</t>
  </si>
  <si>
    <t>zábrany z akátové kulatiny proti vjezdu do písečné duny</t>
  </si>
  <si>
    <t>odplevelní a úprava zálivkových mís, případné odstranění výmladků</t>
  </si>
  <si>
    <t>u 50% vysazených vzrostlých dřevin a lesnických výpěstků 71 ks x 0,5</t>
  </si>
  <si>
    <r>
      <t>zálivka vzrostlých dřevin 60 l/ks/6x za vegetační období tj. 0,36 m</t>
    </r>
    <r>
      <rPr>
        <vertAlign val="superscript"/>
        <sz val="10"/>
        <color theme="1"/>
        <rFont val="Arial"/>
        <family val="2"/>
        <charset val="238"/>
      </rPr>
      <t>3</t>
    </r>
    <r>
      <rPr>
        <sz val="10"/>
        <color theme="1"/>
        <rFont val="Arial"/>
        <family val="2"/>
        <charset val="238"/>
      </rPr>
      <t>/ ks/rok = 0,36 m</t>
    </r>
    <r>
      <rPr>
        <vertAlign val="superscript"/>
        <sz val="10"/>
        <color theme="1"/>
        <rFont val="Arial"/>
        <family val="2"/>
        <charset val="238"/>
      </rPr>
      <t>3</t>
    </r>
    <r>
      <rPr>
        <sz val="10"/>
        <color theme="1"/>
        <rFont val="Arial"/>
        <family val="2"/>
        <charset val="238"/>
      </rPr>
      <t xml:space="preserve"> x 13 ks= 4,68 m3</t>
    </r>
  </si>
  <si>
    <r>
      <t>zálivka lesnických výpěstků 20 l/ks/6x za vegetační období               tj. 0,12 m</t>
    </r>
    <r>
      <rPr>
        <vertAlign val="superscript"/>
        <sz val="10"/>
        <color theme="1"/>
        <rFont val="Arial"/>
        <family val="2"/>
        <charset val="238"/>
      </rPr>
      <t>3</t>
    </r>
    <r>
      <rPr>
        <sz val="10"/>
        <color theme="1"/>
        <rFont val="Arial"/>
        <family val="2"/>
        <charset val="238"/>
      </rPr>
      <t>/ ks/ rok = 0,12 m3 x 58 = 6,96 m3</t>
    </r>
  </si>
  <si>
    <r>
      <t xml:space="preserve">natření kmene nátěrem bílé barvy proti korní spále </t>
    </r>
    <r>
      <rPr>
        <i/>
        <sz val="9"/>
        <color theme="1"/>
        <rFont val="Arial"/>
        <family val="2"/>
        <charset val="238"/>
      </rPr>
      <t>(materiál i práce)</t>
    </r>
  </si>
  <si>
    <t>u 50% vysazených dřevin tj. 230 ks x 0,5</t>
  </si>
  <si>
    <r>
      <t>zálivka vzrostlých dřevin 60 l/ks/6x za vegetační období tj. 0,36 m</t>
    </r>
    <r>
      <rPr>
        <vertAlign val="superscript"/>
        <sz val="10"/>
        <color theme="1"/>
        <rFont val="Arial"/>
        <family val="2"/>
        <charset val="238"/>
      </rPr>
      <t>3</t>
    </r>
    <r>
      <rPr>
        <sz val="10"/>
        <color theme="1"/>
        <rFont val="Arial"/>
        <family val="2"/>
        <charset val="238"/>
      </rPr>
      <t>/ ks/ 1 rok = 0,36 m</t>
    </r>
    <r>
      <rPr>
        <vertAlign val="superscript"/>
        <sz val="10"/>
        <color theme="1"/>
        <rFont val="Arial"/>
        <family val="2"/>
        <charset val="238"/>
      </rPr>
      <t>3</t>
    </r>
    <r>
      <rPr>
        <sz val="10"/>
        <color theme="1"/>
        <rFont val="Arial"/>
        <family val="2"/>
        <charset val="238"/>
      </rPr>
      <t xml:space="preserve"> x 44 ks = 15,84 m3</t>
    </r>
  </si>
  <si>
    <r>
      <t>zálivka lesnických výpěstků a ovocných stromů 20 l/ks/6x za vegetační období, tj. 0,12 m</t>
    </r>
    <r>
      <rPr>
        <vertAlign val="superscript"/>
        <sz val="10"/>
        <color theme="1"/>
        <rFont val="Arial"/>
        <family val="2"/>
        <charset val="238"/>
      </rPr>
      <t>3</t>
    </r>
    <r>
      <rPr>
        <sz val="10"/>
        <color theme="1"/>
        <rFont val="Arial"/>
        <family val="2"/>
        <charset val="238"/>
      </rPr>
      <t>/ ks/1 rok = 0,12 m3 x 154 ks =  18,48 m</t>
    </r>
    <r>
      <rPr>
        <vertAlign val="superscript"/>
        <sz val="10"/>
        <color theme="1"/>
        <rFont val="Arial"/>
        <family val="2"/>
        <charset val="238"/>
      </rPr>
      <t>3</t>
    </r>
  </si>
  <si>
    <r>
      <t>zálivka keřů a popínavek 5 l/ks/6x za vegetační období                           tj. 0,03 m</t>
    </r>
    <r>
      <rPr>
        <vertAlign val="superscript"/>
        <sz val="10"/>
        <color theme="1"/>
        <rFont val="Arial"/>
        <family val="2"/>
        <charset val="238"/>
      </rPr>
      <t>3</t>
    </r>
    <r>
      <rPr>
        <sz val="10"/>
        <color theme="1"/>
        <rFont val="Arial"/>
        <family val="2"/>
        <charset val="238"/>
      </rPr>
      <t>/ ks/ 1 rok =0,03 m3 x 176 ks=  5,28 m3</t>
    </r>
  </si>
  <si>
    <r>
      <t xml:space="preserve">natření kmene nátěrem bílé barvy proti korní spále (vzrostlé dřeviny + lesnické výpěstky + ovocné stromy) </t>
    </r>
    <r>
      <rPr>
        <i/>
        <sz val="10"/>
        <color theme="1"/>
        <rFont val="Arial"/>
        <family val="2"/>
        <charset val="238"/>
      </rPr>
      <t>(materiál i práce)</t>
    </r>
  </si>
  <si>
    <t>Přesná specifikace potřebného množství materiálů, požadovaných povrchových úprav apod. viz. Technická zpráva.</t>
  </si>
  <si>
    <t>znovuuvázaní dřevin ke kůlu (vzrostlé stromy + lesnické výp. +ovocné stromy +popínavky, 20 % vysazovaných) tj. 230 x 0,2</t>
  </si>
  <si>
    <t>POZNÁMKA: Cena za kus zahrnuje cenu za výpěstek, práci při vysazení i pomocný materiál</t>
  </si>
  <si>
    <t xml:space="preserve"> - podrobný postup výsadby a množství pomocného materiálu uvedeno v TZ</t>
  </si>
  <si>
    <t>vzrostlé stromy s kořenovým balem, ok14-16</t>
  </si>
  <si>
    <t>vzrostlé stromy s kořenovým balem, vícekmen do 3 m</t>
  </si>
  <si>
    <t>stromy - lesnické výpěstky (odrostky vel. 150-250 cm)</t>
  </si>
  <si>
    <t>popínavé dřeviny u stěny garáží</t>
  </si>
  <si>
    <t>výsadba cibulovin do trávníku (4000 ks cibulovin)</t>
  </si>
  <si>
    <t>záhony s trvalkami a jedlými trvalkami (880 ks trvalek)</t>
  </si>
  <si>
    <t>okrasné a ovocné keře - kontejnerované, vel. 50 - 70 cm</t>
  </si>
  <si>
    <t>ovocné stromy - polokmen</t>
  </si>
  <si>
    <t>stromy - lesnické výpěstky</t>
  </si>
  <si>
    <t>vzrostlé stromy s kořenovým balem, ok 10-12</t>
  </si>
  <si>
    <t>dřevěný materiál ze zdrojů města, cena pouze za instalaci a kotvící materiál</t>
  </si>
  <si>
    <t>Ceny za jednotlivé položky zahrnují potřebný materiál a práci na instalaci pokud není uvedeno jinak.</t>
  </si>
  <si>
    <t>OBNOVA DĚTSKÉHO MĚSTEČKA V HODONÍNĚ</t>
  </si>
  <si>
    <t>OBJEKT: SO6100 Vegetační úpravy</t>
  </si>
  <si>
    <t>Přehled odborného cenového odhadu - stavebního objektu</t>
  </si>
  <si>
    <t>1.etapa</t>
  </si>
  <si>
    <t>2. etapa</t>
  </si>
  <si>
    <t>NÁKLADY NA REALIZACI</t>
  </si>
  <si>
    <t>Celkem bez DPH</t>
  </si>
  <si>
    <t>Celkem včetně DPH 21%</t>
  </si>
  <si>
    <t>DPH 21%</t>
  </si>
  <si>
    <t>NÁKLADY NA NÁSLEDNOU PÉČI ZA 5 LET</t>
  </si>
  <si>
    <t>CENA CELKEM ZA 1. I 2. ETAPU REALIZACE VČETNĚ NÁSLEDNÉ PÉČE</t>
  </si>
  <si>
    <t>1.etapa; realizace + následná péče</t>
  </si>
  <si>
    <t>2. etapa; realizace + následná péče</t>
  </si>
  <si>
    <t>druh odpadu: Beton
kód:170 101
způsob nakládání s odpadem:Recyklace</t>
  </si>
  <si>
    <t>druh odpadu: Cihly
kód:170 102
způsob nakládání s odpadem:Recyklace</t>
  </si>
  <si>
    <t>druh odpadu: Směsi betonu, tašek a cihel
kód:170 107
způsob nakládání s odpadem:Recyklace</t>
  </si>
  <si>
    <t>druh odpadu: Dřevo
kód:170 201
způsob nakládání s odpadem:Energetické využití (topení)</t>
  </si>
  <si>
    <t>druh odpadu: Sklo
kód:170 202	
způsob nakládání s odpadem:Recyklace</t>
  </si>
  <si>
    <t>druh odpadu: Plasty
kód:170 203
způsob nakládání s odpadem:Recyklace</t>
  </si>
  <si>
    <t>druh odpadu: Kovy
kód:170 405
způsob nakládání s odpadem:Recyklace</t>
  </si>
  <si>
    <t>druh odpadu: Zemina a kamení	
kód:170 504	
způsob nakládání s odpadem:Terénní úpravy</t>
  </si>
  <si>
    <t>druh odpadu: Stavení materiál na bázi sádry
kód:170 802
způsob nakládání s odpadem:Recyklace</t>
  </si>
  <si>
    <t>položka doplněna</t>
  </si>
  <si>
    <t xml:space="preserve">zrušena výměra: 
plocha pro případný příjezd hasičů k chatkám 81 m2; před vjezdy do soukromých garáží 1527 m2; celkem -1608m2
</t>
  </si>
  <si>
    <t>štěrkový trávník v centrálním kruhu 1109 m2, u jedlého lesa 109 m2</t>
  </si>
  <si>
    <t>položka informační tabule odstraněna</t>
  </si>
  <si>
    <t>položka upravena a doplněn komentář</t>
  </si>
  <si>
    <t>položka upravena - výměra</t>
  </si>
  <si>
    <t>počet lavic umístěných na zpevněné ploše 10
počet lavic umístěných volně v travnaté ploše 31 (včetně štěrkového lože 60x160-200 cm, hloubky 30 cm. Vyplněné štěrkem frakce 16/32. 
cena za materiál a instalaci včetně betonového základu</t>
  </si>
  <si>
    <t>všechny položky odpadů obsahují demolici, frézování, řezání, manipulaci, naložení, přemístění a uložení</t>
  </si>
  <si>
    <t>druh odpadu: Asfaltové směsi neuvedené pod číslem 17 03 01
kód:170 302
způsob nakládání s odpadem:Recyklace nebo skládka</t>
  </si>
  <si>
    <t>cena zahrnuje souvrství, osetí ploch, osivo a utužení, včetně úpravy a zhutnění zemní pláně</t>
  </si>
  <si>
    <t>koordinace s jinou stavbou</t>
  </si>
  <si>
    <r>
      <t>Vodorovné přemístění výkopku nebo sypaniny po suchu na obvyklém dopravním prostředku, s naložení výkopku se složením s rozhrnutím na vzdálenost přes 50 do 500 m (v ploše areálu) v místě štěrkového trávníku (244 m</t>
    </r>
    <r>
      <rPr>
        <i/>
        <vertAlign val="superscript"/>
        <sz val="9"/>
        <color theme="1"/>
        <rFont val="Arial"/>
        <family val="2"/>
        <charset val="238"/>
      </rPr>
      <t>3</t>
    </r>
    <r>
      <rPr>
        <i/>
        <sz val="9"/>
        <color theme="1"/>
        <rFont val="Arial"/>
        <family val="2"/>
        <charset val="238"/>
      </rPr>
      <t>) bude součástí jiné stavby, nutná koordinace</t>
    </r>
  </si>
  <si>
    <t>doplněn popis</t>
  </si>
  <si>
    <t>štěrkové lože pod 31 ks lavic- materiál a práce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</si>
</sst>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&quot;Kč&quot;"/>
    <numFmt numFmtId="165" formatCode="0.000"/>
  </numFmts>
  <fonts count="18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vertAlign val="superscript"/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i/>
      <sz val="9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0"/>
      <color rgb="FF0000FF"/>
      <name val="Arial"/>
      <family val="2"/>
      <charset val="238"/>
    </font>
    <font>
      <i/>
      <sz val="10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color rgb="FFC00000"/>
      <name val="Arial"/>
      <family val="2"/>
      <charset val="238"/>
    </font>
    <font>
      <sz val="10"/>
      <name val="Arial"/>
      <family val="2"/>
      <charset val="238"/>
    </font>
    <font>
      <u/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i/>
      <vertAlign val="superscript"/>
      <sz val="9"/>
      <color theme="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7">
    <xf numFmtId="0" fontId="0" fillId="0" borderId="0" xfId="0"/>
    <xf numFmtId="1" fontId="0" fillId="0" borderId="0" xfId="0" applyNumberFormat="1"/>
    <xf numFmtId="0" fontId="2" fillId="0" borderId="1" xfId="0" applyFont="1" applyBorder="1" applyAlignment="1">
      <alignment horizontal="left" wrapText="1"/>
    </xf>
    <xf numFmtId="0" fontId="1" fillId="2" borderId="1" xfId="0" applyFont="1" applyFill="1" applyBorder="1"/>
    <xf numFmtId="0" fontId="2" fillId="0" borderId="1" xfId="0" applyFont="1" applyBorder="1"/>
    <xf numFmtId="0" fontId="1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/>
    <xf numFmtId="164" fontId="2" fillId="0" borderId="1" xfId="0" applyNumberFormat="1" applyFont="1" applyBorder="1" applyAlignment="1">
      <alignment horizontal="center"/>
    </xf>
    <xf numFmtId="1" fontId="4" fillId="0" borderId="1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right"/>
    </xf>
    <xf numFmtId="164" fontId="1" fillId="0" borderId="0" xfId="0" applyNumberFormat="1" applyFont="1" applyAlignment="1">
      <alignment horizontal="center"/>
    </xf>
    <xf numFmtId="0" fontId="2" fillId="0" borderId="1" xfId="0" applyFont="1" applyBorder="1" applyAlignment="1">
      <alignment wrapText="1"/>
    </xf>
    <xf numFmtId="164" fontId="2" fillId="0" borderId="1" xfId="0" applyNumberFormat="1" applyFont="1" applyBorder="1"/>
    <xf numFmtId="1" fontId="2" fillId="0" borderId="1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" fillId="2" borderId="1" xfId="0" applyFont="1" applyFill="1" applyBorder="1" applyAlignment="1">
      <alignment horizontal="right"/>
    </xf>
    <xf numFmtId="164" fontId="1" fillId="0" borderId="1" xfId="0" applyNumberFormat="1" applyFont="1" applyBorder="1" applyAlignment="1">
      <alignment horizontal="right"/>
    </xf>
    <xf numFmtId="164" fontId="0" fillId="0" borderId="0" xfId="0" applyNumberFormat="1"/>
    <xf numFmtId="0" fontId="1" fillId="2" borderId="1" xfId="0" applyFont="1" applyFill="1" applyBorder="1" applyAlignment="1">
      <alignment wrapText="1"/>
    </xf>
    <xf numFmtId="0" fontId="0" fillId="0" borderId="1" xfId="0" applyBorder="1"/>
    <xf numFmtId="165" fontId="2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10" fillId="0" borderId="1" xfId="0" applyFont="1" applyBorder="1" applyAlignment="1">
      <alignment horizontal="left" wrapText="1"/>
    </xf>
    <xf numFmtId="0" fontId="10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top" wrapText="1"/>
    </xf>
    <xf numFmtId="0" fontId="1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wrapText="1"/>
    </xf>
    <xf numFmtId="0" fontId="9" fillId="0" borderId="1" xfId="0" applyFont="1" applyBorder="1" applyAlignment="1">
      <alignment wrapText="1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justify" vertical="top" wrapText="1"/>
    </xf>
    <xf numFmtId="0" fontId="1" fillId="0" borderId="0" xfId="0" applyFont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justify" vertical="top" wrapText="1"/>
    </xf>
    <xf numFmtId="0" fontId="2" fillId="0" borderId="1" xfId="0" applyFont="1" applyBorder="1" applyAlignment="1">
      <alignment horizontal="justify" vertical="top" wrapText="1"/>
    </xf>
    <xf numFmtId="0" fontId="9" fillId="0" borderId="1" xfId="0" applyFont="1" applyBorder="1" applyAlignment="1">
      <alignment horizontal="left" vertical="top" wrapText="1"/>
    </xf>
    <xf numFmtId="0" fontId="12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164" fontId="0" fillId="0" borderId="1" xfId="0" applyNumberFormat="1" applyBorder="1"/>
    <xf numFmtId="164" fontId="5" fillId="0" borderId="1" xfId="0" applyNumberFormat="1" applyFont="1" applyBorder="1"/>
    <xf numFmtId="0" fontId="1" fillId="3" borderId="2" xfId="0" applyFont="1" applyFill="1" applyBorder="1" applyAlignment="1">
      <alignment vertical="top" wrapText="1"/>
    </xf>
    <xf numFmtId="0" fontId="1" fillId="3" borderId="7" xfId="0" applyFont="1" applyFill="1" applyBorder="1" applyAlignment="1">
      <alignment vertical="top" wrapText="1"/>
    </xf>
    <xf numFmtId="0" fontId="10" fillId="0" borderId="1" xfId="0" applyFont="1" applyBorder="1" applyAlignment="1">
      <alignment horizontal="center" wrapText="1"/>
    </xf>
    <xf numFmtId="164" fontId="1" fillId="0" borderId="0" xfId="0" applyNumberFormat="1" applyFont="1" applyAlignment="1">
      <alignment horizontal="right"/>
    </xf>
    <xf numFmtId="0" fontId="2" fillId="0" borderId="2" xfId="0" applyFont="1" applyBorder="1" applyAlignment="1">
      <alignment horizontal="center"/>
    </xf>
    <xf numFmtId="164" fontId="2" fillId="0" borderId="2" xfId="0" applyNumberFormat="1" applyFont="1" applyBorder="1"/>
    <xf numFmtId="0" fontId="2" fillId="0" borderId="2" xfId="0" applyFont="1" applyBorder="1" applyAlignment="1">
      <alignment wrapText="1"/>
    </xf>
    <xf numFmtId="0" fontId="2" fillId="4" borderId="1" xfId="0" applyFont="1" applyFill="1" applyBorder="1"/>
    <xf numFmtId="1" fontId="2" fillId="4" borderId="1" xfId="0" applyNumberFormat="1" applyFont="1" applyFill="1" applyBorder="1"/>
    <xf numFmtId="0" fontId="2" fillId="4" borderId="1" xfId="0" applyFont="1" applyFill="1" applyBorder="1" applyAlignment="1">
      <alignment horizontal="center"/>
    </xf>
    <xf numFmtId="0" fontId="2" fillId="4" borderId="7" xfId="0" applyFont="1" applyFill="1" applyBorder="1"/>
    <xf numFmtId="1" fontId="2" fillId="4" borderId="7" xfId="0" applyNumberFormat="1" applyFont="1" applyFill="1" applyBorder="1"/>
    <xf numFmtId="0" fontId="2" fillId="4" borderId="7" xfId="0" applyFont="1" applyFill="1" applyBorder="1" applyAlignment="1">
      <alignment horizontal="center"/>
    </xf>
    <xf numFmtId="0" fontId="2" fillId="5" borderId="1" xfId="0" applyFont="1" applyFill="1" applyBorder="1"/>
    <xf numFmtId="1" fontId="2" fillId="5" borderId="1" xfId="0" applyNumberFormat="1" applyFont="1" applyFill="1" applyBorder="1"/>
    <xf numFmtId="0" fontId="2" fillId="5" borderId="1" xfId="0" applyFont="1" applyFill="1" applyBorder="1" applyAlignment="1">
      <alignment horizontal="center"/>
    </xf>
    <xf numFmtId="0" fontId="2" fillId="5" borderId="7" xfId="0" applyFont="1" applyFill="1" applyBorder="1"/>
    <xf numFmtId="1" fontId="2" fillId="5" borderId="7" xfId="0" applyNumberFormat="1" applyFont="1" applyFill="1" applyBorder="1"/>
    <xf numFmtId="0" fontId="2" fillId="5" borderId="7" xfId="0" applyFont="1" applyFill="1" applyBorder="1" applyAlignment="1">
      <alignment horizontal="center"/>
    </xf>
    <xf numFmtId="0" fontId="12" fillId="4" borderId="1" xfId="0" applyFont="1" applyFill="1" applyBorder="1"/>
    <xf numFmtId="1" fontId="12" fillId="4" borderId="1" xfId="0" applyNumberFormat="1" applyFont="1" applyFill="1" applyBorder="1"/>
    <xf numFmtId="0" fontId="12" fillId="4" borderId="1" xfId="0" applyFont="1" applyFill="1" applyBorder="1" applyAlignment="1">
      <alignment horizontal="center"/>
    </xf>
    <xf numFmtId="1" fontId="2" fillId="4" borderId="1" xfId="0" applyNumberFormat="1" applyFont="1" applyFill="1" applyBorder="1" applyAlignment="1">
      <alignment horizontal="center"/>
    </xf>
    <xf numFmtId="1" fontId="2" fillId="4" borderId="1" xfId="0" applyNumberFormat="1" applyFont="1" applyFill="1" applyBorder="1" applyAlignment="1">
      <alignment horizontal="right"/>
    </xf>
    <xf numFmtId="0" fontId="2" fillId="4" borderId="1" xfId="0" applyFont="1" applyFill="1" applyBorder="1" applyAlignment="1">
      <alignment horizontal="right"/>
    </xf>
    <xf numFmtId="1" fontId="2" fillId="5" borderId="1" xfId="0" applyNumberFormat="1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" fontId="2" fillId="5" borderId="8" xfId="0" applyNumberFormat="1" applyFont="1" applyFill="1" applyBorder="1"/>
    <xf numFmtId="0" fontId="1" fillId="2" borderId="3" xfId="0" applyFont="1" applyFill="1" applyBorder="1"/>
    <xf numFmtId="0" fontId="2" fillId="0" borderId="6" xfId="0" applyFont="1" applyBorder="1" applyAlignment="1">
      <alignment wrapText="1"/>
    </xf>
    <xf numFmtId="0" fontId="1" fillId="3" borderId="6" xfId="0" applyFont="1" applyFill="1" applyBorder="1" applyAlignment="1">
      <alignment vertical="top" wrapText="1"/>
    </xf>
    <xf numFmtId="0" fontId="2" fillId="0" borderId="3" xfId="0" applyFont="1" applyBorder="1"/>
    <xf numFmtId="0" fontId="2" fillId="0" borderId="3" xfId="0" applyFont="1" applyBorder="1" applyAlignment="1">
      <alignment wrapText="1"/>
    </xf>
    <xf numFmtId="0" fontId="4" fillId="0" borderId="0" xfId="0" applyFont="1"/>
    <xf numFmtId="0" fontId="14" fillId="0" borderId="0" xfId="0" applyFont="1"/>
    <xf numFmtId="0" fontId="4" fillId="0" borderId="1" xfId="0" applyFont="1" applyBorder="1"/>
    <xf numFmtId="0" fontId="7" fillId="0" borderId="1" xfId="0" applyFont="1" applyBorder="1"/>
    <xf numFmtId="0" fontId="4" fillId="0" borderId="7" xfId="0" applyFont="1" applyBorder="1"/>
    <xf numFmtId="0" fontId="4" fillId="2" borderId="3" xfId="0" applyFont="1" applyFill="1" applyBorder="1"/>
    <xf numFmtId="0" fontId="2" fillId="2" borderId="4" xfId="0" applyFont="1" applyFill="1" applyBorder="1"/>
    <xf numFmtId="0" fontId="2" fillId="2" borderId="5" xfId="0" applyFont="1" applyFill="1" applyBorder="1"/>
    <xf numFmtId="164" fontId="2" fillId="6" borderId="1" xfId="0" applyNumberFormat="1" applyFont="1" applyFill="1" applyBorder="1" applyAlignment="1" applyProtection="1">
      <alignment horizontal="center"/>
      <protection locked="0"/>
    </xf>
    <xf numFmtId="164" fontId="2" fillId="6" borderId="5" xfId="0" applyNumberFormat="1" applyFont="1" applyFill="1" applyBorder="1" applyAlignment="1" applyProtection="1">
      <alignment horizontal="center"/>
      <protection locked="0"/>
    </xf>
    <xf numFmtId="164" fontId="2" fillId="6" borderId="2" xfId="0" applyNumberFormat="1" applyFont="1" applyFill="1" applyBorder="1" applyAlignment="1" applyProtection="1">
      <alignment horizontal="center"/>
      <protection locked="0"/>
    </xf>
    <xf numFmtId="164" fontId="0" fillId="6" borderId="1" xfId="0" applyNumberFormat="1" applyFill="1" applyBorder="1" applyProtection="1">
      <protection locked="0"/>
    </xf>
    <xf numFmtId="0" fontId="15" fillId="0" borderId="0" xfId="0" applyFont="1"/>
    <xf numFmtId="0" fontId="1" fillId="0" borderId="1" xfId="0" applyFont="1" applyBorder="1" applyAlignment="1">
      <alignment horizontal="right"/>
    </xf>
    <xf numFmtId="0" fontId="0" fillId="5" borderId="9" xfId="0" applyFill="1" applyBorder="1" applyAlignment="1">
      <alignment horizontal="center"/>
    </xf>
    <xf numFmtId="0" fontId="0" fillId="5" borderId="10" xfId="0" applyFill="1" applyBorder="1" applyAlignment="1">
      <alignment horizontal="center"/>
    </xf>
    <xf numFmtId="0" fontId="6" fillId="0" borderId="3" xfId="0" applyFont="1" applyBorder="1" applyAlignment="1">
      <alignment horizontal="left" wrapText="1"/>
    </xf>
    <xf numFmtId="0" fontId="6" fillId="0" borderId="4" xfId="0" applyFont="1" applyBorder="1" applyAlignment="1">
      <alignment horizontal="left" wrapText="1"/>
    </xf>
    <xf numFmtId="0" fontId="6" fillId="0" borderId="5" xfId="0" applyFont="1" applyBorder="1" applyAlignment="1">
      <alignment horizontal="left" wrapText="1"/>
    </xf>
    <xf numFmtId="0" fontId="5" fillId="4" borderId="3" xfId="0" applyFont="1" applyFill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0" fontId="5" fillId="4" borderId="5" xfId="0" applyFont="1" applyFill="1" applyBorder="1" applyAlignment="1">
      <alignment horizontal="center"/>
    </xf>
    <xf numFmtId="0" fontId="5" fillId="5" borderId="3" xfId="0" applyFont="1" applyFill="1" applyBorder="1" applyAlignment="1">
      <alignment horizontal="center"/>
    </xf>
    <xf numFmtId="0" fontId="5" fillId="5" borderId="4" xfId="0" applyFont="1" applyFill="1" applyBorder="1" applyAlignment="1">
      <alignment horizontal="center"/>
    </xf>
    <xf numFmtId="0" fontId="5" fillId="5" borderId="5" xfId="0" applyFont="1" applyFill="1" applyBorder="1" applyAlignment="1">
      <alignment horizontal="center"/>
    </xf>
    <xf numFmtId="0" fontId="6" fillId="0" borderId="3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1" fillId="0" borderId="3" xfId="0" applyFont="1" applyBorder="1" applyAlignment="1">
      <alignment horizontal="right"/>
    </xf>
    <xf numFmtId="0" fontId="1" fillId="0" borderId="4" xfId="0" applyFont="1" applyBorder="1" applyAlignment="1">
      <alignment horizontal="right"/>
    </xf>
    <xf numFmtId="0" fontId="1" fillId="0" borderId="5" xfId="0" applyFont="1" applyBorder="1" applyAlignment="1">
      <alignment horizontal="right"/>
    </xf>
    <xf numFmtId="0" fontId="0" fillId="0" borderId="4" xfId="0" applyBorder="1"/>
    <xf numFmtId="0" fontId="0" fillId="0" borderId="5" xfId="0" applyBorder="1"/>
    <xf numFmtId="0" fontId="0" fillId="4" borderId="9" xfId="0" applyFill="1" applyBorder="1" applyAlignment="1">
      <alignment horizontal="center"/>
    </xf>
    <xf numFmtId="0" fontId="0" fillId="4" borderId="10" xfId="0" applyFill="1" applyBorder="1" applyAlignment="1">
      <alignment horizontal="center"/>
    </xf>
    <xf numFmtId="0" fontId="0" fillId="4" borderId="11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0" fillId="4" borderId="5" xfId="0" applyFill="1" applyBorder="1" applyAlignment="1">
      <alignment horizontal="center"/>
    </xf>
    <xf numFmtId="164" fontId="2" fillId="0" borderId="7" xfId="0" applyNumberFormat="1" applyFont="1" applyBorder="1" applyAlignment="1">
      <alignment horizontal="left"/>
    </xf>
    <xf numFmtId="164" fontId="2" fillId="0" borderId="1" xfId="0" applyNumberFormat="1" applyFont="1" applyBorder="1" applyAlignment="1">
      <alignment horizontal="left"/>
    </xf>
    <xf numFmtId="164" fontId="7" fillId="0" borderId="1" xfId="0" applyNumberFormat="1" applyFont="1" applyBorder="1" applyAlignment="1">
      <alignment horizontal="left"/>
    </xf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 wrapText="1"/>
    </xf>
    <xf numFmtId="0" fontId="7" fillId="2" borderId="4" xfId="0" applyFont="1" applyFill="1" applyBorder="1" applyAlignment="1">
      <alignment horizontal="center" wrapText="1"/>
    </xf>
    <xf numFmtId="0" fontId="7" fillId="2" borderId="5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justify" vertical="top" wrapText="1"/>
    </xf>
    <xf numFmtId="0" fontId="1" fillId="3" borderId="1" xfId="0" applyFont="1" applyFill="1" applyBorder="1" applyAlignment="1">
      <alignment horizontal="center" vertical="top" wrapText="1"/>
    </xf>
    <xf numFmtId="0" fontId="1" fillId="3" borderId="7" xfId="0" applyFont="1" applyFill="1" applyBorder="1" applyAlignment="1">
      <alignment horizontal="justify" vertical="top" wrapText="1"/>
    </xf>
    <xf numFmtId="0" fontId="1" fillId="3" borderId="7" xfId="0" applyFont="1" applyFill="1" applyBorder="1" applyAlignment="1">
      <alignment horizontal="center" vertical="top" wrapText="1"/>
    </xf>
  </cellXfs>
  <cellStyles count="1">
    <cellStyle name="Normální" xfId="0" builtinId="0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29"/>
  <sheetViews>
    <sheetView tabSelected="1" view="pageBreakPreview" zoomScaleSheetLayoutView="100" workbookViewId="0">
      <selection activeCell="C37" sqref="C37"/>
    </sheetView>
  </sheetViews>
  <sheetFormatPr defaultRowHeight="15" x14ac:dyDescent="0.25"/>
  <cols>
    <col min="1" max="1" width="3.28515625" customWidth="1"/>
    <col min="2" max="2" width="56.28515625" customWidth="1"/>
    <col min="3" max="3" width="11.28515625" customWidth="1"/>
    <col min="5" max="5" width="12" customWidth="1"/>
    <col min="6" max="6" width="19.42578125" customWidth="1"/>
    <col min="8" max="8" width="48.7109375" customWidth="1"/>
  </cols>
  <sheetData>
    <row r="1" spans="2:6" x14ac:dyDescent="0.25">
      <c r="B1" s="76" t="s">
        <v>293</v>
      </c>
      <c r="C1" s="76"/>
      <c r="D1" s="76"/>
      <c r="E1" s="76"/>
      <c r="F1" s="76"/>
    </row>
    <row r="2" spans="2:6" ht="15.75" x14ac:dyDescent="0.25">
      <c r="B2" s="77" t="s">
        <v>291</v>
      </c>
      <c r="C2" s="76"/>
      <c r="D2" s="76"/>
      <c r="E2" s="76"/>
      <c r="F2" s="76"/>
    </row>
    <row r="3" spans="2:6" x14ac:dyDescent="0.25">
      <c r="B3" s="76" t="s">
        <v>292</v>
      </c>
      <c r="C3" s="76"/>
      <c r="D3" s="76"/>
      <c r="E3" s="76"/>
      <c r="F3" s="76"/>
    </row>
    <row r="4" spans="2:6" x14ac:dyDescent="0.25">
      <c r="B4" s="76"/>
      <c r="C4" s="76"/>
      <c r="D4" s="76"/>
      <c r="E4" s="76"/>
      <c r="F4" s="76"/>
    </row>
    <row r="5" spans="2:6" x14ac:dyDescent="0.25">
      <c r="B5" s="76"/>
      <c r="C5" s="76"/>
      <c r="D5" s="76"/>
      <c r="E5" s="76"/>
      <c r="F5" s="76"/>
    </row>
    <row r="6" spans="2:6" x14ac:dyDescent="0.25">
      <c r="B6" s="81" t="s">
        <v>296</v>
      </c>
      <c r="C6" s="118"/>
      <c r="D6" s="119"/>
      <c r="E6" s="76"/>
      <c r="F6" s="76"/>
    </row>
    <row r="7" spans="2:6" x14ac:dyDescent="0.25">
      <c r="B7" s="80" t="s">
        <v>294</v>
      </c>
      <c r="C7" s="115">
        <f>F73</f>
        <v>0</v>
      </c>
      <c r="D7" s="115"/>
      <c r="E7" s="76"/>
      <c r="F7" s="76"/>
    </row>
    <row r="8" spans="2:6" x14ac:dyDescent="0.25">
      <c r="B8" s="78" t="s">
        <v>295</v>
      </c>
      <c r="C8" s="116">
        <f>F131</f>
        <v>0</v>
      </c>
      <c r="D8" s="116"/>
      <c r="E8" s="76"/>
      <c r="F8" s="76"/>
    </row>
    <row r="9" spans="2:6" x14ac:dyDescent="0.25">
      <c r="B9" s="78" t="s">
        <v>297</v>
      </c>
      <c r="C9" s="116">
        <f>SUM(C7:C8)</f>
        <v>0</v>
      </c>
      <c r="D9" s="116"/>
      <c r="E9" s="76"/>
      <c r="F9" s="76"/>
    </row>
    <row r="10" spans="2:6" x14ac:dyDescent="0.25">
      <c r="B10" s="78" t="s">
        <v>299</v>
      </c>
      <c r="C10" s="116">
        <f>C9*0.21</f>
        <v>0</v>
      </c>
      <c r="D10" s="116"/>
      <c r="E10" s="76"/>
      <c r="F10" s="76"/>
    </row>
    <row r="11" spans="2:6" x14ac:dyDescent="0.25">
      <c r="B11" s="79" t="s">
        <v>298</v>
      </c>
      <c r="C11" s="117">
        <f>C9+C10</f>
        <v>0</v>
      </c>
      <c r="D11" s="117"/>
      <c r="E11" s="76"/>
      <c r="F11" s="76"/>
    </row>
    <row r="12" spans="2:6" x14ac:dyDescent="0.25">
      <c r="B12" s="76"/>
      <c r="C12" s="76"/>
      <c r="D12" s="76"/>
      <c r="E12" s="76"/>
      <c r="F12" s="76"/>
    </row>
    <row r="13" spans="2:6" x14ac:dyDescent="0.25">
      <c r="B13" s="81" t="s">
        <v>300</v>
      </c>
      <c r="C13" s="118"/>
      <c r="D13" s="119"/>
      <c r="E13" s="76"/>
      <c r="F13" s="76"/>
    </row>
    <row r="14" spans="2:6" x14ac:dyDescent="0.25">
      <c r="B14" s="80" t="s">
        <v>294</v>
      </c>
      <c r="C14" s="115">
        <f>F213</f>
        <v>0</v>
      </c>
      <c r="D14" s="115"/>
      <c r="E14" s="76"/>
      <c r="F14" s="76"/>
    </row>
    <row r="15" spans="2:6" x14ac:dyDescent="0.25">
      <c r="B15" s="78" t="s">
        <v>295</v>
      </c>
      <c r="C15" s="116">
        <f>F325</f>
        <v>0</v>
      </c>
      <c r="D15" s="116"/>
      <c r="E15" s="76"/>
      <c r="F15" s="76"/>
    </row>
    <row r="16" spans="2:6" x14ac:dyDescent="0.25">
      <c r="B16" s="78" t="s">
        <v>297</v>
      </c>
      <c r="C16" s="116">
        <f>SUM(C14:C15)</f>
        <v>0</v>
      </c>
      <c r="D16" s="116"/>
      <c r="E16" s="76"/>
      <c r="F16" s="76"/>
    </row>
    <row r="17" spans="2:6" x14ac:dyDescent="0.25">
      <c r="B17" s="78" t="s">
        <v>299</v>
      </c>
      <c r="C17" s="116">
        <f>C16*0.21</f>
        <v>0</v>
      </c>
      <c r="D17" s="116"/>
      <c r="E17" s="76"/>
      <c r="F17" s="76"/>
    </row>
    <row r="18" spans="2:6" x14ac:dyDescent="0.25">
      <c r="B18" s="79" t="s">
        <v>298</v>
      </c>
      <c r="C18" s="117">
        <f>C16+C17</f>
        <v>0</v>
      </c>
      <c r="D18" s="117"/>
      <c r="E18" s="76"/>
      <c r="F18" s="76"/>
    </row>
    <row r="19" spans="2:6" x14ac:dyDescent="0.25">
      <c r="B19" s="76"/>
      <c r="C19" s="76"/>
      <c r="D19" s="76"/>
      <c r="E19" s="76"/>
      <c r="F19" s="76"/>
    </row>
    <row r="20" spans="2:6" x14ac:dyDescent="0.25">
      <c r="B20" s="81" t="s">
        <v>301</v>
      </c>
      <c r="C20" s="82"/>
      <c r="D20" s="83"/>
      <c r="E20" s="76"/>
      <c r="F20" s="76"/>
    </row>
    <row r="21" spans="2:6" x14ac:dyDescent="0.25">
      <c r="B21" s="80" t="s">
        <v>302</v>
      </c>
      <c r="C21" s="115">
        <f>C7+C14</f>
        <v>0</v>
      </c>
      <c r="D21" s="115"/>
      <c r="E21" s="76"/>
      <c r="F21" s="76"/>
    </row>
    <row r="22" spans="2:6" x14ac:dyDescent="0.25">
      <c r="B22" s="78" t="s">
        <v>303</v>
      </c>
      <c r="C22" s="116">
        <f>C8+C15</f>
        <v>0</v>
      </c>
      <c r="D22" s="116"/>
      <c r="E22" s="76"/>
      <c r="F22" s="76"/>
    </row>
    <row r="23" spans="2:6" x14ac:dyDescent="0.25">
      <c r="B23" s="78" t="s">
        <v>297</v>
      </c>
      <c r="C23" s="116">
        <f>SUM(C21:C22)</f>
        <v>0</v>
      </c>
      <c r="D23" s="116"/>
      <c r="E23" s="76"/>
      <c r="F23" s="76"/>
    </row>
    <row r="24" spans="2:6" x14ac:dyDescent="0.25">
      <c r="B24" s="78" t="s">
        <v>299</v>
      </c>
      <c r="C24" s="116">
        <f>C23*0.21</f>
        <v>0</v>
      </c>
      <c r="D24" s="116"/>
      <c r="E24" s="76"/>
      <c r="F24" s="76"/>
    </row>
    <row r="25" spans="2:6" x14ac:dyDescent="0.25">
      <c r="B25" s="79" t="s">
        <v>298</v>
      </c>
      <c r="C25" s="117">
        <f>C23+C24</f>
        <v>0</v>
      </c>
      <c r="D25" s="117"/>
      <c r="E25" s="76"/>
      <c r="F25" s="76"/>
    </row>
    <row r="26" spans="2:6" x14ac:dyDescent="0.25">
      <c r="B26" s="76"/>
      <c r="C26" s="76"/>
      <c r="D26" s="76"/>
      <c r="E26" s="76"/>
      <c r="F26" s="76"/>
    </row>
    <row r="27" spans="2:6" x14ac:dyDescent="0.25">
      <c r="B27" s="76"/>
      <c r="C27" s="76"/>
      <c r="D27" s="76"/>
      <c r="E27" s="76"/>
      <c r="F27" s="76"/>
    </row>
    <row r="28" spans="2:6" x14ac:dyDescent="0.25">
      <c r="B28" s="76"/>
      <c r="C28" s="76"/>
      <c r="D28" s="76"/>
      <c r="E28" s="76"/>
      <c r="F28" s="76"/>
    </row>
    <row r="29" spans="2:6" x14ac:dyDescent="0.25">
      <c r="B29" s="76"/>
      <c r="C29" s="76"/>
      <c r="D29" s="76"/>
      <c r="E29" s="76"/>
      <c r="F29" s="76"/>
    </row>
    <row r="30" spans="2:6" x14ac:dyDescent="0.25">
      <c r="B30" s="76"/>
      <c r="C30" s="76"/>
      <c r="D30" s="76"/>
      <c r="E30" s="76"/>
      <c r="F30" s="76"/>
    </row>
    <row r="33" spans="2:8" x14ac:dyDescent="0.25">
      <c r="B33" s="95" t="s">
        <v>262</v>
      </c>
      <c r="C33" s="96"/>
      <c r="D33" s="96"/>
      <c r="E33" s="96"/>
      <c r="F33" s="97"/>
    </row>
    <row r="34" spans="2:8" ht="15" customHeight="1" x14ac:dyDescent="0.25">
      <c r="B34" s="62" t="s">
        <v>8</v>
      </c>
      <c r="C34" s="63" t="s">
        <v>1</v>
      </c>
      <c r="D34" s="64" t="s">
        <v>6</v>
      </c>
      <c r="E34" s="63" t="s">
        <v>12</v>
      </c>
      <c r="F34" s="63" t="s">
        <v>13</v>
      </c>
    </row>
    <row r="35" spans="2:8" x14ac:dyDescent="0.25">
      <c r="B35" s="50" t="s">
        <v>18</v>
      </c>
      <c r="C35" s="65"/>
      <c r="D35" s="52"/>
      <c r="E35" s="52"/>
      <c r="F35" s="65"/>
    </row>
    <row r="36" spans="2:8" ht="26.25" x14ac:dyDescent="0.25">
      <c r="B36" s="20" t="s">
        <v>33</v>
      </c>
      <c r="C36" s="5"/>
      <c r="D36" s="5"/>
      <c r="E36" s="5"/>
      <c r="F36" s="5"/>
    </row>
    <row r="37" spans="2:8" x14ac:dyDescent="0.25">
      <c r="B37" s="4" t="s">
        <v>20</v>
      </c>
      <c r="C37" s="6">
        <v>1.28</v>
      </c>
      <c r="D37" s="6" t="s">
        <v>29</v>
      </c>
      <c r="E37" s="84">
        <v>0</v>
      </c>
      <c r="F37" s="8">
        <f>E37*C37</f>
        <v>0</v>
      </c>
    </row>
    <row r="38" spans="2:8" x14ac:dyDescent="0.25">
      <c r="B38" s="4" t="s">
        <v>34</v>
      </c>
      <c r="C38" s="6">
        <v>1.28</v>
      </c>
      <c r="D38" s="6" t="s">
        <v>29</v>
      </c>
      <c r="E38" s="84">
        <v>0</v>
      </c>
      <c r="F38" s="8">
        <f>E38*C38</f>
        <v>0</v>
      </c>
    </row>
    <row r="39" spans="2:8" x14ac:dyDescent="0.25">
      <c r="B39" s="4" t="s">
        <v>21</v>
      </c>
      <c r="C39" s="6">
        <v>12705</v>
      </c>
      <c r="D39" s="6" t="s">
        <v>5</v>
      </c>
      <c r="E39" s="84">
        <v>0</v>
      </c>
      <c r="F39" s="8">
        <f>E39*C39</f>
        <v>0</v>
      </c>
    </row>
    <row r="40" spans="2:8" ht="39" x14ac:dyDescent="0.25">
      <c r="B40" s="13" t="s">
        <v>304</v>
      </c>
      <c r="C40" s="6">
        <v>1</v>
      </c>
      <c r="D40" s="6" t="s">
        <v>224</v>
      </c>
      <c r="E40" s="84">
        <v>0</v>
      </c>
      <c r="F40" s="8">
        <f>E40*C40</f>
        <v>0</v>
      </c>
      <c r="H40" s="88" t="s">
        <v>313</v>
      </c>
    </row>
    <row r="41" spans="2:8" ht="39" x14ac:dyDescent="0.25">
      <c r="B41" s="13" t="s">
        <v>305</v>
      </c>
      <c r="C41" s="6">
        <v>1</v>
      </c>
      <c r="D41" s="6" t="s">
        <v>224</v>
      </c>
      <c r="E41" s="84">
        <v>0</v>
      </c>
      <c r="F41" s="8">
        <f t="shared" ref="F41:F45" si="0">E41*C41</f>
        <v>0</v>
      </c>
      <c r="H41" s="88" t="s">
        <v>313</v>
      </c>
    </row>
    <row r="42" spans="2:8" ht="39" x14ac:dyDescent="0.25">
      <c r="B42" s="13" t="s">
        <v>306</v>
      </c>
      <c r="C42" s="6">
        <v>1</v>
      </c>
      <c r="D42" s="6" t="s">
        <v>224</v>
      </c>
      <c r="E42" s="84">
        <v>0</v>
      </c>
      <c r="F42" s="8">
        <f t="shared" si="0"/>
        <v>0</v>
      </c>
      <c r="H42" s="88" t="s">
        <v>313</v>
      </c>
    </row>
    <row r="43" spans="2:8" ht="39" x14ac:dyDescent="0.25">
      <c r="B43" s="13" t="s">
        <v>307</v>
      </c>
      <c r="C43" s="6">
        <v>1</v>
      </c>
      <c r="D43" s="6" t="s">
        <v>224</v>
      </c>
      <c r="E43" s="84">
        <v>0</v>
      </c>
      <c r="F43" s="8">
        <f t="shared" si="0"/>
        <v>0</v>
      </c>
      <c r="H43" s="88" t="s">
        <v>313</v>
      </c>
    </row>
    <row r="44" spans="2:8" ht="39" x14ac:dyDescent="0.25">
      <c r="B44" s="13" t="s">
        <v>308</v>
      </c>
      <c r="C44" s="6">
        <v>1</v>
      </c>
      <c r="D44" s="6" t="s">
        <v>224</v>
      </c>
      <c r="E44" s="84">
        <v>0</v>
      </c>
      <c r="F44" s="8">
        <f t="shared" si="0"/>
        <v>0</v>
      </c>
      <c r="H44" s="88" t="s">
        <v>313</v>
      </c>
    </row>
    <row r="45" spans="2:8" ht="39" x14ac:dyDescent="0.25">
      <c r="B45" s="13" t="s">
        <v>309</v>
      </c>
      <c r="C45" s="6">
        <v>1</v>
      </c>
      <c r="D45" s="6" t="s">
        <v>224</v>
      </c>
      <c r="E45" s="84">
        <v>0</v>
      </c>
      <c r="F45" s="8">
        <f t="shared" si="0"/>
        <v>0</v>
      </c>
      <c r="H45" s="88" t="s">
        <v>313</v>
      </c>
    </row>
    <row r="46" spans="2:8" ht="39" x14ac:dyDescent="0.25">
      <c r="B46" s="13" t="s">
        <v>321</v>
      </c>
      <c r="C46" s="6">
        <v>1</v>
      </c>
      <c r="D46" s="6" t="s">
        <v>224</v>
      </c>
      <c r="E46" s="84">
        <v>0</v>
      </c>
      <c r="F46" s="8">
        <f t="shared" ref="F46" si="1">E46*C46</f>
        <v>0</v>
      </c>
      <c r="H46" s="88" t="s">
        <v>313</v>
      </c>
    </row>
    <row r="47" spans="2:8" ht="39" x14ac:dyDescent="0.25">
      <c r="B47" s="13" t="s">
        <v>310</v>
      </c>
      <c r="C47" s="6">
        <v>1</v>
      </c>
      <c r="D47" s="6" t="s">
        <v>224</v>
      </c>
      <c r="E47" s="84">
        <v>0</v>
      </c>
      <c r="F47" s="8">
        <f t="shared" ref="F47:F49" si="2">E47*C47</f>
        <v>0</v>
      </c>
      <c r="H47" s="88" t="s">
        <v>313</v>
      </c>
    </row>
    <row r="48" spans="2:8" ht="39" x14ac:dyDescent="0.25">
      <c r="B48" s="13" t="s">
        <v>311</v>
      </c>
      <c r="C48" s="6">
        <v>1</v>
      </c>
      <c r="D48" s="6" t="s">
        <v>224</v>
      </c>
      <c r="E48" s="84">
        <v>0</v>
      </c>
      <c r="F48" s="8">
        <f t="shared" si="2"/>
        <v>0</v>
      </c>
      <c r="H48" s="88" t="s">
        <v>313</v>
      </c>
    </row>
    <row r="49" spans="2:8" ht="39" x14ac:dyDescent="0.25">
      <c r="B49" s="13" t="s">
        <v>312</v>
      </c>
      <c r="C49" s="6">
        <v>1</v>
      </c>
      <c r="D49" s="6" t="s">
        <v>224</v>
      </c>
      <c r="E49" s="84">
        <v>0</v>
      </c>
      <c r="F49" s="8">
        <f t="shared" si="2"/>
        <v>0</v>
      </c>
      <c r="H49" s="88" t="s">
        <v>313</v>
      </c>
    </row>
    <row r="50" spans="2:8" x14ac:dyDescent="0.25">
      <c r="B50" s="92" t="s">
        <v>320</v>
      </c>
      <c r="C50" s="93"/>
      <c r="D50" s="93"/>
      <c r="E50" s="93"/>
      <c r="F50" s="94"/>
      <c r="H50" s="88" t="s">
        <v>325</v>
      </c>
    </row>
    <row r="51" spans="2:8" x14ac:dyDescent="0.25">
      <c r="B51" s="4" t="s">
        <v>22</v>
      </c>
      <c r="C51" s="6">
        <v>12705</v>
      </c>
      <c r="D51" s="6" t="s">
        <v>5</v>
      </c>
      <c r="E51" s="84">
        <v>0</v>
      </c>
      <c r="F51" s="8">
        <f>E51*C51</f>
        <v>0</v>
      </c>
    </row>
    <row r="52" spans="2:8" ht="26.25" x14ac:dyDescent="0.25">
      <c r="B52" s="13" t="s">
        <v>35</v>
      </c>
      <c r="C52" s="6">
        <v>0.152</v>
      </c>
      <c r="D52" s="6" t="s">
        <v>29</v>
      </c>
      <c r="E52" s="84">
        <v>0</v>
      </c>
      <c r="F52" s="8">
        <f>C52*E52</f>
        <v>0</v>
      </c>
    </row>
    <row r="53" spans="2:8" x14ac:dyDescent="0.25">
      <c r="B53" s="50" t="s">
        <v>3</v>
      </c>
      <c r="C53" s="65"/>
      <c r="D53" s="52"/>
      <c r="E53" s="52"/>
      <c r="F53" s="66"/>
    </row>
    <row r="54" spans="2:8" x14ac:dyDescent="0.25">
      <c r="B54" s="3" t="s">
        <v>17</v>
      </c>
      <c r="C54" s="5"/>
      <c r="D54" s="5"/>
      <c r="E54" s="5"/>
      <c r="F54" s="17"/>
    </row>
    <row r="55" spans="2:8" x14ac:dyDescent="0.25">
      <c r="B55" s="4" t="s">
        <v>279</v>
      </c>
      <c r="C55" s="6">
        <v>9</v>
      </c>
      <c r="D55" s="6" t="s">
        <v>0</v>
      </c>
      <c r="E55" s="8" t="s">
        <v>186</v>
      </c>
      <c r="F55" s="8">
        <f>'specifikace dřevin a rostlin'!G5+'specifikace dřevin a rostlin'!G7+'specifikace dřevin a rostlin'!G8</f>
        <v>0</v>
      </c>
    </row>
    <row r="56" spans="2:8" x14ac:dyDescent="0.25">
      <c r="B56" s="4" t="s">
        <v>280</v>
      </c>
      <c r="C56" s="6">
        <v>4</v>
      </c>
      <c r="D56" s="6" t="s">
        <v>0</v>
      </c>
      <c r="E56" s="8" t="s">
        <v>186</v>
      </c>
      <c r="F56" s="8">
        <f>'specifikace dřevin a rostlin'!G6</f>
        <v>0</v>
      </c>
    </row>
    <row r="57" spans="2:8" x14ac:dyDescent="0.25">
      <c r="B57" s="4" t="s">
        <v>281</v>
      </c>
      <c r="C57" s="15">
        <v>58</v>
      </c>
      <c r="D57" s="6" t="s">
        <v>0</v>
      </c>
      <c r="E57" s="8" t="s">
        <v>186</v>
      </c>
      <c r="F57" s="8">
        <f>'specifikace dřevin a rostlin'!G35</f>
        <v>0</v>
      </c>
    </row>
    <row r="58" spans="2:8" x14ac:dyDescent="0.25">
      <c r="B58" s="101" t="s">
        <v>234</v>
      </c>
      <c r="C58" s="102"/>
      <c r="D58" s="102"/>
      <c r="E58" s="102"/>
      <c r="F58" s="103"/>
    </row>
    <row r="59" spans="2:8" x14ac:dyDescent="0.25">
      <c r="B59" s="101" t="s">
        <v>242</v>
      </c>
      <c r="C59" s="102"/>
      <c r="D59" s="102"/>
      <c r="E59" s="102"/>
      <c r="F59" s="103"/>
    </row>
    <row r="60" spans="2:8" x14ac:dyDescent="0.25">
      <c r="B60" s="101" t="s">
        <v>241</v>
      </c>
      <c r="C60" s="102"/>
      <c r="D60" s="102"/>
      <c r="E60" s="102"/>
      <c r="F60" s="103"/>
    </row>
    <row r="61" spans="2:8" x14ac:dyDescent="0.25">
      <c r="B61" s="4" t="s">
        <v>240</v>
      </c>
      <c r="C61" s="15">
        <v>6</v>
      </c>
      <c r="D61" s="6" t="s">
        <v>0</v>
      </c>
      <c r="E61" s="84">
        <v>0</v>
      </c>
      <c r="F61" s="8">
        <f>E61*C61</f>
        <v>0</v>
      </c>
    </row>
    <row r="62" spans="2:8" x14ac:dyDescent="0.25">
      <c r="B62" s="101" t="s">
        <v>260</v>
      </c>
      <c r="C62" s="102"/>
      <c r="D62" s="102"/>
      <c r="E62" s="102"/>
      <c r="F62" s="103"/>
    </row>
    <row r="63" spans="2:8" x14ac:dyDescent="0.25">
      <c r="B63" s="3" t="s">
        <v>7</v>
      </c>
      <c r="C63" s="5"/>
      <c r="D63" s="5"/>
      <c r="E63" s="5"/>
      <c r="F63" s="5"/>
    </row>
    <row r="64" spans="2:8" x14ac:dyDescent="0.25">
      <c r="B64" s="4" t="s">
        <v>36</v>
      </c>
      <c r="C64" s="22">
        <v>0.152</v>
      </c>
      <c r="D64" s="6" t="s">
        <v>29</v>
      </c>
      <c r="E64" s="84">
        <v>0</v>
      </c>
      <c r="F64" s="8">
        <f>C64*E64</f>
        <v>0</v>
      </c>
    </row>
    <row r="65" spans="2:6" x14ac:dyDescent="0.25">
      <c r="B65" s="50" t="s">
        <v>24</v>
      </c>
      <c r="C65" s="65"/>
      <c r="D65" s="52"/>
      <c r="E65" s="52"/>
      <c r="F65" s="67"/>
    </row>
    <row r="66" spans="2:6" ht="26.25" x14ac:dyDescent="0.25">
      <c r="B66" s="13" t="s">
        <v>37</v>
      </c>
      <c r="C66" s="6">
        <v>3</v>
      </c>
      <c r="D66" s="6" t="s">
        <v>0</v>
      </c>
      <c r="E66" s="84">
        <v>0</v>
      </c>
      <c r="F66" s="8">
        <f>C66*E66</f>
        <v>0</v>
      </c>
    </row>
    <row r="67" spans="2:6" x14ac:dyDescent="0.25">
      <c r="B67" s="4" t="s">
        <v>237</v>
      </c>
      <c r="C67" s="15">
        <v>461</v>
      </c>
      <c r="D67" s="6" t="s">
        <v>4</v>
      </c>
      <c r="E67" s="84">
        <v>0</v>
      </c>
      <c r="F67" s="8">
        <f>C67*E67</f>
        <v>0</v>
      </c>
    </row>
    <row r="68" spans="2:6" ht="14.45" customHeight="1" x14ac:dyDescent="0.25">
      <c r="B68" s="101" t="s">
        <v>238</v>
      </c>
      <c r="C68" s="107"/>
      <c r="D68" s="107"/>
      <c r="E68" s="107"/>
      <c r="F68" s="108"/>
    </row>
    <row r="69" spans="2:6" x14ac:dyDescent="0.25">
      <c r="B69" s="50" t="s">
        <v>9</v>
      </c>
      <c r="C69" s="65"/>
      <c r="D69" s="52"/>
      <c r="E69" s="52"/>
      <c r="F69" s="66"/>
    </row>
    <row r="70" spans="2:6" x14ac:dyDescent="0.25">
      <c r="B70" s="4" t="s">
        <v>10</v>
      </c>
      <c r="C70" s="9">
        <v>1</v>
      </c>
      <c r="D70" s="6" t="s">
        <v>11</v>
      </c>
      <c r="E70" s="84">
        <v>0</v>
      </c>
      <c r="F70" s="8">
        <f>C70*E70</f>
        <v>0</v>
      </c>
    </row>
    <row r="71" spans="2:6" x14ac:dyDescent="0.25">
      <c r="B71" s="74" t="s">
        <v>243</v>
      </c>
      <c r="C71" s="9">
        <v>1</v>
      </c>
      <c r="D71" s="6" t="s">
        <v>11</v>
      </c>
      <c r="E71" s="85">
        <v>0</v>
      </c>
      <c r="F71" s="8">
        <f>C71*E71</f>
        <v>0</v>
      </c>
    </row>
    <row r="72" spans="2:6" x14ac:dyDescent="0.25">
      <c r="B72" s="74" t="s">
        <v>239</v>
      </c>
      <c r="C72" s="9">
        <v>1</v>
      </c>
      <c r="D72" s="6" t="s">
        <v>11</v>
      </c>
      <c r="E72" s="85">
        <v>0</v>
      </c>
      <c r="F72" s="8">
        <f>C72*E72</f>
        <v>0</v>
      </c>
    </row>
    <row r="73" spans="2:6" x14ac:dyDescent="0.25">
      <c r="B73" s="104" t="s">
        <v>14</v>
      </c>
      <c r="C73" s="105"/>
      <c r="D73" s="105"/>
      <c r="E73" s="106"/>
      <c r="F73" s="10">
        <f>F37+F38+F39+F51+F52+F57+F64+F66+F67+F70+F55+F56+F71+F72+F61+F40+F41+F42+F43+F44+F45+F47+F48+F49+F46</f>
        <v>0</v>
      </c>
    </row>
    <row r="74" spans="2:6" x14ac:dyDescent="0.25">
      <c r="B74" s="11"/>
      <c r="C74" s="11"/>
      <c r="D74" s="11"/>
      <c r="E74" s="11"/>
      <c r="F74" s="46"/>
    </row>
    <row r="75" spans="2:6" x14ac:dyDescent="0.25">
      <c r="B75" s="11"/>
      <c r="C75" s="11"/>
      <c r="D75" s="11"/>
      <c r="E75" s="11"/>
      <c r="F75" s="12"/>
    </row>
    <row r="76" spans="2:6" x14ac:dyDescent="0.25">
      <c r="B76" s="98" t="s">
        <v>263</v>
      </c>
      <c r="C76" s="99"/>
      <c r="D76" s="99"/>
      <c r="E76" s="99"/>
      <c r="F76" s="100"/>
    </row>
    <row r="77" spans="2:6" ht="15" customHeight="1" x14ac:dyDescent="0.25">
      <c r="B77" s="56" t="s">
        <v>8</v>
      </c>
      <c r="C77" s="57" t="s">
        <v>1</v>
      </c>
      <c r="D77" s="58" t="s">
        <v>6</v>
      </c>
      <c r="E77" s="57" t="s">
        <v>12</v>
      </c>
      <c r="F77" s="57" t="s">
        <v>13</v>
      </c>
    </row>
    <row r="78" spans="2:6" x14ac:dyDescent="0.25">
      <c r="B78" s="56" t="s">
        <v>18</v>
      </c>
      <c r="C78" s="68"/>
      <c r="D78" s="58"/>
      <c r="E78" s="58"/>
      <c r="F78" s="68"/>
    </row>
    <row r="79" spans="2:6" ht="21" customHeight="1" x14ac:dyDescent="0.25">
      <c r="B79" s="3" t="s">
        <v>19</v>
      </c>
      <c r="C79" s="5"/>
      <c r="D79" s="5"/>
      <c r="E79" s="5"/>
      <c r="F79" s="5"/>
    </row>
    <row r="80" spans="2:6" ht="31.15" customHeight="1" x14ac:dyDescent="0.25">
      <c r="B80" s="2" t="s">
        <v>220</v>
      </c>
      <c r="C80" s="6">
        <v>0.19500000000000001</v>
      </c>
      <c r="D80" s="6" t="s">
        <v>29</v>
      </c>
      <c r="E80" s="84">
        <v>0</v>
      </c>
      <c r="F80" s="8">
        <f>E80*C80</f>
        <v>0</v>
      </c>
    </row>
    <row r="81" spans="2:6" ht="41.45" customHeight="1" x14ac:dyDescent="0.25">
      <c r="B81" s="13" t="s">
        <v>221</v>
      </c>
      <c r="C81" s="6">
        <v>6494</v>
      </c>
      <c r="D81" s="6" t="s">
        <v>5</v>
      </c>
      <c r="E81" s="84">
        <v>0</v>
      </c>
      <c r="F81" s="8">
        <f>E81*C81</f>
        <v>0</v>
      </c>
    </row>
    <row r="82" spans="2:6" ht="26.25" x14ac:dyDescent="0.25">
      <c r="B82" s="13" t="s">
        <v>219</v>
      </c>
      <c r="C82" s="6">
        <v>6494</v>
      </c>
      <c r="D82" s="6" t="s">
        <v>5</v>
      </c>
      <c r="E82" s="84">
        <v>0</v>
      </c>
      <c r="F82" s="8">
        <f>E82*C82</f>
        <v>0</v>
      </c>
    </row>
    <row r="83" spans="2:6" ht="26.25" x14ac:dyDescent="0.25">
      <c r="B83" s="13" t="s">
        <v>39</v>
      </c>
      <c r="C83" s="6">
        <v>0.65</v>
      </c>
      <c r="D83" s="6" t="s">
        <v>29</v>
      </c>
      <c r="E83" s="84">
        <v>0</v>
      </c>
      <c r="F83" s="8">
        <f>C83*E83</f>
        <v>0</v>
      </c>
    </row>
    <row r="84" spans="2:6" ht="26.25" x14ac:dyDescent="0.25">
      <c r="B84" s="13" t="s">
        <v>38</v>
      </c>
      <c r="C84" s="6">
        <v>6.0999999999999999E-2</v>
      </c>
      <c r="D84" s="6" t="s">
        <v>29</v>
      </c>
      <c r="E84" s="84">
        <v>0</v>
      </c>
      <c r="F84" s="8">
        <f>E84*C84</f>
        <v>0</v>
      </c>
    </row>
    <row r="85" spans="2:6" ht="26.25" x14ac:dyDescent="0.25">
      <c r="B85" s="13" t="s">
        <v>23</v>
      </c>
      <c r="C85" s="6">
        <v>6.0999999999999999E-2</v>
      </c>
      <c r="D85" s="6" t="s">
        <v>29</v>
      </c>
      <c r="E85" s="84">
        <v>0</v>
      </c>
      <c r="F85" s="8">
        <f>E85*C85</f>
        <v>0</v>
      </c>
    </row>
    <row r="86" spans="2:6" x14ac:dyDescent="0.25">
      <c r="B86" s="56" t="s">
        <v>2</v>
      </c>
      <c r="C86" s="68"/>
      <c r="D86" s="69"/>
      <c r="E86" s="69"/>
      <c r="F86" s="68"/>
    </row>
    <row r="87" spans="2:6" x14ac:dyDescent="0.25">
      <c r="B87" s="4" t="s">
        <v>15</v>
      </c>
      <c r="C87" s="15">
        <v>76</v>
      </c>
      <c r="D87" s="6" t="s">
        <v>4</v>
      </c>
      <c r="E87" s="84">
        <v>0</v>
      </c>
      <c r="F87" s="8">
        <f>C87*E87</f>
        <v>0</v>
      </c>
    </row>
    <row r="88" spans="2:6" x14ac:dyDescent="0.25">
      <c r="B88" s="4" t="s">
        <v>187</v>
      </c>
      <c r="C88" s="15">
        <v>8.5</v>
      </c>
      <c r="D88" s="6" t="s">
        <v>4</v>
      </c>
      <c r="E88" s="84">
        <v>0</v>
      </c>
      <c r="F88" s="8">
        <f>C88*E88</f>
        <v>0</v>
      </c>
    </row>
    <row r="89" spans="2:6" x14ac:dyDescent="0.25">
      <c r="B89" s="56" t="s">
        <v>3</v>
      </c>
      <c r="C89" s="58"/>
      <c r="D89" s="58"/>
      <c r="E89" s="58"/>
      <c r="F89" s="68"/>
    </row>
    <row r="90" spans="2:6" x14ac:dyDescent="0.25">
      <c r="B90" s="3" t="s">
        <v>16</v>
      </c>
      <c r="C90" s="5"/>
      <c r="D90" s="5"/>
      <c r="E90" s="5"/>
      <c r="F90" s="5"/>
    </row>
    <row r="91" spans="2:6" x14ac:dyDescent="0.25">
      <c r="B91" s="4" t="s">
        <v>279</v>
      </c>
      <c r="C91" s="6">
        <v>25</v>
      </c>
      <c r="D91" s="6" t="s">
        <v>0</v>
      </c>
      <c r="E91" s="8" t="s">
        <v>186</v>
      </c>
      <c r="F91" s="8">
        <f>'specifikace dřevin a rostlin'!G14+'specifikace dřevin a rostlin'!G18+'specifikace dřevin a rostlin'!G19+'specifikace dřevin a rostlin'!G20+'specifikace dřevin a rostlin'!G21</f>
        <v>0</v>
      </c>
    </row>
    <row r="92" spans="2:6" x14ac:dyDescent="0.25">
      <c r="B92" s="4" t="s">
        <v>288</v>
      </c>
      <c r="C92" s="6">
        <v>15</v>
      </c>
      <c r="D92" s="6" t="s">
        <v>0</v>
      </c>
      <c r="E92" s="8" t="s">
        <v>186</v>
      </c>
      <c r="F92" s="8">
        <f>'specifikace dřevin a rostlin'!G16+'specifikace dřevin a rostlin'!G17</f>
        <v>0</v>
      </c>
    </row>
    <row r="93" spans="2:6" x14ac:dyDescent="0.25">
      <c r="B93" s="4" t="s">
        <v>280</v>
      </c>
      <c r="C93" s="6">
        <v>4</v>
      </c>
      <c r="D93" s="6" t="s">
        <v>0</v>
      </c>
      <c r="E93" s="8" t="s">
        <v>186</v>
      </c>
      <c r="F93" s="8">
        <f>'specifikace dřevin a rostlin'!G15</f>
        <v>0</v>
      </c>
    </row>
    <row r="94" spans="2:6" x14ac:dyDescent="0.25">
      <c r="B94" s="4" t="s">
        <v>287</v>
      </c>
      <c r="C94" s="15">
        <v>138</v>
      </c>
      <c r="D94" s="6" t="s">
        <v>0</v>
      </c>
      <c r="E94" s="8" t="s">
        <v>186</v>
      </c>
      <c r="F94" s="8">
        <f>'specifikace dřevin a rostlin'!G48</f>
        <v>0</v>
      </c>
    </row>
    <row r="95" spans="2:6" x14ac:dyDescent="0.25">
      <c r="B95" s="4" t="s">
        <v>286</v>
      </c>
      <c r="C95" s="15">
        <v>16</v>
      </c>
      <c r="D95" s="6" t="s">
        <v>0</v>
      </c>
      <c r="E95" s="8" t="s">
        <v>186</v>
      </c>
      <c r="F95" s="8">
        <f>'specifikace dřevin a rostlin'!G60</f>
        <v>0</v>
      </c>
    </row>
    <row r="96" spans="2:6" x14ac:dyDescent="0.25">
      <c r="B96" s="4" t="s">
        <v>285</v>
      </c>
      <c r="C96" s="15">
        <v>144</v>
      </c>
      <c r="D96" s="6" t="s">
        <v>0</v>
      </c>
      <c r="E96" s="8" t="s">
        <v>186</v>
      </c>
      <c r="F96" s="8">
        <f>'specifikace dřevin a rostlin'!G76</f>
        <v>0</v>
      </c>
    </row>
    <row r="97" spans="2:8" x14ac:dyDescent="0.25">
      <c r="B97" s="101" t="s">
        <v>234</v>
      </c>
      <c r="C97" s="102"/>
      <c r="D97" s="102"/>
      <c r="E97" s="102"/>
      <c r="F97" s="103"/>
    </row>
    <row r="98" spans="2:8" x14ac:dyDescent="0.25">
      <c r="B98" s="101" t="s">
        <v>236</v>
      </c>
      <c r="C98" s="102"/>
      <c r="D98" s="102"/>
      <c r="E98" s="102"/>
      <c r="F98" s="103"/>
    </row>
    <row r="99" spans="2:8" x14ac:dyDescent="0.25">
      <c r="B99" s="101" t="s">
        <v>235</v>
      </c>
      <c r="C99" s="102"/>
      <c r="D99" s="102"/>
      <c r="E99" s="102"/>
      <c r="F99" s="103"/>
    </row>
    <row r="100" spans="2:8" x14ac:dyDescent="0.25">
      <c r="B100" s="4" t="s">
        <v>240</v>
      </c>
      <c r="C100" s="15">
        <v>13</v>
      </c>
      <c r="D100" s="6" t="s">
        <v>0</v>
      </c>
      <c r="E100" s="84">
        <v>0</v>
      </c>
      <c r="F100" s="8">
        <f>E100*C100</f>
        <v>0</v>
      </c>
    </row>
    <row r="101" spans="2:8" x14ac:dyDescent="0.25">
      <c r="B101" s="101" t="s">
        <v>244</v>
      </c>
      <c r="C101" s="102"/>
      <c r="D101" s="102"/>
      <c r="E101" s="102"/>
      <c r="F101" s="103"/>
    </row>
    <row r="102" spans="2:8" x14ac:dyDescent="0.25">
      <c r="B102" s="4" t="s">
        <v>284</v>
      </c>
      <c r="C102" s="15">
        <v>142</v>
      </c>
      <c r="D102" s="6" t="s">
        <v>5</v>
      </c>
      <c r="E102" s="8" t="s">
        <v>186</v>
      </c>
      <c r="F102" s="8">
        <f>'specifikace dřevin a rostlin'!G110</f>
        <v>0</v>
      </c>
    </row>
    <row r="103" spans="2:8" x14ac:dyDescent="0.25">
      <c r="B103" s="101" t="s">
        <v>185</v>
      </c>
      <c r="C103" s="102"/>
      <c r="D103" s="102"/>
      <c r="E103" s="102"/>
      <c r="F103" s="103"/>
    </row>
    <row r="104" spans="2:8" x14ac:dyDescent="0.25">
      <c r="B104" s="4" t="s">
        <v>282</v>
      </c>
      <c r="C104" s="15">
        <v>32</v>
      </c>
      <c r="D104" s="6" t="s">
        <v>0</v>
      </c>
      <c r="E104" s="8" t="s">
        <v>186</v>
      </c>
      <c r="F104" s="8">
        <f>'specifikace dřevin a rostlin'!G83</f>
        <v>0</v>
      </c>
    </row>
    <row r="105" spans="2:8" x14ac:dyDescent="0.25">
      <c r="B105" s="4" t="s">
        <v>283</v>
      </c>
      <c r="C105" s="15">
        <v>128</v>
      </c>
      <c r="D105" s="6" t="s">
        <v>5</v>
      </c>
      <c r="E105" s="8" t="s">
        <v>186</v>
      </c>
      <c r="F105" s="8">
        <f>'specifikace dřevin a rostlin'!G117</f>
        <v>0</v>
      </c>
    </row>
    <row r="106" spans="2:8" x14ac:dyDescent="0.25">
      <c r="B106" s="3" t="s">
        <v>7</v>
      </c>
      <c r="C106" s="5"/>
      <c r="D106" s="5"/>
      <c r="E106" s="5"/>
      <c r="F106" s="5"/>
    </row>
    <row r="107" spans="2:8" ht="17.45" customHeight="1" x14ac:dyDescent="0.25">
      <c r="B107" s="4" t="s">
        <v>222</v>
      </c>
      <c r="C107" s="6">
        <v>1218</v>
      </c>
      <c r="D107" s="6" t="s">
        <v>5</v>
      </c>
      <c r="E107" s="84">
        <v>0</v>
      </c>
      <c r="F107" s="8">
        <f>C107*E107</f>
        <v>0</v>
      </c>
      <c r="H107" s="88" t="s">
        <v>318</v>
      </c>
    </row>
    <row r="108" spans="2:8" ht="17.45" customHeight="1" x14ac:dyDescent="0.25">
      <c r="B108" s="92" t="s">
        <v>315</v>
      </c>
      <c r="C108" s="93"/>
      <c r="D108" s="93"/>
      <c r="E108" s="93"/>
      <c r="F108" s="94"/>
      <c r="H108" s="88" t="s">
        <v>314</v>
      </c>
    </row>
    <row r="109" spans="2:8" ht="17.45" customHeight="1" x14ac:dyDescent="0.25">
      <c r="B109" s="101" t="s">
        <v>322</v>
      </c>
      <c r="C109" s="102"/>
      <c r="D109" s="102"/>
      <c r="E109" s="102"/>
      <c r="F109" s="103"/>
    </row>
    <row r="110" spans="2:8" x14ac:dyDescent="0.25">
      <c r="B110" s="13" t="s">
        <v>323</v>
      </c>
      <c r="C110" s="15">
        <v>1</v>
      </c>
      <c r="D110" s="6" t="s">
        <v>11</v>
      </c>
      <c r="E110" s="84">
        <v>0</v>
      </c>
      <c r="F110" s="8">
        <f>C110*E110</f>
        <v>0</v>
      </c>
      <c r="H110" s="88" t="s">
        <v>313</v>
      </c>
    </row>
    <row r="111" spans="2:8" ht="27.6" customHeight="1" x14ac:dyDescent="0.25">
      <c r="B111" s="92" t="s">
        <v>324</v>
      </c>
      <c r="C111" s="93"/>
      <c r="D111" s="93"/>
      <c r="E111" s="93"/>
      <c r="F111" s="94"/>
      <c r="H111" s="88" t="s">
        <v>325</v>
      </c>
    </row>
    <row r="112" spans="2:8" x14ac:dyDescent="0.25">
      <c r="B112" s="4" t="s">
        <v>40</v>
      </c>
      <c r="C112" s="15">
        <v>610</v>
      </c>
      <c r="D112" s="6" t="s">
        <v>5</v>
      </c>
      <c r="E112" s="84">
        <v>0</v>
      </c>
      <c r="F112" s="8">
        <f>C112*E112</f>
        <v>0</v>
      </c>
    </row>
    <row r="113" spans="1:8" x14ac:dyDescent="0.25">
      <c r="B113" s="4" t="s">
        <v>36</v>
      </c>
      <c r="C113" s="22">
        <v>0.65</v>
      </c>
      <c r="D113" s="6" t="s">
        <v>29</v>
      </c>
      <c r="E113" s="84">
        <v>0</v>
      </c>
      <c r="F113" s="8">
        <f>C113*E113</f>
        <v>0</v>
      </c>
    </row>
    <row r="114" spans="1:8" x14ac:dyDescent="0.25">
      <c r="B114" s="56" t="s">
        <v>24</v>
      </c>
      <c r="C114" s="68"/>
      <c r="D114" s="69"/>
      <c r="E114" s="69"/>
      <c r="F114" s="69"/>
    </row>
    <row r="115" spans="1:8" x14ac:dyDescent="0.25">
      <c r="B115" s="4" t="s">
        <v>188</v>
      </c>
      <c r="C115" s="6">
        <v>6</v>
      </c>
      <c r="D115" s="6" t="s">
        <v>0</v>
      </c>
      <c r="E115" s="84">
        <v>0</v>
      </c>
      <c r="F115" s="8">
        <f t="shared" ref="F115:F126" si="3">C115*E115</f>
        <v>0</v>
      </c>
    </row>
    <row r="116" spans="1:8" x14ac:dyDescent="0.25">
      <c r="B116" s="92" t="s">
        <v>245</v>
      </c>
      <c r="C116" s="93"/>
      <c r="D116" s="93"/>
      <c r="E116" s="93"/>
      <c r="F116" s="94"/>
    </row>
    <row r="117" spans="1:8" ht="26.25" x14ac:dyDescent="0.25">
      <c r="B117" s="72" t="s">
        <v>223</v>
      </c>
      <c r="C117" s="16">
        <v>5</v>
      </c>
      <c r="D117" s="6" t="s">
        <v>224</v>
      </c>
      <c r="E117" s="84">
        <v>0</v>
      </c>
      <c r="F117" s="8">
        <f t="shared" si="3"/>
        <v>0</v>
      </c>
    </row>
    <row r="118" spans="1:8" x14ac:dyDescent="0.25">
      <c r="B118" s="13" t="s">
        <v>233</v>
      </c>
      <c r="C118" s="15">
        <v>25</v>
      </c>
      <c r="D118" s="6" t="s">
        <v>5</v>
      </c>
      <c r="E118" s="84">
        <v>0</v>
      </c>
      <c r="F118" s="8">
        <f>C118*E118</f>
        <v>0</v>
      </c>
    </row>
    <row r="119" spans="1:8" x14ac:dyDescent="0.25">
      <c r="B119" s="4" t="s">
        <v>246</v>
      </c>
      <c r="C119" s="15">
        <v>41</v>
      </c>
      <c r="D119" s="6" t="s">
        <v>0</v>
      </c>
      <c r="E119" s="84">
        <v>0</v>
      </c>
      <c r="F119" s="8">
        <f t="shared" si="3"/>
        <v>0</v>
      </c>
    </row>
    <row r="120" spans="1:8" x14ac:dyDescent="0.25">
      <c r="B120" s="4" t="s">
        <v>326</v>
      </c>
      <c r="C120" s="15">
        <v>31</v>
      </c>
      <c r="D120" s="15" t="s">
        <v>0</v>
      </c>
      <c r="E120" s="84">
        <v>0</v>
      </c>
      <c r="F120" s="8">
        <f>C120*E120</f>
        <v>0</v>
      </c>
    </row>
    <row r="121" spans="1:8" ht="36.6" customHeight="1" x14ac:dyDescent="0.25">
      <c r="B121" s="92" t="s">
        <v>319</v>
      </c>
      <c r="C121" s="102"/>
      <c r="D121" s="102"/>
      <c r="E121" s="102"/>
      <c r="F121" s="103"/>
      <c r="H121" s="88" t="s">
        <v>317</v>
      </c>
    </row>
    <row r="122" spans="1:8" x14ac:dyDescent="0.25">
      <c r="B122" s="4" t="s">
        <v>264</v>
      </c>
      <c r="C122" s="15">
        <v>34</v>
      </c>
      <c r="D122" s="6" t="s">
        <v>4</v>
      </c>
      <c r="E122" s="84">
        <v>0</v>
      </c>
      <c r="F122" s="8">
        <f t="shared" ref="F122" si="4">C122*E122</f>
        <v>0</v>
      </c>
    </row>
    <row r="123" spans="1:8" x14ac:dyDescent="0.25">
      <c r="B123" s="92" t="s">
        <v>289</v>
      </c>
      <c r="C123" s="93"/>
      <c r="D123" s="93"/>
      <c r="E123" s="93"/>
      <c r="F123" s="94"/>
    </row>
    <row r="124" spans="1:8" x14ac:dyDescent="0.25">
      <c r="B124" s="4" t="s">
        <v>261</v>
      </c>
      <c r="C124" s="15">
        <v>1</v>
      </c>
      <c r="D124" s="6" t="s">
        <v>0</v>
      </c>
      <c r="E124" s="84">
        <v>0</v>
      </c>
      <c r="F124" s="8">
        <f t="shared" si="3"/>
        <v>0</v>
      </c>
      <c r="H124" s="88" t="s">
        <v>316</v>
      </c>
    </row>
    <row r="125" spans="1:8" x14ac:dyDescent="0.25">
      <c r="A125" s="19"/>
      <c r="B125" s="4" t="s">
        <v>226</v>
      </c>
      <c r="C125" s="15">
        <v>2</v>
      </c>
      <c r="D125" s="6" t="s">
        <v>0</v>
      </c>
      <c r="E125" s="84">
        <v>0</v>
      </c>
      <c r="F125" s="8">
        <f t="shared" si="3"/>
        <v>0</v>
      </c>
    </row>
    <row r="126" spans="1:8" x14ac:dyDescent="0.25">
      <c r="B126" s="4" t="s">
        <v>225</v>
      </c>
      <c r="C126" s="15">
        <v>2</v>
      </c>
      <c r="D126" s="6" t="s">
        <v>0</v>
      </c>
      <c r="E126" s="84">
        <v>0</v>
      </c>
      <c r="F126" s="8">
        <f t="shared" si="3"/>
        <v>0</v>
      </c>
    </row>
    <row r="127" spans="1:8" x14ac:dyDescent="0.25">
      <c r="B127" s="56" t="s">
        <v>9</v>
      </c>
      <c r="C127" s="68"/>
      <c r="D127" s="69"/>
      <c r="E127" s="69"/>
      <c r="F127" s="68"/>
    </row>
    <row r="128" spans="1:8" x14ac:dyDescent="0.25">
      <c r="B128" s="4" t="s">
        <v>10</v>
      </c>
      <c r="C128" s="9">
        <v>1</v>
      </c>
      <c r="D128" s="6" t="s">
        <v>11</v>
      </c>
      <c r="E128" s="84">
        <v>0</v>
      </c>
      <c r="F128" s="8">
        <f>E128*C128</f>
        <v>0</v>
      </c>
    </row>
    <row r="129" spans="2:6" x14ac:dyDescent="0.25">
      <c r="B129" s="74" t="s">
        <v>239</v>
      </c>
      <c r="C129" s="9">
        <v>1</v>
      </c>
      <c r="D129" s="6" t="s">
        <v>11</v>
      </c>
      <c r="E129" s="84">
        <v>0</v>
      </c>
      <c r="F129" s="8">
        <f>E129*C129</f>
        <v>0</v>
      </c>
    </row>
    <row r="130" spans="2:6" ht="28.9" customHeight="1" x14ac:dyDescent="0.25">
      <c r="B130" s="75" t="s">
        <v>254</v>
      </c>
      <c r="C130" s="9">
        <v>1</v>
      </c>
      <c r="D130" s="6" t="s">
        <v>11</v>
      </c>
      <c r="E130" s="84">
        <v>0</v>
      </c>
      <c r="F130" s="8">
        <f>E130*C130</f>
        <v>0</v>
      </c>
    </row>
    <row r="131" spans="2:6" x14ac:dyDescent="0.25">
      <c r="B131" s="104" t="s">
        <v>14</v>
      </c>
      <c r="C131" s="105"/>
      <c r="D131" s="105"/>
      <c r="E131" s="106"/>
      <c r="F131" s="10">
        <f>F82+F83+F84+F85+F87+F91+F94+F95+F96+F102+F104+F105+F107+F112+F113+F115+F117+F119+F120+F125+F126+F128+F93+F92+F88+F81+F80+F122+F118+F129+F130+F100+F124+F110</f>
        <v>0</v>
      </c>
    </row>
    <row r="132" spans="2:6" x14ac:dyDescent="0.25">
      <c r="C132" s="1"/>
      <c r="D132" s="1"/>
      <c r="E132" s="1"/>
      <c r="F132" s="1"/>
    </row>
    <row r="133" spans="2:6" x14ac:dyDescent="0.25">
      <c r="C133" s="1"/>
      <c r="D133" s="1"/>
      <c r="E133" s="1"/>
      <c r="F133" s="1"/>
    </row>
    <row r="134" spans="2:6" ht="15.75" thickBot="1" x14ac:dyDescent="0.3">
      <c r="B134" s="11"/>
      <c r="C134" s="11"/>
      <c r="D134" s="11"/>
      <c r="E134" s="11"/>
      <c r="F134" s="46"/>
    </row>
    <row r="135" spans="2:6" ht="15" customHeight="1" thickBot="1" x14ac:dyDescent="0.3">
      <c r="B135" s="109" t="s">
        <v>189</v>
      </c>
      <c r="C135" s="110"/>
      <c r="D135" s="110"/>
      <c r="E135" s="110"/>
      <c r="F135" s="111"/>
    </row>
    <row r="136" spans="2:6" x14ac:dyDescent="0.25">
      <c r="B136" s="53" t="s">
        <v>8</v>
      </c>
      <c r="C136" s="54" t="s">
        <v>1</v>
      </c>
      <c r="D136" s="55" t="s">
        <v>6</v>
      </c>
      <c r="E136" s="54" t="s">
        <v>12</v>
      </c>
      <c r="F136" s="54" t="s">
        <v>13</v>
      </c>
    </row>
    <row r="137" spans="2:6" x14ac:dyDescent="0.25">
      <c r="B137" s="3" t="s">
        <v>192</v>
      </c>
      <c r="C137" s="3"/>
      <c r="D137" s="3"/>
      <c r="E137" s="3"/>
      <c r="F137" s="3"/>
    </row>
    <row r="138" spans="2:6" ht="27.75" x14ac:dyDescent="0.25">
      <c r="B138" s="2" t="s">
        <v>191</v>
      </c>
      <c r="C138" s="4">
        <v>10.4</v>
      </c>
      <c r="D138" s="6" t="s">
        <v>30</v>
      </c>
      <c r="E138" s="84">
        <v>0</v>
      </c>
      <c r="F138" s="14">
        <f t="shared" ref="F138" si="5">E138*C138</f>
        <v>0</v>
      </c>
    </row>
    <row r="139" spans="2:6" ht="27.75" x14ac:dyDescent="0.25">
      <c r="B139" s="13" t="s">
        <v>194</v>
      </c>
      <c r="C139" s="4">
        <v>23.2</v>
      </c>
      <c r="D139" s="6" t="s">
        <v>30</v>
      </c>
      <c r="E139" s="84">
        <v>0</v>
      </c>
      <c r="F139" s="14">
        <f t="shared" ref="F139:F144" si="6">E139*C139</f>
        <v>0</v>
      </c>
    </row>
    <row r="140" spans="2:6" x14ac:dyDescent="0.25">
      <c r="B140" s="4" t="s">
        <v>195</v>
      </c>
      <c r="C140" s="4">
        <v>33.6</v>
      </c>
      <c r="D140" s="6" t="s">
        <v>30</v>
      </c>
      <c r="E140" s="84">
        <v>0</v>
      </c>
      <c r="F140" s="14">
        <f t="shared" si="6"/>
        <v>0</v>
      </c>
    </row>
    <row r="141" spans="2:6" x14ac:dyDescent="0.25">
      <c r="B141" s="4" t="s">
        <v>25</v>
      </c>
      <c r="C141" s="4">
        <v>33.6</v>
      </c>
      <c r="D141" s="6" t="s">
        <v>30</v>
      </c>
      <c r="E141" s="84">
        <v>0</v>
      </c>
      <c r="F141" s="14">
        <f t="shared" si="6"/>
        <v>0</v>
      </c>
    </row>
    <row r="142" spans="2:6" x14ac:dyDescent="0.25">
      <c r="B142" s="4" t="s">
        <v>249</v>
      </c>
      <c r="C142" s="4">
        <v>14</v>
      </c>
      <c r="D142" s="6" t="s">
        <v>0</v>
      </c>
      <c r="E142" s="84">
        <v>0</v>
      </c>
      <c r="F142" s="14">
        <f t="shared" si="6"/>
        <v>0</v>
      </c>
    </row>
    <row r="143" spans="2:6" ht="26.25" x14ac:dyDescent="0.25">
      <c r="B143" s="13" t="s">
        <v>250</v>
      </c>
      <c r="C143" s="4">
        <v>14</v>
      </c>
      <c r="D143" s="6" t="s">
        <v>0</v>
      </c>
      <c r="E143" s="84">
        <v>0</v>
      </c>
      <c r="F143" s="14">
        <f t="shared" si="6"/>
        <v>0</v>
      </c>
    </row>
    <row r="144" spans="2:6" ht="17.25" customHeight="1" x14ac:dyDescent="0.25">
      <c r="B144" s="13" t="s">
        <v>265</v>
      </c>
      <c r="C144" s="4">
        <v>36</v>
      </c>
      <c r="D144" s="6" t="s">
        <v>0</v>
      </c>
      <c r="E144" s="84">
        <v>0</v>
      </c>
      <c r="F144" s="14">
        <f t="shared" si="6"/>
        <v>0</v>
      </c>
    </row>
    <row r="145" spans="2:6" ht="17.25" customHeight="1" x14ac:dyDescent="0.25">
      <c r="B145" s="92" t="s">
        <v>266</v>
      </c>
      <c r="C145" s="93"/>
      <c r="D145" s="93"/>
      <c r="E145" s="93"/>
      <c r="F145" s="94"/>
    </row>
    <row r="146" spans="2:6" x14ac:dyDescent="0.25">
      <c r="B146" s="4" t="s">
        <v>196</v>
      </c>
      <c r="C146" s="4">
        <v>13</v>
      </c>
      <c r="D146" s="6" t="s">
        <v>0</v>
      </c>
      <c r="E146" s="84">
        <v>0</v>
      </c>
      <c r="F146" s="14">
        <f t="shared" ref="F146:F147" si="7">E146*C146</f>
        <v>0</v>
      </c>
    </row>
    <row r="147" spans="2:6" x14ac:dyDescent="0.25">
      <c r="B147" s="4" t="s">
        <v>197</v>
      </c>
      <c r="C147" s="4">
        <v>58</v>
      </c>
      <c r="D147" s="6" t="s">
        <v>0</v>
      </c>
      <c r="E147" s="84">
        <v>0</v>
      </c>
      <c r="F147" s="14">
        <f t="shared" si="7"/>
        <v>0</v>
      </c>
    </row>
    <row r="148" spans="2:6" x14ac:dyDescent="0.25">
      <c r="B148" s="3" t="s">
        <v>193</v>
      </c>
      <c r="C148" s="3"/>
      <c r="D148" s="3"/>
      <c r="E148" s="3"/>
      <c r="F148" s="3"/>
    </row>
    <row r="149" spans="2:6" ht="39" x14ac:dyDescent="0.25">
      <c r="B149" s="49" t="s">
        <v>247</v>
      </c>
      <c r="C149" s="7">
        <v>0.45600000000000002</v>
      </c>
      <c r="D149" s="47" t="s">
        <v>29</v>
      </c>
      <c r="E149" s="86">
        <v>0</v>
      </c>
      <c r="F149" s="48">
        <f>E149*C149</f>
        <v>0</v>
      </c>
    </row>
    <row r="150" spans="2:6" x14ac:dyDescent="0.25">
      <c r="B150" s="89" t="s">
        <v>190</v>
      </c>
      <c r="C150" s="89"/>
      <c r="D150" s="89"/>
      <c r="E150" s="89"/>
      <c r="F150" s="18">
        <f>SUM(F138:F149)</f>
        <v>0</v>
      </c>
    </row>
    <row r="151" spans="2:6" ht="15.75" thickBot="1" x14ac:dyDescent="0.3">
      <c r="B151" s="11"/>
      <c r="C151" s="11"/>
      <c r="D151" s="11"/>
      <c r="E151" s="11"/>
      <c r="F151" s="46"/>
    </row>
    <row r="152" spans="2:6" ht="15" customHeight="1" thickBot="1" x14ac:dyDescent="0.3">
      <c r="B152" s="109" t="s">
        <v>199</v>
      </c>
      <c r="C152" s="110"/>
      <c r="D152" s="110"/>
      <c r="E152" s="110"/>
      <c r="F152" s="111"/>
    </row>
    <row r="153" spans="2:6" x14ac:dyDescent="0.25">
      <c r="B153" s="53" t="s">
        <v>8</v>
      </c>
      <c r="C153" s="54" t="s">
        <v>1</v>
      </c>
      <c r="D153" s="55" t="s">
        <v>6</v>
      </c>
      <c r="E153" s="54" t="s">
        <v>12</v>
      </c>
      <c r="F153" s="54" t="s">
        <v>13</v>
      </c>
    </row>
    <row r="154" spans="2:6" x14ac:dyDescent="0.25">
      <c r="B154" s="3" t="s">
        <v>192</v>
      </c>
      <c r="C154" s="3"/>
      <c r="D154" s="3"/>
      <c r="E154" s="3"/>
      <c r="F154" s="3"/>
    </row>
    <row r="155" spans="2:6" ht="27.75" x14ac:dyDescent="0.25">
      <c r="B155" s="2" t="s">
        <v>191</v>
      </c>
      <c r="C155" s="4">
        <v>10.4</v>
      </c>
      <c r="D155" s="6" t="s">
        <v>30</v>
      </c>
      <c r="E155" s="84">
        <v>0</v>
      </c>
      <c r="F155" s="14">
        <f t="shared" ref="F155" si="8">E155*C155</f>
        <v>0</v>
      </c>
    </row>
    <row r="156" spans="2:6" ht="27.75" x14ac:dyDescent="0.25">
      <c r="B156" s="13" t="s">
        <v>194</v>
      </c>
      <c r="C156" s="4">
        <v>23.2</v>
      </c>
      <c r="D156" s="6" t="s">
        <v>30</v>
      </c>
      <c r="E156" s="84">
        <v>0</v>
      </c>
      <c r="F156" s="14">
        <f t="shared" ref="F156:F161" si="9">E156*C156</f>
        <v>0</v>
      </c>
    </row>
    <row r="157" spans="2:6" x14ac:dyDescent="0.25">
      <c r="B157" s="4" t="s">
        <v>195</v>
      </c>
      <c r="C157" s="4">
        <v>33.6</v>
      </c>
      <c r="D157" s="6" t="s">
        <v>30</v>
      </c>
      <c r="E157" s="84">
        <v>0</v>
      </c>
      <c r="F157" s="14">
        <f t="shared" si="9"/>
        <v>0</v>
      </c>
    </row>
    <row r="158" spans="2:6" x14ac:dyDescent="0.25">
      <c r="B158" s="4" t="s">
        <v>25</v>
      </c>
      <c r="C158" s="4">
        <v>33.6</v>
      </c>
      <c r="D158" s="6" t="s">
        <v>30</v>
      </c>
      <c r="E158" s="84">
        <v>0</v>
      </c>
      <c r="F158" s="14">
        <f t="shared" si="9"/>
        <v>0</v>
      </c>
    </row>
    <row r="159" spans="2:6" x14ac:dyDescent="0.25">
      <c r="B159" s="4" t="s">
        <v>249</v>
      </c>
      <c r="C159" s="4">
        <v>14</v>
      </c>
      <c r="D159" s="6" t="s">
        <v>0</v>
      </c>
      <c r="E159" s="84">
        <v>0</v>
      </c>
      <c r="F159" s="14">
        <f t="shared" si="9"/>
        <v>0</v>
      </c>
    </row>
    <row r="160" spans="2:6" ht="27" customHeight="1" x14ac:dyDescent="0.25">
      <c r="B160" s="13" t="s">
        <v>251</v>
      </c>
      <c r="C160" s="4">
        <v>14</v>
      </c>
      <c r="D160" s="6" t="s">
        <v>0</v>
      </c>
      <c r="E160" s="84">
        <v>0</v>
      </c>
      <c r="F160" s="14">
        <f t="shared" si="9"/>
        <v>0</v>
      </c>
    </row>
    <row r="161" spans="2:6" ht="16.5" customHeight="1" x14ac:dyDescent="0.25">
      <c r="B161" s="13" t="s">
        <v>265</v>
      </c>
      <c r="C161" s="4">
        <v>36</v>
      </c>
      <c r="D161" s="6" t="s">
        <v>0</v>
      </c>
      <c r="E161" s="84">
        <v>0</v>
      </c>
      <c r="F161" s="14">
        <f t="shared" si="9"/>
        <v>0</v>
      </c>
    </row>
    <row r="162" spans="2:6" ht="15" customHeight="1" x14ac:dyDescent="0.25">
      <c r="B162" s="92" t="s">
        <v>266</v>
      </c>
      <c r="C162" s="93"/>
      <c r="D162" s="93"/>
      <c r="E162" s="93"/>
      <c r="F162" s="94"/>
    </row>
    <row r="163" spans="2:6" x14ac:dyDescent="0.25">
      <c r="B163" s="4" t="s">
        <v>196</v>
      </c>
      <c r="C163" s="4">
        <v>13</v>
      </c>
      <c r="D163" s="6" t="s">
        <v>0</v>
      </c>
      <c r="E163" s="84">
        <v>0</v>
      </c>
      <c r="F163" s="14">
        <f t="shared" ref="F163:F164" si="10">E163*C163</f>
        <v>0</v>
      </c>
    </row>
    <row r="164" spans="2:6" x14ac:dyDescent="0.25">
      <c r="B164" s="4" t="s">
        <v>197</v>
      </c>
      <c r="C164" s="4">
        <v>58</v>
      </c>
      <c r="D164" s="6" t="s">
        <v>0</v>
      </c>
      <c r="E164" s="84">
        <v>0</v>
      </c>
      <c r="F164" s="14">
        <f t="shared" si="10"/>
        <v>0</v>
      </c>
    </row>
    <row r="165" spans="2:6" x14ac:dyDescent="0.25">
      <c r="B165" s="3" t="s">
        <v>193</v>
      </c>
      <c r="C165" s="3"/>
      <c r="D165" s="3"/>
      <c r="E165" s="3"/>
      <c r="F165" s="3"/>
    </row>
    <row r="166" spans="2:6" x14ac:dyDescent="0.25">
      <c r="B166" s="49" t="s">
        <v>198</v>
      </c>
      <c r="C166" s="7">
        <v>0.31</v>
      </c>
      <c r="D166" s="47" t="s">
        <v>29</v>
      </c>
      <c r="E166" s="86">
        <v>0</v>
      </c>
      <c r="F166" s="48">
        <f>E166*C166</f>
        <v>0</v>
      </c>
    </row>
    <row r="167" spans="2:6" x14ac:dyDescent="0.25">
      <c r="B167" s="89" t="s">
        <v>200</v>
      </c>
      <c r="C167" s="89"/>
      <c r="D167" s="89"/>
      <c r="E167" s="89"/>
      <c r="F167" s="18">
        <f>SUM(F155:F166)</f>
        <v>0</v>
      </c>
    </row>
    <row r="168" spans="2:6" ht="15.75" thickBot="1" x14ac:dyDescent="0.3">
      <c r="B168" s="11"/>
      <c r="C168" s="11"/>
      <c r="D168" s="11"/>
      <c r="E168" s="11"/>
      <c r="F168" s="46"/>
    </row>
    <row r="169" spans="2:6" ht="15.75" thickBot="1" x14ac:dyDescent="0.3">
      <c r="B169" s="109" t="s">
        <v>248</v>
      </c>
      <c r="C169" s="110"/>
      <c r="D169" s="110"/>
      <c r="E169" s="110"/>
      <c r="F169" s="111"/>
    </row>
    <row r="170" spans="2:6" x14ac:dyDescent="0.25">
      <c r="B170" s="53" t="s">
        <v>8</v>
      </c>
      <c r="C170" s="54" t="s">
        <v>1</v>
      </c>
      <c r="D170" s="55" t="s">
        <v>6</v>
      </c>
      <c r="E170" s="54" t="s">
        <v>12</v>
      </c>
      <c r="F170" s="54" t="s">
        <v>13</v>
      </c>
    </row>
    <row r="171" spans="2:6" x14ac:dyDescent="0.25">
      <c r="B171" s="3" t="s">
        <v>192</v>
      </c>
      <c r="C171" s="3"/>
      <c r="D171" s="3"/>
      <c r="E171" s="3"/>
      <c r="F171" s="3"/>
    </row>
    <row r="172" spans="2:6" ht="27.75" x14ac:dyDescent="0.25">
      <c r="B172" s="2" t="s">
        <v>191</v>
      </c>
      <c r="C172" s="4">
        <v>10.4</v>
      </c>
      <c r="D172" s="6" t="s">
        <v>30</v>
      </c>
      <c r="E172" s="84">
        <v>0</v>
      </c>
      <c r="F172" s="14">
        <f t="shared" ref="F172" si="11">E172*C172</f>
        <v>0</v>
      </c>
    </row>
    <row r="173" spans="2:6" ht="27.75" x14ac:dyDescent="0.25">
      <c r="B173" s="13" t="s">
        <v>194</v>
      </c>
      <c r="C173" s="4">
        <v>23.2</v>
      </c>
      <c r="D173" s="6" t="s">
        <v>30</v>
      </c>
      <c r="E173" s="84">
        <v>0</v>
      </c>
      <c r="F173" s="14">
        <f>E173*C173</f>
        <v>0</v>
      </c>
    </row>
    <row r="174" spans="2:6" x14ac:dyDescent="0.25">
      <c r="B174" s="4" t="s">
        <v>195</v>
      </c>
      <c r="C174" s="4">
        <v>33.6</v>
      </c>
      <c r="D174" s="6" t="s">
        <v>30</v>
      </c>
      <c r="E174" s="84">
        <v>0</v>
      </c>
      <c r="F174" s="14">
        <f>E174*C174</f>
        <v>0</v>
      </c>
    </row>
    <row r="175" spans="2:6" x14ac:dyDescent="0.25">
      <c r="B175" s="4" t="s">
        <v>25</v>
      </c>
      <c r="C175" s="4">
        <v>33.6</v>
      </c>
      <c r="D175" s="6" t="s">
        <v>30</v>
      </c>
      <c r="E175" s="84">
        <v>0</v>
      </c>
      <c r="F175" s="14">
        <f>E175*C175</f>
        <v>0</v>
      </c>
    </row>
    <row r="176" spans="2:6" x14ac:dyDescent="0.25">
      <c r="B176" s="4" t="s">
        <v>26</v>
      </c>
      <c r="C176" s="4">
        <v>71</v>
      </c>
      <c r="D176" s="6" t="s">
        <v>0</v>
      </c>
      <c r="E176" s="84">
        <v>0</v>
      </c>
      <c r="F176" s="14">
        <f>E176*C176</f>
        <v>0</v>
      </c>
    </row>
    <row r="177" spans="2:6" ht="18" customHeight="1" x14ac:dyDescent="0.25">
      <c r="B177" s="13" t="s">
        <v>265</v>
      </c>
      <c r="C177" s="4">
        <v>36</v>
      </c>
      <c r="D177" s="6" t="s">
        <v>0</v>
      </c>
      <c r="E177" s="84">
        <v>0</v>
      </c>
      <c r="F177" s="14">
        <f>E177*C177</f>
        <v>0</v>
      </c>
    </row>
    <row r="178" spans="2:6" x14ac:dyDescent="0.25">
      <c r="B178" s="92" t="s">
        <v>266</v>
      </c>
      <c r="C178" s="93"/>
      <c r="D178" s="93"/>
      <c r="E178" s="93"/>
      <c r="F178" s="94"/>
    </row>
    <row r="179" spans="2:6" x14ac:dyDescent="0.25">
      <c r="B179" s="4" t="s">
        <v>196</v>
      </c>
      <c r="C179" s="4">
        <v>13</v>
      </c>
      <c r="D179" s="6" t="s">
        <v>0</v>
      </c>
      <c r="E179" s="84">
        <v>0</v>
      </c>
      <c r="F179" s="14">
        <f t="shared" ref="F179:F180" si="12">E179*C179</f>
        <v>0</v>
      </c>
    </row>
    <row r="180" spans="2:6" x14ac:dyDescent="0.25">
      <c r="B180" s="4" t="s">
        <v>197</v>
      </c>
      <c r="C180" s="4">
        <v>58</v>
      </c>
      <c r="D180" s="6" t="s">
        <v>0</v>
      </c>
      <c r="E180" s="84">
        <v>0</v>
      </c>
      <c r="F180" s="14">
        <f t="shared" si="12"/>
        <v>0</v>
      </c>
    </row>
    <row r="181" spans="2:6" x14ac:dyDescent="0.25">
      <c r="B181" s="3" t="s">
        <v>193</v>
      </c>
      <c r="C181" s="3"/>
      <c r="D181" s="3"/>
      <c r="E181" s="3"/>
      <c r="F181" s="3"/>
    </row>
    <row r="182" spans="2:6" x14ac:dyDescent="0.25">
      <c r="B182" s="49" t="s">
        <v>198</v>
      </c>
      <c r="C182" s="7">
        <v>0.31</v>
      </c>
      <c r="D182" s="47" t="s">
        <v>29</v>
      </c>
      <c r="E182" s="86">
        <v>0</v>
      </c>
      <c r="F182" s="48">
        <f>E182*C182</f>
        <v>0</v>
      </c>
    </row>
    <row r="183" spans="2:6" x14ac:dyDescent="0.25">
      <c r="B183" s="89" t="s">
        <v>201</v>
      </c>
      <c r="C183" s="89"/>
      <c r="D183" s="89"/>
      <c r="E183" s="89"/>
      <c r="F183" s="18">
        <f>SUM(F172:F182)</f>
        <v>0</v>
      </c>
    </row>
    <row r="184" spans="2:6" x14ac:dyDescent="0.25">
      <c r="B184" s="11"/>
      <c r="C184" s="11"/>
      <c r="D184" s="11"/>
      <c r="E184" s="11"/>
      <c r="F184" s="46"/>
    </row>
    <row r="185" spans="2:6" x14ac:dyDescent="0.25">
      <c r="B185" s="11"/>
      <c r="C185" s="11"/>
      <c r="D185" s="11"/>
      <c r="E185" s="11"/>
      <c r="F185" s="46"/>
    </row>
    <row r="186" spans="2:6" ht="14.45" customHeight="1" x14ac:dyDescent="0.25">
      <c r="B186" s="112" t="s">
        <v>232</v>
      </c>
      <c r="C186" s="113"/>
      <c r="D186" s="113"/>
      <c r="E186" s="113"/>
      <c r="F186" s="114"/>
    </row>
    <row r="187" spans="2:6" x14ac:dyDescent="0.25">
      <c r="B187" s="50" t="s">
        <v>8</v>
      </c>
      <c r="C187" s="51" t="s">
        <v>1</v>
      </c>
      <c r="D187" s="52" t="s">
        <v>6</v>
      </c>
      <c r="E187" s="51" t="s">
        <v>12</v>
      </c>
      <c r="F187" s="51" t="s">
        <v>13</v>
      </c>
    </row>
    <row r="188" spans="2:6" x14ac:dyDescent="0.25">
      <c r="B188" s="3" t="s">
        <v>192</v>
      </c>
      <c r="C188" s="3"/>
      <c r="D188" s="3"/>
      <c r="E188" s="3"/>
      <c r="F188" s="3"/>
    </row>
    <row r="189" spans="2:6" ht="27.75" x14ac:dyDescent="0.25">
      <c r="B189" s="2" t="s">
        <v>267</v>
      </c>
      <c r="C189" s="4">
        <v>4.68</v>
      </c>
      <c r="D189" s="6" t="s">
        <v>30</v>
      </c>
      <c r="E189" s="84">
        <v>0</v>
      </c>
      <c r="F189" s="14">
        <f t="shared" ref="F189" si="13">E189*C189</f>
        <v>0</v>
      </c>
    </row>
    <row r="190" spans="2:6" ht="27.75" x14ac:dyDescent="0.25">
      <c r="B190" s="13" t="s">
        <v>268</v>
      </c>
      <c r="C190" s="4">
        <v>6.96</v>
      </c>
      <c r="D190" s="6" t="s">
        <v>30</v>
      </c>
      <c r="E190" s="84">
        <v>0</v>
      </c>
      <c r="F190" s="14">
        <f>E190*C190</f>
        <v>0</v>
      </c>
    </row>
    <row r="191" spans="2:6" x14ac:dyDescent="0.25">
      <c r="B191" s="4" t="s">
        <v>31</v>
      </c>
      <c r="C191" s="4">
        <v>11.64</v>
      </c>
      <c r="D191" s="6" t="s">
        <v>30</v>
      </c>
      <c r="E191" s="84">
        <v>0</v>
      </c>
      <c r="F191" s="14">
        <f>E191*C191</f>
        <v>0</v>
      </c>
    </row>
    <row r="192" spans="2:6" x14ac:dyDescent="0.25">
      <c r="B192" s="4" t="s">
        <v>25</v>
      </c>
      <c r="C192" s="4">
        <v>11.64</v>
      </c>
      <c r="D192" s="6" t="s">
        <v>30</v>
      </c>
      <c r="E192" s="84">
        <v>0</v>
      </c>
      <c r="F192" s="14">
        <f>E192*C192</f>
        <v>0</v>
      </c>
    </row>
    <row r="193" spans="2:6" ht="18.75" customHeight="1" x14ac:dyDescent="0.25">
      <c r="B193" s="13" t="s">
        <v>265</v>
      </c>
      <c r="C193" s="4">
        <v>36</v>
      </c>
      <c r="D193" s="6" t="s">
        <v>0</v>
      </c>
      <c r="E193" s="84">
        <v>0</v>
      </c>
      <c r="F193" s="14">
        <f>E193*C193</f>
        <v>0</v>
      </c>
    </row>
    <row r="194" spans="2:6" x14ac:dyDescent="0.25">
      <c r="B194" s="92" t="s">
        <v>266</v>
      </c>
      <c r="C194" s="93"/>
      <c r="D194" s="93"/>
      <c r="E194" s="93"/>
      <c r="F194" s="94"/>
    </row>
    <row r="195" spans="2:6" x14ac:dyDescent="0.25">
      <c r="B195" s="4" t="s">
        <v>196</v>
      </c>
      <c r="C195" s="4">
        <v>13</v>
      </c>
      <c r="D195" s="6" t="s">
        <v>0</v>
      </c>
      <c r="E195" s="84">
        <v>0</v>
      </c>
      <c r="F195" s="14">
        <f t="shared" ref="F195:F196" si="14">E195*C195</f>
        <v>0</v>
      </c>
    </row>
    <row r="196" spans="2:6" x14ac:dyDescent="0.25">
      <c r="B196" s="4" t="s">
        <v>197</v>
      </c>
      <c r="C196" s="4">
        <v>58</v>
      </c>
      <c r="D196" s="6" t="s">
        <v>0</v>
      </c>
      <c r="E196" s="84">
        <v>0</v>
      </c>
      <c r="F196" s="14">
        <f t="shared" si="14"/>
        <v>0</v>
      </c>
    </row>
    <row r="197" spans="2:6" x14ac:dyDescent="0.25">
      <c r="B197" s="89" t="s">
        <v>202</v>
      </c>
      <c r="C197" s="89"/>
      <c r="D197" s="89"/>
      <c r="E197" s="89"/>
      <c r="F197" s="18">
        <f>SUM(F189:F196)</f>
        <v>0</v>
      </c>
    </row>
    <row r="198" spans="2:6" x14ac:dyDescent="0.25">
      <c r="B198" s="11"/>
      <c r="C198" s="11"/>
      <c r="D198" s="11"/>
      <c r="E198" s="11"/>
      <c r="F198" s="46"/>
    </row>
    <row r="199" spans="2:6" x14ac:dyDescent="0.25">
      <c r="B199" s="112" t="s">
        <v>252</v>
      </c>
      <c r="C199" s="113"/>
      <c r="D199" s="113"/>
      <c r="E199" s="113"/>
      <c r="F199" s="114"/>
    </row>
    <row r="200" spans="2:6" x14ac:dyDescent="0.25">
      <c r="B200" s="50" t="s">
        <v>8</v>
      </c>
      <c r="C200" s="51" t="s">
        <v>1</v>
      </c>
      <c r="D200" s="52" t="s">
        <v>6</v>
      </c>
      <c r="E200" s="51" t="s">
        <v>12</v>
      </c>
      <c r="F200" s="51" t="s">
        <v>13</v>
      </c>
    </row>
    <row r="201" spans="2:6" x14ac:dyDescent="0.25">
      <c r="B201" s="3" t="s">
        <v>192</v>
      </c>
      <c r="C201" s="3"/>
      <c r="D201" s="3"/>
      <c r="E201" s="3"/>
      <c r="F201" s="3"/>
    </row>
    <row r="202" spans="2:6" ht="27.75" x14ac:dyDescent="0.25">
      <c r="B202" s="2" t="s">
        <v>267</v>
      </c>
      <c r="C202" s="4">
        <v>4.68</v>
      </c>
      <c r="D202" s="6" t="s">
        <v>30</v>
      </c>
      <c r="E202" s="84">
        <v>0</v>
      </c>
      <c r="F202" s="14">
        <f t="shared" ref="F202" si="15">E202*C202</f>
        <v>0</v>
      </c>
    </row>
    <row r="203" spans="2:6" ht="27.75" x14ac:dyDescent="0.25">
      <c r="B203" s="13" t="s">
        <v>268</v>
      </c>
      <c r="C203" s="4">
        <v>6.96</v>
      </c>
      <c r="D203" s="6" t="s">
        <v>30</v>
      </c>
      <c r="E203" s="84">
        <v>0</v>
      </c>
      <c r="F203" s="14">
        <f>E203*C203</f>
        <v>0</v>
      </c>
    </row>
    <row r="204" spans="2:6" x14ac:dyDescent="0.25">
      <c r="B204" s="4" t="s">
        <v>31</v>
      </c>
      <c r="C204" s="4">
        <v>11.64</v>
      </c>
      <c r="D204" s="6" t="s">
        <v>30</v>
      </c>
      <c r="E204" s="84">
        <v>0</v>
      </c>
      <c r="F204" s="14">
        <f>E204*C204</f>
        <v>0</v>
      </c>
    </row>
    <row r="205" spans="2:6" x14ac:dyDescent="0.25">
      <c r="B205" s="4" t="s">
        <v>25</v>
      </c>
      <c r="C205" s="4">
        <v>11.64</v>
      </c>
      <c r="D205" s="6" t="s">
        <v>30</v>
      </c>
      <c r="E205" s="84">
        <v>0</v>
      </c>
      <c r="F205" s="14">
        <f>E205*C205</f>
        <v>0</v>
      </c>
    </row>
    <row r="206" spans="2:6" ht="16.5" customHeight="1" x14ac:dyDescent="0.25">
      <c r="B206" s="13" t="s">
        <v>265</v>
      </c>
      <c r="C206" s="4">
        <v>36</v>
      </c>
      <c r="D206" s="6" t="s">
        <v>0</v>
      </c>
      <c r="E206" s="84">
        <v>0</v>
      </c>
      <c r="F206" s="14">
        <f>E206*C206</f>
        <v>0</v>
      </c>
    </row>
    <row r="207" spans="2:6" x14ac:dyDescent="0.25">
      <c r="B207" s="92" t="s">
        <v>266</v>
      </c>
      <c r="C207" s="93"/>
      <c r="D207" s="93"/>
      <c r="E207" s="93"/>
      <c r="F207" s="94"/>
    </row>
    <row r="208" spans="2:6" x14ac:dyDescent="0.25">
      <c r="B208" s="4" t="s">
        <v>269</v>
      </c>
      <c r="C208" s="4">
        <v>71</v>
      </c>
      <c r="D208" s="6" t="s">
        <v>0</v>
      </c>
      <c r="E208" s="84">
        <v>0</v>
      </c>
      <c r="F208" s="14">
        <f>E208*C208</f>
        <v>0</v>
      </c>
    </row>
    <row r="209" spans="2:6" x14ac:dyDescent="0.25">
      <c r="B209" s="4" t="s">
        <v>196</v>
      </c>
      <c r="C209" s="4">
        <v>13</v>
      </c>
      <c r="D209" s="6" t="s">
        <v>0</v>
      </c>
      <c r="E209" s="84">
        <v>0</v>
      </c>
      <c r="F209" s="14">
        <f t="shared" ref="F209:F210" si="16">E209*C209</f>
        <v>0</v>
      </c>
    </row>
    <row r="210" spans="2:6" x14ac:dyDescent="0.25">
      <c r="B210" s="4" t="s">
        <v>197</v>
      </c>
      <c r="C210" s="4">
        <v>58</v>
      </c>
      <c r="D210" s="6" t="s">
        <v>0</v>
      </c>
      <c r="E210" s="84">
        <v>0</v>
      </c>
      <c r="F210" s="14">
        <f t="shared" si="16"/>
        <v>0</v>
      </c>
    </row>
    <row r="211" spans="2:6" x14ac:dyDescent="0.25">
      <c r="B211" s="89" t="s">
        <v>203</v>
      </c>
      <c r="C211" s="89"/>
      <c r="D211" s="89"/>
      <c r="E211" s="89"/>
      <c r="F211" s="18">
        <f>SUM(F202:F210)</f>
        <v>0</v>
      </c>
    </row>
    <row r="212" spans="2:6" x14ac:dyDescent="0.25">
      <c r="B212" s="11"/>
      <c r="C212" s="11"/>
      <c r="D212" s="11"/>
      <c r="E212" s="11"/>
      <c r="F212" s="46"/>
    </row>
    <row r="213" spans="2:6" ht="28.9" customHeight="1" x14ac:dyDescent="0.25">
      <c r="B213" s="89" t="s">
        <v>204</v>
      </c>
      <c r="C213" s="89"/>
      <c r="D213" s="89"/>
      <c r="E213" s="89"/>
      <c r="F213" s="18">
        <f>F150+F167+F183+F197+F211</f>
        <v>0</v>
      </c>
    </row>
    <row r="214" spans="2:6" x14ac:dyDescent="0.25">
      <c r="B214" s="11"/>
      <c r="C214" s="11"/>
      <c r="D214" s="11"/>
      <c r="E214" s="11"/>
      <c r="F214" s="46"/>
    </row>
    <row r="215" spans="2:6" x14ac:dyDescent="0.25">
      <c r="C215" s="1"/>
      <c r="D215" s="1"/>
      <c r="E215" s="1"/>
      <c r="F215" s="1"/>
    </row>
    <row r="216" spans="2:6" ht="15.75" thickBot="1" x14ac:dyDescent="0.3">
      <c r="B216" s="11"/>
      <c r="C216" s="11"/>
      <c r="D216" s="11"/>
      <c r="E216" s="11"/>
      <c r="F216" s="46"/>
    </row>
    <row r="217" spans="2:6" ht="15" customHeight="1" thickBot="1" x14ac:dyDescent="0.3">
      <c r="B217" s="90" t="s">
        <v>208</v>
      </c>
      <c r="C217" s="91"/>
      <c r="D217" s="91"/>
      <c r="E217" s="91"/>
      <c r="F217" s="91"/>
    </row>
    <row r="218" spans="2:6" x14ac:dyDescent="0.25">
      <c r="B218" s="59" t="s">
        <v>8</v>
      </c>
      <c r="C218" s="60" t="s">
        <v>1</v>
      </c>
      <c r="D218" s="61" t="s">
        <v>6</v>
      </c>
      <c r="E218" s="60" t="s">
        <v>12</v>
      </c>
      <c r="F218" s="70" t="s">
        <v>13</v>
      </c>
    </row>
    <row r="219" spans="2:6" x14ac:dyDescent="0.25">
      <c r="B219" s="3" t="s">
        <v>192</v>
      </c>
      <c r="C219" s="3"/>
      <c r="D219" s="3"/>
      <c r="E219" s="3"/>
      <c r="F219" s="71"/>
    </row>
    <row r="220" spans="2:6" ht="27.75" x14ac:dyDescent="0.25">
      <c r="B220" s="2" t="s">
        <v>205</v>
      </c>
      <c r="C220" s="4">
        <v>35.200000000000003</v>
      </c>
      <c r="D220" s="6" t="s">
        <v>30</v>
      </c>
      <c r="E220" s="84">
        <v>0</v>
      </c>
      <c r="F220" s="14">
        <f t="shared" ref="F220:F231" si="17">E220*C220</f>
        <v>0</v>
      </c>
    </row>
    <row r="221" spans="2:6" ht="29.25" customHeight="1" x14ac:dyDescent="0.25">
      <c r="B221" s="2" t="s">
        <v>206</v>
      </c>
      <c r="C221" s="4">
        <v>61.6</v>
      </c>
      <c r="D221" s="6" t="s">
        <v>30</v>
      </c>
      <c r="E221" s="84">
        <v>0</v>
      </c>
      <c r="F221" s="14">
        <f t="shared" si="17"/>
        <v>0</v>
      </c>
    </row>
    <row r="222" spans="2:6" ht="27.75" x14ac:dyDescent="0.25">
      <c r="B222" s="13" t="s">
        <v>207</v>
      </c>
      <c r="C222" s="4">
        <v>17.600000000000001</v>
      </c>
      <c r="D222" s="6" t="s">
        <v>30</v>
      </c>
      <c r="E222" s="84">
        <v>0</v>
      </c>
      <c r="F222" s="14">
        <f t="shared" si="17"/>
        <v>0</v>
      </c>
    </row>
    <row r="223" spans="2:6" x14ac:dyDescent="0.25">
      <c r="B223" s="4" t="s">
        <v>31</v>
      </c>
      <c r="C223" s="4">
        <f>C220+C221+C222</f>
        <v>114.4</v>
      </c>
      <c r="D223" s="6" t="s">
        <v>30</v>
      </c>
      <c r="E223" s="84">
        <v>0</v>
      </c>
      <c r="F223" s="14">
        <f t="shared" si="17"/>
        <v>0</v>
      </c>
    </row>
    <row r="224" spans="2:6" x14ac:dyDescent="0.25">
      <c r="B224" s="4" t="s">
        <v>25</v>
      </c>
      <c r="C224" s="4">
        <v>114.4</v>
      </c>
      <c r="D224" s="6" t="s">
        <v>30</v>
      </c>
      <c r="E224" s="84">
        <v>0</v>
      </c>
      <c r="F224" s="14">
        <f t="shared" si="17"/>
        <v>0</v>
      </c>
    </row>
    <row r="225" spans="2:6" ht="26.25" x14ac:dyDescent="0.25">
      <c r="B225" s="13" t="s">
        <v>276</v>
      </c>
      <c r="C225" s="4">
        <v>46</v>
      </c>
      <c r="D225" s="6" t="s">
        <v>0</v>
      </c>
      <c r="E225" s="84">
        <v>0</v>
      </c>
      <c r="F225" s="14">
        <f t="shared" si="17"/>
        <v>0</v>
      </c>
    </row>
    <row r="226" spans="2:6" ht="26.25" x14ac:dyDescent="0.25">
      <c r="B226" s="13" t="s">
        <v>253</v>
      </c>
      <c r="C226" s="4">
        <v>46</v>
      </c>
      <c r="D226" s="6" t="s">
        <v>0</v>
      </c>
      <c r="E226" s="84">
        <v>0</v>
      </c>
      <c r="F226" s="14">
        <f>E226*C226</f>
        <v>0</v>
      </c>
    </row>
    <row r="227" spans="2:6" ht="15.75" customHeight="1" x14ac:dyDescent="0.25">
      <c r="B227" s="13" t="s">
        <v>265</v>
      </c>
      <c r="C227" s="4">
        <v>115</v>
      </c>
      <c r="D227" s="6" t="s">
        <v>0</v>
      </c>
      <c r="E227" s="84">
        <v>0</v>
      </c>
      <c r="F227" s="14">
        <f>E227*C227</f>
        <v>0</v>
      </c>
    </row>
    <row r="228" spans="2:6" x14ac:dyDescent="0.25">
      <c r="B228" s="92" t="s">
        <v>270</v>
      </c>
      <c r="C228" s="93"/>
      <c r="D228" s="93"/>
      <c r="E228" s="93"/>
      <c r="F228" s="94"/>
    </row>
    <row r="229" spans="2:6" x14ac:dyDescent="0.25">
      <c r="B229" s="4" t="s">
        <v>196</v>
      </c>
      <c r="C229" s="4">
        <v>44</v>
      </c>
      <c r="D229" s="6" t="s">
        <v>0</v>
      </c>
      <c r="E229" s="84">
        <v>0</v>
      </c>
      <c r="F229" s="14">
        <f t="shared" si="17"/>
        <v>0</v>
      </c>
    </row>
    <row r="230" spans="2:6" x14ac:dyDescent="0.25">
      <c r="B230" s="4" t="s">
        <v>197</v>
      </c>
      <c r="C230" s="4">
        <v>154</v>
      </c>
      <c r="D230" s="6" t="s">
        <v>0</v>
      </c>
      <c r="E230" s="84">
        <v>0</v>
      </c>
      <c r="F230" s="14">
        <f t="shared" si="17"/>
        <v>0</v>
      </c>
    </row>
    <row r="231" spans="2:6" x14ac:dyDescent="0.25">
      <c r="B231" s="4" t="s">
        <v>209</v>
      </c>
      <c r="C231" s="4">
        <v>16</v>
      </c>
      <c r="D231" s="6" t="s">
        <v>0</v>
      </c>
      <c r="E231" s="84">
        <v>0</v>
      </c>
      <c r="F231" s="14">
        <f t="shared" si="17"/>
        <v>0</v>
      </c>
    </row>
    <row r="232" spans="2:6" x14ac:dyDescent="0.25">
      <c r="B232" s="3" t="s">
        <v>210</v>
      </c>
      <c r="C232" s="3"/>
      <c r="D232" s="3"/>
      <c r="E232" s="3"/>
      <c r="F232" s="3"/>
    </row>
    <row r="233" spans="2:6" ht="26.25" x14ac:dyDescent="0.25">
      <c r="B233" s="13" t="s">
        <v>228</v>
      </c>
      <c r="C233" s="4">
        <v>1.97</v>
      </c>
      <c r="D233" s="6" t="s">
        <v>29</v>
      </c>
      <c r="E233" s="84">
        <v>0</v>
      </c>
      <c r="F233" s="14">
        <f t="shared" ref="F233:F240" si="18">E233*C233</f>
        <v>0</v>
      </c>
    </row>
    <row r="234" spans="2:6" ht="39" x14ac:dyDescent="0.25">
      <c r="B234" s="13" t="s">
        <v>227</v>
      </c>
      <c r="C234" s="4">
        <v>2.69</v>
      </c>
      <c r="D234" s="6" t="s">
        <v>29</v>
      </c>
      <c r="E234" s="84">
        <v>0</v>
      </c>
      <c r="F234" s="14">
        <f t="shared" si="18"/>
        <v>0</v>
      </c>
    </row>
    <row r="235" spans="2:6" ht="26.25" x14ac:dyDescent="0.25">
      <c r="B235" s="13" t="s">
        <v>230</v>
      </c>
      <c r="C235" s="4">
        <v>1030</v>
      </c>
      <c r="D235" s="6" t="s">
        <v>5</v>
      </c>
      <c r="E235" s="84">
        <v>0</v>
      </c>
      <c r="F235" s="14">
        <f t="shared" si="18"/>
        <v>0</v>
      </c>
    </row>
    <row r="236" spans="2:6" ht="26.25" x14ac:dyDescent="0.25">
      <c r="B236" s="13" t="s">
        <v>211</v>
      </c>
      <c r="C236" s="4">
        <v>11.36</v>
      </c>
      <c r="D236" s="6" t="s">
        <v>30</v>
      </c>
      <c r="E236" s="84">
        <v>0</v>
      </c>
      <c r="F236" s="14">
        <f t="shared" si="18"/>
        <v>0</v>
      </c>
    </row>
    <row r="237" spans="2:6" x14ac:dyDescent="0.25">
      <c r="B237" s="4" t="s">
        <v>27</v>
      </c>
      <c r="C237" s="4">
        <v>11.36</v>
      </c>
      <c r="D237" s="6" t="s">
        <v>30</v>
      </c>
      <c r="E237" s="84">
        <v>0</v>
      </c>
      <c r="F237" s="14">
        <f t="shared" si="18"/>
        <v>0</v>
      </c>
    </row>
    <row r="238" spans="2:6" x14ac:dyDescent="0.25">
      <c r="B238" s="4" t="s">
        <v>25</v>
      </c>
      <c r="C238" s="4">
        <v>11.36</v>
      </c>
      <c r="D238" s="6" t="s">
        <v>30</v>
      </c>
      <c r="E238" s="84">
        <v>0</v>
      </c>
      <c r="F238" s="14">
        <f t="shared" si="18"/>
        <v>0</v>
      </c>
    </row>
    <row r="239" spans="2:6" x14ac:dyDescent="0.25">
      <c r="B239" s="4" t="s">
        <v>32</v>
      </c>
      <c r="C239" s="4">
        <v>284</v>
      </c>
      <c r="D239" s="6" t="s">
        <v>5</v>
      </c>
      <c r="E239" s="84">
        <v>0</v>
      </c>
      <c r="F239" s="14">
        <f t="shared" si="18"/>
        <v>0</v>
      </c>
    </row>
    <row r="240" spans="2:6" x14ac:dyDescent="0.25">
      <c r="B240" s="4" t="s">
        <v>28</v>
      </c>
      <c r="C240" s="4">
        <v>142</v>
      </c>
      <c r="D240" s="6" t="s">
        <v>5</v>
      </c>
      <c r="E240" s="84">
        <v>0</v>
      </c>
      <c r="F240" s="14">
        <f t="shared" si="18"/>
        <v>0</v>
      </c>
    </row>
    <row r="241" spans="2:6" x14ac:dyDescent="0.25">
      <c r="B241" s="89" t="s">
        <v>212</v>
      </c>
      <c r="C241" s="89"/>
      <c r="D241" s="89"/>
      <c r="E241" s="89"/>
      <c r="F241" s="18">
        <f>SUM(F220:F240)</f>
        <v>0</v>
      </c>
    </row>
    <row r="242" spans="2:6" ht="15.75" thickBot="1" x14ac:dyDescent="0.3">
      <c r="B242" s="11"/>
      <c r="C242" s="11"/>
      <c r="D242" s="11"/>
      <c r="E242" s="11"/>
      <c r="F242" s="46"/>
    </row>
    <row r="243" spans="2:6" ht="15" customHeight="1" thickBot="1" x14ac:dyDescent="0.3">
      <c r="B243" s="90" t="s">
        <v>213</v>
      </c>
      <c r="C243" s="91"/>
      <c r="D243" s="91"/>
      <c r="E243" s="91"/>
      <c r="F243" s="91"/>
    </row>
    <row r="244" spans="2:6" x14ac:dyDescent="0.25">
      <c r="B244" s="59" t="s">
        <v>8</v>
      </c>
      <c r="C244" s="60" t="s">
        <v>1</v>
      </c>
      <c r="D244" s="61" t="s">
        <v>6</v>
      </c>
      <c r="E244" s="60" t="s">
        <v>12</v>
      </c>
      <c r="F244" s="70" t="s">
        <v>13</v>
      </c>
    </row>
    <row r="245" spans="2:6" x14ac:dyDescent="0.25">
      <c r="B245" s="3" t="s">
        <v>192</v>
      </c>
      <c r="C245" s="3"/>
      <c r="D245" s="3"/>
      <c r="E245" s="3"/>
      <c r="F245" s="71"/>
    </row>
    <row r="246" spans="2:6" ht="27.75" x14ac:dyDescent="0.25">
      <c r="B246" s="2" t="s">
        <v>205</v>
      </c>
      <c r="C246" s="4">
        <v>35.200000000000003</v>
      </c>
      <c r="D246" s="6" t="s">
        <v>30</v>
      </c>
      <c r="E246" s="84">
        <v>0</v>
      </c>
      <c r="F246" s="14">
        <f t="shared" ref="F246:F257" si="19">E246*C246</f>
        <v>0</v>
      </c>
    </row>
    <row r="247" spans="2:6" ht="42" x14ac:dyDescent="0.25">
      <c r="B247" s="2" t="s">
        <v>206</v>
      </c>
      <c r="C247" s="4">
        <v>61.6</v>
      </c>
      <c r="D247" s="6" t="s">
        <v>30</v>
      </c>
      <c r="E247" s="84">
        <v>0</v>
      </c>
      <c r="F247" s="14">
        <f t="shared" si="19"/>
        <v>0</v>
      </c>
    </row>
    <row r="248" spans="2:6" ht="27.75" x14ac:dyDescent="0.25">
      <c r="B248" s="13" t="s">
        <v>207</v>
      </c>
      <c r="C248" s="4">
        <v>17.600000000000001</v>
      </c>
      <c r="D248" s="6" t="s">
        <v>30</v>
      </c>
      <c r="E248" s="84">
        <v>0</v>
      </c>
      <c r="F248" s="14">
        <f t="shared" si="19"/>
        <v>0</v>
      </c>
    </row>
    <row r="249" spans="2:6" x14ac:dyDescent="0.25">
      <c r="B249" s="4" t="s">
        <v>31</v>
      </c>
      <c r="C249" s="4">
        <f>C246+C247+C248</f>
        <v>114.4</v>
      </c>
      <c r="D249" s="6" t="s">
        <v>30</v>
      </c>
      <c r="E249" s="84">
        <v>0</v>
      </c>
      <c r="F249" s="14">
        <f t="shared" si="19"/>
        <v>0</v>
      </c>
    </row>
    <row r="250" spans="2:6" x14ac:dyDescent="0.25">
      <c r="B250" s="4" t="s">
        <v>25</v>
      </c>
      <c r="C250" s="4">
        <v>114.4</v>
      </c>
      <c r="D250" s="6" t="s">
        <v>30</v>
      </c>
      <c r="E250" s="84">
        <v>0</v>
      </c>
      <c r="F250" s="14">
        <f t="shared" si="19"/>
        <v>0</v>
      </c>
    </row>
    <row r="251" spans="2:6" ht="26.25" x14ac:dyDescent="0.25">
      <c r="B251" s="13" t="s">
        <v>256</v>
      </c>
      <c r="C251" s="4">
        <v>46</v>
      </c>
      <c r="D251" s="6" t="s">
        <v>0</v>
      </c>
      <c r="E251" s="84">
        <v>0</v>
      </c>
      <c r="F251" s="14">
        <f t="shared" si="19"/>
        <v>0</v>
      </c>
    </row>
    <row r="252" spans="2:6" ht="26.25" x14ac:dyDescent="0.25">
      <c r="B252" s="13" t="s">
        <v>253</v>
      </c>
      <c r="C252" s="4">
        <v>46</v>
      </c>
      <c r="D252" s="6" t="s">
        <v>0</v>
      </c>
      <c r="E252" s="84">
        <v>0</v>
      </c>
      <c r="F252" s="14">
        <f>E252*C252</f>
        <v>0</v>
      </c>
    </row>
    <row r="253" spans="2:6" ht="17.25" customHeight="1" x14ac:dyDescent="0.25">
      <c r="B253" s="13" t="s">
        <v>265</v>
      </c>
      <c r="C253" s="4">
        <v>115</v>
      </c>
      <c r="D253" s="6" t="s">
        <v>0</v>
      </c>
      <c r="E253" s="84">
        <v>0</v>
      </c>
      <c r="F253" s="14">
        <f>E253*C253</f>
        <v>0</v>
      </c>
    </row>
    <row r="254" spans="2:6" x14ac:dyDescent="0.25">
      <c r="B254" s="92" t="s">
        <v>270</v>
      </c>
      <c r="C254" s="93"/>
      <c r="D254" s="93"/>
      <c r="E254" s="93"/>
      <c r="F254" s="94"/>
    </row>
    <row r="255" spans="2:6" x14ac:dyDescent="0.25">
      <c r="B255" s="4" t="s">
        <v>196</v>
      </c>
      <c r="C255" s="4">
        <v>44</v>
      </c>
      <c r="D255" s="6" t="s">
        <v>0</v>
      </c>
      <c r="E255" s="84">
        <v>0</v>
      </c>
      <c r="F255" s="14">
        <f t="shared" si="19"/>
        <v>0</v>
      </c>
    </row>
    <row r="256" spans="2:6" x14ac:dyDescent="0.25">
      <c r="B256" s="4" t="s">
        <v>197</v>
      </c>
      <c r="C256" s="4">
        <v>154</v>
      </c>
      <c r="D256" s="6" t="s">
        <v>0</v>
      </c>
      <c r="E256" s="84">
        <v>0</v>
      </c>
      <c r="F256" s="14">
        <f t="shared" si="19"/>
        <v>0</v>
      </c>
    </row>
    <row r="257" spans="2:6" x14ac:dyDescent="0.25">
      <c r="B257" s="4" t="s">
        <v>209</v>
      </c>
      <c r="C257" s="4">
        <v>16</v>
      </c>
      <c r="D257" s="6" t="s">
        <v>0</v>
      </c>
      <c r="E257" s="84">
        <v>0</v>
      </c>
      <c r="F257" s="14">
        <f t="shared" si="19"/>
        <v>0</v>
      </c>
    </row>
    <row r="258" spans="2:6" x14ac:dyDescent="0.25">
      <c r="B258" s="3" t="s">
        <v>210</v>
      </c>
      <c r="C258" s="3"/>
      <c r="D258" s="3"/>
      <c r="E258" s="3"/>
      <c r="F258" s="3"/>
    </row>
    <row r="259" spans="2:6" ht="26.25" x14ac:dyDescent="0.25">
      <c r="B259" s="13" t="s">
        <v>229</v>
      </c>
      <c r="C259" s="4">
        <v>1.32</v>
      </c>
      <c r="D259" s="6" t="s">
        <v>29</v>
      </c>
      <c r="E259" s="84">
        <v>0</v>
      </c>
      <c r="F259" s="14">
        <f t="shared" ref="F259:F266" si="20">E259*C259</f>
        <v>0</v>
      </c>
    </row>
    <row r="260" spans="2:6" ht="39" x14ac:dyDescent="0.25">
      <c r="B260" s="13" t="s">
        <v>227</v>
      </c>
      <c r="C260" s="4">
        <v>2.69</v>
      </c>
      <c r="D260" s="6" t="s">
        <v>29</v>
      </c>
      <c r="E260" s="84">
        <v>0</v>
      </c>
      <c r="F260" s="14">
        <f t="shared" si="20"/>
        <v>0</v>
      </c>
    </row>
    <row r="261" spans="2:6" ht="26.25" x14ac:dyDescent="0.25">
      <c r="B261" s="13" t="s">
        <v>230</v>
      </c>
      <c r="C261" s="4">
        <v>1030</v>
      </c>
      <c r="D261" s="6" t="s">
        <v>5</v>
      </c>
      <c r="E261" s="84">
        <v>0</v>
      </c>
      <c r="F261" s="14">
        <f t="shared" si="20"/>
        <v>0</v>
      </c>
    </row>
    <row r="262" spans="2:6" ht="26.25" x14ac:dyDescent="0.25">
      <c r="B262" s="13" t="s">
        <v>211</v>
      </c>
      <c r="C262" s="4">
        <v>11.36</v>
      </c>
      <c r="D262" s="6" t="s">
        <v>30</v>
      </c>
      <c r="E262" s="84">
        <v>0</v>
      </c>
      <c r="F262" s="14">
        <f t="shared" si="20"/>
        <v>0</v>
      </c>
    </row>
    <row r="263" spans="2:6" x14ac:dyDescent="0.25">
      <c r="B263" s="4" t="s">
        <v>27</v>
      </c>
      <c r="C263" s="4">
        <v>11.36</v>
      </c>
      <c r="D263" s="6" t="s">
        <v>30</v>
      </c>
      <c r="E263" s="84">
        <v>0</v>
      </c>
      <c r="F263" s="14">
        <f t="shared" si="20"/>
        <v>0</v>
      </c>
    </row>
    <row r="264" spans="2:6" x14ac:dyDescent="0.25">
      <c r="B264" s="4" t="s">
        <v>25</v>
      </c>
      <c r="C264" s="4">
        <v>11.36</v>
      </c>
      <c r="D264" s="6" t="s">
        <v>30</v>
      </c>
      <c r="E264" s="84">
        <v>0</v>
      </c>
      <c r="F264" s="14">
        <f t="shared" si="20"/>
        <v>0</v>
      </c>
    </row>
    <row r="265" spans="2:6" x14ac:dyDescent="0.25">
      <c r="B265" s="4" t="s">
        <v>32</v>
      </c>
      <c r="C265" s="4">
        <v>284</v>
      </c>
      <c r="D265" s="6" t="s">
        <v>5</v>
      </c>
      <c r="E265" s="84">
        <v>0</v>
      </c>
      <c r="F265" s="14">
        <f t="shared" si="20"/>
        <v>0</v>
      </c>
    </row>
    <row r="266" spans="2:6" x14ac:dyDescent="0.25">
      <c r="B266" s="4" t="s">
        <v>28</v>
      </c>
      <c r="C266" s="4">
        <v>142</v>
      </c>
      <c r="D266" s="6" t="s">
        <v>5</v>
      </c>
      <c r="E266" s="84">
        <v>0</v>
      </c>
      <c r="F266" s="14">
        <f t="shared" si="20"/>
        <v>0</v>
      </c>
    </row>
    <row r="267" spans="2:6" x14ac:dyDescent="0.25">
      <c r="B267" s="89" t="s">
        <v>214</v>
      </c>
      <c r="C267" s="89"/>
      <c r="D267" s="89"/>
      <c r="E267" s="89"/>
      <c r="F267" s="18">
        <f>SUM(F246:F266)</f>
        <v>0</v>
      </c>
    </row>
    <row r="268" spans="2:6" ht="15.75" thickBot="1" x14ac:dyDescent="0.3">
      <c r="B268" s="11"/>
      <c r="C268" s="11"/>
      <c r="D268" s="11"/>
      <c r="E268" s="11"/>
      <c r="F268" s="46"/>
    </row>
    <row r="269" spans="2:6" ht="15.75" thickBot="1" x14ac:dyDescent="0.3">
      <c r="B269" s="90" t="s">
        <v>255</v>
      </c>
      <c r="C269" s="91"/>
      <c r="D269" s="91"/>
      <c r="E269" s="91"/>
      <c r="F269" s="91"/>
    </row>
    <row r="270" spans="2:6" x14ac:dyDescent="0.25">
      <c r="B270" s="59" t="s">
        <v>8</v>
      </c>
      <c r="C270" s="60" t="s">
        <v>1</v>
      </c>
      <c r="D270" s="61" t="s">
        <v>6</v>
      </c>
      <c r="E270" s="60" t="s">
        <v>12</v>
      </c>
      <c r="F270" s="70" t="s">
        <v>13</v>
      </c>
    </row>
    <row r="271" spans="2:6" x14ac:dyDescent="0.25">
      <c r="B271" s="3" t="s">
        <v>192</v>
      </c>
      <c r="C271" s="3"/>
      <c r="D271" s="3"/>
      <c r="E271" s="3"/>
      <c r="F271" s="71"/>
    </row>
    <row r="272" spans="2:6" ht="27.75" x14ac:dyDescent="0.25">
      <c r="B272" s="2" t="s">
        <v>205</v>
      </c>
      <c r="C272" s="4">
        <v>35.200000000000003</v>
      </c>
      <c r="D272" s="6" t="s">
        <v>30</v>
      </c>
      <c r="E272" s="84">
        <v>0</v>
      </c>
      <c r="F272" s="14">
        <f t="shared" ref="F272:F277" si="21">E272*C272</f>
        <v>0</v>
      </c>
    </row>
    <row r="273" spans="2:6" ht="42" x14ac:dyDescent="0.25">
      <c r="B273" s="2" t="s">
        <v>206</v>
      </c>
      <c r="C273" s="4">
        <v>61.6</v>
      </c>
      <c r="D273" s="6" t="s">
        <v>30</v>
      </c>
      <c r="E273" s="84">
        <v>0</v>
      </c>
      <c r="F273" s="14">
        <f t="shared" si="21"/>
        <v>0</v>
      </c>
    </row>
    <row r="274" spans="2:6" ht="27.75" x14ac:dyDescent="0.25">
      <c r="B274" s="13" t="s">
        <v>207</v>
      </c>
      <c r="C274" s="4">
        <v>17.600000000000001</v>
      </c>
      <c r="D274" s="6" t="s">
        <v>30</v>
      </c>
      <c r="E274" s="84">
        <v>0</v>
      </c>
      <c r="F274" s="14">
        <f t="shared" si="21"/>
        <v>0</v>
      </c>
    </row>
    <row r="275" spans="2:6" x14ac:dyDescent="0.25">
      <c r="B275" s="4" t="s">
        <v>31</v>
      </c>
      <c r="C275" s="4">
        <f>C272+C273+C274</f>
        <v>114.4</v>
      </c>
      <c r="D275" s="6" t="s">
        <v>30</v>
      </c>
      <c r="E275" s="84">
        <v>0</v>
      </c>
      <c r="F275" s="14">
        <f t="shared" si="21"/>
        <v>0</v>
      </c>
    </row>
    <row r="276" spans="2:6" x14ac:dyDescent="0.25">
      <c r="B276" s="4" t="s">
        <v>25</v>
      </c>
      <c r="C276" s="4">
        <v>114.4</v>
      </c>
      <c r="D276" s="6" t="s">
        <v>30</v>
      </c>
      <c r="E276" s="84">
        <v>0</v>
      </c>
      <c r="F276" s="14">
        <f t="shared" si="21"/>
        <v>0</v>
      </c>
    </row>
    <row r="277" spans="2:6" ht="26.25" x14ac:dyDescent="0.25">
      <c r="B277" s="13" t="s">
        <v>257</v>
      </c>
      <c r="C277" s="4">
        <v>230</v>
      </c>
      <c r="D277" s="6" t="s">
        <v>0</v>
      </c>
      <c r="E277" s="84">
        <v>0</v>
      </c>
      <c r="F277" s="14">
        <f t="shared" si="21"/>
        <v>0</v>
      </c>
    </row>
    <row r="278" spans="2:6" ht="15" customHeight="1" x14ac:dyDescent="0.25">
      <c r="B278" s="13" t="s">
        <v>265</v>
      </c>
      <c r="C278" s="4">
        <v>115</v>
      </c>
      <c r="D278" s="6" t="s">
        <v>0</v>
      </c>
      <c r="E278" s="84">
        <v>0</v>
      </c>
      <c r="F278" s="14">
        <f>E278*C278</f>
        <v>0</v>
      </c>
    </row>
    <row r="279" spans="2:6" x14ac:dyDescent="0.25">
      <c r="B279" s="92" t="s">
        <v>270</v>
      </c>
      <c r="C279" s="93"/>
      <c r="D279" s="93"/>
      <c r="E279" s="93"/>
      <c r="F279" s="94"/>
    </row>
    <row r="280" spans="2:6" x14ac:dyDescent="0.25">
      <c r="B280" s="4" t="s">
        <v>196</v>
      </c>
      <c r="C280" s="4">
        <v>44</v>
      </c>
      <c r="D280" s="6" t="s">
        <v>0</v>
      </c>
      <c r="E280" s="84">
        <v>0</v>
      </c>
      <c r="F280" s="14">
        <f t="shared" ref="F280:F282" si="22">E280*C280</f>
        <v>0</v>
      </c>
    </row>
    <row r="281" spans="2:6" x14ac:dyDescent="0.25">
      <c r="B281" s="4" t="s">
        <v>197</v>
      </c>
      <c r="C281" s="4">
        <v>154</v>
      </c>
      <c r="D281" s="6" t="s">
        <v>0</v>
      </c>
      <c r="E281" s="84">
        <v>0</v>
      </c>
      <c r="F281" s="14">
        <f t="shared" si="22"/>
        <v>0</v>
      </c>
    </row>
    <row r="282" spans="2:6" x14ac:dyDescent="0.25">
      <c r="B282" s="4" t="s">
        <v>209</v>
      </c>
      <c r="C282" s="4">
        <v>16</v>
      </c>
      <c r="D282" s="6" t="s">
        <v>0</v>
      </c>
      <c r="E282" s="84">
        <v>0</v>
      </c>
      <c r="F282" s="14">
        <f t="shared" si="22"/>
        <v>0</v>
      </c>
    </row>
    <row r="283" spans="2:6" x14ac:dyDescent="0.25">
      <c r="B283" s="3" t="s">
        <v>210</v>
      </c>
      <c r="C283" s="3"/>
      <c r="D283" s="3"/>
      <c r="E283" s="3"/>
      <c r="F283" s="3"/>
    </row>
    <row r="284" spans="2:6" ht="26.25" x14ac:dyDescent="0.25">
      <c r="B284" s="13" t="s">
        <v>229</v>
      </c>
      <c r="C284" s="4">
        <v>1.32</v>
      </c>
      <c r="D284" s="6" t="s">
        <v>29</v>
      </c>
      <c r="E284" s="84">
        <v>0</v>
      </c>
      <c r="F284" s="14">
        <f t="shared" ref="F284:F291" si="23">E284*C284</f>
        <v>0</v>
      </c>
    </row>
    <row r="285" spans="2:6" ht="39" x14ac:dyDescent="0.25">
      <c r="B285" s="13" t="s">
        <v>227</v>
      </c>
      <c r="C285" s="4">
        <v>2.69</v>
      </c>
      <c r="D285" s="6" t="s">
        <v>29</v>
      </c>
      <c r="E285" s="84">
        <v>0</v>
      </c>
      <c r="F285" s="14">
        <f t="shared" si="23"/>
        <v>0</v>
      </c>
    </row>
    <row r="286" spans="2:6" ht="26.25" x14ac:dyDescent="0.25">
      <c r="B286" s="13" t="s">
        <v>230</v>
      </c>
      <c r="C286" s="4">
        <v>1030</v>
      </c>
      <c r="D286" s="6" t="s">
        <v>5</v>
      </c>
      <c r="E286" s="84">
        <v>0</v>
      </c>
      <c r="F286" s="14">
        <f t="shared" si="23"/>
        <v>0</v>
      </c>
    </row>
    <row r="287" spans="2:6" ht="26.25" x14ac:dyDescent="0.25">
      <c r="B287" s="13" t="s">
        <v>211</v>
      </c>
      <c r="C287" s="4">
        <v>11.36</v>
      </c>
      <c r="D287" s="6" t="s">
        <v>30</v>
      </c>
      <c r="E287" s="84">
        <v>0</v>
      </c>
      <c r="F287" s="14">
        <f t="shared" si="23"/>
        <v>0</v>
      </c>
    </row>
    <row r="288" spans="2:6" x14ac:dyDescent="0.25">
      <c r="B288" s="4" t="s">
        <v>27</v>
      </c>
      <c r="C288" s="4">
        <v>11.36</v>
      </c>
      <c r="D288" s="6" t="s">
        <v>30</v>
      </c>
      <c r="E288" s="84">
        <v>0</v>
      </c>
      <c r="F288" s="14">
        <f t="shared" si="23"/>
        <v>0</v>
      </c>
    </row>
    <row r="289" spans="2:6" x14ac:dyDescent="0.25">
      <c r="B289" s="4" t="s">
        <v>25</v>
      </c>
      <c r="C289" s="4">
        <v>11.36</v>
      </c>
      <c r="D289" s="6" t="s">
        <v>30</v>
      </c>
      <c r="E289" s="84">
        <v>0</v>
      </c>
      <c r="F289" s="14">
        <f t="shared" si="23"/>
        <v>0</v>
      </c>
    </row>
    <row r="290" spans="2:6" x14ac:dyDescent="0.25">
      <c r="B290" s="4" t="s">
        <v>32</v>
      </c>
      <c r="C290" s="4">
        <v>284</v>
      </c>
      <c r="D290" s="6" t="s">
        <v>5</v>
      </c>
      <c r="E290" s="84">
        <v>0</v>
      </c>
      <c r="F290" s="14">
        <f t="shared" si="23"/>
        <v>0</v>
      </c>
    </row>
    <row r="291" spans="2:6" x14ac:dyDescent="0.25">
      <c r="B291" s="4" t="s">
        <v>28</v>
      </c>
      <c r="C291" s="4">
        <v>142</v>
      </c>
      <c r="D291" s="6" t="s">
        <v>5</v>
      </c>
      <c r="E291" s="84">
        <v>0</v>
      </c>
      <c r="F291" s="14">
        <f t="shared" si="23"/>
        <v>0</v>
      </c>
    </row>
    <row r="292" spans="2:6" x14ac:dyDescent="0.25">
      <c r="B292" s="89" t="s">
        <v>215</v>
      </c>
      <c r="C292" s="89"/>
      <c r="D292" s="89"/>
      <c r="E292" s="89"/>
      <c r="F292" s="18">
        <f>SUM(F272:F291)</f>
        <v>0</v>
      </c>
    </row>
    <row r="293" spans="2:6" ht="15.75" thickBot="1" x14ac:dyDescent="0.3">
      <c r="B293" s="11"/>
      <c r="C293" s="11"/>
      <c r="D293" s="11"/>
      <c r="E293" s="11"/>
      <c r="F293" s="46"/>
    </row>
    <row r="294" spans="2:6" ht="15" customHeight="1" thickBot="1" x14ac:dyDescent="0.3">
      <c r="B294" s="90" t="s">
        <v>231</v>
      </c>
      <c r="C294" s="91"/>
      <c r="D294" s="91"/>
      <c r="E294" s="91"/>
      <c r="F294" s="91"/>
    </row>
    <row r="295" spans="2:6" x14ac:dyDescent="0.25">
      <c r="B295" s="59" t="s">
        <v>8</v>
      </c>
      <c r="C295" s="60" t="s">
        <v>1</v>
      </c>
      <c r="D295" s="61" t="s">
        <v>6</v>
      </c>
      <c r="E295" s="60" t="s">
        <v>12</v>
      </c>
      <c r="F295" s="70" t="s">
        <v>13</v>
      </c>
    </row>
    <row r="296" spans="2:6" x14ac:dyDescent="0.25">
      <c r="B296" s="3" t="s">
        <v>192</v>
      </c>
      <c r="C296" s="3"/>
      <c r="D296" s="3"/>
      <c r="E296" s="3"/>
      <c r="F296" s="71"/>
    </row>
    <row r="297" spans="2:6" ht="27.75" x14ac:dyDescent="0.25">
      <c r="B297" s="2" t="s">
        <v>271</v>
      </c>
      <c r="C297" s="4">
        <v>15.84</v>
      </c>
      <c r="D297" s="6" t="s">
        <v>30</v>
      </c>
      <c r="E297" s="84">
        <v>0</v>
      </c>
      <c r="F297" s="14">
        <f t="shared" ref="F297:F306" si="24">E297*C297</f>
        <v>0</v>
      </c>
    </row>
    <row r="298" spans="2:6" ht="42" x14ac:dyDescent="0.25">
      <c r="B298" s="2" t="s">
        <v>272</v>
      </c>
      <c r="C298" s="4">
        <v>18.48</v>
      </c>
      <c r="D298" s="6" t="s">
        <v>30</v>
      </c>
      <c r="E298" s="84">
        <v>0</v>
      </c>
      <c r="F298" s="14">
        <f t="shared" si="24"/>
        <v>0</v>
      </c>
    </row>
    <row r="299" spans="2:6" ht="27.75" x14ac:dyDescent="0.25">
      <c r="B299" s="13" t="s">
        <v>273</v>
      </c>
      <c r="C299" s="4">
        <v>5.28</v>
      </c>
      <c r="D299" s="6" t="s">
        <v>30</v>
      </c>
      <c r="E299" s="84">
        <v>0</v>
      </c>
      <c r="F299" s="14">
        <f t="shared" si="24"/>
        <v>0</v>
      </c>
    </row>
    <row r="300" spans="2:6" x14ac:dyDescent="0.25">
      <c r="B300" s="4" t="s">
        <v>31</v>
      </c>
      <c r="C300" s="4">
        <f>C297+C298+C299</f>
        <v>39.6</v>
      </c>
      <c r="D300" s="6" t="s">
        <v>30</v>
      </c>
      <c r="E300" s="84">
        <v>0</v>
      </c>
      <c r="F300" s="14">
        <f t="shared" si="24"/>
        <v>0</v>
      </c>
    </row>
    <row r="301" spans="2:6" x14ac:dyDescent="0.25">
      <c r="B301" s="4" t="s">
        <v>25</v>
      </c>
      <c r="C301" s="4">
        <v>39.6</v>
      </c>
      <c r="D301" s="6" t="s">
        <v>30</v>
      </c>
      <c r="E301" s="84">
        <v>0</v>
      </c>
      <c r="F301" s="14">
        <f t="shared" si="24"/>
        <v>0</v>
      </c>
    </row>
    <row r="302" spans="2:6" ht="18" customHeight="1" x14ac:dyDescent="0.25">
      <c r="B302" s="13" t="s">
        <v>265</v>
      </c>
      <c r="C302" s="4">
        <v>115</v>
      </c>
      <c r="D302" s="6" t="s">
        <v>0</v>
      </c>
      <c r="E302" s="84">
        <v>0</v>
      </c>
      <c r="F302" s="14">
        <f>E302*C302</f>
        <v>0</v>
      </c>
    </row>
    <row r="303" spans="2:6" x14ac:dyDescent="0.25">
      <c r="B303" s="92" t="s">
        <v>270</v>
      </c>
      <c r="C303" s="93"/>
      <c r="D303" s="93"/>
      <c r="E303" s="93"/>
      <c r="F303" s="94"/>
    </row>
    <row r="304" spans="2:6" x14ac:dyDescent="0.25">
      <c r="B304" s="4" t="s">
        <v>196</v>
      </c>
      <c r="C304" s="4">
        <v>44</v>
      </c>
      <c r="D304" s="6" t="s">
        <v>0</v>
      </c>
      <c r="E304" s="84">
        <v>0</v>
      </c>
      <c r="F304" s="14">
        <f t="shared" si="24"/>
        <v>0</v>
      </c>
    </row>
    <row r="305" spans="2:6" x14ac:dyDescent="0.25">
      <c r="B305" s="4" t="s">
        <v>197</v>
      </c>
      <c r="C305" s="4">
        <v>154</v>
      </c>
      <c r="D305" s="6" t="s">
        <v>0</v>
      </c>
      <c r="E305" s="84">
        <v>0</v>
      </c>
      <c r="F305" s="14">
        <f t="shared" si="24"/>
        <v>0</v>
      </c>
    </row>
    <row r="306" spans="2:6" x14ac:dyDescent="0.25">
      <c r="B306" s="4" t="s">
        <v>209</v>
      </c>
      <c r="C306" s="4">
        <v>16</v>
      </c>
      <c r="D306" s="6" t="s">
        <v>0</v>
      </c>
      <c r="E306" s="84">
        <v>0</v>
      </c>
      <c r="F306" s="14">
        <f t="shared" si="24"/>
        <v>0</v>
      </c>
    </row>
    <row r="307" spans="2:6" x14ac:dyDescent="0.25">
      <c r="B307" s="89" t="s">
        <v>216</v>
      </c>
      <c r="C307" s="89"/>
      <c r="D307" s="89"/>
      <c r="E307" s="89"/>
      <c r="F307" s="18">
        <f>SUM(F297:F306)</f>
        <v>0</v>
      </c>
    </row>
    <row r="308" spans="2:6" ht="15.75" thickBot="1" x14ac:dyDescent="0.3">
      <c r="B308" s="11"/>
      <c r="C308" s="11"/>
      <c r="D308" s="11"/>
      <c r="E308" s="11"/>
      <c r="F308" s="46"/>
    </row>
    <row r="309" spans="2:6" ht="15.75" thickBot="1" x14ac:dyDescent="0.3">
      <c r="B309" s="90" t="s">
        <v>258</v>
      </c>
      <c r="C309" s="91"/>
      <c r="D309" s="91"/>
      <c r="E309" s="91"/>
      <c r="F309" s="91"/>
    </row>
    <row r="310" spans="2:6" x14ac:dyDescent="0.25">
      <c r="B310" s="59" t="s">
        <v>8</v>
      </c>
      <c r="C310" s="60" t="s">
        <v>1</v>
      </c>
      <c r="D310" s="61" t="s">
        <v>6</v>
      </c>
      <c r="E310" s="60" t="s">
        <v>12</v>
      </c>
      <c r="F310" s="70" t="s">
        <v>13</v>
      </c>
    </row>
    <row r="311" spans="2:6" x14ac:dyDescent="0.25">
      <c r="B311" s="3" t="s">
        <v>192</v>
      </c>
      <c r="C311" s="3"/>
      <c r="D311" s="3"/>
      <c r="E311" s="3"/>
      <c r="F311" s="71"/>
    </row>
    <row r="312" spans="2:6" ht="27.75" x14ac:dyDescent="0.25">
      <c r="B312" s="2" t="s">
        <v>271</v>
      </c>
      <c r="C312" s="4">
        <v>15.84</v>
      </c>
      <c r="D312" s="6" t="s">
        <v>30</v>
      </c>
      <c r="E312" s="84">
        <v>0</v>
      </c>
      <c r="F312" s="14">
        <f t="shared" ref="F312:F314" si="25">E312*C312</f>
        <v>0</v>
      </c>
    </row>
    <row r="313" spans="2:6" ht="42" x14ac:dyDescent="0.25">
      <c r="B313" s="2" t="s">
        <v>272</v>
      </c>
      <c r="C313" s="4">
        <v>18.48</v>
      </c>
      <c r="D313" s="6" t="s">
        <v>30</v>
      </c>
      <c r="E313" s="84">
        <v>0</v>
      </c>
      <c r="F313" s="14">
        <f t="shared" si="25"/>
        <v>0</v>
      </c>
    </row>
    <row r="314" spans="2:6" ht="27.75" x14ac:dyDescent="0.25">
      <c r="B314" s="13" t="s">
        <v>273</v>
      </c>
      <c r="C314" s="4">
        <v>5.28</v>
      </c>
      <c r="D314" s="6" t="s">
        <v>30</v>
      </c>
      <c r="E314" s="84">
        <v>0</v>
      </c>
      <c r="F314" s="14">
        <f t="shared" si="25"/>
        <v>0</v>
      </c>
    </row>
    <row r="315" spans="2:6" x14ac:dyDescent="0.25">
      <c r="B315" s="4" t="s">
        <v>31</v>
      </c>
      <c r="C315" s="4">
        <f>C312+C313+C314</f>
        <v>39.6</v>
      </c>
      <c r="D315" s="6" t="s">
        <v>30</v>
      </c>
      <c r="E315" s="84">
        <v>0</v>
      </c>
      <c r="F315" s="14">
        <f t="shared" ref="F315:F322" si="26">E315*C315</f>
        <v>0</v>
      </c>
    </row>
    <row r="316" spans="2:6" x14ac:dyDescent="0.25">
      <c r="B316" s="4" t="s">
        <v>25</v>
      </c>
      <c r="C316" s="4">
        <v>39.6</v>
      </c>
      <c r="D316" s="6" t="s">
        <v>30</v>
      </c>
      <c r="E316" s="84">
        <v>0</v>
      </c>
      <c r="F316" s="14">
        <f t="shared" si="26"/>
        <v>0</v>
      </c>
    </row>
    <row r="317" spans="2:6" ht="16.5" customHeight="1" x14ac:dyDescent="0.25">
      <c r="B317" s="13" t="s">
        <v>265</v>
      </c>
      <c r="C317" s="4">
        <v>115</v>
      </c>
      <c r="D317" s="6" t="s">
        <v>0</v>
      </c>
      <c r="E317" s="84">
        <v>0</v>
      </c>
      <c r="F317" s="14">
        <f>E317*C317</f>
        <v>0</v>
      </c>
    </row>
    <row r="318" spans="2:6" x14ac:dyDescent="0.25">
      <c r="B318" s="92" t="s">
        <v>270</v>
      </c>
      <c r="C318" s="93"/>
      <c r="D318" s="93"/>
      <c r="E318" s="93"/>
      <c r="F318" s="94"/>
    </row>
    <row r="319" spans="2:6" ht="26.25" x14ac:dyDescent="0.25">
      <c r="B319" s="13" t="s">
        <v>274</v>
      </c>
      <c r="C319" s="4">
        <v>198</v>
      </c>
      <c r="D319" s="6" t="s">
        <v>0</v>
      </c>
      <c r="E319" s="84">
        <v>0</v>
      </c>
      <c r="F319" s="14">
        <f>E319*C319</f>
        <v>0</v>
      </c>
    </row>
    <row r="320" spans="2:6" x14ac:dyDescent="0.25">
      <c r="B320" s="4" t="s">
        <v>196</v>
      </c>
      <c r="C320" s="4">
        <v>44</v>
      </c>
      <c r="D320" s="6" t="s">
        <v>0</v>
      </c>
      <c r="E320" s="84">
        <v>0</v>
      </c>
      <c r="F320" s="14">
        <f t="shared" si="26"/>
        <v>0</v>
      </c>
    </row>
    <row r="321" spans="2:6" x14ac:dyDescent="0.25">
      <c r="B321" s="4" t="s">
        <v>197</v>
      </c>
      <c r="C321" s="4">
        <v>154</v>
      </c>
      <c r="D321" s="6" t="s">
        <v>0</v>
      </c>
      <c r="E321" s="84">
        <v>0</v>
      </c>
      <c r="F321" s="14">
        <f t="shared" si="26"/>
        <v>0</v>
      </c>
    </row>
    <row r="322" spans="2:6" x14ac:dyDescent="0.25">
      <c r="B322" s="4" t="s">
        <v>209</v>
      </c>
      <c r="C322" s="4">
        <v>16</v>
      </c>
      <c r="D322" s="6" t="s">
        <v>0</v>
      </c>
      <c r="E322" s="84">
        <v>0</v>
      </c>
      <c r="F322" s="14">
        <f t="shared" si="26"/>
        <v>0</v>
      </c>
    </row>
    <row r="323" spans="2:6" x14ac:dyDescent="0.25">
      <c r="B323" s="89" t="s">
        <v>217</v>
      </c>
      <c r="C323" s="89"/>
      <c r="D323" s="89"/>
      <c r="E323" s="89"/>
      <c r="F323" s="18">
        <f>SUM(F312:F322)</f>
        <v>0</v>
      </c>
    </row>
    <row r="324" spans="2:6" x14ac:dyDescent="0.25">
      <c r="B324" s="11"/>
      <c r="C324" s="11"/>
      <c r="D324" s="11"/>
      <c r="E324" s="11"/>
      <c r="F324" s="46"/>
    </row>
    <row r="325" spans="2:6" ht="30" customHeight="1" x14ac:dyDescent="0.25">
      <c r="B325" s="89" t="s">
        <v>218</v>
      </c>
      <c r="C325" s="89"/>
      <c r="D325" s="89"/>
      <c r="E325" s="89"/>
      <c r="F325" s="18">
        <f>F241+F267+F292+F307+F323</f>
        <v>0</v>
      </c>
    </row>
    <row r="327" spans="2:6" x14ac:dyDescent="0.25">
      <c r="B327" t="s">
        <v>259</v>
      </c>
    </row>
    <row r="328" spans="2:6" x14ac:dyDescent="0.25">
      <c r="B328" t="s">
        <v>275</v>
      </c>
    </row>
    <row r="329" spans="2:6" x14ac:dyDescent="0.25">
      <c r="B329" t="s">
        <v>290</v>
      </c>
    </row>
  </sheetData>
  <sheetProtection algorithmName="SHA-512" hashValue="B21gc8ScIkq8O/RJa8udiegtxb99m1kH43Ur6xF7jWupHTDw8XJeyOx0NiCJ5qMXsiX2yWdpIepxBfR3nwJbRg==" saltValue="OtXCHX+JalDRJt2+l1JCCw==" spinCount="100000" sheet="1" objects="1" scenarios="1"/>
  <mergeCells count="70">
    <mergeCell ref="C25:D25"/>
    <mergeCell ref="C6:D6"/>
    <mergeCell ref="C10:D10"/>
    <mergeCell ref="C11:D11"/>
    <mergeCell ref="C13:D13"/>
    <mergeCell ref="C14:D14"/>
    <mergeCell ref="B194:F194"/>
    <mergeCell ref="B207:F207"/>
    <mergeCell ref="B303:F303"/>
    <mergeCell ref="B318:F318"/>
    <mergeCell ref="C7:D7"/>
    <mergeCell ref="C8:D8"/>
    <mergeCell ref="C9:D9"/>
    <mergeCell ref="C15:D15"/>
    <mergeCell ref="C16:D16"/>
    <mergeCell ref="C17:D17"/>
    <mergeCell ref="C18:D18"/>
    <mergeCell ref="C21:D21"/>
    <mergeCell ref="C22:D22"/>
    <mergeCell ref="C23:D23"/>
    <mergeCell ref="C24:D24"/>
    <mergeCell ref="B101:F101"/>
    <mergeCell ref="B116:F116"/>
    <mergeCell ref="B123:F123"/>
    <mergeCell ref="B97:F97"/>
    <mergeCell ref="B98:F98"/>
    <mergeCell ref="B99:F99"/>
    <mergeCell ref="B103:F103"/>
    <mergeCell ref="B108:F108"/>
    <mergeCell ref="B121:F121"/>
    <mergeCell ref="B111:F111"/>
    <mergeCell ref="B213:E213"/>
    <mergeCell ref="B167:E167"/>
    <mergeCell ref="B109:F109"/>
    <mergeCell ref="B131:E131"/>
    <mergeCell ref="B150:E150"/>
    <mergeCell ref="B197:E197"/>
    <mergeCell ref="B169:F169"/>
    <mergeCell ref="B183:E183"/>
    <mergeCell ref="B199:F199"/>
    <mergeCell ref="B211:E211"/>
    <mergeCell ref="B135:F135"/>
    <mergeCell ref="B152:F152"/>
    <mergeCell ref="B186:F186"/>
    <mergeCell ref="B145:F145"/>
    <mergeCell ref="B162:F162"/>
    <mergeCell ref="B178:F178"/>
    <mergeCell ref="B33:F33"/>
    <mergeCell ref="B76:F76"/>
    <mergeCell ref="B58:F58"/>
    <mergeCell ref="B59:F59"/>
    <mergeCell ref="B60:F60"/>
    <mergeCell ref="B73:E73"/>
    <mergeCell ref="B68:F68"/>
    <mergeCell ref="B62:F62"/>
    <mergeCell ref="B50:F50"/>
    <mergeCell ref="B217:F217"/>
    <mergeCell ref="B241:E241"/>
    <mergeCell ref="B243:F243"/>
    <mergeCell ref="B269:F269"/>
    <mergeCell ref="B292:E292"/>
    <mergeCell ref="B228:F228"/>
    <mergeCell ref="B254:F254"/>
    <mergeCell ref="B307:E307"/>
    <mergeCell ref="B325:E325"/>
    <mergeCell ref="B267:E267"/>
    <mergeCell ref="B309:F309"/>
    <mergeCell ref="B323:E323"/>
    <mergeCell ref="B279:F279"/>
    <mergeCell ref="B294:F294"/>
  </mergeCells>
  <phoneticPr fontId="16" type="noConversion"/>
  <pageMargins left="0.70866141732283472" right="0.70866141732283472" top="0.78740157480314965" bottom="0.78740157480314965" header="0.31496062992125984" footer="0.31496062992125984"/>
  <pageSetup paperSize="9" scale="90" fitToWidth="3" orientation="landscape" r:id="rId1"/>
  <headerFooter>
    <oddHeader>&amp;C&amp;P</oddHeader>
  </headerFooter>
  <rowBreaks count="12" manualBreakCount="12">
    <brk id="32" max="5" man="1"/>
    <brk id="75" max="5" man="1"/>
    <brk id="99" max="5" man="1"/>
    <brk id="134" max="5" man="1"/>
    <brk id="150" max="5" man="1"/>
    <brk id="167" max="5" man="1"/>
    <brk id="183" max="5" man="1"/>
    <brk id="213" max="5" man="1"/>
    <brk id="241" max="5" man="1"/>
    <brk id="267" max="5" man="1"/>
    <brk id="292" max="5" man="1"/>
    <brk id="307" max="5" man="1"/>
  </rowBreaks>
  <ignoredErrors>
    <ignoredError sqref="F120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120"/>
  <sheetViews>
    <sheetView topLeftCell="A73" workbookViewId="0">
      <selection activeCell="E75" sqref="E75:F75"/>
    </sheetView>
  </sheetViews>
  <sheetFormatPr defaultRowHeight="15" x14ac:dyDescent="0.25"/>
  <cols>
    <col min="1" max="1" width="7.28515625" customWidth="1"/>
    <col min="2" max="2" width="20.7109375" customWidth="1"/>
    <col min="3" max="3" width="12.140625" customWidth="1"/>
    <col min="4" max="4" width="19.28515625" customWidth="1"/>
    <col min="5" max="5" width="8.28515625" customWidth="1"/>
    <col min="6" max="6" width="10.42578125" customWidth="1"/>
    <col min="7" max="7" width="11.85546875" bestFit="1" customWidth="1"/>
    <col min="8" max="8" width="20.28515625" customWidth="1"/>
  </cols>
  <sheetData>
    <row r="2" spans="1:7" ht="14.45" customHeight="1" x14ac:dyDescent="0.25">
      <c r="A2" s="120" t="s">
        <v>41</v>
      </c>
      <c r="B2" s="121"/>
      <c r="C2" s="121"/>
      <c r="D2" s="121"/>
      <c r="E2" s="121"/>
      <c r="F2" s="121"/>
      <c r="G2" s="122"/>
    </row>
    <row r="3" spans="1:7" x14ac:dyDescent="0.25">
      <c r="A3" s="123" t="s">
        <v>42</v>
      </c>
      <c r="B3" s="123" t="s">
        <v>43</v>
      </c>
      <c r="C3" s="123" t="s">
        <v>44</v>
      </c>
      <c r="D3" s="123" t="s">
        <v>45</v>
      </c>
      <c r="E3" s="124" t="s">
        <v>46</v>
      </c>
      <c r="F3" s="124" t="s">
        <v>184</v>
      </c>
      <c r="G3" s="124" t="s">
        <v>183</v>
      </c>
    </row>
    <row r="4" spans="1:7" x14ac:dyDescent="0.25">
      <c r="A4" s="123"/>
      <c r="B4" s="123"/>
      <c r="C4" s="123"/>
      <c r="D4" s="123"/>
      <c r="E4" s="124"/>
      <c r="F4" s="124"/>
      <c r="G4" s="124"/>
    </row>
    <row r="5" spans="1:7" x14ac:dyDescent="0.25">
      <c r="A5" s="23">
        <v>1</v>
      </c>
      <c r="B5" s="24" t="s">
        <v>47</v>
      </c>
      <c r="C5" s="13" t="s">
        <v>48</v>
      </c>
      <c r="D5" s="2" t="s">
        <v>49</v>
      </c>
      <c r="E5" s="25">
        <v>3</v>
      </c>
      <c r="F5" s="87">
        <v>0</v>
      </c>
      <c r="G5" s="41">
        <f>F5*E5</f>
        <v>0</v>
      </c>
    </row>
    <row r="6" spans="1:7" ht="26.25" x14ac:dyDescent="0.25">
      <c r="A6" s="23">
        <v>2</v>
      </c>
      <c r="B6" s="24" t="s">
        <v>50</v>
      </c>
      <c r="C6" s="26" t="s">
        <v>51</v>
      </c>
      <c r="D6" s="2" t="s">
        <v>52</v>
      </c>
      <c r="E6" s="27">
        <v>4</v>
      </c>
      <c r="F6" s="87">
        <v>0</v>
      </c>
      <c r="G6" s="41">
        <f t="shared" ref="G6:G8" si="0">F6*E6</f>
        <v>0</v>
      </c>
    </row>
    <row r="7" spans="1:7" x14ac:dyDescent="0.25">
      <c r="A7" s="23">
        <v>5</v>
      </c>
      <c r="B7" s="24" t="s">
        <v>53</v>
      </c>
      <c r="C7" s="26" t="s">
        <v>54</v>
      </c>
      <c r="D7" s="2" t="s">
        <v>49</v>
      </c>
      <c r="E7" s="27">
        <v>3</v>
      </c>
      <c r="F7" s="87">
        <v>0</v>
      </c>
      <c r="G7" s="41">
        <f t="shared" si="0"/>
        <v>0</v>
      </c>
    </row>
    <row r="8" spans="1:7" x14ac:dyDescent="0.25">
      <c r="A8" s="23">
        <v>6</v>
      </c>
      <c r="B8" s="24" t="s">
        <v>55</v>
      </c>
      <c r="C8" s="26" t="s">
        <v>56</v>
      </c>
      <c r="D8" s="2" t="s">
        <v>49</v>
      </c>
      <c r="E8" s="27">
        <v>3</v>
      </c>
      <c r="F8" s="87">
        <v>0</v>
      </c>
      <c r="G8" s="41">
        <f t="shared" si="0"/>
        <v>0</v>
      </c>
    </row>
    <row r="9" spans="1:7" x14ac:dyDescent="0.25">
      <c r="A9" s="25"/>
      <c r="B9" s="28" t="s">
        <v>57</v>
      </c>
      <c r="C9" s="28"/>
      <c r="D9" s="28"/>
      <c r="E9" s="29">
        <f>SUM(E5:E8)</f>
        <v>13</v>
      </c>
      <c r="F9" s="41"/>
      <c r="G9" s="42">
        <f>SUM(G5:G8)</f>
        <v>0</v>
      </c>
    </row>
    <row r="11" spans="1:7" ht="14.45" customHeight="1" x14ac:dyDescent="0.25">
      <c r="A11" s="120" t="s">
        <v>58</v>
      </c>
      <c r="B11" s="121"/>
      <c r="C11" s="121"/>
      <c r="D11" s="121"/>
      <c r="E11" s="121"/>
      <c r="F11" s="121"/>
      <c r="G11" s="122"/>
    </row>
    <row r="12" spans="1:7" ht="14.45" customHeight="1" x14ac:dyDescent="0.25">
      <c r="A12" s="43" t="s">
        <v>42</v>
      </c>
      <c r="B12" s="43" t="s">
        <v>43</v>
      </c>
      <c r="C12" s="43" t="s">
        <v>44</v>
      </c>
      <c r="D12" s="43" t="s">
        <v>45</v>
      </c>
      <c r="E12" s="43" t="s">
        <v>46</v>
      </c>
      <c r="F12" s="43" t="s">
        <v>184</v>
      </c>
      <c r="G12" s="43" t="s">
        <v>183</v>
      </c>
    </row>
    <row r="13" spans="1:7" x14ac:dyDescent="0.25">
      <c r="A13" s="44"/>
      <c r="B13" s="44"/>
      <c r="C13" s="44"/>
      <c r="D13" s="44"/>
      <c r="E13" s="44"/>
      <c r="F13" s="44"/>
      <c r="G13" s="44"/>
    </row>
    <row r="14" spans="1:7" x14ac:dyDescent="0.25">
      <c r="A14" s="30">
        <v>1</v>
      </c>
      <c r="B14" s="24" t="s">
        <v>47</v>
      </c>
      <c r="C14" s="13" t="s">
        <v>48</v>
      </c>
      <c r="D14" s="2" t="s">
        <v>49</v>
      </c>
      <c r="E14" s="25">
        <v>5</v>
      </c>
      <c r="F14" s="87">
        <v>0</v>
      </c>
      <c r="G14" s="41">
        <f>F14*E14</f>
        <v>0</v>
      </c>
    </row>
    <row r="15" spans="1:7" ht="26.25" x14ac:dyDescent="0.25">
      <c r="A15" s="30">
        <v>2</v>
      </c>
      <c r="B15" s="24" t="s">
        <v>50</v>
      </c>
      <c r="C15" s="26" t="s">
        <v>51</v>
      </c>
      <c r="D15" s="2" t="s">
        <v>52</v>
      </c>
      <c r="E15" s="27">
        <v>4</v>
      </c>
      <c r="F15" s="87">
        <v>0</v>
      </c>
      <c r="G15" s="41">
        <f t="shared" ref="G15:G21" si="1">F15*E15</f>
        <v>0</v>
      </c>
    </row>
    <row r="16" spans="1:7" x14ac:dyDescent="0.25">
      <c r="A16" s="30">
        <v>3</v>
      </c>
      <c r="B16" s="31" t="s">
        <v>59</v>
      </c>
      <c r="C16" s="26" t="s">
        <v>60</v>
      </c>
      <c r="D16" s="2" t="s">
        <v>61</v>
      </c>
      <c r="E16" s="25">
        <v>11</v>
      </c>
      <c r="F16" s="87">
        <v>0</v>
      </c>
      <c r="G16" s="41">
        <f t="shared" si="1"/>
        <v>0</v>
      </c>
    </row>
    <row r="17" spans="1:7" x14ac:dyDescent="0.25">
      <c r="A17" s="30">
        <v>4</v>
      </c>
      <c r="B17" s="24" t="s">
        <v>62</v>
      </c>
      <c r="C17" s="13" t="s">
        <v>60</v>
      </c>
      <c r="D17" s="2" t="s">
        <v>61</v>
      </c>
      <c r="E17" s="25">
        <v>4</v>
      </c>
      <c r="F17" s="87">
        <v>0</v>
      </c>
      <c r="G17" s="41">
        <f t="shared" si="1"/>
        <v>0</v>
      </c>
    </row>
    <row r="18" spans="1:7" x14ac:dyDescent="0.25">
      <c r="A18" s="30">
        <v>5</v>
      </c>
      <c r="B18" s="24" t="s">
        <v>53</v>
      </c>
      <c r="C18" s="26" t="s">
        <v>54</v>
      </c>
      <c r="D18" s="2" t="s">
        <v>49</v>
      </c>
      <c r="E18" s="27">
        <v>6</v>
      </c>
      <c r="F18" s="87">
        <v>0</v>
      </c>
      <c r="G18" s="41">
        <f t="shared" si="1"/>
        <v>0</v>
      </c>
    </row>
    <row r="19" spans="1:7" x14ac:dyDescent="0.25">
      <c r="A19" s="30">
        <v>6</v>
      </c>
      <c r="B19" s="24" t="s">
        <v>55</v>
      </c>
      <c r="C19" s="26" t="s">
        <v>56</v>
      </c>
      <c r="D19" s="2" t="s">
        <v>49</v>
      </c>
      <c r="E19" s="27">
        <v>4</v>
      </c>
      <c r="F19" s="87">
        <v>0</v>
      </c>
      <c r="G19" s="41">
        <f t="shared" si="1"/>
        <v>0</v>
      </c>
    </row>
    <row r="20" spans="1:7" x14ac:dyDescent="0.25">
      <c r="A20" s="30">
        <v>7</v>
      </c>
      <c r="B20" s="24" t="s">
        <v>63</v>
      </c>
      <c r="C20" s="26" t="s">
        <v>56</v>
      </c>
      <c r="D20" s="2" t="s">
        <v>49</v>
      </c>
      <c r="E20" s="27">
        <v>3</v>
      </c>
      <c r="F20" s="87">
        <v>0</v>
      </c>
      <c r="G20" s="41">
        <f t="shared" si="1"/>
        <v>0</v>
      </c>
    </row>
    <row r="21" spans="1:7" x14ac:dyDescent="0.25">
      <c r="A21" s="30">
        <v>8</v>
      </c>
      <c r="B21" s="24" t="s">
        <v>64</v>
      </c>
      <c r="C21" s="26" t="s">
        <v>65</v>
      </c>
      <c r="D21" s="2" t="s">
        <v>49</v>
      </c>
      <c r="E21" s="27">
        <v>7</v>
      </c>
      <c r="F21" s="87">
        <v>0</v>
      </c>
      <c r="G21" s="41">
        <f t="shared" si="1"/>
        <v>0</v>
      </c>
    </row>
    <row r="22" spans="1:7" x14ac:dyDescent="0.25">
      <c r="A22" s="25"/>
      <c r="B22" s="28" t="s">
        <v>57</v>
      </c>
      <c r="C22" s="28"/>
      <c r="D22" s="28"/>
      <c r="E22" s="29">
        <f>SUM(E14:E21)</f>
        <v>44</v>
      </c>
      <c r="F22" s="21"/>
      <c r="G22" s="42">
        <f>SUM(G14:G21)</f>
        <v>0</v>
      </c>
    </row>
    <row r="23" spans="1:7" x14ac:dyDescent="0.25">
      <c r="A23" s="32"/>
      <c r="B23" s="33"/>
      <c r="C23" s="33"/>
      <c r="D23" s="33"/>
      <c r="E23" s="34"/>
    </row>
    <row r="24" spans="1:7" ht="14.45" customHeight="1" x14ac:dyDescent="0.25">
      <c r="A24" s="120" t="s">
        <v>66</v>
      </c>
      <c r="B24" s="121"/>
      <c r="C24" s="121"/>
      <c r="D24" s="121"/>
      <c r="E24" s="121"/>
      <c r="F24" s="121"/>
      <c r="G24" s="122"/>
    </row>
    <row r="25" spans="1:7" ht="25.5" x14ac:dyDescent="0.25">
      <c r="A25" s="123" t="s">
        <v>42</v>
      </c>
      <c r="B25" s="123" t="s">
        <v>43</v>
      </c>
      <c r="C25" s="123" t="s">
        <v>44</v>
      </c>
      <c r="D25" s="123" t="s">
        <v>45</v>
      </c>
      <c r="E25" s="124" t="s">
        <v>46</v>
      </c>
      <c r="F25" s="43" t="s">
        <v>184</v>
      </c>
      <c r="G25" s="43" t="s">
        <v>183</v>
      </c>
    </row>
    <row r="26" spans="1:7" x14ac:dyDescent="0.25">
      <c r="A26" s="123"/>
      <c r="B26" s="123"/>
      <c r="C26" s="123"/>
      <c r="D26" s="123"/>
      <c r="E26" s="124"/>
      <c r="F26" s="44"/>
      <c r="G26" s="44"/>
    </row>
    <row r="27" spans="1:7" x14ac:dyDescent="0.25">
      <c r="A27" s="23">
        <v>9</v>
      </c>
      <c r="B27" s="24" t="s">
        <v>47</v>
      </c>
      <c r="C27" s="13" t="s">
        <v>48</v>
      </c>
      <c r="D27" s="2" t="s">
        <v>67</v>
      </c>
      <c r="E27" s="25">
        <v>6</v>
      </c>
      <c r="F27" s="87">
        <v>0</v>
      </c>
      <c r="G27" s="41">
        <f>F27*E27</f>
        <v>0</v>
      </c>
    </row>
    <row r="28" spans="1:7" x14ac:dyDescent="0.25">
      <c r="A28" s="23">
        <v>10</v>
      </c>
      <c r="B28" s="24" t="s">
        <v>50</v>
      </c>
      <c r="C28" s="26" t="s">
        <v>51</v>
      </c>
      <c r="D28" s="2" t="s">
        <v>67</v>
      </c>
      <c r="E28" s="27">
        <v>8</v>
      </c>
      <c r="F28" s="87">
        <v>0</v>
      </c>
      <c r="G28" s="41">
        <f t="shared" ref="G28:G34" si="2">F28*E28</f>
        <v>0</v>
      </c>
    </row>
    <row r="29" spans="1:7" x14ac:dyDescent="0.25">
      <c r="A29" s="23">
        <v>11</v>
      </c>
      <c r="B29" s="31" t="s">
        <v>59</v>
      </c>
      <c r="C29" s="26" t="s">
        <v>60</v>
      </c>
      <c r="D29" s="2" t="s">
        <v>67</v>
      </c>
      <c r="E29" s="25">
        <v>11</v>
      </c>
      <c r="F29" s="87">
        <v>0</v>
      </c>
      <c r="G29" s="41">
        <f t="shared" si="2"/>
        <v>0</v>
      </c>
    </row>
    <row r="30" spans="1:7" x14ac:dyDescent="0.25">
      <c r="A30" s="23">
        <v>12</v>
      </c>
      <c r="B30" s="24" t="s">
        <v>62</v>
      </c>
      <c r="C30" s="13" t="s">
        <v>60</v>
      </c>
      <c r="D30" s="2" t="s">
        <v>67</v>
      </c>
      <c r="E30" s="25">
        <v>6</v>
      </c>
      <c r="F30" s="87">
        <v>0</v>
      </c>
      <c r="G30" s="41">
        <f t="shared" si="2"/>
        <v>0</v>
      </c>
    </row>
    <row r="31" spans="1:7" x14ac:dyDescent="0.25">
      <c r="A31" s="23">
        <v>13</v>
      </c>
      <c r="B31" s="24" t="s">
        <v>53</v>
      </c>
      <c r="C31" s="26" t="s">
        <v>54</v>
      </c>
      <c r="D31" s="2" t="s">
        <v>67</v>
      </c>
      <c r="E31" s="27">
        <v>6</v>
      </c>
      <c r="F31" s="87">
        <v>0</v>
      </c>
      <c r="G31" s="41">
        <f>F31*E31</f>
        <v>0</v>
      </c>
    </row>
    <row r="32" spans="1:7" x14ac:dyDescent="0.25">
      <c r="A32" s="23">
        <v>14</v>
      </c>
      <c r="B32" s="24" t="s">
        <v>55</v>
      </c>
      <c r="C32" s="26" t="s">
        <v>56</v>
      </c>
      <c r="D32" s="2" t="s">
        <v>67</v>
      </c>
      <c r="E32" s="27">
        <v>8</v>
      </c>
      <c r="F32" s="87">
        <v>0</v>
      </c>
      <c r="G32" s="41">
        <f t="shared" si="2"/>
        <v>0</v>
      </c>
    </row>
    <row r="33" spans="1:7" x14ac:dyDescent="0.25">
      <c r="A33" s="23">
        <v>15</v>
      </c>
      <c r="B33" s="24" t="s">
        <v>63</v>
      </c>
      <c r="C33" s="26" t="s">
        <v>56</v>
      </c>
      <c r="D33" s="2" t="s">
        <v>67</v>
      </c>
      <c r="E33" s="27">
        <v>4</v>
      </c>
      <c r="F33" s="87">
        <v>0</v>
      </c>
      <c r="G33" s="41">
        <f t="shared" si="2"/>
        <v>0</v>
      </c>
    </row>
    <row r="34" spans="1:7" x14ac:dyDescent="0.25">
      <c r="A34" s="23">
        <v>16</v>
      </c>
      <c r="B34" s="24" t="s">
        <v>64</v>
      </c>
      <c r="C34" s="26" t="s">
        <v>65</v>
      </c>
      <c r="D34" s="2" t="s">
        <v>67</v>
      </c>
      <c r="E34" s="27">
        <v>9</v>
      </c>
      <c r="F34" s="87">
        <v>0</v>
      </c>
      <c r="G34" s="41">
        <f t="shared" si="2"/>
        <v>0</v>
      </c>
    </row>
    <row r="35" spans="1:7" x14ac:dyDescent="0.25">
      <c r="A35" s="25"/>
      <c r="B35" s="28" t="s">
        <v>57</v>
      </c>
      <c r="C35" s="28"/>
      <c r="D35" s="28"/>
      <c r="E35" s="29">
        <f>SUM(E27:E34)</f>
        <v>58</v>
      </c>
      <c r="F35" s="21"/>
      <c r="G35" s="42">
        <f>SUM(G27:G34)</f>
        <v>0</v>
      </c>
    </row>
    <row r="36" spans="1:7" x14ac:dyDescent="0.25">
      <c r="A36" s="32"/>
      <c r="B36" s="33"/>
      <c r="C36" s="33"/>
      <c r="D36" s="33"/>
      <c r="E36" s="34"/>
    </row>
    <row r="37" spans="1:7" ht="14.45" customHeight="1" x14ac:dyDescent="0.25">
      <c r="A37" s="120" t="s">
        <v>68</v>
      </c>
      <c r="B37" s="121"/>
      <c r="C37" s="121"/>
      <c r="D37" s="121"/>
      <c r="E37" s="121"/>
      <c r="F37" s="121"/>
      <c r="G37" s="122"/>
    </row>
    <row r="38" spans="1:7" ht="25.5" x14ac:dyDescent="0.25">
      <c r="A38" s="123" t="s">
        <v>42</v>
      </c>
      <c r="B38" s="123" t="s">
        <v>43</v>
      </c>
      <c r="C38" s="123" t="s">
        <v>44</v>
      </c>
      <c r="D38" s="123" t="s">
        <v>45</v>
      </c>
      <c r="E38" s="124" t="s">
        <v>46</v>
      </c>
      <c r="F38" s="43" t="s">
        <v>184</v>
      </c>
      <c r="G38" s="43" t="s">
        <v>183</v>
      </c>
    </row>
    <row r="39" spans="1:7" x14ac:dyDescent="0.25">
      <c r="A39" s="123"/>
      <c r="B39" s="123"/>
      <c r="C39" s="123"/>
      <c r="D39" s="123"/>
      <c r="E39" s="124"/>
      <c r="F39" s="44"/>
      <c r="G39" s="44"/>
    </row>
    <row r="40" spans="1:7" x14ac:dyDescent="0.25">
      <c r="A40" s="30">
        <v>9</v>
      </c>
      <c r="B40" s="24" t="s">
        <v>47</v>
      </c>
      <c r="C40" s="13" t="s">
        <v>48</v>
      </c>
      <c r="D40" s="2" t="s">
        <v>67</v>
      </c>
      <c r="E40" s="25">
        <v>12</v>
      </c>
      <c r="F40" s="87">
        <v>0</v>
      </c>
      <c r="G40" s="41">
        <f>F40*E40</f>
        <v>0</v>
      </c>
    </row>
    <row r="41" spans="1:7" x14ac:dyDescent="0.25">
      <c r="A41" s="30">
        <v>10</v>
      </c>
      <c r="B41" s="24" t="s">
        <v>50</v>
      </c>
      <c r="C41" s="26" t="s">
        <v>51</v>
      </c>
      <c r="D41" s="2" t="s">
        <v>67</v>
      </c>
      <c r="E41" s="27">
        <v>14</v>
      </c>
      <c r="F41" s="87">
        <v>0</v>
      </c>
      <c r="G41" s="41">
        <f t="shared" ref="G41:G47" si="3">F41*E41</f>
        <v>0</v>
      </c>
    </row>
    <row r="42" spans="1:7" x14ac:dyDescent="0.25">
      <c r="A42" s="30">
        <v>11</v>
      </c>
      <c r="B42" s="31" t="s">
        <v>59</v>
      </c>
      <c r="C42" s="26" t="s">
        <v>60</v>
      </c>
      <c r="D42" s="2" t="s">
        <v>67</v>
      </c>
      <c r="E42" s="25">
        <v>32</v>
      </c>
      <c r="F42" s="87">
        <v>0</v>
      </c>
      <c r="G42" s="41">
        <f t="shared" si="3"/>
        <v>0</v>
      </c>
    </row>
    <row r="43" spans="1:7" x14ac:dyDescent="0.25">
      <c r="A43" s="30">
        <v>12</v>
      </c>
      <c r="B43" s="24" t="s">
        <v>62</v>
      </c>
      <c r="C43" s="13" t="s">
        <v>60</v>
      </c>
      <c r="D43" s="2" t="s">
        <v>67</v>
      </c>
      <c r="E43" s="25">
        <v>14</v>
      </c>
      <c r="F43" s="87">
        <v>0</v>
      </c>
      <c r="G43" s="41">
        <f t="shared" si="3"/>
        <v>0</v>
      </c>
    </row>
    <row r="44" spans="1:7" x14ac:dyDescent="0.25">
      <c r="A44" s="30">
        <v>13</v>
      </c>
      <c r="B44" s="24" t="s">
        <v>53</v>
      </c>
      <c r="C44" s="26" t="s">
        <v>54</v>
      </c>
      <c r="D44" s="2" t="s">
        <v>67</v>
      </c>
      <c r="E44" s="27">
        <v>16</v>
      </c>
      <c r="F44" s="87">
        <v>0</v>
      </c>
      <c r="G44" s="41">
        <f t="shared" si="3"/>
        <v>0</v>
      </c>
    </row>
    <row r="45" spans="1:7" x14ac:dyDescent="0.25">
      <c r="A45" s="30">
        <v>14</v>
      </c>
      <c r="B45" s="24" t="s">
        <v>55</v>
      </c>
      <c r="C45" s="26" t="s">
        <v>56</v>
      </c>
      <c r="D45" s="2" t="s">
        <v>67</v>
      </c>
      <c r="E45" s="27">
        <v>13</v>
      </c>
      <c r="F45" s="87">
        <v>0</v>
      </c>
      <c r="G45" s="41">
        <f t="shared" si="3"/>
        <v>0</v>
      </c>
    </row>
    <row r="46" spans="1:7" x14ac:dyDescent="0.25">
      <c r="A46" s="30">
        <v>15</v>
      </c>
      <c r="B46" s="24" t="s">
        <v>63</v>
      </c>
      <c r="C46" s="26" t="s">
        <v>56</v>
      </c>
      <c r="D46" s="2" t="s">
        <v>67</v>
      </c>
      <c r="E46" s="27">
        <v>19</v>
      </c>
      <c r="F46" s="87">
        <v>0</v>
      </c>
      <c r="G46" s="41">
        <f t="shared" si="3"/>
        <v>0</v>
      </c>
    </row>
    <row r="47" spans="1:7" x14ac:dyDescent="0.25">
      <c r="A47" s="30">
        <v>16</v>
      </c>
      <c r="B47" s="24" t="s">
        <v>64</v>
      </c>
      <c r="C47" s="26" t="s">
        <v>65</v>
      </c>
      <c r="D47" s="2" t="s">
        <v>67</v>
      </c>
      <c r="E47" s="27">
        <v>18</v>
      </c>
      <c r="F47" s="87">
        <v>0</v>
      </c>
      <c r="G47" s="41">
        <f t="shared" si="3"/>
        <v>0</v>
      </c>
    </row>
    <row r="48" spans="1:7" x14ac:dyDescent="0.25">
      <c r="A48" s="25"/>
      <c r="B48" s="28" t="s">
        <v>57</v>
      </c>
      <c r="C48" s="28"/>
      <c r="D48" s="28"/>
      <c r="E48" s="29">
        <f>SUM(E40:E47)</f>
        <v>138</v>
      </c>
      <c r="F48" s="21"/>
      <c r="G48" s="42">
        <f>SUM(G40:G47)</f>
        <v>0</v>
      </c>
    </row>
    <row r="50" spans="1:7" ht="14.45" customHeight="1" x14ac:dyDescent="0.25">
      <c r="A50" s="120" t="s">
        <v>69</v>
      </c>
      <c r="B50" s="121"/>
      <c r="C50" s="121"/>
      <c r="D50" s="121"/>
      <c r="E50" s="121"/>
      <c r="F50" s="121"/>
      <c r="G50" s="122"/>
    </row>
    <row r="51" spans="1:7" ht="25.5" x14ac:dyDescent="0.25">
      <c r="A51" s="123" t="s">
        <v>42</v>
      </c>
      <c r="B51" s="123" t="s">
        <v>43</v>
      </c>
      <c r="C51" s="123" t="s">
        <v>44</v>
      </c>
      <c r="D51" s="123" t="s">
        <v>45</v>
      </c>
      <c r="E51" s="124" t="s">
        <v>46</v>
      </c>
      <c r="F51" s="43" t="s">
        <v>184</v>
      </c>
      <c r="G51" s="43" t="s">
        <v>183</v>
      </c>
    </row>
    <row r="52" spans="1:7" x14ac:dyDescent="0.25">
      <c r="A52" s="123"/>
      <c r="B52" s="123"/>
      <c r="C52" s="123"/>
      <c r="D52" s="123"/>
      <c r="E52" s="124"/>
      <c r="F52" s="44"/>
      <c r="G52" s="44"/>
    </row>
    <row r="53" spans="1:7" ht="26.25" x14ac:dyDescent="0.25">
      <c r="A53" s="30">
        <v>13</v>
      </c>
      <c r="B53" s="24" t="s">
        <v>70</v>
      </c>
      <c r="C53" s="26" t="s">
        <v>71</v>
      </c>
      <c r="D53" s="2" t="s">
        <v>72</v>
      </c>
      <c r="E53" s="45">
        <v>2</v>
      </c>
      <c r="F53" s="87">
        <v>0</v>
      </c>
      <c r="G53" s="41">
        <f>F53*E53</f>
        <v>0</v>
      </c>
    </row>
    <row r="54" spans="1:7" x14ac:dyDescent="0.25">
      <c r="A54" s="30">
        <v>14</v>
      </c>
      <c r="B54" s="24" t="s">
        <v>73</v>
      </c>
      <c r="C54" s="26" t="s">
        <v>71</v>
      </c>
      <c r="D54" s="2" t="s">
        <v>72</v>
      </c>
      <c r="E54" s="27">
        <v>2</v>
      </c>
      <c r="F54" s="87">
        <v>0</v>
      </c>
      <c r="G54" s="41">
        <f t="shared" ref="G54:G59" si="4">F54*E54</f>
        <v>0</v>
      </c>
    </row>
    <row r="55" spans="1:7" x14ac:dyDescent="0.25">
      <c r="A55" s="30">
        <v>15</v>
      </c>
      <c r="B55" s="24" t="s">
        <v>74</v>
      </c>
      <c r="C55" s="26" t="s">
        <v>75</v>
      </c>
      <c r="D55" s="2" t="s">
        <v>72</v>
      </c>
      <c r="E55" s="25">
        <v>3</v>
      </c>
      <c r="F55" s="87">
        <v>0</v>
      </c>
      <c r="G55" s="41">
        <f t="shared" si="4"/>
        <v>0</v>
      </c>
    </row>
    <row r="56" spans="1:7" x14ac:dyDescent="0.25">
      <c r="A56" s="30">
        <v>16</v>
      </c>
      <c r="B56" s="24" t="s">
        <v>76</v>
      </c>
      <c r="C56" s="26" t="s">
        <v>75</v>
      </c>
      <c r="D56" s="2" t="s">
        <v>72</v>
      </c>
      <c r="E56" s="25">
        <v>2</v>
      </c>
      <c r="F56" s="87">
        <v>0</v>
      </c>
      <c r="G56" s="41">
        <f t="shared" si="4"/>
        <v>0</v>
      </c>
    </row>
    <row r="57" spans="1:7" ht="26.25" x14ac:dyDescent="0.25">
      <c r="A57" s="30">
        <v>17</v>
      </c>
      <c r="B57" s="24" t="s">
        <v>77</v>
      </c>
      <c r="C57" s="26" t="s">
        <v>78</v>
      </c>
      <c r="D57" s="2" t="s">
        <v>72</v>
      </c>
      <c r="E57" s="25">
        <v>3</v>
      </c>
      <c r="F57" s="87">
        <v>0</v>
      </c>
      <c r="G57" s="41">
        <f t="shared" si="4"/>
        <v>0</v>
      </c>
    </row>
    <row r="58" spans="1:7" ht="26.25" x14ac:dyDescent="0.25">
      <c r="A58" s="30">
        <v>18</v>
      </c>
      <c r="B58" s="24" t="s">
        <v>79</v>
      </c>
      <c r="C58" s="26" t="s">
        <v>78</v>
      </c>
      <c r="D58" s="2" t="s">
        <v>72</v>
      </c>
      <c r="E58" s="25">
        <v>3</v>
      </c>
      <c r="F58" s="87">
        <v>0</v>
      </c>
      <c r="G58" s="41">
        <f t="shared" si="4"/>
        <v>0</v>
      </c>
    </row>
    <row r="59" spans="1:7" ht="26.25" x14ac:dyDescent="0.25">
      <c r="A59" s="30">
        <v>19</v>
      </c>
      <c r="B59" s="24" t="s">
        <v>80</v>
      </c>
      <c r="C59" s="13" t="s">
        <v>81</v>
      </c>
      <c r="D59" s="2" t="s">
        <v>82</v>
      </c>
      <c r="E59" s="25">
        <v>1</v>
      </c>
      <c r="F59" s="87">
        <v>0</v>
      </c>
      <c r="G59" s="41">
        <f t="shared" si="4"/>
        <v>0</v>
      </c>
    </row>
    <row r="60" spans="1:7" x14ac:dyDescent="0.25">
      <c r="A60" s="25"/>
      <c r="B60" s="28" t="s">
        <v>57</v>
      </c>
      <c r="C60" s="28"/>
      <c r="D60" s="28"/>
      <c r="E60" s="29">
        <f>SUM(E53:E59)</f>
        <v>16</v>
      </c>
      <c r="F60" s="41"/>
      <c r="G60" s="42">
        <f>SUM(G53:G59)</f>
        <v>0</v>
      </c>
    </row>
    <row r="62" spans="1:7" ht="15" customHeight="1" x14ac:dyDescent="0.25">
      <c r="A62" s="120" t="s">
        <v>83</v>
      </c>
      <c r="B62" s="121"/>
      <c r="C62" s="121"/>
      <c r="D62" s="121"/>
      <c r="E62" s="121"/>
      <c r="F62" s="121"/>
      <c r="G62" s="122"/>
    </row>
    <row r="63" spans="1:7" ht="25.5" x14ac:dyDescent="0.25">
      <c r="A63" s="125" t="s">
        <v>42</v>
      </c>
      <c r="B63" s="125" t="s">
        <v>43</v>
      </c>
      <c r="C63" s="125" t="s">
        <v>44</v>
      </c>
      <c r="D63" s="125" t="s">
        <v>45</v>
      </c>
      <c r="E63" s="126" t="s">
        <v>46</v>
      </c>
      <c r="F63" s="73" t="s">
        <v>184</v>
      </c>
      <c r="G63" s="73" t="s">
        <v>183</v>
      </c>
    </row>
    <row r="64" spans="1:7" x14ac:dyDescent="0.25">
      <c r="A64" s="123"/>
      <c r="B64" s="123"/>
      <c r="C64" s="123"/>
      <c r="D64" s="123"/>
      <c r="E64" s="124"/>
      <c r="F64" s="44"/>
      <c r="G64" s="44"/>
    </row>
    <row r="65" spans="1:7" x14ac:dyDescent="0.25">
      <c r="A65" s="35">
        <v>24</v>
      </c>
      <c r="B65" s="36" t="s">
        <v>84</v>
      </c>
      <c r="C65" s="37" t="s">
        <v>85</v>
      </c>
      <c r="D65" s="2" t="s">
        <v>86</v>
      </c>
      <c r="E65" s="27">
        <v>10</v>
      </c>
      <c r="F65" s="87">
        <v>0</v>
      </c>
      <c r="G65" s="41">
        <f>F65*E65</f>
        <v>0</v>
      </c>
    </row>
    <row r="66" spans="1:7" x14ac:dyDescent="0.25">
      <c r="A66" s="35">
        <v>25</v>
      </c>
      <c r="B66" s="36" t="s">
        <v>87</v>
      </c>
      <c r="C66" s="37" t="s">
        <v>88</v>
      </c>
      <c r="D66" s="2" t="s">
        <v>86</v>
      </c>
      <c r="E66" s="27">
        <v>14</v>
      </c>
      <c r="F66" s="87">
        <v>0</v>
      </c>
      <c r="G66" s="41">
        <f t="shared" ref="G66:G75" si="5">F66*E66</f>
        <v>0</v>
      </c>
    </row>
    <row r="67" spans="1:7" x14ac:dyDescent="0.25">
      <c r="A67" s="35">
        <v>26</v>
      </c>
      <c r="B67" s="36" t="s">
        <v>89</v>
      </c>
      <c r="C67" s="37" t="s">
        <v>90</v>
      </c>
      <c r="D67" s="2" t="s">
        <v>86</v>
      </c>
      <c r="E67" s="27">
        <v>12</v>
      </c>
      <c r="F67" s="87">
        <v>0</v>
      </c>
      <c r="G67" s="41">
        <f t="shared" si="5"/>
        <v>0</v>
      </c>
    </row>
    <row r="68" spans="1:7" x14ac:dyDescent="0.25">
      <c r="A68" s="35">
        <v>27</v>
      </c>
      <c r="B68" s="36" t="s">
        <v>91</v>
      </c>
      <c r="C68" s="37" t="s">
        <v>92</v>
      </c>
      <c r="D68" s="2" t="s">
        <v>86</v>
      </c>
      <c r="E68" s="27">
        <v>15</v>
      </c>
      <c r="F68" s="87">
        <v>0</v>
      </c>
      <c r="G68" s="41">
        <f t="shared" si="5"/>
        <v>0</v>
      </c>
    </row>
    <row r="69" spans="1:7" x14ac:dyDescent="0.25">
      <c r="A69" s="35">
        <v>28</v>
      </c>
      <c r="B69" s="36" t="s">
        <v>93</v>
      </c>
      <c r="C69" s="37" t="s">
        <v>94</v>
      </c>
      <c r="D69" s="2" t="s">
        <v>86</v>
      </c>
      <c r="E69" s="27">
        <v>12</v>
      </c>
      <c r="F69" s="87">
        <v>0</v>
      </c>
      <c r="G69" s="41">
        <f t="shared" si="5"/>
        <v>0</v>
      </c>
    </row>
    <row r="70" spans="1:7" x14ac:dyDescent="0.25">
      <c r="A70" s="35">
        <v>29</v>
      </c>
      <c r="B70" s="24" t="s">
        <v>95</v>
      </c>
      <c r="C70" s="26" t="s">
        <v>96</v>
      </c>
      <c r="D70" s="2" t="s">
        <v>86</v>
      </c>
      <c r="E70" s="27">
        <v>7</v>
      </c>
      <c r="F70" s="87">
        <v>0</v>
      </c>
      <c r="G70" s="41">
        <f t="shared" si="5"/>
        <v>0</v>
      </c>
    </row>
    <row r="71" spans="1:7" x14ac:dyDescent="0.25">
      <c r="A71" s="35">
        <v>30</v>
      </c>
      <c r="B71" s="24" t="s">
        <v>97</v>
      </c>
      <c r="C71" s="26" t="s">
        <v>98</v>
      </c>
      <c r="D71" s="2" t="s">
        <v>86</v>
      </c>
      <c r="E71" s="27">
        <v>9</v>
      </c>
      <c r="F71" s="87">
        <v>0</v>
      </c>
      <c r="G71" s="41">
        <f t="shared" si="5"/>
        <v>0</v>
      </c>
    </row>
    <row r="72" spans="1:7" x14ac:dyDescent="0.25">
      <c r="A72" s="35">
        <v>31</v>
      </c>
      <c r="B72" s="24" t="s">
        <v>99</v>
      </c>
      <c r="C72" s="26" t="s">
        <v>100</v>
      </c>
      <c r="D72" s="2" t="s">
        <v>86</v>
      </c>
      <c r="E72" s="27">
        <v>11</v>
      </c>
      <c r="F72" s="87">
        <v>0</v>
      </c>
      <c r="G72" s="41">
        <f t="shared" si="5"/>
        <v>0</v>
      </c>
    </row>
    <row r="73" spans="1:7" x14ac:dyDescent="0.25">
      <c r="A73" s="35">
        <v>32</v>
      </c>
      <c r="B73" s="31" t="s">
        <v>101</v>
      </c>
      <c r="C73" s="26" t="s">
        <v>100</v>
      </c>
      <c r="D73" s="2" t="s">
        <v>86</v>
      </c>
      <c r="E73" s="27">
        <v>8</v>
      </c>
      <c r="F73" s="87">
        <v>0</v>
      </c>
      <c r="G73" s="41">
        <f t="shared" si="5"/>
        <v>0</v>
      </c>
    </row>
    <row r="74" spans="1:7" ht="26.25" x14ac:dyDescent="0.25">
      <c r="A74" s="35">
        <v>33</v>
      </c>
      <c r="B74" s="31" t="s">
        <v>102</v>
      </c>
      <c r="C74" s="26" t="s">
        <v>103</v>
      </c>
      <c r="D74" s="2" t="s">
        <v>86</v>
      </c>
      <c r="E74" s="27">
        <v>6</v>
      </c>
      <c r="F74" s="87">
        <v>0</v>
      </c>
      <c r="G74" s="41">
        <f t="shared" si="5"/>
        <v>0</v>
      </c>
    </row>
    <row r="75" spans="1:7" x14ac:dyDescent="0.25">
      <c r="A75" s="35">
        <v>34</v>
      </c>
      <c r="B75" s="24" t="s">
        <v>104</v>
      </c>
      <c r="C75" s="13" t="s">
        <v>105</v>
      </c>
      <c r="D75" s="2" t="s">
        <v>86</v>
      </c>
      <c r="E75" s="27">
        <v>40</v>
      </c>
      <c r="F75" s="87">
        <v>0</v>
      </c>
      <c r="G75" s="41">
        <f t="shared" si="5"/>
        <v>0</v>
      </c>
    </row>
    <row r="76" spans="1:7" x14ac:dyDescent="0.25">
      <c r="A76" s="25"/>
      <c r="B76" s="28" t="s">
        <v>57</v>
      </c>
      <c r="C76" s="28"/>
      <c r="D76" s="28"/>
      <c r="E76" s="29">
        <f>SUM(E65:E75)</f>
        <v>144</v>
      </c>
      <c r="F76" s="21"/>
      <c r="G76" s="42">
        <f>SUM(G65:G75)</f>
        <v>0</v>
      </c>
    </row>
    <row r="78" spans="1:7" ht="15" customHeight="1" x14ac:dyDescent="0.25">
      <c r="A78" s="120" t="s">
        <v>106</v>
      </c>
      <c r="B78" s="121"/>
      <c r="C78" s="121"/>
      <c r="D78" s="121"/>
      <c r="E78" s="121"/>
      <c r="F78" s="121"/>
      <c r="G78" s="122"/>
    </row>
    <row r="79" spans="1:7" ht="25.5" x14ac:dyDescent="0.25">
      <c r="A79" s="125" t="s">
        <v>42</v>
      </c>
      <c r="B79" s="125" t="s">
        <v>43</v>
      </c>
      <c r="C79" s="125" t="s">
        <v>44</v>
      </c>
      <c r="D79" s="125" t="s">
        <v>45</v>
      </c>
      <c r="E79" s="126" t="s">
        <v>46</v>
      </c>
      <c r="F79" s="73" t="s">
        <v>184</v>
      </c>
      <c r="G79" s="73" t="s">
        <v>183</v>
      </c>
    </row>
    <row r="80" spans="1:7" x14ac:dyDescent="0.25">
      <c r="A80" s="123"/>
      <c r="B80" s="123"/>
      <c r="C80" s="123"/>
      <c r="D80" s="123"/>
      <c r="E80" s="124"/>
      <c r="F80" s="44"/>
      <c r="G80" s="44"/>
    </row>
    <row r="81" spans="1:7" ht="25.5" x14ac:dyDescent="0.25">
      <c r="A81" s="35">
        <v>35</v>
      </c>
      <c r="B81" s="38" t="s">
        <v>107</v>
      </c>
      <c r="C81" s="37" t="s">
        <v>108</v>
      </c>
      <c r="D81" s="2" t="s">
        <v>86</v>
      </c>
      <c r="E81" s="45">
        <v>20</v>
      </c>
      <c r="F81" s="87">
        <v>0</v>
      </c>
      <c r="G81" s="41">
        <f>F81*E81</f>
        <v>0</v>
      </c>
    </row>
    <row r="82" spans="1:7" x14ac:dyDescent="0.25">
      <c r="A82" s="35">
        <v>36</v>
      </c>
      <c r="B82" s="36" t="s">
        <v>109</v>
      </c>
      <c r="C82" s="37" t="s">
        <v>110</v>
      </c>
      <c r="D82" s="2" t="s">
        <v>86</v>
      </c>
      <c r="E82" s="27">
        <v>12</v>
      </c>
      <c r="F82" s="87">
        <v>0</v>
      </c>
      <c r="G82" s="41">
        <f t="shared" ref="G82" si="6">F82*E82</f>
        <v>0</v>
      </c>
    </row>
    <row r="83" spans="1:7" x14ac:dyDescent="0.25">
      <c r="A83" s="25"/>
      <c r="B83" s="28" t="s">
        <v>57</v>
      </c>
      <c r="C83" s="28"/>
      <c r="D83" s="28"/>
      <c r="E83" s="29">
        <f>SUM(E81:E82)</f>
        <v>32</v>
      </c>
      <c r="F83" s="21"/>
      <c r="G83" s="42">
        <f>SUM(G81:G82)</f>
        <v>0</v>
      </c>
    </row>
    <row r="85" spans="1:7" ht="15" customHeight="1" x14ac:dyDescent="0.25">
      <c r="A85" s="120" t="s">
        <v>111</v>
      </c>
      <c r="B85" s="121"/>
      <c r="C85" s="121"/>
      <c r="D85" s="121"/>
      <c r="E85" s="121"/>
      <c r="F85" s="121"/>
      <c r="G85" s="122"/>
    </row>
    <row r="86" spans="1:7" ht="25.5" x14ac:dyDescent="0.25">
      <c r="A86" s="125" t="s">
        <v>42</v>
      </c>
      <c r="B86" s="125" t="s">
        <v>43</v>
      </c>
      <c r="C86" s="125" t="s">
        <v>44</v>
      </c>
      <c r="D86" s="125" t="s">
        <v>45</v>
      </c>
      <c r="E86" s="126" t="s">
        <v>46</v>
      </c>
      <c r="F86" s="73" t="s">
        <v>184</v>
      </c>
      <c r="G86" s="73" t="s">
        <v>183</v>
      </c>
    </row>
    <row r="87" spans="1:7" x14ac:dyDescent="0.25">
      <c r="A87" s="123"/>
      <c r="B87" s="123"/>
      <c r="C87" s="123"/>
      <c r="D87" s="123"/>
      <c r="E87" s="124"/>
      <c r="F87" s="44"/>
      <c r="G87" s="44"/>
    </row>
    <row r="88" spans="1:7" x14ac:dyDescent="0.25">
      <c r="A88" s="25" t="s">
        <v>112</v>
      </c>
      <c r="B88" s="31" t="s">
        <v>113</v>
      </c>
      <c r="C88" s="25" t="s">
        <v>114</v>
      </c>
      <c r="D88" s="25" t="s">
        <v>115</v>
      </c>
      <c r="E88" s="6">
        <v>21</v>
      </c>
      <c r="F88" s="87">
        <v>0</v>
      </c>
      <c r="G88" s="41">
        <f>F88*E88</f>
        <v>0</v>
      </c>
    </row>
    <row r="89" spans="1:7" ht="26.25" x14ac:dyDescent="0.25">
      <c r="A89" s="25" t="s">
        <v>116</v>
      </c>
      <c r="B89" s="31" t="s">
        <v>117</v>
      </c>
      <c r="C89" s="25" t="s">
        <v>118</v>
      </c>
      <c r="D89" s="25" t="s">
        <v>115</v>
      </c>
      <c r="E89" s="6">
        <v>28</v>
      </c>
      <c r="F89" s="87">
        <v>0</v>
      </c>
      <c r="G89" s="41">
        <f t="shared" ref="G89:G109" si="7">F89*E89</f>
        <v>0</v>
      </c>
    </row>
    <row r="90" spans="1:7" x14ac:dyDescent="0.25">
      <c r="A90" s="25" t="s">
        <v>119</v>
      </c>
      <c r="B90" s="31" t="s">
        <v>120</v>
      </c>
      <c r="C90" s="25" t="s">
        <v>121</v>
      </c>
      <c r="D90" s="25" t="s">
        <v>115</v>
      </c>
      <c r="E90" s="6">
        <v>35</v>
      </c>
      <c r="F90" s="87">
        <v>0</v>
      </c>
      <c r="G90" s="41">
        <f t="shared" si="7"/>
        <v>0</v>
      </c>
    </row>
    <row r="91" spans="1:7" ht="26.25" x14ac:dyDescent="0.25">
      <c r="A91" s="25" t="s">
        <v>122</v>
      </c>
      <c r="B91" s="31" t="s">
        <v>123</v>
      </c>
      <c r="C91" s="25" t="s">
        <v>124</v>
      </c>
      <c r="D91" s="25" t="s">
        <v>115</v>
      </c>
      <c r="E91" s="6">
        <v>25</v>
      </c>
      <c r="F91" s="87">
        <v>0</v>
      </c>
      <c r="G91" s="41">
        <f t="shared" si="7"/>
        <v>0</v>
      </c>
    </row>
    <row r="92" spans="1:7" ht="26.25" x14ac:dyDescent="0.25">
      <c r="A92" s="25" t="s">
        <v>125</v>
      </c>
      <c r="B92" s="31" t="s">
        <v>126</v>
      </c>
      <c r="C92" s="25" t="s">
        <v>127</v>
      </c>
      <c r="D92" s="25" t="s">
        <v>115</v>
      </c>
      <c r="E92" s="6">
        <v>34</v>
      </c>
      <c r="F92" s="87">
        <v>0</v>
      </c>
      <c r="G92" s="41">
        <f t="shared" si="7"/>
        <v>0</v>
      </c>
    </row>
    <row r="93" spans="1:7" x14ac:dyDescent="0.25">
      <c r="A93" s="25" t="s">
        <v>128</v>
      </c>
      <c r="B93" s="31" t="s">
        <v>129</v>
      </c>
      <c r="C93" s="25" t="s">
        <v>130</v>
      </c>
      <c r="D93" s="25" t="s">
        <v>115</v>
      </c>
      <c r="E93" s="6">
        <v>48</v>
      </c>
      <c r="F93" s="87">
        <v>0</v>
      </c>
      <c r="G93" s="41">
        <f t="shared" si="7"/>
        <v>0</v>
      </c>
    </row>
    <row r="94" spans="1:7" x14ac:dyDescent="0.25">
      <c r="A94" s="25" t="s">
        <v>131</v>
      </c>
      <c r="B94" s="31" t="s">
        <v>132</v>
      </c>
      <c r="C94" s="25" t="s">
        <v>133</v>
      </c>
      <c r="D94" s="25" t="s">
        <v>115</v>
      </c>
      <c r="E94" s="6">
        <v>76</v>
      </c>
      <c r="F94" s="87">
        <v>0</v>
      </c>
      <c r="G94" s="41">
        <f t="shared" si="7"/>
        <v>0</v>
      </c>
    </row>
    <row r="95" spans="1:7" ht="26.25" x14ac:dyDescent="0.25">
      <c r="A95" s="25" t="s">
        <v>134</v>
      </c>
      <c r="B95" s="31" t="s">
        <v>135</v>
      </c>
      <c r="C95" s="25" t="s">
        <v>136</v>
      </c>
      <c r="D95" s="25" t="s">
        <v>115</v>
      </c>
      <c r="E95" s="6">
        <v>34</v>
      </c>
      <c r="F95" s="87">
        <v>0</v>
      </c>
      <c r="G95" s="41">
        <f t="shared" si="7"/>
        <v>0</v>
      </c>
    </row>
    <row r="96" spans="1:7" ht="26.25" x14ac:dyDescent="0.25">
      <c r="A96" s="25" t="s">
        <v>137</v>
      </c>
      <c r="B96" s="31" t="s">
        <v>138</v>
      </c>
      <c r="C96" s="25" t="s">
        <v>139</v>
      </c>
      <c r="D96" s="25" t="s">
        <v>115</v>
      </c>
      <c r="E96" s="6">
        <v>90</v>
      </c>
      <c r="F96" s="87">
        <v>0</v>
      </c>
      <c r="G96" s="41">
        <f t="shared" si="7"/>
        <v>0</v>
      </c>
    </row>
    <row r="97" spans="1:7" ht="26.25" x14ac:dyDescent="0.25">
      <c r="A97" s="25" t="s">
        <v>140</v>
      </c>
      <c r="B97" s="31" t="s">
        <v>141</v>
      </c>
      <c r="C97" s="25" t="s">
        <v>142</v>
      </c>
      <c r="D97" s="25" t="s">
        <v>115</v>
      </c>
      <c r="E97" s="6">
        <v>40</v>
      </c>
      <c r="F97" s="87">
        <v>0</v>
      </c>
      <c r="G97" s="41">
        <f t="shared" si="7"/>
        <v>0</v>
      </c>
    </row>
    <row r="98" spans="1:7" ht="26.25" x14ac:dyDescent="0.25">
      <c r="A98" s="25" t="s">
        <v>143</v>
      </c>
      <c r="B98" s="31" t="s">
        <v>144</v>
      </c>
      <c r="C98" s="25" t="s">
        <v>145</v>
      </c>
      <c r="D98" s="25" t="s">
        <v>115</v>
      </c>
      <c r="E98" s="6">
        <v>34</v>
      </c>
      <c r="F98" s="87">
        <v>0</v>
      </c>
      <c r="G98" s="41">
        <f t="shared" si="7"/>
        <v>0</v>
      </c>
    </row>
    <row r="99" spans="1:7" ht="26.25" x14ac:dyDescent="0.25">
      <c r="A99" s="25" t="s">
        <v>146</v>
      </c>
      <c r="B99" s="31" t="s">
        <v>147</v>
      </c>
      <c r="C99" s="25" t="s">
        <v>148</v>
      </c>
      <c r="D99" s="25" t="s">
        <v>115</v>
      </c>
      <c r="E99" s="6">
        <v>41</v>
      </c>
      <c r="F99" s="87">
        <v>0</v>
      </c>
      <c r="G99" s="41">
        <f t="shared" si="7"/>
        <v>0</v>
      </c>
    </row>
    <row r="100" spans="1:7" ht="39" x14ac:dyDescent="0.25">
      <c r="A100" s="25" t="s">
        <v>149</v>
      </c>
      <c r="B100" s="31" t="s">
        <v>150</v>
      </c>
      <c r="C100" s="6" t="s">
        <v>151</v>
      </c>
      <c r="D100" s="25" t="s">
        <v>115</v>
      </c>
      <c r="E100" s="6">
        <v>31</v>
      </c>
      <c r="F100" s="87">
        <v>0</v>
      </c>
      <c r="G100" s="41">
        <f t="shared" si="7"/>
        <v>0</v>
      </c>
    </row>
    <row r="101" spans="1:7" x14ac:dyDescent="0.25">
      <c r="A101" s="25" t="s">
        <v>152</v>
      </c>
      <c r="B101" s="31" t="s">
        <v>153</v>
      </c>
      <c r="C101" s="25" t="s">
        <v>154</v>
      </c>
      <c r="D101" s="25" t="s">
        <v>115</v>
      </c>
      <c r="E101" s="6">
        <v>26</v>
      </c>
      <c r="F101" s="87">
        <v>0</v>
      </c>
      <c r="G101" s="41">
        <f t="shared" si="7"/>
        <v>0</v>
      </c>
    </row>
    <row r="102" spans="1:7" x14ac:dyDescent="0.25">
      <c r="A102" s="25" t="s">
        <v>155</v>
      </c>
      <c r="B102" s="31" t="s">
        <v>156</v>
      </c>
      <c r="C102" s="25" t="s">
        <v>157</v>
      </c>
      <c r="D102" s="25" t="s">
        <v>115</v>
      </c>
      <c r="E102" s="6">
        <v>18</v>
      </c>
      <c r="F102" s="87">
        <v>0</v>
      </c>
      <c r="G102" s="41">
        <f t="shared" si="7"/>
        <v>0</v>
      </c>
    </row>
    <row r="103" spans="1:7" x14ac:dyDescent="0.25">
      <c r="A103" s="25" t="s">
        <v>158</v>
      </c>
      <c r="B103" s="31" t="s">
        <v>159</v>
      </c>
      <c r="C103" s="25" t="s">
        <v>160</v>
      </c>
      <c r="D103" s="25" t="s">
        <v>115</v>
      </c>
      <c r="E103" s="6">
        <v>31</v>
      </c>
      <c r="F103" s="87">
        <v>0</v>
      </c>
      <c r="G103" s="41">
        <f t="shared" si="7"/>
        <v>0</v>
      </c>
    </row>
    <row r="104" spans="1:7" x14ac:dyDescent="0.25">
      <c r="A104" s="25" t="s">
        <v>161</v>
      </c>
      <c r="B104" s="31" t="s">
        <v>162</v>
      </c>
      <c r="C104" s="25" t="s">
        <v>163</v>
      </c>
      <c r="D104" s="25" t="s">
        <v>115</v>
      </c>
      <c r="E104" s="6">
        <v>200</v>
      </c>
      <c r="F104" s="87">
        <v>0</v>
      </c>
      <c r="G104" s="41">
        <f t="shared" si="7"/>
        <v>0</v>
      </c>
    </row>
    <row r="105" spans="1:7" ht="26.25" x14ac:dyDescent="0.25">
      <c r="A105" s="25" t="s">
        <v>164</v>
      </c>
      <c r="B105" s="31" t="s">
        <v>165</v>
      </c>
      <c r="C105" s="6" t="s">
        <v>166</v>
      </c>
      <c r="D105" s="25" t="s">
        <v>115</v>
      </c>
      <c r="E105" s="6">
        <v>20</v>
      </c>
      <c r="F105" s="87">
        <v>0</v>
      </c>
      <c r="G105" s="41">
        <f t="shared" si="7"/>
        <v>0</v>
      </c>
    </row>
    <row r="106" spans="1:7" x14ac:dyDescent="0.25">
      <c r="A106" s="39">
        <v>1</v>
      </c>
      <c r="B106" s="31" t="s">
        <v>167</v>
      </c>
      <c r="C106" s="40" t="s">
        <v>168</v>
      </c>
      <c r="D106" s="25" t="s">
        <v>115</v>
      </c>
      <c r="E106" s="39">
        <v>19</v>
      </c>
      <c r="F106" s="87">
        <v>0</v>
      </c>
      <c r="G106" s="41">
        <f t="shared" si="7"/>
        <v>0</v>
      </c>
    </row>
    <row r="107" spans="1:7" ht="26.25" x14ac:dyDescent="0.25">
      <c r="A107" s="39">
        <v>2</v>
      </c>
      <c r="B107" s="31" t="s">
        <v>169</v>
      </c>
      <c r="C107" s="40" t="s">
        <v>170</v>
      </c>
      <c r="D107" s="25" t="s">
        <v>115</v>
      </c>
      <c r="E107" s="39">
        <v>19</v>
      </c>
      <c r="F107" s="87">
        <v>0</v>
      </c>
      <c r="G107" s="41">
        <f t="shared" si="7"/>
        <v>0</v>
      </c>
    </row>
    <row r="108" spans="1:7" x14ac:dyDescent="0.25">
      <c r="A108" s="39">
        <v>3</v>
      </c>
      <c r="B108" s="31" t="s">
        <v>171</v>
      </c>
      <c r="C108" s="40" t="s">
        <v>172</v>
      </c>
      <c r="D108" s="25" t="s">
        <v>115</v>
      </c>
      <c r="E108" s="39">
        <v>4</v>
      </c>
      <c r="F108" s="87">
        <v>0</v>
      </c>
      <c r="G108" s="41">
        <f t="shared" si="7"/>
        <v>0</v>
      </c>
    </row>
    <row r="109" spans="1:7" x14ac:dyDescent="0.25">
      <c r="A109" s="39">
        <v>4</v>
      </c>
      <c r="B109" s="31" t="s">
        <v>173</v>
      </c>
      <c r="C109" s="40" t="s">
        <v>174</v>
      </c>
      <c r="D109" s="25" t="s">
        <v>115</v>
      </c>
      <c r="E109" s="39">
        <v>6</v>
      </c>
      <c r="F109" s="87">
        <v>0</v>
      </c>
      <c r="G109" s="41">
        <f t="shared" si="7"/>
        <v>0</v>
      </c>
    </row>
    <row r="110" spans="1:7" x14ac:dyDescent="0.25">
      <c r="A110" s="25"/>
      <c r="B110" s="28" t="s">
        <v>57</v>
      </c>
      <c r="C110" s="28"/>
      <c r="D110" s="28"/>
      <c r="E110" s="29">
        <f>SUM(E88:E109)</f>
        <v>880</v>
      </c>
      <c r="F110" s="21"/>
      <c r="G110" s="42">
        <f>SUM(G88:G109)</f>
        <v>0</v>
      </c>
    </row>
    <row r="112" spans="1:7" ht="14.45" customHeight="1" x14ac:dyDescent="0.25">
      <c r="A112" s="120" t="s">
        <v>175</v>
      </c>
      <c r="B112" s="121"/>
      <c r="C112" s="121"/>
      <c r="D112" s="121"/>
      <c r="E112" s="121"/>
      <c r="F112" s="121"/>
      <c r="G112" s="122"/>
    </row>
    <row r="113" spans="1:7" ht="25.5" x14ac:dyDescent="0.25">
      <c r="A113" s="123" t="s">
        <v>42</v>
      </c>
      <c r="B113" s="123" t="s">
        <v>43</v>
      </c>
      <c r="C113" s="123" t="s">
        <v>44</v>
      </c>
      <c r="D113" s="123" t="s">
        <v>45</v>
      </c>
      <c r="E113" s="124" t="s">
        <v>46</v>
      </c>
      <c r="F113" s="43" t="s">
        <v>184</v>
      </c>
      <c r="G113" s="43" t="s">
        <v>183</v>
      </c>
    </row>
    <row r="114" spans="1:7" x14ac:dyDescent="0.25">
      <c r="A114" s="123"/>
      <c r="B114" s="123"/>
      <c r="C114" s="123"/>
      <c r="D114" s="123"/>
      <c r="E114" s="124"/>
      <c r="F114" s="44"/>
      <c r="G114" s="44"/>
    </row>
    <row r="115" spans="1:7" x14ac:dyDescent="0.25">
      <c r="A115" s="25" t="s">
        <v>176</v>
      </c>
      <c r="B115" s="24" t="s">
        <v>177</v>
      </c>
      <c r="C115" s="26" t="s">
        <v>178</v>
      </c>
      <c r="D115" s="25" t="s">
        <v>179</v>
      </c>
      <c r="E115" s="27">
        <v>2000</v>
      </c>
      <c r="F115" s="87">
        <v>0</v>
      </c>
      <c r="G115" s="41">
        <f>F115*E115</f>
        <v>0</v>
      </c>
    </row>
    <row r="116" spans="1:7" x14ac:dyDescent="0.25">
      <c r="A116" s="25" t="s">
        <v>180</v>
      </c>
      <c r="B116" s="24" t="s">
        <v>181</v>
      </c>
      <c r="C116" s="26" t="s">
        <v>182</v>
      </c>
      <c r="D116" s="25" t="s">
        <v>179</v>
      </c>
      <c r="E116" s="27">
        <v>2000</v>
      </c>
      <c r="F116" s="87">
        <v>0</v>
      </c>
      <c r="G116" s="41">
        <f>F116*E116</f>
        <v>0</v>
      </c>
    </row>
    <row r="117" spans="1:7" x14ac:dyDescent="0.25">
      <c r="A117" s="25"/>
      <c r="B117" s="28" t="s">
        <v>57</v>
      </c>
      <c r="C117" s="28"/>
      <c r="D117" s="28"/>
      <c r="E117" s="29">
        <f>SUM(E115:E116)</f>
        <v>4000</v>
      </c>
      <c r="F117" s="21"/>
      <c r="G117" s="42">
        <f>SUM(G115:G116)</f>
        <v>0</v>
      </c>
    </row>
    <row r="119" spans="1:7" x14ac:dyDescent="0.25">
      <c r="A119" t="s">
        <v>277</v>
      </c>
    </row>
    <row r="120" spans="1:7" x14ac:dyDescent="0.25">
      <c r="B120" t="s">
        <v>278</v>
      </c>
    </row>
  </sheetData>
  <sheetProtection algorithmName="SHA-512" hashValue="fVEg/Ou+aioO+qM+vSsAg2+C0mMov0nvEfWIPqovo3GWKfLY5M2u98mkQjwA5697C+4Js3FKpFxmZ22N4zhXyg==" saltValue="1WeQZRlFIatZZqr1eFjgGw==" spinCount="100000" sheet="1" objects="1" scenarios="1"/>
  <mergeCells count="51">
    <mergeCell ref="A24:G24"/>
    <mergeCell ref="A3:A4"/>
    <mergeCell ref="B3:B4"/>
    <mergeCell ref="C3:C4"/>
    <mergeCell ref="D3:D4"/>
    <mergeCell ref="E3:E4"/>
    <mergeCell ref="F3:F4"/>
    <mergeCell ref="G3:G4"/>
    <mergeCell ref="A37:G37"/>
    <mergeCell ref="A25:A26"/>
    <mergeCell ref="B25:B26"/>
    <mergeCell ref="C25:C26"/>
    <mergeCell ref="D25:D26"/>
    <mergeCell ref="E25:E26"/>
    <mergeCell ref="A50:G50"/>
    <mergeCell ref="A38:A39"/>
    <mergeCell ref="B38:B39"/>
    <mergeCell ref="C38:C39"/>
    <mergeCell ref="D38:D39"/>
    <mergeCell ref="E38:E39"/>
    <mergeCell ref="A62:G62"/>
    <mergeCell ref="A51:A52"/>
    <mergeCell ref="B51:B52"/>
    <mergeCell ref="C51:C52"/>
    <mergeCell ref="D51:D52"/>
    <mergeCell ref="E51:E52"/>
    <mergeCell ref="C79:C80"/>
    <mergeCell ref="D79:D80"/>
    <mergeCell ref="E79:E80"/>
    <mergeCell ref="A78:G78"/>
    <mergeCell ref="A63:A64"/>
    <mergeCell ref="B63:B64"/>
    <mergeCell ref="C63:C64"/>
    <mergeCell ref="D63:D64"/>
    <mergeCell ref="E63:E64"/>
    <mergeCell ref="A2:G2"/>
    <mergeCell ref="A11:G11"/>
    <mergeCell ref="A113:A114"/>
    <mergeCell ref="B113:B114"/>
    <mergeCell ref="C113:C114"/>
    <mergeCell ref="D113:D114"/>
    <mergeCell ref="E113:E114"/>
    <mergeCell ref="A112:G112"/>
    <mergeCell ref="A86:A87"/>
    <mergeCell ref="B86:B87"/>
    <mergeCell ref="C86:C87"/>
    <mergeCell ref="D86:D87"/>
    <mergeCell ref="E86:E87"/>
    <mergeCell ref="A85:G85"/>
    <mergeCell ref="A79:A80"/>
    <mergeCell ref="B79:B80"/>
  </mergeCells>
  <pageMargins left="0.70866141732283472" right="0.70866141732283472" top="0.78740157480314965" bottom="0.78740157480314965" header="0.31496062992125984" footer="0.31496062992125984"/>
  <pageSetup paperSize="9" scale="97" orientation="portrait" r:id="rId1"/>
  <rowBreaks count="2" manualBreakCount="2">
    <brk id="48" max="16383" man="1"/>
    <brk id="8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VV</vt:lpstr>
      <vt:lpstr>specifikace dřevin a rostlin</vt:lpstr>
      <vt:lpstr>VV!Oblast_tisku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Radek</dc:creator>
  <cp:lastModifiedBy>Drábek Petr</cp:lastModifiedBy>
  <cp:lastPrinted>2023-09-12T08:47:29Z</cp:lastPrinted>
  <dcterms:created xsi:type="dcterms:W3CDTF">2017-03-31T14:03:22Z</dcterms:created>
  <dcterms:modified xsi:type="dcterms:W3CDTF">2023-12-13T15:41:33Z</dcterms:modified>
</cp:coreProperties>
</file>