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ata_IPS\cad\Archiv\2021\Výsluní - Komunitní\"/>
    </mc:Choice>
  </mc:AlternateContent>
  <bookViews>
    <workbookView xWindow="0" yWindow="0" windowWidth="0" windowHeight="0"/>
  </bookViews>
  <sheets>
    <sheet name="Rekapitulace stavby" sheetId="1" r:id="rId1"/>
    <sheet name="Kom_centr_ener -  Komunit..." sheetId="2" r:id="rId2"/>
    <sheet name="Kom_centr_stav - Komunitn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'Kom_centr_ener -  Komunit...'!$C$86:$K$236</definedName>
    <definedName name="_xlnm.Print_Area" localSheetId="1">'Kom_centr_ener -  Komunit...'!$C$4:$J$39,'Kom_centr_ener -  Komunit...'!$C$45:$J$68,'Kom_centr_ener -  Komunit...'!$C$74:$K$236</definedName>
    <definedName name="_xlnm.Print_Titles" localSheetId="1">'Kom_centr_ener -  Komunit...'!$86:$86</definedName>
    <definedName name="_xlnm._FilterDatabase" localSheetId="2" hidden="1">'Kom_centr_stav - Komunitn...'!$C$109:$K$1520</definedName>
    <definedName name="_xlnm.Print_Area" localSheetId="2">'Kom_centr_stav - Komunitn...'!$C$4:$J$39,'Kom_centr_stav - Komunitn...'!$C$45:$J$91,'Kom_centr_stav - Komunitn...'!$C$97:$K$1520</definedName>
    <definedName name="_xlnm.Print_Titles" localSheetId="2">'Kom_centr_stav - Komunitn...'!$109:$109</definedName>
    <definedName name="_xlnm.Print_Area" localSheetId="3">'Seznam figur'!$C$4:$G$47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518"/>
  <c r="BH1518"/>
  <c r="BG1518"/>
  <c r="BF1518"/>
  <c r="T1518"/>
  <c r="T1517"/>
  <c r="T1516"/>
  <c r="R1518"/>
  <c r="R1517"/>
  <c r="R1516"/>
  <c r="P1518"/>
  <c r="P1517"/>
  <c r="P1516"/>
  <c r="BI1504"/>
  <c r="BH1504"/>
  <c r="BG1504"/>
  <c r="BF1504"/>
  <c r="T1504"/>
  <c r="R1504"/>
  <c r="P1504"/>
  <c r="BI1479"/>
  <c r="BH1479"/>
  <c r="BG1479"/>
  <c r="BF1479"/>
  <c r="T1479"/>
  <c r="R1479"/>
  <c r="P1479"/>
  <c r="BI1476"/>
  <c r="BH1476"/>
  <c r="BG1476"/>
  <c r="BF1476"/>
  <c r="T1476"/>
  <c r="R1476"/>
  <c r="P1476"/>
  <c r="BI1468"/>
  <c r="BH1468"/>
  <c r="BG1468"/>
  <c r="BF1468"/>
  <c r="T1468"/>
  <c r="R1468"/>
  <c r="P1468"/>
  <c r="BI1458"/>
  <c r="BH1458"/>
  <c r="BG1458"/>
  <c r="BF1458"/>
  <c r="T1458"/>
  <c r="R1458"/>
  <c r="P1458"/>
  <c r="BI1455"/>
  <c r="BH1455"/>
  <c r="BG1455"/>
  <c r="BF1455"/>
  <c r="T1455"/>
  <c r="R1455"/>
  <c r="P1455"/>
  <c r="BI1449"/>
  <c r="BH1449"/>
  <c r="BG1449"/>
  <c r="BF1449"/>
  <c r="T1449"/>
  <c r="R1449"/>
  <c r="P1449"/>
  <c r="BI1446"/>
  <c r="BH1446"/>
  <c r="BG1446"/>
  <c r="BF1446"/>
  <c r="T1446"/>
  <c r="R1446"/>
  <c r="P1446"/>
  <c r="BI1441"/>
  <c r="BH1441"/>
  <c r="BG1441"/>
  <c r="BF1441"/>
  <c r="T1441"/>
  <c r="R1441"/>
  <c r="P1441"/>
  <c r="BI1437"/>
  <c r="BH1437"/>
  <c r="BG1437"/>
  <c r="BF1437"/>
  <c r="T1437"/>
  <c r="R1437"/>
  <c r="P1437"/>
  <c r="BI1434"/>
  <c r="BH1434"/>
  <c r="BG1434"/>
  <c r="BF1434"/>
  <c r="T1434"/>
  <c r="R1434"/>
  <c r="P1434"/>
  <c r="BI1431"/>
  <c r="BH1431"/>
  <c r="BG1431"/>
  <c r="BF1431"/>
  <c r="T1431"/>
  <c r="R1431"/>
  <c r="P1431"/>
  <c r="BI1421"/>
  <c r="BH1421"/>
  <c r="BG1421"/>
  <c r="BF1421"/>
  <c r="T1421"/>
  <c r="R1421"/>
  <c r="P1421"/>
  <c r="BI1417"/>
  <c r="BH1417"/>
  <c r="BG1417"/>
  <c r="BF1417"/>
  <c r="T1417"/>
  <c r="R1417"/>
  <c r="P1417"/>
  <c r="BI1414"/>
  <c r="BH1414"/>
  <c r="BG1414"/>
  <c r="BF1414"/>
  <c r="T1414"/>
  <c r="R1414"/>
  <c r="P1414"/>
  <c r="BI1411"/>
  <c r="BH1411"/>
  <c r="BG1411"/>
  <c r="BF1411"/>
  <c r="T1411"/>
  <c r="R1411"/>
  <c r="P1411"/>
  <c r="BI1407"/>
  <c r="BH1407"/>
  <c r="BG1407"/>
  <c r="BF1407"/>
  <c r="T1407"/>
  <c r="R1407"/>
  <c r="P1407"/>
  <c r="BI1401"/>
  <c r="BH1401"/>
  <c r="BG1401"/>
  <c r="BF1401"/>
  <c r="T1401"/>
  <c r="R1401"/>
  <c r="P1401"/>
  <c r="BI1397"/>
  <c r="BH1397"/>
  <c r="BG1397"/>
  <c r="BF1397"/>
  <c r="T1397"/>
  <c r="R1397"/>
  <c r="P1397"/>
  <c r="BI1394"/>
  <c r="BH1394"/>
  <c r="BG1394"/>
  <c r="BF1394"/>
  <c r="T1394"/>
  <c r="R1394"/>
  <c r="P1394"/>
  <c r="BI1391"/>
  <c r="BH1391"/>
  <c r="BG1391"/>
  <c r="BF1391"/>
  <c r="T1391"/>
  <c r="R1391"/>
  <c r="P1391"/>
  <c r="BI1388"/>
  <c r="BH1388"/>
  <c r="BG1388"/>
  <c r="BF1388"/>
  <c r="T1388"/>
  <c r="R1388"/>
  <c r="P1388"/>
  <c r="BI1385"/>
  <c r="BH1385"/>
  <c r="BG1385"/>
  <c r="BF1385"/>
  <c r="T1385"/>
  <c r="R1385"/>
  <c r="P1385"/>
  <c r="BI1382"/>
  <c r="BH1382"/>
  <c r="BG1382"/>
  <c r="BF1382"/>
  <c r="T1382"/>
  <c r="R1382"/>
  <c r="P1382"/>
  <c r="BI1379"/>
  <c r="BH1379"/>
  <c r="BG1379"/>
  <c r="BF1379"/>
  <c r="T1379"/>
  <c r="R1379"/>
  <c r="P1379"/>
  <c r="BI1373"/>
  <c r="BH1373"/>
  <c r="BG1373"/>
  <c r="BF1373"/>
  <c r="T1373"/>
  <c r="R1373"/>
  <c r="P1373"/>
  <c r="BI1369"/>
  <c r="BH1369"/>
  <c r="BG1369"/>
  <c r="BF1369"/>
  <c r="T1369"/>
  <c r="R1369"/>
  <c r="P1369"/>
  <c r="BI1366"/>
  <c r="BH1366"/>
  <c r="BG1366"/>
  <c r="BF1366"/>
  <c r="T1366"/>
  <c r="R1366"/>
  <c r="P1366"/>
  <c r="BI1362"/>
  <c r="BH1362"/>
  <c r="BG1362"/>
  <c r="BF1362"/>
  <c r="T1362"/>
  <c r="R1362"/>
  <c r="P1362"/>
  <c r="BI1356"/>
  <c r="BH1356"/>
  <c r="BG1356"/>
  <c r="BF1356"/>
  <c r="T1356"/>
  <c r="R1356"/>
  <c r="P1356"/>
  <c r="BI1353"/>
  <c r="BH1353"/>
  <c r="BG1353"/>
  <c r="BF1353"/>
  <c r="T1353"/>
  <c r="R1353"/>
  <c r="P1353"/>
  <c r="BI1349"/>
  <c r="BH1349"/>
  <c r="BG1349"/>
  <c r="BF1349"/>
  <c r="T1349"/>
  <c r="R1349"/>
  <c r="P1349"/>
  <c r="BI1346"/>
  <c r="BH1346"/>
  <c r="BG1346"/>
  <c r="BF1346"/>
  <c r="T1346"/>
  <c r="R1346"/>
  <c r="P1346"/>
  <c r="BI1343"/>
  <c r="BH1343"/>
  <c r="BG1343"/>
  <c r="BF1343"/>
  <c r="T1343"/>
  <c r="R1343"/>
  <c r="P1343"/>
  <c r="BI1340"/>
  <c r="BH1340"/>
  <c r="BG1340"/>
  <c r="BF1340"/>
  <c r="T1340"/>
  <c r="R1340"/>
  <c r="P1340"/>
  <c r="BI1337"/>
  <c r="BH1337"/>
  <c r="BG1337"/>
  <c r="BF1337"/>
  <c r="T1337"/>
  <c r="R1337"/>
  <c r="P1337"/>
  <c r="BI1333"/>
  <c r="BH1333"/>
  <c r="BG1333"/>
  <c r="BF1333"/>
  <c r="T1333"/>
  <c r="R1333"/>
  <c r="P1333"/>
  <c r="BI1330"/>
  <c r="BH1330"/>
  <c r="BG1330"/>
  <c r="BF1330"/>
  <c r="T1330"/>
  <c r="R1330"/>
  <c r="P1330"/>
  <c r="BI1327"/>
  <c r="BH1327"/>
  <c r="BG1327"/>
  <c r="BF1327"/>
  <c r="T1327"/>
  <c r="R1327"/>
  <c r="P1327"/>
  <c r="BI1324"/>
  <c r="BH1324"/>
  <c r="BG1324"/>
  <c r="BF1324"/>
  <c r="T1324"/>
  <c r="R1324"/>
  <c r="P1324"/>
  <c r="BI1320"/>
  <c r="BH1320"/>
  <c r="BG1320"/>
  <c r="BF1320"/>
  <c r="T1320"/>
  <c r="R1320"/>
  <c r="P1320"/>
  <c r="BI1317"/>
  <c r="BH1317"/>
  <c r="BG1317"/>
  <c r="BF1317"/>
  <c r="T1317"/>
  <c r="R1317"/>
  <c r="P1317"/>
  <c r="BI1314"/>
  <c r="BH1314"/>
  <c r="BG1314"/>
  <c r="BF1314"/>
  <c r="T1314"/>
  <c r="R1314"/>
  <c r="P1314"/>
  <c r="BI1311"/>
  <c r="BH1311"/>
  <c r="BG1311"/>
  <c r="BF1311"/>
  <c r="T1311"/>
  <c r="R1311"/>
  <c r="P1311"/>
  <c r="BI1307"/>
  <c r="BH1307"/>
  <c r="BG1307"/>
  <c r="BF1307"/>
  <c r="T1307"/>
  <c r="R1307"/>
  <c r="P1307"/>
  <c r="BI1304"/>
  <c r="BH1304"/>
  <c r="BG1304"/>
  <c r="BF1304"/>
  <c r="T1304"/>
  <c r="R1304"/>
  <c r="P1304"/>
  <c r="BI1300"/>
  <c r="BH1300"/>
  <c r="BG1300"/>
  <c r="BF1300"/>
  <c r="T1300"/>
  <c r="R1300"/>
  <c r="P1300"/>
  <c r="BI1297"/>
  <c r="BH1297"/>
  <c r="BG1297"/>
  <c r="BF1297"/>
  <c r="T1297"/>
  <c r="R1297"/>
  <c r="P1297"/>
  <c r="BI1294"/>
  <c r="BH1294"/>
  <c r="BG1294"/>
  <c r="BF1294"/>
  <c r="T1294"/>
  <c r="R1294"/>
  <c r="P1294"/>
  <c r="BI1290"/>
  <c r="BH1290"/>
  <c r="BG1290"/>
  <c r="BF1290"/>
  <c r="T1290"/>
  <c r="R1290"/>
  <c r="P1290"/>
  <c r="BI1286"/>
  <c r="BH1286"/>
  <c r="BG1286"/>
  <c r="BF1286"/>
  <c r="T1286"/>
  <c r="R1286"/>
  <c r="P1286"/>
  <c r="BI1284"/>
  <c r="BH1284"/>
  <c r="BG1284"/>
  <c r="BF1284"/>
  <c r="T1284"/>
  <c r="R1284"/>
  <c r="P1284"/>
  <c r="BI1280"/>
  <c r="BH1280"/>
  <c r="BG1280"/>
  <c r="BF1280"/>
  <c r="T1280"/>
  <c r="R1280"/>
  <c r="P1280"/>
  <c r="BI1278"/>
  <c r="BH1278"/>
  <c r="BG1278"/>
  <c r="BF1278"/>
  <c r="T1278"/>
  <c r="R1278"/>
  <c r="P1278"/>
  <c r="BI1275"/>
  <c r="BH1275"/>
  <c r="BG1275"/>
  <c r="BF1275"/>
  <c r="T1275"/>
  <c r="R1275"/>
  <c r="P1275"/>
  <c r="BI1271"/>
  <c r="BH1271"/>
  <c r="BG1271"/>
  <c r="BF1271"/>
  <c r="T1271"/>
  <c r="R1271"/>
  <c r="P1271"/>
  <c r="BI1269"/>
  <c r="BH1269"/>
  <c r="BG1269"/>
  <c r="BF1269"/>
  <c r="T1269"/>
  <c r="R1269"/>
  <c r="P1269"/>
  <c r="BI1265"/>
  <c r="BH1265"/>
  <c r="BG1265"/>
  <c r="BF1265"/>
  <c r="T1265"/>
  <c r="R1265"/>
  <c r="P1265"/>
  <c r="BI1261"/>
  <c r="BH1261"/>
  <c r="BG1261"/>
  <c r="BF1261"/>
  <c r="T1261"/>
  <c r="R1261"/>
  <c r="P1261"/>
  <c r="BI1256"/>
  <c r="BH1256"/>
  <c r="BG1256"/>
  <c r="BF1256"/>
  <c r="T1256"/>
  <c r="R1256"/>
  <c r="P1256"/>
  <c r="BI1254"/>
  <c r="BH1254"/>
  <c r="BG1254"/>
  <c r="BF1254"/>
  <c r="T1254"/>
  <c r="R1254"/>
  <c r="P1254"/>
  <c r="BI1247"/>
  <c r="BH1247"/>
  <c r="BG1247"/>
  <c r="BF1247"/>
  <c r="T1247"/>
  <c r="R1247"/>
  <c r="P1247"/>
  <c r="BI1243"/>
  <c r="BH1243"/>
  <c r="BG1243"/>
  <c r="BF1243"/>
  <c r="T1243"/>
  <c r="R1243"/>
  <c r="P1243"/>
  <c r="BI1240"/>
  <c r="BH1240"/>
  <c r="BG1240"/>
  <c r="BF1240"/>
  <c r="T1240"/>
  <c r="R1240"/>
  <c r="P1240"/>
  <c r="BI1237"/>
  <c r="BH1237"/>
  <c r="BG1237"/>
  <c r="BF1237"/>
  <c r="T1237"/>
  <c r="R1237"/>
  <c r="P1237"/>
  <c r="BI1235"/>
  <c r="BH1235"/>
  <c r="BG1235"/>
  <c r="BF1235"/>
  <c r="T1235"/>
  <c r="R1235"/>
  <c r="P1235"/>
  <c r="BI1232"/>
  <c r="BH1232"/>
  <c r="BG1232"/>
  <c r="BF1232"/>
  <c r="T1232"/>
  <c r="R1232"/>
  <c r="P1232"/>
  <c r="BI1230"/>
  <c r="BH1230"/>
  <c r="BG1230"/>
  <c r="BF1230"/>
  <c r="T1230"/>
  <c r="R1230"/>
  <c r="P1230"/>
  <c r="BI1227"/>
  <c r="BH1227"/>
  <c r="BG1227"/>
  <c r="BF1227"/>
  <c r="T1227"/>
  <c r="R1227"/>
  <c r="P1227"/>
  <c r="BI1225"/>
  <c r="BH1225"/>
  <c r="BG1225"/>
  <c r="BF1225"/>
  <c r="T1225"/>
  <c r="R1225"/>
  <c r="P1225"/>
  <c r="BI1222"/>
  <c r="BH1222"/>
  <c r="BG1222"/>
  <c r="BF1222"/>
  <c r="T1222"/>
  <c r="R1222"/>
  <c r="P1222"/>
  <c r="BI1220"/>
  <c r="BH1220"/>
  <c r="BG1220"/>
  <c r="BF1220"/>
  <c r="T1220"/>
  <c r="R1220"/>
  <c r="P1220"/>
  <c r="BI1217"/>
  <c r="BH1217"/>
  <c r="BG1217"/>
  <c r="BF1217"/>
  <c r="T1217"/>
  <c r="R1217"/>
  <c r="P1217"/>
  <c r="BI1212"/>
  <c r="BH1212"/>
  <c r="BG1212"/>
  <c r="BF1212"/>
  <c r="T1212"/>
  <c r="R1212"/>
  <c r="P1212"/>
  <c r="BI1209"/>
  <c r="BH1209"/>
  <c r="BG1209"/>
  <c r="BF1209"/>
  <c r="T1209"/>
  <c r="R1209"/>
  <c r="P1209"/>
  <c r="BI1205"/>
  <c r="BH1205"/>
  <c r="BG1205"/>
  <c r="BF1205"/>
  <c r="T1205"/>
  <c r="R1205"/>
  <c r="P1205"/>
  <c r="BI1202"/>
  <c r="BH1202"/>
  <c r="BG1202"/>
  <c r="BF1202"/>
  <c r="T1202"/>
  <c r="R1202"/>
  <c r="P1202"/>
  <c r="BI1198"/>
  <c r="BH1198"/>
  <c r="BG1198"/>
  <c r="BF1198"/>
  <c r="T1198"/>
  <c r="R1198"/>
  <c r="P1198"/>
  <c r="BI1194"/>
  <c r="BH1194"/>
  <c r="BG1194"/>
  <c r="BF1194"/>
  <c r="T1194"/>
  <c r="R1194"/>
  <c r="P1194"/>
  <c r="BI1191"/>
  <c r="BH1191"/>
  <c r="BG1191"/>
  <c r="BF1191"/>
  <c r="T1191"/>
  <c r="R1191"/>
  <c r="P1191"/>
  <c r="BI1188"/>
  <c r="BH1188"/>
  <c r="BG1188"/>
  <c r="BF1188"/>
  <c r="T1188"/>
  <c r="R1188"/>
  <c r="P1188"/>
  <c r="BI1185"/>
  <c r="BH1185"/>
  <c r="BG1185"/>
  <c r="BF1185"/>
  <c r="T1185"/>
  <c r="R1185"/>
  <c r="P1185"/>
  <c r="BI1182"/>
  <c r="BH1182"/>
  <c r="BG1182"/>
  <c r="BF1182"/>
  <c r="T1182"/>
  <c r="R1182"/>
  <c r="P1182"/>
  <c r="BI1180"/>
  <c r="BH1180"/>
  <c r="BG1180"/>
  <c r="BF1180"/>
  <c r="T1180"/>
  <c r="R1180"/>
  <c r="P1180"/>
  <c r="BI1178"/>
  <c r="BH1178"/>
  <c r="BG1178"/>
  <c r="BF1178"/>
  <c r="T1178"/>
  <c r="R1178"/>
  <c r="P1178"/>
  <c r="BI1176"/>
  <c r="BH1176"/>
  <c r="BG1176"/>
  <c r="BF1176"/>
  <c r="T1176"/>
  <c r="R1176"/>
  <c r="P1176"/>
  <c r="BI1174"/>
  <c r="BH1174"/>
  <c r="BG1174"/>
  <c r="BF1174"/>
  <c r="T1174"/>
  <c r="R1174"/>
  <c r="P1174"/>
  <c r="BI1171"/>
  <c r="BH1171"/>
  <c r="BG1171"/>
  <c r="BF1171"/>
  <c r="T1171"/>
  <c r="R1171"/>
  <c r="P1171"/>
  <c r="BI1168"/>
  <c r="BH1168"/>
  <c r="BG1168"/>
  <c r="BF1168"/>
  <c r="T1168"/>
  <c r="R1168"/>
  <c r="P1168"/>
  <c r="BI1166"/>
  <c r="BH1166"/>
  <c r="BG1166"/>
  <c r="BF1166"/>
  <c r="T1166"/>
  <c r="R1166"/>
  <c r="P1166"/>
  <c r="BI1164"/>
  <c r="BH1164"/>
  <c r="BG1164"/>
  <c r="BF1164"/>
  <c r="T1164"/>
  <c r="R1164"/>
  <c r="P1164"/>
  <c r="BI1162"/>
  <c r="BH1162"/>
  <c r="BG1162"/>
  <c r="BF1162"/>
  <c r="T1162"/>
  <c r="R1162"/>
  <c r="P1162"/>
  <c r="BI1160"/>
  <c r="BH1160"/>
  <c r="BG1160"/>
  <c r="BF1160"/>
  <c r="T1160"/>
  <c r="R1160"/>
  <c r="P1160"/>
  <c r="BI1158"/>
  <c r="BH1158"/>
  <c r="BG1158"/>
  <c r="BF1158"/>
  <c r="T1158"/>
  <c r="R1158"/>
  <c r="P1158"/>
  <c r="BI1152"/>
  <c r="BH1152"/>
  <c r="BG1152"/>
  <c r="BF1152"/>
  <c r="T1152"/>
  <c r="R1152"/>
  <c r="P1152"/>
  <c r="BI1148"/>
  <c r="BH1148"/>
  <c r="BG1148"/>
  <c r="BF1148"/>
  <c r="T1148"/>
  <c r="R1148"/>
  <c r="P1148"/>
  <c r="BI1145"/>
  <c r="BH1145"/>
  <c r="BG1145"/>
  <c r="BF1145"/>
  <c r="T1145"/>
  <c r="R1145"/>
  <c r="P1145"/>
  <c r="BI1139"/>
  <c r="BH1139"/>
  <c r="BG1139"/>
  <c r="BF1139"/>
  <c r="T1139"/>
  <c r="R1139"/>
  <c r="P1139"/>
  <c r="BI1136"/>
  <c r="BH1136"/>
  <c r="BG1136"/>
  <c r="BF1136"/>
  <c r="T1136"/>
  <c r="R1136"/>
  <c r="P1136"/>
  <c r="BI1134"/>
  <c r="BH1134"/>
  <c r="BG1134"/>
  <c r="BF1134"/>
  <c r="T1134"/>
  <c r="R1134"/>
  <c r="P1134"/>
  <c r="BI1132"/>
  <c r="BH1132"/>
  <c r="BG1132"/>
  <c r="BF1132"/>
  <c r="T1132"/>
  <c r="R1132"/>
  <c r="P1132"/>
  <c r="BI1129"/>
  <c r="BH1129"/>
  <c r="BG1129"/>
  <c r="BF1129"/>
  <c r="T1129"/>
  <c r="R1129"/>
  <c r="P1129"/>
  <c r="BI1125"/>
  <c r="BH1125"/>
  <c r="BG1125"/>
  <c r="BF1125"/>
  <c r="T1125"/>
  <c r="R1125"/>
  <c r="P1125"/>
  <c r="BI1121"/>
  <c r="BH1121"/>
  <c r="BG1121"/>
  <c r="BF1121"/>
  <c r="T1121"/>
  <c r="R1121"/>
  <c r="P1121"/>
  <c r="BI1114"/>
  <c r="BH1114"/>
  <c r="BG1114"/>
  <c r="BF1114"/>
  <c r="T1114"/>
  <c r="R1114"/>
  <c r="P1114"/>
  <c r="BI1110"/>
  <c r="BH1110"/>
  <c r="BG1110"/>
  <c r="BF1110"/>
  <c r="T1110"/>
  <c r="R1110"/>
  <c r="P1110"/>
  <c r="BI1107"/>
  <c r="BH1107"/>
  <c r="BG1107"/>
  <c r="BF1107"/>
  <c r="T1107"/>
  <c r="R1107"/>
  <c r="P1107"/>
  <c r="BI1104"/>
  <c r="BH1104"/>
  <c r="BG1104"/>
  <c r="BF1104"/>
  <c r="T1104"/>
  <c r="R1104"/>
  <c r="P1104"/>
  <c r="BI1101"/>
  <c r="BH1101"/>
  <c r="BG1101"/>
  <c r="BF1101"/>
  <c r="T1101"/>
  <c r="R1101"/>
  <c r="P1101"/>
  <c r="BI1098"/>
  <c r="BH1098"/>
  <c r="BG1098"/>
  <c r="BF1098"/>
  <c r="T1098"/>
  <c r="R1098"/>
  <c r="P1098"/>
  <c r="BI1094"/>
  <c r="BH1094"/>
  <c r="BG1094"/>
  <c r="BF1094"/>
  <c r="T1094"/>
  <c r="R1094"/>
  <c r="P1094"/>
  <c r="BI1091"/>
  <c r="BH1091"/>
  <c r="BG1091"/>
  <c r="BF1091"/>
  <c r="T1091"/>
  <c r="R1091"/>
  <c r="P1091"/>
  <c r="BI1087"/>
  <c r="BH1087"/>
  <c r="BG1087"/>
  <c r="BF1087"/>
  <c r="T1087"/>
  <c r="R1087"/>
  <c r="P1087"/>
  <c r="BI1078"/>
  <c r="BH1078"/>
  <c r="BG1078"/>
  <c r="BF1078"/>
  <c r="T1078"/>
  <c r="R1078"/>
  <c r="P1078"/>
  <c r="BI1069"/>
  <c r="BH1069"/>
  <c r="BG1069"/>
  <c r="BF1069"/>
  <c r="T1069"/>
  <c r="R1069"/>
  <c r="P1069"/>
  <c r="BI1066"/>
  <c r="BH1066"/>
  <c r="BG1066"/>
  <c r="BF1066"/>
  <c r="T1066"/>
  <c r="R1066"/>
  <c r="P1066"/>
  <c r="BI1062"/>
  <c r="BH1062"/>
  <c r="BG1062"/>
  <c r="BF1062"/>
  <c r="T1062"/>
  <c r="R1062"/>
  <c r="P1062"/>
  <c r="BI1059"/>
  <c r="BH1059"/>
  <c r="BG1059"/>
  <c r="BF1059"/>
  <c r="T1059"/>
  <c r="R1059"/>
  <c r="P1059"/>
  <c r="BI1056"/>
  <c r="BH1056"/>
  <c r="BG1056"/>
  <c r="BF1056"/>
  <c r="T1056"/>
  <c r="R1056"/>
  <c r="P1056"/>
  <c r="BI1050"/>
  <c r="BH1050"/>
  <c r="BG1050"/>
  <c r="BF1050"/>
  <c r="T1050"/>
  <c r="R1050"/>
  <c r="P1050"/>
  <c r="BI1046"/>
  <c r="BH1046"/>
  <c r="BG1046"/>
  <c r="BF1046"/>
  <c r="T1046"/>
  <c r="R1046"/>
  <c r="P1046"/>
  <c r="BI1044"/>
  <c r="BH1044"/>
  <c r="BG1044"/>
  <c r="BF1044"/>
  <c r="T1044"/>
  <c r="R1044"/>
  <c r="P1044"/>
  <c r="BI1041"/>
  <c r="BH1041"/>
  <c r="BG1041"/>
  <c r="BF1041"/>
  <c r="T1041"/>
  <c r="R1041"/>
  <c r="P1041"/>
  <c r="BI1039"/>
  <c r="BH1039"/>
  <c r="BG1039"/>
  <c r="BF1039"/>
  <c r="T1039"/>
  <c r="R1039"/>
  <c r="P1039"/>
  <c r="BI1036"/>
  <c r="BH1036"/>
  <c r="BG1036"/>
  <c r="BF1036"/>
  <c r="T1036"/>
  <c r="R1036"/>
  <c r="P1036"/>
  <c r="BI1034"/>
  <c r="BH1034"/>
  <c r="BG1034"/>
  <c r="BF1034"/>
  <c r="T1034"/>
  <c r="R1034"/>
  <c r="P1034"/>
  <c r="BI1031"/>
  <c r="BH1031"/>
  <c r="BG1031"/>
  <c r="BF1031"/>
  <c r="T1031"/>
  <c r="R1031"/>
  <c r="P1031"/>
  <c r="BI1027"/>
  <c r="BH1027"/>
  <c r="BG1027"/>
  <c r="BF1027"/>
  <c r="T1027"/>
  <c r="R1027"/>
  <c r="P1027"/>
  <c r="BI1024"/>
  <c r="BH1024"/>
  <c r="BG1024"/>
  <c r="BF1024"/>
  <c r="T1024"/>
  <c r="R1024"/>
  <c r="P1024"/>
  <c r="BI1022"/>
  <c r="BH1022"/>
  <c r="BG1022"/>
  <c r="BF1022"/>
  <c r="T1022"/>
  <c r="R1022"/>
  <c r="P1022"/>
  <c r="BI1019"/>
  <c r="BH1019"/>
  <c r="BG1019"/>
  <c r="BF1019"/>
  <c r="T1019"/>
  <c r="R1019"/>
  <c r="P1019"/>
  <c r="BI1017"/>
  <c r="BH1017"/>
  <c r="BG1017"/>
  <c r="BF1017"/>
  <c r="T1017"/>
  <c r="R1017"/>
  <c r="P1017"/>
  <c r="BI1015"/>
  <c r="BH1015"/>
  <c r="BG1015"/>
  <c r="BF1015"/>
  <c r="T1015"/>
  <c r="R1015"/>
  <c r="P1015"/>
  <c r="BI1012"/>
  <c r="BH1012"/>
  <c r="BG1012"/>
  <c r="BF1012"/>
  <c r="T1012"/>
  <c r="R1012"/>
  <c r="P1012"/>
  <c r="BI1010"/>
  <c r="BH1010"/>
  <c r="BG1010"/>
  <c r="BF1010"/>
  <c r="T1010"/>
  <c r="R1010"/>
  <c r="P1010"/>
  <c r="BI1007"/>
  <c r="BH1007"/>
  <c r="BG1007"/>
  <c r="BF1007"/>
  <c r="T1007"/>
  <c r="R1007"/>
  <c r="P1007"/>
  <c r="BI1005"/>
  <c r="BH1005"/>
  <c r="BG1005"/>
  <c r="BF1005"/>
  <c r="T1005"/>
  <c r="R1005"/>
  <c r="P1005"/>
  <c r="BI1002"/>
  <c r="BH1002"/>
  <c r="BG1002"/>
  <c r="BF1002"/>
  <c r="T1002"/>
  <c r="R1002"/>
  <c r="P1002"/>
  <c r="BI1000"/>
  <c r="BH1000"/>
  <c r="BG1000"/>
  <c r="BF1000"/>
  <c r="T1000"/>
  <c r="R1000"/>
  <c r="P1000"/>
  <c r="BI998"/>
  <c r="BH998"/>
  <c r="BG998"/>
  <c r="BF998"/>
  <c r="T998"/>
  <c r="R998"/>
  <c r="P998"/>
  <c r="BI995"/>
  <c r="BH995"/>
  <c r="BG995"/>
  <c r="BF995"/>
  <c r="T995"/>
  <c r="R995"/>
  <c r="P995"/>
  <c r="BI993"/>
  <c r="BH993"/>
  <c r="BG993"/>
  <c r="BF993"/>
  <c r="T993"/>
  <c r="R993"/>
  <c r="P993"/>
  <c r="BI990"/>
  <c r="BH990"/>
  <c r="BG990"/>
  <c r="BF990"/>
  <c r="T990"/>
  <c r="R990"/>
  <c r="P990"/>
  <c r="BI988"/>
  <c r="BH988"/>
  <c r="BG988"/>
  <c r="BF988"/>
  <c r="T988"/>
  <c r="R988"/>
  <c r="P988"/>
  <c r="BI985"/>
  <c r="BH985"/>
  <c r="BG985"/>
  <c r="BF985"/>
  <c r="T985"/>
  <c r="R985"/>
  <c r="P985"/>
  <c r="BI983"/>
  <c r="BH983"/>
  <c r="BG983"/>
  <c r="BF983"/>
  <c r="T983"/>
  <c r="R983"/>
  <c r="P983"/>
  <c r="BI981"/>
  <c r="BH981"/>
  <c r="BG981"/>
  <c r="BF981"/>
  <c r="T981"/>
  <c r="R981"/>
  <c r="P981"/>
  <c r="BI978"/>
  <c r="BH978"/>
  <c r="BG978"/>
  <c r="BF978"/>
  <c r="T978"/>
  <c r="R978"/>
  <c r="P978"/>
  <c r="BI976"/>
  <c r="BH976"/>
  <c r="BG976"/>
  <c r="BF976"/>
  <c r="T976"/>
  <c r="R976"/>
  <c r="P976"/>
  <c r="BI973"/>
  <c r="BH973"/>
  <c r="BG973"/>
  <c r="BF973"/>
  <c r="T973"/>
  <c r="R973"/>
  <c r="P973"/>
  <c r="BI971"/>
  <c r="BH971"/>
  <c r="BG971"/>
  <c r="BF971"/>
  <c r="T971"/>
  <c r="R971"/>
  <c r="P971"/>
  <c r="BI969"/>
  <c r="BH969"/>
  <c r="BG969"/>
  <c r="BF969"/>
  <c r="T969"/>
  <c r="R969"/>
  <c r="P969"/>
  <c r="BI966"/>
  <c r="BH966"/>
  <c r="BG966"/>
  <c r="BF966"/>
  <c r="T966"/>
  <c r="R966"/>
  <c r="P966"/>
  <c r="BI964"/>
  <c r="BH964"/>
  <c r="BG964"/>
  <c r="BF964"/>
  <c r="T964"/>
  <c r="R964"/>
  <c r="P964"/>
  <c r="BI961"/>
  <c r="BH961"/>
  <c r="BG961"/>
  <c r="BF961"/>
  <c r="T961"/>
  <c r="R961"/>
  <c r="P961"/>
  <c r="BI959"/>
  <c r="BH959"/>
  <c r="BG959"/>
  <c r="BF959"/>
  <c r="T959"/>
  <c r="R959"/>
  <c r="P959"/>
  <c r="BI956"/>
  <c r="BH956"/>
  <c r="BG956"/>
  <c r="BF956"/>
  <c r="T956"/>
  <c r="R956"/>
  <c r="P956"/>
  <c r="BI954"/>
  <c r="BH954"/>
  <c r="BG954"/>
  <c r="BF954"/>
  <c r="T954"/>
  <c r="R954"/>
  <c r="P954"/>
  <c r="BI951"/>
  <c r="BH951"/>
  <c r="BG951"/>
  <c r="BF951"/>
  <c r="T951"/>
  <c r="R951"/>
  <c r="P951"/>
  <c r="BI949"/>
  <c r="BH949"/>
  <c r="BG949"/>
  <c r="BF949"/>
  <c r="T949"/>
  <c r="R949"/>
  <c r="P949"/>
  <c r="BI946"/>
  <c r="BH946"/>
  <c r="BG946"/>
  <c r="BF946"/>
  <c r="T946"/>
  <c r="R946"/>
  <c r="P946"/>
  <c r="BI942"/>
  <c r="BH942"/>
  <c r="BG942"/>
  <c r="BF942"/>
  <c r="T942"/>
  <c r="R942"/>
  <c r="P942"/>
  <c r="BI939"/>
  <c r="BH939"/>
  <c r="BG939"/>
  <c r="BF939"/>
  <c r="T939"/>
  <c r="R939"/>
  <c r="P939"/>
  <c r="BI936"/>
  <c r="BH936"/>
  <c r="BG936"/>
  <c r="BF936"/>
  <c r="T936"/>
  <c r="R936"/>
  <c r="P936"/>
  <c r="BI933"/>
  <c r="BH933"/>
  <c r="BG933"/>
  <c r="BF933"/>
  <c r="T933"/>
  <c r="R933"/>
  <c r="P933"/>
  <c r="BI930"/>
  <c r="BH930"/>
  <c r="BG930"/>
  <c r="BF930"/>
  <c r="T930"/>
  <c r="R930"/>
  <c r="P930"/>
  <c r="BI926"/>
  <c r="BH926"/>
  <c r="BG926"/>
  <c r="BF926"/>
  <c r="T926"/>
  <c r="R926"/>
  <c r="P926"/>
  <c r="BI922"/>
  <c r="BH922"/>
  <c r="BG922"/>
  <c r="BF922"/>
  <c r="T922"/>
  <c r="R922"/>
  <c r="P922"/>
  <c r="BI919"/>
  <c r="BH919"/>
  <c r="BG919"/>
  <c r="BF919"/>
  <c r="T919"/>
  <c r="R919"/>
  <c r="P919"/>
  <c r="BI916"/>
  <c r="BH916"/>
  <c r="BG916"/>
  <c r="BF916"/>
  <c r="T916"/>
  <c r="R916"/>
  <c r="P916"/>
  <c r="BI913"/>
  <c r="BH913"/>
  <c r="BG913"/>
  <c r="BF913"/>
  <c r="T913"/>
  <c r="R913"/>
  <c r="P913"/>
  <c r="BI909"/>
  <c r="BH909"/>
  <c r="BG909"/>
  <c r="BF909"/>
  <c r="T909"/>
  <c r="R909"/>
  <c r="P909"/>
  <c r="BI907"/>
  <c r="BH907"/>
  <c r="BG907"/>
  <c r="BF907"/>
  <c r="T907"/>
  <c r="R907"/>
  <c r="P907"/>
  <c r="BI901"/>
  <c r="BH901"/>
  <c r="BG901"/>
  <c r="BF901"/>
  <c r="T901"/>
  <c r="R901"/>
  <c r="P901"/>
  <c r="BI897"/>
  <c r="BH897"/>
  <c r="BG897"/>
  <c r="BF897"/>
  <c r="T897"/>
  <c r="R897"/>
  <c r="P897"/>
  <c r="BI894"/>
  <c r="BH894"/>
  <c r="BG894"/>
  <c r="BF894"/>
  <c r="T894"/>
  <c r="R894"/>
  <c r="P894"/>
  <c r="BI891"/>
  <c r="BH891"/>
  <c r="BG891"/>
  <c r="BF891"/>
  <c r="T891"/>
  <c r="R891"/>
  <c r="P891"/>
  <c r="BI888"/>
  <c r="BH888"/>
  <c r="BG888"/>
  <c r="BF888"/>
  <c r="T888"/>
  <c r="R888"/>
  <c r="P888"/>
  <c r="BI885"/>
  <c r="BH885"/>
  <c r="BG885"/>
  <c r="BF885"/>
  <c r="T885"/>
  <c r="R885"/>
  <c r="P885"/>
  <c r="BI883"/>
  <c r="BH883"/>
  <c r="BG883"/>
  <c r="BF883"/>
  <c r="T883"/>
  <c r="R883"/>
  <c r="P883"/>
  <c r="BI880"/>
  <c r="BH880"/>
  <c r="BG880"/>
  <c r="BF880"/>
  <c r="T880"/>
  <c r="R880"/>
  <c r="P880"/>
  <c r="BI878"/>
  <c r="BH878"/>
  <c r="BG878"/>
  <c r="BF878"/>
  <c r="T878"/>
  <c r="R878"/>
  <c r="P878"/>
  <c r="BI875"/>
  <c r="BH875"/>
  <c r="BG875"/>
  <c r="BF875"/>
  <c r="T875"/>
  <c r="R875"/>
  <c r="P875"/>
  <c r="BI873"/>
  <c r="BH873"/>
  <c r="BG873"/>
  <c r="BF873"/>
  <c r="T873"/>
  <c r="R873"/>
  <c r="P873"/>
  <c r="BI870"/>
  <c r="BH870"/>
  <c r="BG870"/>
  <c r="BF870"/>
  <c r="T870"/>
  <c r="R870"/>
  <c r="P870"/>
  <c r="BI868"/>
  <c r="BH868"/>
  <c r="BG868"/>
  <c r="BF868"/>
  <c r="T868"/>
  <c r="R868"/>
  <c r="P868"/>
  <c r="BI865"/>
  <c r="BH865"/>
  <c r="BG865"/>
  <c r="BF865"/>
  <c r="T865"/>
  <c r="R865"/>
  <c r="P865"/>
  <c r="BI863"/>
  <c r="BH863"/>
  <c r="BG863"/>
  <c r="BF863"/>
  <c r="T863"/>
  <c r="R863"/>
  <c r="P863"/>
  <c r="BI860"/>
  <c r="BH860"/>
  <c r="BG860"/>
  <c r="BF860"/>
  <c r="T860"/>
  <c r="R860"/>
  <c r="P860"/>
  <c r="BI858"/>
  <c r="BH858"/>
  <c r="BG858"/>
  <c r="BF858"/>
  <c r="T858"/>
  <c r="R858"/>
  <c r="P858"/>
  <c r="BI855"/>
  <c r="BH855"/>
  <c r="BG855"/>
  <c r="BF855"/>
  <c r="T855"/>
  <c r="R855"/>
  <c r="P855"/>
  <c r="BI852"/>
  <c r="BH852"/>
  <c r="BG852"/>
  <c r="BF852"/>
  <c r="T852"/>
  <c r="R852"/>
  <c r="P852"/>
  <c r="BI849"/>
  <c r="BH849"/>
  <c r="BG849"/>
  <c r="BF849"/>
  <c r="T849"/>
  <c r="R849"/>
  <c r="P849"/>
  <c r="BI847"/>
  <c r="BH847"/>
  <c r="BG847"/>
  <c r="BF847"/>
  <c r="T847"/>
  <c r="R847"/>
  <c r="P847"/>
  <c r="BI844"/>
  <c r="BH844"/>
  <c r="BG844"/>
  <c r="BF844"/>
  <c r="T844"/>
  <c r="R844"/>
  <c r="P844"/>
  <c r="BI842"/>
  <c r="BH842"/>
  <c r="BG842"/>
  <c r="BF842"/>
  <c r="T842"/>
  <c r="R842"/>
  <c r="P842"/>
  <c r="BI840"/>
  <c r="BH840"/>
  <c r="BG840"/>
  <c r="BF840"/>
  <c r="T840"/>
  <c r="R840"/>
  <c r="P840"/>
  <c r="BI838"/>
  <c r="BH838"/>
  <c r="BG838"/>
  <c r="BF838"/>
  <c r="T838"/>
  <c r="R838"/>
  <c r="P838"/>
  <c r="BI836"/>
  <c r="BH836"/>
  <c r="BG836"/>
  <c r="BF836"/>
  <c r="T836"/>
  <c r="R836"/>
  <c r="P836"/>
  <c r="BI833"/>
  <c r="BH833"/>
  <c r="BG833"/>
  <c r="BF833"/>
  <c r="T833"/>
  <c r="R833"/>
  <c r="P833"/>
  <c r="BI829"/>
  <c r="BH829"/>
  <c r="BG829"/>
  <c r="BF829"/>
  <c r="T829"/>
  <c r="R829"/>
  <c r="P829"/>
  <c r="BI826"/>
  <c r="BH826"/>
  <c r="BG826"/>
  <c r="BF826"/>
  <c r="T826"/>
  <c r="R826"/>
  <c r="P826"/>
  <c r="BI823"/>
  <c r="BH823"/>
  <c r="BG823"/>
  <c r="BF823"/>
  <c r="T823"/>
  <c r="R823"/>
  <c r="P823"/>
  <c r="BI820"/>
  <c r="BH820"/>
  <c r="BG820"/>
  <c r="BF820"/>
  <c r="T820"/>
  <c r="R820"/>
  <c r="P820"/>
  <c r="BI817"/>
  <c r="BH817"/>
  <c r="BG817"/>
  <c r="BF817"/>
  <c r="T817"/>
  <c r="R817"/>
  <c r="P817"/>
  <c r="BI814"/>
  <c r="BH814"/>
  <c r="BG814"/>
  <c r="BF814"/>
  <c r="T814"/>
  <c r="R814"/>
  <c r="P814"/>
  <c r="BI808"/>
  <c r="BH808"/>
  <c r="BG808"/>
  <c r="BF808"/>
  <c r="T808"/>
  <c r="R808"/>
  <c r="P808"/>
  <c r="BI804"/>
  <c r="BH804"/>
  <c r="BG804"/>
  <c r="BF804"/>
  <c r="T804"/>
  <c r="R804"/>
  <c r="P804"/>
  <c r="BI800"/>
  <c r="BH800"/>
  <c r="BG800"/>
  <c r="BF800"/>
  <c r="T800"/>
  <c r="R800"/>
  <c r="P800"/>
  <c r="BI796"/>
  <c r="BH796"/>
  <c r="BG796"/>
  <c r="BF796"/>
  <c r="T796"/>
  <c r="R796"/>
  <c r="P796"/>
  <c r="BI793"/>
  <c r="BH793"/>
  <c r="BG793"/>
  <c r="BF793"/>
  <c r="T793"/>
  <c r="R793"/>
  <c r="P793"/>
  <c r="BI790"/>
  <c r="BH790"/>
  <c r="BG790"/>
  <c r="BF790"/>
  <c r="T790"/>
  <c r="R790"/>
  <c r="P790"/>
  <c r="BI787"/>
  <c r="BH787"/>
  <c r="BG787"/>
  <c r="BF787"/>
  <c r="T787"/>
  <c r="R787"/>
  <c r="P787"/>
  <c r="BI784"/>
  <c r="BH784"/>
  <c r="BG784"/>
  <c r="BF784"/>
  <c r="T784"/>
  <c r="R784"/>
  <c r="P784"/>
  <c r="BI781"/>
  <c r="BH781"/>
  <c r="BG781"/>
  <c r="BF781"/>
  <c r="T781"/>
  <c r="R781"/>
  <c r="P781"/>
  <c r="BI777"/>
  <c r="BH777"/>
  <c r="BG777"/>
  <c r="BF777"/>
  <c r="T777"/>
  <c r="R777"/>
  <c r="P777"/>
  <c r="BI773"/>
  <c r="BH773"/>
  <c r="BG773"/>
  <c r="BF773"/>
  <c r="T773"/>
  <c r="R773"/>
  <c r="P773"/>
  <c r="BI770"/>
  <c r="BH770"/>
  <c r="BG770"/>
  <c r="BF770"/>
  <c r="T770"/>
  <c r="R770"/>
  <c r="P770"/>
  <c r="BI767"/>
  <c r="BH767"/>
  <c r="BG767"/>
  <c r="BF767"/>
  <c r="T767"/>
  <c r="R767"/>
  <c r="P767"/>
  <c r="BI763"/>
  <c r="BH763"/>
  <c r="BG763"/>
  <c r="BF763"/>
  <c r="T763"/>
  <c r="R763"/>
  <c r="P763"/>
  <c r="BI759"/>
  <c r="BH759"/>
  <c r="BG759"/>
  <c r="BF759"/>
  <c r="T759"/>
  <c r="R759"/>
  <c r="P759"/>
  <c r="BI756"/>
  <c r="BH756"/>
  <c r="BG756"/>
  <c r="BF756"/>
  <c r="T756"/>
  <c r="R756"/>
  <c r="P756"/>
  <c r="BI753"/>
  <c r="BH753"/>
  <c r="BG753"/>
  <c r="BF753"/>
  <c r="T753"/>
  <c r="R753"/>
  <c r="P753"/>
  <c r="BI749"/>
  <c r="BH749"/>
  <c r="BG749"/>
  <c r="BF749"/>
  <c r="T749"/>
  <c r="R749"/>
  <c r="P749"/>
  <c r="BI746"/>
  <c r="BH746"/>
  <c r="BG746"/>
  <c r="BF746"/>
  <c r="T746"/>
  <c r="R746"/>
  <c r="P746"/>
  <c r="BI742"/>
  <c r="BH742"/>
  <c r="BG742"/>
  <c r="BF742"/>
  <c r="T742"/>
  <c r="R742"/>
  <c r="P742"/>
  <c r="BI739"/>
  <c r="BH739"/>
  <c r="BG739"/>
  <c r="BF739"/>
  <c r="T739"/>
  <c r="R739"/>
  <c r="P739"/>
  <c r="BI736"/>
  <c r="BH736"/>
  <c r="BG736"/>
  <c r="BF736"/>
  <c r="T736"/>
  <c r="R736"/>
  <c r="P736"/>
  <c r="BI732"/>
  <c r="BH732"/>
  <c r="BG732"/>
  <c r="BF732"/>
  <c r="T732"/>
  <c r="R732"/>
  <c r="P732"/>
  <c r="BI729"/>
  <c r="BH729"/>
  <c r="BG729"/>
  <c r="BF729"/>
  <c r="T729"/>
  <c r="R729"/>
  <c r="P729"/>
  <c r="BI722"/>
  <c r="BH722"/>
  <c r="BG722"/>
  <c r="BF722"/>
  <c r="T722"/>
  <c r="R722"/>
  <c r="P722"/>
  <c r="BI719"/>
  <c r="BH719"/>
  <c r="BG719"/>
  <c r="BF719"/>
  <c r="T719"/>
  <c r="R719"/>
  <c r="P719"/>
  <c r="BI713"/>
  <c r="BH713"/>
  <c r="BG713"/>
  <c r="BF713"/>
  <c r="T713"/>
  <c r="R713"/>
  <c r="P713"/>
  <c r="BI708"/>
  <c r="BH708"/>
  <c r="BG708"/>
  <c r="BF708"/>
  <c r="T708"/>
  <c r="T707"/>
  <c r="R708"/>
  <c r="R707"/>
  <c r="P708"/>
  <c r="P707"/>
  <c r="BI704"/>
  <c r="BH704"/>
  <c r="BG704"/>
  <c r="BF704"/>
  <c r="T704"/>
  <c r="R704"/>
  <c r="P704"/>
  <c r="BI700"/>
  <c r="BH700"/>
  <c r="BG700"/>
  <c r="BF700"/>
  <c r="T700"/>
  <c r="R700"/>
  <c r="P700"/>
  <c r="BI697"/>
  <c r="BH697"/>
  <c r="BG697"/>
  <c r="BF697"/>
  <c r="T697"/>
  <c r="R697"/>
  <c r="P697"/>
  <c r="BI694"/>
  <c r="BH694"/>
  <c r="BG694"/>
  <c r="BF694"/>
  <c r="T694"/>
  <c r="R694"/>
  <c r="P694"/>
  <c r="BI690"/>
  <c r="BH690"/>
  <c r="BG690"/>
  <c r="BF690"/>
  <c r="T690"/>
  <c r="R690"/>
  <c r="P690"/>
  <c r="BI676"/>
  <c r="BH676"/>
  <c r="BG676"/>
  <c r="BF676"/>
  <c r="T676"/>
  <c r="R676"/>
  <c r="P676"/>
  <c r="BI672"/>
  <c r="BH672"/>
  <c r="BG672"/>
  <c r="BF672"/>
  <c r="T672"/>
  <c r="R672"/>
  <c r="P672"/>
  <c r="BI666"/>
  <c r="BH666"/>
  <c r="BG666"/>
  <c r="BF666"/>
  <c r="T666"/>
  <c r="R666"/>
  <c r="P666"/>
  <c r="BI662"/>
  <c r="BH662"/>
  <c r="BG662"/>
  <c r="BF662"/>
  <c r="T662"/>
  <c r="R662"/>
  <c r="P662"/>
  <c r="BI658"/>
  <c r="BH658"/>
  <c r="BG658"/>
  <c r="BF658"/>
  <c r="T658"/>
  <c r="R658"/>
  <c r="P658"/>
  <c r="BI654"/>
  <c r="BH654"/>
  <c r="BG654"/>
  <c r="BF654"/>
  <c r="T654"/>
  <c r="R654"/>
  <c r="P654"/>
  <c r="BI650"/>
  <c r="BH650"/>
  <c r="BG650"/>
  <c r="BF650"/>
  <c r="T650"/>
  <c r="R650"/>
  <c r="P650"/>
  <c r="BI646"/>
  <c r="BH646"/>
  <c r="BG646"/>
  <c r="BF646"/>
  <c r="T646"/>
  <c r="R646"/>
  <c r="P646"/>
  <c r="BI642"/>
  <c r="BH642"/>
  <c r="BG642"/>
  <c r="BF642"/>
  <c r="T642"/>
  <c r="R642"/>
  <c r="P642"/>
  <c r="BI635"/>
  <c r="BH635"/>
  <c r="BG635"/>
  <c r="BF635"/>
  <c r="T635"/>
  <c r="R635"/>
  <c r="P635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2"/>
  <c r="BH622"/>
  <c r="BG622"/>
  <c r="BF622"/>
  <c r="T622"/>
  <c r="R622"/>
  <c r="P622"/>
  <c r="BI618"/>
  <c r="BH618"/>
  <c r="BG618"/>
  <c r="BF618"/>
  <c r="T618"/>
  <c r="R618"/>
  <c r="P618"/>
  <c r="BI614"/>
  <c r="BH614"/>
  <c r="BG614"/>
  <c r="BF614"/>
  <c r="T614"/>
  <c r="R614"/>
  <c r="P614"/>
  <c r="BI610"/>
  <c r="BH610"/>
  <c r="BG610"/>
  <c r="BF610"/>
  <c r="T610"/>
  <c r="R610"/>
  <c r="P610"/>
  <c r="BI604"/>
  <c r="BH604"/>
  <c r="BG604"/>
  <c r="BF604"/>
  <c r="T604"/>
  <c r="R604"/>
  <c r="P604"/>
  <c r="BI602"/>
  <c r="BH602"/>
  <c r="BG602"/>
  <c r="BF602"/>
  <c r="T602"/>
  <c r="R602"/>
  <c r="P602"/>
  <c r="BI599"/>
  <c r="BH599"/>
  <c r="BG599"/>
  <c r="BF599"/>
  <c r="T599"/>
  <c r="R599"/>
  <c r="P599"/>
  <c r="BI597"/>
  <c r="BH597"/>
  <c r="BG597"/>
  <c r="BF597"/>
  <c r="T597"/>
  <c r="R597"/>
  <c r="P597"/>
  <c r="BI594"/>
  <c r="BH594"/>
  <c r="BG594"/>
  <c r="BF594"/>
  <c r="T594"/>
  <c r="R594"/>
  <c r="P594"/>
  <c r="BI591"/>
  <c r="BH591"/>
  <c r="BG591"/>
  <c r="BF591"/>
  <c r="T591"/>
  <c r="R591"/>
  <c r="P591"/>
  <c r="BI588"/>
  <c r="BH588"/>
  <c r="BG588"/>
  <c r="BF588"/>
  <c r="T588"/>
  <c r="R588"/>
  <c r="P588"/>
  <c r="BI584"/>
  <c r="BH584"/>
  <c r="BG584"/>
  <c r="BF584"/>
  <c r="T584"/>
  <c r="R584"/>
  <c r="P584"/>
  <c r="BI581"/>
  <c r="BH581"/>
  <c r="BG581"/>
  <c r="BF581"/>
  <c r="T581"/>
  <c r="R581"/>
  <c r="P581"/>
  <c r="BI578"/>
  <c r="BH578"/>
  <c r="BG578"/>
  <c r="BF578"/>
  <c r="T578"/>
  <c r="R578"/>
  <c r="P578"/>
  <c r="BI574"/>
  <c r="BH574"/>
  <c r="BG574"/>
  <c r="BF574"/>
  <c r="T574"/>
  <c r="R574"/>
  <c r="P574"/>
  <c r="BI568"/>
  <c r="BH568"/>
  <c r="BG568"/>
  <c r="BF568"/>
  <c r="T568"/>
  <c r="R568"/>
  <c r="P568"/>
  <c r="BI565"/>
  <c r="BH565"/>
  <c r="BG565"/>
  <c r="BF565"/>
  <c r="T565"/>
  <c r="R565"/>
  <c r="P565"/>
  <c r="BI561"/>
  <c r="BH561"/>
  <c r="BG561"/>
  <c r="BF561"/>
  <c r="T561"/>
  <c r="R561"/>
  <c r="P561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R554"/>
  <c r="P554"/>
  <c r="BI551"/>
  <c r="BH551"/>
  <c r="BG551"/>
  <c r="BF551"/>
  <c r="T551"/>
  <c r="R551"/>
  <c r="P551"/>
  <c r="BI545"/>
  <c r="BH545"/>
  <c r="BG545"/>
  <c r="BF545"/>
  <c r="T545"/>
  <c r="R545"/>
  <c r="P545"/>
  <c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R534"/>
  <c r="P534"/>
  <c r="BI525"/>
  <c r="BH525"/>
  <c r="BG525"/>
  <c r="BF525"/>
  <c r="T525"/>
  <c r="R525"/>
  <c r="P525"/>
  <c r="BI519"/>
  <c r="BH519"/>
  <c r="BG519"/>
  <c r="BF519"/>
  <c r="T519"/>
  <c r="R519"/>
  <c r="P519"/>
  <c r="BI502"/>
  <c r="BH502"/>
  <c r="BG502"/>
  <c r="BF502"/>
  <c r="T502"/>
  <c r="R502"/>
  <c r="P502"/>
  <c r="BI498"/>
  <c r="BH498"/>
  <c r="BG498"/>
  <c r="BF498"/>
  <c r="T498"/>
  <c r="R498"/>
  <c r="P498"/>
  <c r="BI494"/>
  <c r="BH494"/>
  <c r="BG494"/>
  <c r="BF494"/>
  <c r="T494"/>
  <c r="R494"/>
  <c r="P494"/>
  <c r="BI485"/>
  <c r="BH485"/>
  <c r="BG485"/>
  <c r="BF485"/>
  <c r="T485"/>
  <c r="R485"/>
  <c r="P485"/>
  <c r="BI476"/>
  <c r="BH476"/>
  <c r="BG476"/>
  <c r="BF476"/>
  <c r="T476"/>
  <c r="R476"/>
  <c r="P476"/>
  <c r="BI467"/>
  <c r="BH467"/>
  <c r="BG467"/>
  <c r="BF467"/>
  <c r="T467"/>
  <c r="R467"/>
  <c r="P467"/>
  <c r="BI458"/>
  <c r="BH458"/>
  <c r="BG458"/>
  <c r="BF458"/>
  <c r="T458"/>
  <c r="R458"/>
  <c r="P458"/>
  <c r="BI455"/>
  <c r="BH455"/>
  <c r="BG455"/>
  <c r="BF455"/>
  <c r="T455"/>
  <c r="R455"/>
  <c r="P455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2"/>
  <c r="BH432"/>
  <c r="BG432"/>
  <c r="BF432"/>
  <c r="T432"/>
  <c r="R432"/>
  <c r="P432"/>
  <c r="BI421"/>
  <c r="BH421"/>
  <c r="BG421"/>
  <c r="BF421"/>
  <c r="T421"/>
  <c r="R421"/>
  <c r="P421"/>
  <c r="BI415"/>
  <c r="BH415"/>
  <c r="BG415"/>
  <c r="BF415"/>
  <c r="T415"/>
  <c r="R415"/>
  <c r="P415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4"/>
  <c r="BH384"/>
  <c r="BG384"/>
  <c r="BF384"/>
  <c r="T384"/>
  <c r="R384"/>
  <c r="P384"/>
  <c r="BI380"/>
  <c r="BH380"/>
  <c r="BG380"/>
  <c r="BF380"/>
  <c r="T380"/>
  <c r="R380"/>
  <c r="P380"/>
  <c r="BI355"/>
  <c r="BH355"/>
  <c r="BG355"/>
  <c r="BF355"/>
  <c r="T355"/>
  <c r="R355"/>
  <c r="P355"/>
  <c r="BI348"/>
  <c r="BH348"/>
  <c r="BG348"/>
  <c r="BF348"/>
  <c r="T348"/>
  <c r="R348"/>
  <c r="P348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2"/>
  <c r="BH322"/>
  <c r="BG322"/>
  <c r="BF322"/>
  <c r="T322"/>
  <c r="T321"/>
  <c r="R322"/>
  <c r="R321"/>
  <c r="P322"/>
  <c r="P321"/>
  <c r="BI317"/>
  <c r="BH317"/>
  <c r="BG317"/>
  <c r="BF317"/>
  <c r="T317"/>
  <c r="R317"/>
  <c r="P317"/>
  <c r="BI313"/>
  <c r="BH313"/>
  <c r="BG313"/>
  <c r="BF313"/>
  <c r="T313"/>
  <c r="R313"/>
  <c r="P313"/>
  <c r="BI307"/>
  <c r="BH307"/>
  <c r="BG307"/>
  <c r="BF307"/>
  <c r="T307"/>
  <c r="R307"/>
  <c r="P307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46"/>
  <c r="BH246"/>
  <c r="BG246"/>
  <c r="BF246"/>
  <c r="T246"/>
  <c r="R246"/>
  <c r="P246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6"/>
  <c r="BH226"/>
  <c r="BG226"/>
  <c r="BF226"/>
  <c r="T226"/>
  <c r="R226"/>
  <c r="P226"/>
  <c r="BI222"/>
  <c r="BH222"/>
  <c r="BG222"/>
  <c r="BF222"/>
  <c r="T222"/>
  <c r="R222"/>
  <c r="P222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2"/>
  <c r="BH202"/>
  <c r="BG202"/>
  <c r="BF202"/>
  <c r="T202"/>
  <c r="R202"/>
  <c r="P202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79"/>
  <c r="BH179"/>
  <c r="BG179"/>
  <c r="BF179"/>
  <c r="T179"/>
  <c r="R179"/>
  <c r="P179"/>
  <c r="BI172"/>
  <c r="BH172"/>
  <c r="BG172"/>
  <c r="BF172"/>
  <c r="T172"/>
  <c r="R172"/>
  <c r="P172"/>
  <c r="BI164"/>
  <c r="BH164"/>
  <c r="BG164"/>
  <c r="BF164"/>
  <c r="T164"/>
  <c r="R164"/>
  <c r="P164"/>
  <c r="BI161"/>
  <c r="BH161"/>
  <c r="BG161"/>
  <c r="BF161"/>
  <c r="T161"/>
  <c r="R161"/>
  <c r="P161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5"/>
  <c r="BH125"/>
  <c r="BG125"/>
  <c r="BF125"/>
  <c r="T125"/>
  <c r="R125"/>
  <c r="P125"/>
  <c r="BI121"/>
  <c r="BH121"/>
  <c r="BG121"/>
  <c r="BF121"/>
  <c r="T121"/>
  <c r="R121"/>
  <c r="P121"/>
  <c r="BI113"/>
  <c r="BH113"/>
  <c r="BG113"/>
  <c r="BF113"/>
  <c r="T113"/>
  <c r="R113"/>
  <c r="P113"/>
  <c r="J106"/>
  <c r="F104"/>
  <c r="E102"/>
  <c r="J54"/>
  <c r="F52"/>
  <c r="E50"/>
  <c r="J24"/>
  <c r="E24"/>
  <c r="J107"/>
  <c r="J23"/>
  <c r="J18"/>
  <c r="E18"/>
  <c r="F107"/>
  <c r="J17"/>
  <c r="J15"/>
  <c r="E15"/>
  <c r="F106"/>
  <c r="J14"/>
  <c r="J12"/>
  <c r="J104"/>
  <c r="E7"/>
  <c r="E100"/>
  <c i="2" r="J37"/>
  <c r="J36"/>
  <c i="1" r="AY55"/>
  <c i="2" r="J35"/>
  <c i="1" r="AX55"/>
  <c i="2" r="BI234"/>
  <c r="BH234"/>
  <c r="BG234"/>
  <c r="BF234"/>
  <c r="T234"/>
  <c r="T233"/>
  <c r="T232"/>
  <c r="R234"/>
  <c r="R233"/>
  <c r="R232"/>
  <c r="P234"/>
  <c r="P233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J83"/>
  <c r="F81"/>
  <c r="E79"/>
  <c r="J54"/>
  <c r="F52"/>
  <c r="E50"/>
  <c r="J24"/>
  <c r="E24"/>
  <c r="J84"/>
  <c r="J23"/>
  <c r="J18"/>
  <c r="E18"/>
  <c r="F55"/>
  <c r="J17"/>
  <c r="J15"/>
  <c r="E15"/>
  <c r="F83"/>
  <c r="J14"/>
  <c r="J12"/>
  <c r="J81"/>
  <c r="E7"/>
  <c r="E77"/>
  <c i="1" r="L50"/>
  <c r="AM50"/>
  <c r="AM49"/>
  <c r="L49"/>
  <c r="AM47"/>
  <c r="L47"/>
  <c r="L45"/>
  <c r="L44"/>
  <c i="2" r="J226"/>
  <c i="3" r="BK1000"/>
  <c r="J1198"/>
  <c r="BK1356"/>
  <c r="BK584"/>
  <c r="BK1066"/>
  <c r="BK961"/>
  <c r="BK1164"/>
  <c r="BK1024"/>
  <c r="BK1022"/>
  <c r="J1261"/>
  <c r="BK1101"/>
  <c r="BK455"/>
  <c r="J790"/>
  <c r="J847"/>
  <c r="BK380"/>
  <c r="J584"/>
  <c r="J445"/>
  <c r="BK1280"/>
  <c i="2" r="J229"/>
  <c i="3" r="BK1098"/>
  <c r="BK1007"/>
  <c r="J1174"/>
  <c r="J976"/>
  <c r="J1269"/>
  <c r="BK666"/>
  <c i="2" r="J194"/>
  <c r="J110"/>
  <c i="3" r="BK993"/>
  <c r="J694"/>
  <c r="J591"/>
  <c r="J1373"/>
  <c r="BK840"/>
  <c r="J1311"/>
  <c i="2" r="J125"/>
  <c i="3" r="J844"/>
  <c r="J632"/>
  <c r="J849"/>
  <c r="BK1034"/>
  <c r="BK226"/>
  <c r="BK1278"/>
  <c r="J246"/>
  <c r="J406"/>
  <c r="BK1178"/>
  <c r="J1518"/>
  <c r="J1240"/>
  <c r="J327"/>
  <c i="2" r="BK153"/>
  <c i="3" r="BK719"/>
  <c r="BK1036"/>
  <c r="BK186"/>
  <c r="J1078"/>
  <c r="BK888"/>
  <c i="2" r="BK90"/>
  <c i="3" r="BK1041"/>
  <c r="J545"/>
  <c r="BK784"/>
  <c r="J1107"/>
  <c r="BK280"/>
  <c r="J1407"/>
  <c r="J1320"/>
  <c r="BK445"/>
  <c i="2" r="BK113"/>
  <c i="3" r="J666"/>
  <c r="BK1185"/>
  <c r="BK239"/>
  <c r="J498"/>
  <c r="BK1304"/>
  <c i="2" r="J172"/>
  <c i="3" r="J1044"/>
  <c r="J767"/>
  <c r="BK164"/>
  <c r="BK409"/>
  <c r="BK833"/>
  <c r="J1330"/>
  <c r="J1441"/>
  <c i="2" r="BK106"/>
  <c i="3" r="J610"/>
  <c r="BK412"/>
  <c r="J614"/>
  <c r="J141"/>
  <c r="J1394"/>
  <c r="J272"/>
  <c i="2" r="J214"/>
  <c r="BK94"/>
  <c i="3" r="J448"/>
  <c r="J842"/>
  <c r="J276"/>
  <c r="BK1300"/>
  <c r="J642"/>
  <c r="BK1243"/>
  <c i="2" r="BK138"/>
  <c i="3" r="BK253"/>
  <c r="BK442"/>
  <c r="J763"/>
  <c r="BK1434"/>
  <c r="BK1343"/>
  <c r="J1417"/>
  <c r="J676"/>
  <c r="BK1031"/>
  <c r="BK930"/>
  <c r="BK1421"/>
  <c r="J412"/>
  <c r="J909"/>
  <c r="BK1256"/>
  <c i="2" r="BK100"/>
  <c i="3" r="J1012"/>
  <c r="J826"/>
  <c r="J973"/>
  <c r="J1385"/>
  <c r="J1232"/>
  <c r="J1362"/>
  <c i="2" r="BK194"/>
  <c i="3" r="BK283"/>
  <c r="J1129"/>
  <c r="BK1125"/>
  <c r="BK913"/>
  <c r="BK262"/>
  <c r="BK1230"/>
  <c r="BK1297"/>
  <c r="BK722"/>
  <c r="J1148"/>
  <c r="BK551"/>
  <c r="J384"/>
  <c r="J542"/>
  <c r="J1247"/>
  <c i="2" r="BK205"/>
  <c r="BK131"/>
  <c i="3" r="J985"/>
  <c r="J729"/>
  <c r="J588"/>
  <c r="BK1160"/>
  <c r="J959"/>
  <c r="J971"/>
  <c r="BK1275"/>
  <c r="J635"/>
  <c r="BK922"/>
  <c r="BK1121"/>
  <c r="J253"/>
  <c r="BK519"/>
  <c r="J1132"/>
  <c r="J793"/>
  <c r="BK1104"/>
  <c r="BK736"/>
  <c r="BK179"/>
  <c r="J1356"/>
  <c r="BK1227"/>
  <c i="2" r="BK166"/>
  <c i="3" r="J808"/>
  <c r="BK1205"/>
  <c r="J942"/>
  <c r="J654"/>
  <c r="BK978"/>
  <c r="BK858"/>
  <c r="J1411"/>
  <c r="BK1314"/>
  <c i="2" r="BK128"/>
  <c i="3" r="J280"/>
  <c r="J1166"/>
  <c r="J259"/>
  <c r="J1185"/>
  <c i="2" r="BK172"/>
  <c i="3" r="J823"/>
  <c r="J1062"/>
  <c r="J1182"/>
  <c r="J930"/>
  <c i="2" r="BK150"/>
  <c i="3" r="J421"/>
  <c r="J581"/>
  <c r="J933"/>
  <c r="BK1431"/>
  <c r="BK578"/>
  <c r="J599"/>
  <c r="J262"/>
  <c r="J993"/>
  <c r="J1256"/>
  <c i="2" r="J116"/>
  <c i="3" r="J891"/>
  <c r="J307"/>
  <c r="BK448"/>
  <c i="2" r="BK234"/>
  <c i="3" r="BK704"/>
  <c r="BK307"/>
  <c r="J1278"/>
  <c r="BK1091"/>
  <c r="BK1158"/>
  <c r="J398"/>
  <c r="BK1078"/>
  <c r="BK1290"/>
  <c i="2" r="J223"/>
  <c i="3" r="J395"/>
  <c r="BK838"/>
  <c r="J901"/>
  <c r="BK574"/>
  <c i="2" r="BK211"/>
  <c i="3" r="J983"/>
  <c r="J322"/>
  <c r="J355"/>
  <c r="BK973"/>
  <c i="2" r="BK220"/>
  <c i="3" r="BK1107"/>
  <c r="J1212"/>
  <c r="J331"/>
  <c r="BK1458"/>
  <c r="BK1311"/>
  <c r="J1369"/>
  <c i="2" r="J183"/>
  <c r="BK122"/>
  <c i="3" r="BK415"/>
  <c r="J800"/>
  <c r="J650"/>
  <c r="J1382"/>
  <c i="2" r="J156"/>
  <c i="3" r="BK339"/>
  <c r="J658"/>
  <c r="J1297"/>
  <c r="BK1198"/>
  <c r="BK770"/>
  <c r="J1188"/>
  <c r="BK753"/>
  <c r="BK690"/>
  <c r="J919"/>
  <c r="BK708"/>
  <c r="BK1369"/>
  <c r="BK294"/>
  <c i="2" r="BK119"/>
  <c i="3" r="J777"/>
  <c r="J164"/>
  <c r="BK658"/>
  <c r="BK1010"/>
  <c r="BK1337"/>
  <c i="2" r="J211"/>
  <c i="3" r="J966"/>
  <c r="J451"/>
  <c r="J781"/>
  <c r="J939"/>
  <c r="BK467"/>
  <c r="J858"/>
  <c r="BK926"/>
  <c r="J458"/>
  <c r="J294"/>
  <c r="J739"/>
  <c r="J283"/>
  <c r="J1104"/>
  <c r="J1388"/>
  <c i="2" r="J205"/>
  <c i="3" r="J217"/>
  <c r="BK1162"/>
  <c r="J1230"/>
  <c r="BK1379"/>
  <c r="BK1286"/>
  <c r="BK767"/>
  <c r="J602"/>
  <c r="J144"/>
  <c r="J1007"/>
  <c r="BK121"/>
  <c r="BK525"/>
  <c r="J1019"/>
  <c r="BK1212"/>
  <c r="BK594"/>
  <c r="BK259"/>
  <c r="J719"/>
  <c r="J773"/>
  <c r="J1005"/>
  <c r="BK384"/>
  <c i="2" r="BK116"/>
  <c i="3" r="BK432"/>
  <c r="J1222"/>
  <c r="J1397"/>
  <c r="BK1479"/>
  <c r="BK849"/>
  <c r="BK1333"/>
  <c i="2" r="J159"/>
  <c i="3" r="J409"/>
  <c r="J1069"/>
  <c r="J1401"/>
  <c r="BK602"/>
  <c r="J961"/>
  <c r="J1139"/>
  <c r="J1431"/>
  <c i="2" r="BK183"/>
  <c i="3" r="BK125"/>
  <c r="BK355"/>
  <c r="BK635"/>
  <c r="BK1005"/>
  <c r="BK395"/>
  <c r="J949"/>
  <c r="BK1284"/>
  <c i="2" r="BK223"/>
  <c i="3" r="BK936"/>
  <c r="J796"/>
  <c r="J568"/>
  <c r="BK847"/>
  <c r="BK956"/>
  <c i="2" r="J90"/>
  <c i="3" r="J239"/>
  <c r="BK1220"/>
  <c r="BK1455"/>
  <c r="J1479"/>
  <c r="BK1330"/>
  <c i="2" r="J34"/>
  <c i="3" r="J1056"/>
  <c i="2" r="J180"/>
  <c i="3" r="BK1217"/>
  <c r="BK787"/>
  <c r="J1217"/>
  <c r="J1176"/>
  <c r="J147"/>
  <c r="J1227"/>
  <c r="J297"/>
  <c i="2" r="J217"/>
  <c i="3" r="J708"/>
  <c r="J597"/>
  <c r="BK790"/>
  <c r="J1324"/>
  <c r="BK1373"/>
  <c i="2" r="BK186"/>
  <c i="3" r="BK875"/>
  <c r="BK793"/>
  <c r="BK565"/>
  <c r="J1235"/>
  <c r="J1343"/>
  <c r="BK556"/>
  <c r="BK297"/>
  <c r="J290"/>
  <c r="BK1382"/>
  <c r="J704"/>
  <c r="J1414"/>
  <c r="BK1294"/>
  <c r="J875"/>
  <c i="2" r="F36"/>
  <c i="3" r="BK266"/>
  <c r="J746"/>
  <c r="BK1176"/>
  <c r="J817"/>
  <c r="J561"/>
  <c r="J916"/>
  <c r="BK891"/>
  <c r="J1353"/>
  <c i="2" r="BK159"/>
  <c i="3" r="J256"/>
  <c r="J1002"/>
  <c r="BK998"/>
  <c r="BK894"/>
  <c r="J1066"/>
  <c r="J538"/>
  <c i="2" r="J201"/>
  <c i="3" r="BK842"/>
  <c r="J749"/>
  <c r="BK1504"/>
  <c r="J339"/>
  <c i="2" r="BK190"/>
  <c i="3" r="BK1114"/>
  <c r="BK209"/>
  <c r="J1194"/>
  <c r="BK880"/>
  <c r="J1437"/>
  <c r="J870"/>
  <c r="J138"/>
  <c r="J863"/>
  <c r="J742"/>
  <c r="BK290"/>
  <c r="BK327"/>
  <c r="BK1446"/>
  <c r="J1317"/>
  <c r="BK1132"/>
  <c r="J558"/>
  <c r="BK697"/>
  <c r="J1094"/>
  <c r="BK870"/>
  <c r="J1455"/>
  <c i="2" r="J190"/>
  <c i="3" r="BK1087"/>
  <c r="J202"/>
  <c r="J1178"/>
  <c r="BK313"/>
  <c r="BK599"/>
  <c r="J1300"/>
  <c r="BK954"/>
  <c r="BK1222"/>
  <c i="2" r="J198"/>
  <c i="3" r="BK1134"/>
  <c r="J897"/>
  <c r="BK1349"/>
  <c r="J1114"/>
  <c r="J1304"/>
  <c i="2" r="BK229"/>
  <c r="F34"/>
  <c i="3" r="J618"/>
  <c r="BK1174"/>
  <c r="J626"/>
  <c r="BK348"/>
  <c r="J860"/>
  <c r="BK322"/>
  <c r="BK901"/>
  <c r="J964"/>
  <c r="J1346"/>
  <c r="BK642"/>
  <c r="BK485"/>
  <c r="BK1265"/>
  <c r="BK855"/>
  <c r="BK1391"/>
  <c r="BK614"/>
  <c i="2" r="BK201"/>
  <c i="3" r="J1171"/>
  <c r="BK502"/>
  <c r="J287"/>
  <c r="BK804"/>
  <c r="J1284"/>
  <c r="BK1317"/>
  <c r="BK1237"/>
  <c r="BK1046"/>
  <c r="BK276"/>
  <c r="BK287"/>
  <c r="J894"/>
  <c r="BK814"/>
  <c r="BK1059"/>
  <c r="BK1232"/>
  <c r="J1307"/>
  <c r="J646"/>
  <c r="BK542"/>
  <c r="BK558"/>
  <c r="BK1437"/>
  <c r="BK561"/>
  <c r="BK610"/>
  <c r="J622"/>
  <c r="J814"/>
  <c r="J1087"/>
  <c r="J1449"/>
  <c r="BK202"/>
  <c r="BK988"/>
  <c r="J442"/>
  <c r="BK951"/>
  <c r="J1180"/>
  <c r="BK534"/>
  <c r="BK966"/>
  <c r="BK1397"/>
  <c r="J467"/>
  <c r="J179"/>
  <c r="BK138"/>
  <c r="J192"/>
  <c r="J556"/>
  <c r="BK1340"/>
  <c r="J907"/>
  <c i="2" r="J169"/>
  <c i="3" r="BK694"/>
  <c r="J990"/>
  <c r="J1039"/>
  <c r="BK946"/>
  <c r="BK1385"/>
  <c r="BK1166"/>
  <c r="BK1388"/>
  <c i="2" r="BK169"/>
  <c r="J113"/>
  <c i="3" r="BK836"/>
  <c r="J266"/>
  <c r="BK1110"/>
  <c r="BK759"/>
  <c r="BK1394"/>
  <c i="2" r="J122"/>
  <c i="3" r="J756"/>
  <c r="BK588"/>
  <c r="J335"/>
  <c r="BK909"/>
  <c r="BK1202"/>
  <c i="2" r="BK177"/>
  <c r="J97"/>
  <c i="3" r="J226"/>
  <c r="J519"/>
  <c r="J476"/>
  <c r="BK335"/>
  <c r="J154"/>
  <c r="BK781"/>
  <c i="2" r="J119"/>
  <c i="3" r="BK964"/>
  <c r="J1205"/>
  <c r="BK192"/>
  <c r="BK1017"/>
  <c r="BK1362"/>
  <c r="J415"/>
  <c r="BK1171"/>
  <c i="2" r="J175"/>
  <c i="3" r="BK1188"/>
  <c r="BK1069"/>
  <c r="BK1015"/>
  <c r="J1191"/>
  <c r="BK1191"/>
  <c r="J855"/>
  <c r="BK141"/>
  <c r="J554"/>
  <c r="BK971"/>
  <c r="BK777"/>
  <c r="J213"/>
  <c r="BK1002"/>
  <c i="2" r="BK141"/>
  <c r="J94"/>
  <c i="3" r="BK700"/>
  <c r="BK1019"/>
  <c r="J300"/>
  <c r="J713"/>
  <c r="J1286"/>
  <c i="2" r="J138"/>
  <c i="3" r="BK235"/>
  <c r="J759"/>
  <c r="J1145"/>
  <c r="BK817"/>
  <c i="2" r="BK180"/>
  <c r="J141"/>
  <c i="3" r="BK406"/>
  <c r="BK317"/>
  <c r="BK672"/>
  <c r="BK1027"/>
  <c r="J1134"/>
  <c r="BK632"/>
  <c i="2" r="F35"/>
  <c i="3" r="J722"/>
  <c r="BK1324"/>
  <c r="BK860"/>
  <c r="J1160"/>
  <c r="J700"/>
  <c r="BK749"/>
  <c r="BK421"/>
  <c i="2" r="J186"/>
  <c r="BK125"/>
  <c i="3" r="J574"/>
  <c r="BK147"/>
  <c r="J348"/>
  <c r="BK868"/>
  <c r="J392"/>
  <c r="J865"/>
  <c i="2" r="BK147"/>
  <c i="3" r="J594"/>
  <c r="BK995"/>
  <c r="BK1168"/>
  <c r="J956"/>
  <c r="BK1271"/>
  <c r="J732"/>
  <c r="J820"/>
  <c r="BK820"/>
  <c r="BK231"/>
  <c r="BK933"/>
  <c r="BK1044"/>
  <c r="J1476"/>
  <c i="2" r="BK103"/>
  <c i="3" r="BK662"/>
  <c r="BK676"/>
  <c r="J946"/>
  <c r="J235"/>
  <c r="J662"/>
  <c i="2" r="BK163"/>
  <c i="3" r="BK172"/>
  <c r="J838"/>
  <c r="J502"/>
  <c r="BK568"/>
  <c r="J936"/>
  <c i="2" r="BK217"/>
  <c i="3" r="J922"/>
  <c r="J222"/>
  <c r="J868"/>
  <c r="J1340"/>
  <c r="J1164"/>
  <c r="J1294"/>
  <c i="2" r="J103"/>
  <c i="3" r="BK1139"/>
  <c r="J840"/>
  <c r="J1271"/>
  <c r="J1046"/>
  <c r="J1098"/>
  <c r="J1421"/>
  <c r="BK919"/>
  <c r="J690"/>
  <c r="BK829"/>
  <c r="BK144"/>
  <c r="BK1476"/>
  <c r="BK1441"/>
  <c r="BK161"/>
  <c r="J1237"/>
  <c i="2" r="BK144"/>
  <c i="3" r="BK916"/>
  <c r="J1446"/>
  <c r="J1504"/>
  <c r="J833"/>
  <c r="J873"/>
  <c i="2" r="J135"/>
  <c i="3" r="BK969"/>
  <c r="BK654"/>
  <c r="J432"/>
  <c r="BK1417"/>
  <c r="BK1254"/>
  <c i="2" r="J131"/>
  <c i="3" r="J1027"/>
  <c r="J1024"/>
  <c r="BK217"/>
  <c r="J604"/>
  <c r="BK1152"/>
  <c i="1" r="AS54"/>
  <c i="3" r="J1000"/>
  <c r="J578"/>
  <c r="BK1468"/>
  <c r="J1290"/>
  <c i="2" r="J234"/>
  <c r="J153"/>
  <c i="3" r="BK1062"/>
  <c r="BK618"/>
  <c r="BK498"/>
  <c r="J1333"/>
  <c r="BK398"/>
  <c r="J1158"/>
  <c i="2" r="J163"/>
  <c i="3" r="J1125"/>
  <c r="J1010"/>
  <c r="BK270"/>
  <c r="BK1407"/>
  <c r="J629"/>
  <c r="BK878"/>
  <c r="J1327"/>
  <c r="BK1094"/>
  <c r="BK823"/>
  <c r="BK983"/>
  <c r="BK885"/>
  <c r="J1337"/>
  <c r="J736"/>
  <c r="BK198"/>
  <c r="BK494"/>
  <c r="BK581"/>
  <c r="BK865"/>
  <c r="J926"/>
  <c r="J1280"/>
  <c i="2" r="BK214"/>
  <c i="3" r="BK949"/>
  <c r="J494"/>
  <c r="BK729"/>
  <c r="BK773"/>
  <c r="BK800"/>
  <c r="BK1269"/>
  <c r="J829"/>
  <c r="J988"/>
  <c r="J1209"/>
  <c r="BK907"/>
  <c r="BK897"/>
  <c r="BK739"/>
  <c r="J1220"/>
  <c r="J231"/>
  <c r="BK650"/>
  <c r="BK1012"/>
  <c r="J1458"/>
  <c r="J1275"/>
  <c r="BK256"/>
  <c r="J113"/>
  <c r="J1121"/>
  <c r="BK1225"/>
  <c r="BK746"/>
  <c r="BK1353"/>
  <c r="J131"/>
  <c r="BK626"/>
  <c r="BK392"/>
  <c i="2" r="BK97"/>
  <c i="3" r="J672"/>
  <c r="BK300"/>
  <c r="BK732"/>
  <c r="J784"/>
  <c i="2" r="J166"/>
  <c i="3" r="BK1039"/>
  <c r="BK1136"/>
  <c r="BK272"/>
  <c r="J125"/>
  <c r="J1243"/>
  <c r="BK1148"/>
  <c i="2" r="J144"/>
  <c i="3" r="J1015"/>
  <c r="J565"/>
  <c r="J455"/>
  <c r="J1366"/>
  <c r="J313"/>
  <c r="J1036"/>
  <c r="J1265"/>
  <c r="BK597"/>
  <c r="BK476"/>
  <c r="BK154"/>
  <c r="J1314"/>
  <c r="J1110"/>
  <c r="BK808"/>
  <c r="J1391"/>
  <c i="2" r="BK135"/>
  <c i="3" r="BK331"/>
  <c r="J1162"/>
  <c r="J150"/>
  <c r="J1434"/>
  <c r="J485"/>
  <c r="BK1235"/>
  <c r="BK1180"/>
  <c r="J1034"/>
  <c r="J1152"/>
  <c r="J998"/>
  <c r="BK852"/>
  <c r="J1022"/>
  <c r="BK554"/>
  <c r="J836"/>
  <c i="2" r="F37"/>
  <c i="3" r="BK1449"/>
  <c r="J888"/>
  <c r="J804"/>
  <c r="J1059"/>
  <c r="J753"/>
  <c r="BK545"/>
  <c r="J1225"/>
  <c r="J787"/>
  <c r="BK1346"/>
  <c i="2" r="J220"/>
  <c i="3" r="BK113"/>
  <c r="BK873"/>
  <c r="BK1414"/>
  <c r="BK1401"/>
  <c r="BK213"/>
  <c r="J1091"/>
  <c r="BK976"/>
  <c r="BK222"/>
  <c r="BK1182"/>
  <c r="J1468"/>
  <c r="BK1261"/>
  <c i="2" r="BK226"/>
  <c r="J100"/>
  <c i="3" r="BK985"/>
  <c r="BK538"/>
  <c r="J995"/>
  <c r="BK1327"/>
  <c r="J878"/>
  <c r="BK1247"/>
  <c i="2" r="BK110"/>
  <c i="3" r="BK796"/>
  <c r="BK131"/>
  <c r="J551"/>
  <c r="J1254"/>
  <c r="BK150"/>
  <c r="BK622"/>
  <c r="J1101"/>
  <c r="BK1056"/>
  <c r="BK1209"/>
  <c r="BK1411"/>
  <c r="BK981"/>
  <c i="2" r="BK198"/>
  <c i="3" r="BK826"/>
  <c r="J380"/>
  <c r="BK756"/>
  <c r="BK959"/>
  <c r="J1017"/>
  <c r="BK844"/>
  <c i="2" r="J150"/>
  <c i="3" r="J981"/>
  <c r="BK863"/>
  <c r="J954"/>
  <c r="J951"/>
  <c r="BK604"/>
  <c r="J978"/>
  <c r="J852"/>
  <c r="J1136"/>
  <c r="J317"/>
  <c r="BK1050"/>
  <c r="J883"/>
  <c i="2" r="J106"/>
  <c i="3" r="J697"/>
  <c r="BK629"/>
  <c r="J770"/>
  <c r="J1168"/>
  <c r="BK1307"/>
  <c r="BK1145"/>
  <c r="BK1240"/>
  <c i="2" r="J177"/>
  <c i="3" r="BK883"/>
  <c r="J161"/>
  <c r="J1050"/>
  <c r="BK1518"/>
  <c r="J913"/>
  <c r="J885"/>
  <c i="2" r="J128"/>
  <c i="3" r="BK591"/>
  <c r="J198"/>
  <c r="BK742"/>
  <c r="J1349"/>
  <c r="J172"/>
  <c i="2" r="BK175"/>
  <c i="3" r="J186"/>
  <c r="J969"/>
  <c r="J1041"/>
  <c r="J121"/>
  <c r="BK1366"/>
  <c r="J880"/>
  <c r="BK246"/>
  <c r="BK763"/>
  <c r="BK942"/>
  <c r="J1031"/>
  <c r="BK1194"/>
  <c r="J1202"/>
  <c i="2" r="BK156"/>
  <c i="3" r="J525"/>
  <c r="J209"/>
  <c r="BK451"/>
  <c r="BK458"/>
  <c r="BK713"/>
  <c r="J534"/>
  <c r="BK939"/>
  <c i="2" r="J147"/>
  <c i="3" r="BK646"/>
  <c r="BK1129"/>
  <c r="BK990"/>
  <c r="J270"/>
  <c r="BK1320"/>
  <c r="J1379"/>
  <c i="2" l="1" r="BK89"/>
  <c r="T109"/>
  <c r="T189"/>
  <c i="3" r="BK112"/>
  <c r="J112"/>
  <c r="J61"/>
  <c r="T230"/>
  <c r="BK201"/>
  <c r="J201"/>
  <c r="J62"/>
  <c r="BK560"/>
  <c r="J560"/>
  <c r="J67"/>
  <c r="P712"/>
  <c r="P735"/>
  <c r="T832"/>
  <c r="T1113"/>
  <c i="2" r="P109"/>
  <c r="BK189"/>
  <c r="J189"/>
  <c r="J65"/>
  <c i="3" r="BK230"/>
  <c r="J230"/>
  <c r="J63"/>
  <c r="T326"/>
  <c r="R693"/>
  <c r="BK735"/>
  <c r="J735"/>
  <c r="J72"/>
  <c r="T762"/>
  <c r="R803"/>
  <c r="R1113"/>
  <c r="P1264"/>
  <c i="2" r="P89"/>
  <c r="P134"/>
  <c r="T162"/>
  <c i="3" r="BK338"/>
  <c r="J338"/>
  <c r="J66"/>
  <c r="BK693"/>
  <c r="J693"/>
  <c r="J68"/>
  <c r="R735"/>
  <c r="BK832"/>
  <c r="J832"/>
  <c r="J75"/>
  <c r="P1113"/>
  <c r="T1289"/>
  <c r="P112"/>
  <c r="R201"/>
  <c r="R560"/>
  <c r="T735"/>
  <c r="R832"/>
  <c r="R1030"/>
  <c r="BK1208"/>
  <c r="J1208"/>
  <c r="J82"/>
  <c r="T1264"/>
  <c r="R1336"/>
  <c i="2" r="R89"/>
  <c r="T134"/>
  <c r="R162"/>
  <c i="3" r="T338"/>
  <c r="BK762"/>
  <c r="J762"/>
  <c r="J73"/>
  <c r="P832"/>
  <c r="P1030"/>
  <c r="BK1097"/>
  <c r="J1097"/>
  <c r="J79"/>
  <c r="R1208"/>
  <c r="BK1336"/>
  <c r="J1336"/>
  <c r="J85"/>
  <c r="BK1420"/>
  <c r="J1420"/>
  <c r="J87"/>
  <c i="2" r="BK134"/>
  <c r="J134"/>
  <c r="J63"/>
  <c r="BK162"/>
  <c r="J162"/>
  <c r="J64"/>
  <c i="3" r="P230"/>
  <c r="BK326"/>
  <c r="J326"/>
  <c r="J65"/>
  <c r="R326"/>
  <c r="T693"/>
  <c r="R712"/>
  <c r="P762"/>
  <c r="BK803"/>
  <c r="J803"/>
  <c r="J74"/>
  <c r="T803"/>
  <c r="T1030"/>
  <c r="P1097"/>
  <c r="BK1197"/>
  <c r="J1197"/>
  <c r="J81"/>
  <c r="BK1264"/>
  <c r="J1264"/>
  <c r="J83"/>
  <c r="BK1372"/>
  <c r="J1372"/>
  <c r="J86"/>
  <c r="R1420"/>
  <c r="R338"/>
  <c r="R900"/>
  <c r="R1065"/>
  <c r="P1208"/>
  <c r="R1289"/>
  <c r="R1372"/>
  <c r="R1445"/>
  <c i="2" r="BK109"/>
  <c r="J109"/>
  <c r="J62"/>
  <c r="R189"/>
  <c i="3" r="P338"/>
  <c r="BK712"/>
  <c r="J712"/>
  <c r="J71"/>
  <c r="P900"/>
  <c r="BK1065"/>
  <c r="J1065"/>
  <c r="J78"/>
  <c r="T1097"/>
  <c r="R1197"/>
  <c r="R1264"/>
  <c r="P1336"/>
  <c r="P1445"/>
  <c i="2" r="R109"/>
  <c r="P189"/>
  <c i="3" r="R230"/>
  <c r="P326"/>
  <c r="P693"/>
  <c r="T900"/>
  <c r="P1065"/>
  <c r="T1208"/>
  <c r="P1372"/>
  <c r="BK1445"/>
  <c r="J1445"/>
  <c r="J88"/>
  <c i="2" r="T89"/>
  <c r="T88"/>
  <c r="T87"/>
  <c r="R134"/>
  <c r="P162"/>
  <c i="3" r="T112"/>
  <c r="T201"/>
  <c r="P560"/>
  <c r="BK900"/>
  <c r="J900"/>
  <c r="J76"/>
  <c r="BK1113"/>
  <c r="J1113"/>
  <c r="J80"/>
  <c r="P1197"/>
  <c r="BK1289"/>
  <c r="J1289"/>
  <c r="J84"/>
  <c r="T1336"/>
  <c r="T1445"/>
  <c r="R112"/>
  <c r="R111"/>
  <c r="P201"/>
  <c r="T560"/>
  <c r="T712"/>
  <c r="R762"/>
  <c r="P803"/>
  <c r="BK1030"/>
  <c r="J1030"/>
  <c r="J77"/>
  <c r="T1065"/>
  <c r="R1097"/>
  <c r="T1197"/>
  <c r="P1289"/>
  <c r="T1372"/>
  <c r="P1420"/>
  <c r="T1420"/>
  <c r="BK321"/>
  <c r="J321"/>
  <c r="J64"/>
  <c r="BK707"/>
  <c r="J707"/>
  <c r="J69"/>
  <c i="2" r="BK233"/>
  <c r="J233"/>
  <c r="J67"/>
  <c i="3" r="BK1517"/>
  <c r="J1517"/>
  <c r="J90"/>
  <c r="F55"/>
  <c r="BE154"/>
  <c r="BE202"/>
  <c r="BE290"/>
  <c r="BE322"/>
  <c r="BE331"/>
  <c r="BE398"/>
  <c r="BE542"/>
  <c r="BE588"/>
  <c r="BE676"/>
  <c r="BE753"/>
  <c r="BE763"/>
  <c r="BE777"/>
  <c r="BE880"/>
  <c r="BE891"/>
  <c r="BE897"/>
  <c r="BE916"/>
  <c r="BE946"/>
  <c r="BE971"/>
  <c r="BE981"/>
  <c r="BE1162"/>
  <c r="BE1188"/>
  <c r="BE1191"/>
  <c r="BE1212"/>
  <c r="BE1232"/>
  <c r="BE1235"/>
  <c r="BE1240"/>
  <c r="BE1256"/>
  <c r="BE1265"/>
  <c r="BE1278"/>
  <c r="BE1290"/>
  <c r="BE1307"/>
  <c r="BE1356"/>
  <c r="BE1373"/>
  <c r="BE1385"/>
  <c r="BE1394"/>
  <c r="BE1407"/>
  <c r="BE1411"/>
  <c r="BE1414"/>
  <c i="2" r="J89"/>
  <c r="J61"/>
  <c i="3" r="BE1160"/>
  <c r="BE1222"/>
  <c r="BE1300"/>
  <c r="BE1314"/>
  <c r="BE1343"/>
  <c r="BE1349"/>
  <c r="BE1366"/>
  <c r="BE1417"/>
  <c r="BE1421"/>
  <c r="BE1431"/>
  <c r="BE1437"/>
  <c i="2" r="BK232"/>
  <c r="J232"/>
  <c r="J66"/>
  <c i="3" r="E48"/>
  <c r="BE121"/>
  <c r="BE125"/>
  <c r="BE131"/>
  <c r="BE226"/>
  <c r="BE239"/>
  <c r="BE259"/>
  <c r="BE280"/>
  <c r="BE283"/>
  <c r="BE421"/>
  <c r="BE502"/>
  <c r="BE519"/>
  <c r="BE525"/>
  <c r="BE591"/>
  <c r="BE599"/>
  <c r="BE602"/>
  <c r="BE604"/>
  <c r="BE658"/>
  <c r="BE690"/>
  <c r="BE719"/>
  <c r="BE732"/>
  <c r="BE736"/>
  <c r="BE773"/>
  <c r="BE820"/>
  <c r="BE826"/>
  <c r="BE860"/>
  <c r="BE863"/>
  <c r="BE865"/>
  <c r="BE922"/>
  <c r="BE933"/>
  <c r="BE956"/>
  <c r="BE1022"/>
  <c r="BE1062"/>
  <c r="BE1069"/>
  <c r="BE1125"/>
  <c r="BE1168"/>
  <c r="BE1180"/>
  <c r="BE1220"/>
  <c r="BE1225"/>
  <c r="BE1237"/>
  <c r="BE1247"/>
  <c r="BE1271"/>
  <c r="BE1327"/>
  <c r="BE1340"/>
  <c r="BE1379"/>
  <c r="BE1388"/>
  <c r="BE1401"/>
  <c r="BE1434"/>
  <c r="BE1441"/>
  <c r="BE1449"/>
  <c r="BE1468"/>
  <c r="BE1504"/>
  <c r="BE873"/>
  <c r="BE919"/>
  <c r="BE990"/>
  <c r="BE1024"/>
  <c r="BE1034"/>
  <c r="BE1046"/>
  <c r="BE1104"/>
  <c r="BE1166"/>
  <c r="BE1174"/>
  <c r="BE1182"/>
  <c r="BE1194"/>
  <c r="BE1230"/>
  <c r="BE1261"/>
  <c r="BE1275"/>
  <c r="BE1280"/>
  <c r="BE1286"/>
  <c r="BE1297"/>
  <c r="BE1304"/>
  <c r="BE1311"/>
  <c r="BE1317"/>
  <c r="BE1330"/>
  <c r="BE1333"/>
  <c r="BE1346"/>
  <c r="BE1353"/>
  <c r="BE1369"/>
  <c r="BE1382"/>
  <c r="BE1391"/>
  <c r="BE1397"/>
  <c r="BE1446"/>
  <c r="BE1455"/>
  <c r="BE1458"/>
  <c r="BE1476"/>
  <c r="BE113"/>
  <c r="BE138"/>
  <c r="BE161"/>
  <c r="BE198"/>
  <c r="BE217"/>
  <c r="BE294"/>
  <c r="BE300"/>
  <c r="BE406"/>
  <c r="BE409"/>
  <c r="BE412"/>
  <c r="BE415"/>
  <c r="BE442"/>
  <c r="BE458"/>
  <c r="BE494"/>
  <c r="BE545"/>
  <c r="BE554"/>
  <c r="BE561"/>
  <c r="BE578"/>
  <c r="BE581"/>
  <c r="BE594"/>
  <c r="BE614"/>
  <c r="BE618"/>
  <c r="BE694"/>
  <c r="BE700"/>
  <c r="BE708"/>
  <c r="BE739"/>
  <c r="BE749"/>
  <c r="BE756"/>
  <c r="BE796"/>
  <c r="BE808"/>
  <c r="BE829"/>
  <c r="BE842"/>
  <c r="BE844"/>
  <c r="BE849"/>
  <c r="BE961"/>
  <c r="BE1000"/>
  <c r="BE1007"/>
  <c r="BE1012"/>
  <c r="BE1015"/>
  <c r="BE1039"/>
  <c r="BE1041"/>
  <c r="BE1044"/>
  <c r="BE1098"/>
  <c r="BE1132"/>
  <c r="BE1148"/>
  <c r="BE1227"/>
  <c r="BE1243"/>
  <c r="BE1254"/>
  <c r="BE1269"/>
  <c r="BE1284"/>
  <c r="BE1294"/>
  <c r="BE1320"/>
  <c r="BE1324"/>
  <c r="BE1337"/>
  <c r="BE1362"/>
  <c r="BE1479"/>
  <c r="BE1518"/>
  <c r="J52"/>
  <c r="BE164"/>
  <c r="BE186"/>
  <c r="BE231"/>
  <c r="BE235"/>
  <c r="BE266"/>
  <c r="BE313"/>
  <c r="BE445"/>
  <c r="BE448"/>
  <c r="BE455"/>
  <c r="BE556"/>
  <c r="BE558"/>
  <c r="BE642"/>
  <c r="BE646"/>
  <c r="BE654"/>
  <c r="BE662"/>
  <c r="BE666"/>
  <c r="BE759"/>
  <c r="BE787"/>
  <c r="BE790"/>
  <c r="BE875"/>
  <c r="BE907"/>
  <c r="BE954"/>
  <c r="BE964"/>
  <c r="BE976"/>
  <c r="BE988"/>
  <c r="BE1005"/>
  <c r="BE1066"/>
  <c r="BE1136"/>
  <c r="BE1217"/>
  <c r="BE1202"/>
  <c r="BE1209"/>
  <c r="BE172"/>
  <c r="BE192"/>
  <c r="BE209"/>
  <c r="BE222"/>
  <c r="BE246"/>
  <c r="BE297"/>
  <c r="BE339"/>
  <c r="BE380"/>
  <c r="BE395"/>
  <c r="BE485"/>
  <c r="BE565"/>
  <c r="BE574"/>
  <c r="BE622"/>
  <c r="BE650"/>
  <c r="BE704"/>
  <c r="BE793"/>
  <c r="BE804"/>
  <c r="BE814"/>
  <c r="BE817"/>
  <c r="BE836"/>
  <c r="BE878"/>
  <c r="BE883"/>
  <c r="BE909"/>
  <c r="BE951"/>
  <c r="BE966"/>
  <c r="BE969"/>
  <c r="BE993"/>
  <c r="BE1002"/>
  <c r="BE1017"/>
  <c r="BE1027"/>
  <c r="BE1050"/>
  <c r="BE1056"/>
  <c r="BE1087"/>
  <c r="BE1114"/>
  <c r="BE1134"/>
  <c r="BE1205"/>
  <c r="F54"/>
  <c r="BE150"/>
  <c r="BE179"/>
  <c r="BE256"/>
  <c r="BE262"/>
  <c r="BE272"/>
  <c r="BE276"/>
  <c r="BE287"/>
  <c r="BE307"/>
  <c r="BE348"/>
  <c r="BE355"/>
  <c r="BE384"/>
  <c r="BE498"/>
  <c r="BE568"/>
  <c r="BE610"/>
  <c r="BE629"/>
  <c r="BE672"/>
  <c r="BE729"/>
  <c r="BE742"/>
  <c r="BE746"/>
  <c r="BE781"/>
  <c r="BE800"/>
  <c r="BE840"/>
  <c r="BE888"/>
  <c r="BE930"/>
  <c r="BE942"/>
  <c r="BE973"/>
  <c r="BE978"/>
  <c r="BE983"/>
  <c r="BE985"/>
  <c r="BE1036"/>
  <c r="BE1059"/>
  <c r="BE1078"/>
  <c r="BE1091"/>
  <c r="BE1101"/>
  <c r="BE1145"/>
  <c r="BE1164"/>
  <c r="BE1171"/>
  <c r="BE1185"/>
  <c r="BE1198"/>
  <c r="BE141"/>
  <c r="BE144"/>
  <c r="BE147"/>
  <c r="BE270"/>
  <c r="BE467"/>
  <c r="BE534"/>
  <c r="BE538"/>
  <c r="BE584"/>
  <c r="BE597"/>
  <c r="BE626"/>
  <c r="BE635"/>
  <c r="BE697"/>
  <c r="BE713"/>
  <c r="BE722"/>
  <c r="BE767"/>
  <c r="BE770"/>
  <c r="BE784"/>
  <c r="BE823"/>
  <c r="BE833"/>
  <c r="BE838"/>
  <c r="BE847"/>
  <c r="BE858"/>
  <c r="BE885"/>
  <c r="BE901"/>
  <c r="BE913"/>
  <c r="BE926"/>
  <c r="BE936"/>
  <c r="BE1019"/>
  <c r="BE1031"/>
  <c r="BE1158"/>
  <c r="BE1176"/>
  <c r="J55"/>
  <c r="BE213"/>
  <c r="BE253"/>
  <c r="BE317"/>
  <c r="BE327"/>
  <c r="BE335"/>
  <c r="BE392"/>
  <c r="BE432"/>
  <c r="BE451"/>
  <c r="BE476"/>
  <c r="BE551"/>
  <c r="BE632"/>
  <c r="BE852"/>
  <c r="BE855"/>
  <c r="BE868"/>
  <c r="BE870"/>
  <c r="BE894"/>
  <c r="BE939"/>
  <c r="BE949"/>
  <c r="BE959"/>
  <c r="BE995"/>
  <c r="BE998"/>
  <c r="BE1010"/>
  <c r="BE1094"/>
  <c r="BE1110"/>
  <c r="BE1107"/>
  <c r="BE1121"/>
  <c r="BE1129"/>
  <c r="BE1139"/>
  <c r="BE1152"/>
  <c r="BE1178"/>
  <c i="2" r="BE147"/>
  <c i="1" r="AW55"/>
  <c r="BA55"/>
  <c i="2" r="E48"/>
  <c r="J52"/>
  <c r="J55"/>
  <c r="F84"/>
  <c r="BE90"/>
  <c r="BE94"/>
  <c r="BE97"/>
  <c r="BE100"/>
  <c r="BE103"/>
  <c r="BE106"/>
  <c r="BE110"/>
  <c r="BE113"/>
  <c r="BE116"/>
  <c r="BE119"/>
  <c r="BE122"/>
  <c r="BE125"/>
  <c r="BE128"/>
  <c r="BE131"/>
  <c r="BE135"/>
  <c r="BE144"/>
  <c r="BE150"/>
  <c r="BE153"/>
  <c r="BE156"/>
  <c r="BE198"/>
  <c r="BE223"/>
  <c r="BE226"/>
  <c r="BE229"/>
  <c i="1" r="BB55"/>
  <c r="BC55"/>
  <c i="2" r="F54"/>
  <c r="BE159"/>
  <c r="BE163"/>
  <c r="BE166"/>
  <c r="BE169"/>
  <c r="BE172"/>
  <c r="BE175"/>
  <c r="BE180"/>
  <c r="BE183"/>
  <c r="BE186"/>
  <c r="BE190"/>
  <c r="BE194"/>
  <c r="BE201"/>
  <c r="BE205"/>
  <c r="BE211"/>
  <c r="BE138"/>
  <c r="BE141"/>
  <c r="BE177"/>
  <c r="BE214"/>
  <c r="BE234"/>
  <c r="BE217"/>
  <c r="BE220"/>
  <c i="1" r="BD55"/>
  <c i="3" r="F35"/>
  <c i="1" r="BB56"/>
  <c r="BB54"/>
  <c r="W31"/>
  <c i="3" r="F36"/>
  <c i="1" r="BC56"/>
  <c r="BC54"/>
  <c r="W32"/>
  <c i="3" r="F37"/>
  <c i="1" r="BD56"/>
  <c r="BD54"/>
  <c r="W33"/>
  <c i="3" r="J34"/>
  <c i="1" r="AW56"/>
  <c i="3" r="F34"/>
  <c i="1" r="BA56"/>
  <c r="BA54"/>
  <c r="W30"/>
  <c i="3" l="1" r="T111"/>
  <c r="R711"/>
  <c i="2" r="R88"/>
  <c r="R87"/>
  <c r="P88"/>
  <c r="P87"/>
  <c i="1" r="AU55"/>
  <c i="3" r="P111"/>
  <c r="T711"/>
  <c r="R110"/>
  <c r="P711"/>
  <c i="2" r="BK88"/>
  <c r="J88"/>
  <c r="J60"/>
  <c i="3" r="BK111"/>
  <c r="J111"/>
  <c r="J60"/>
  <c r="BK711"/>
  <c r="J711"/>
  <c r="J70"/>
  <c r="BK1516"/>
  <c r="J1516"/>
  <c r="J89"/>
  <c i="2" r="BK87"/>
  <c r="J87"/>
  <c r="J33"/>
  <c i="1" r="AV55"/>
  <c r="AT55"/>
  <c i="2" r="J30"/>
  <c i="1" r="AG55"/>
  <c i="3" r="J33"/>
  <c i="1" r="AV56"/>
  <c r="AT56"/>
  <c i="3" r="F33"/>
  <c i="1" r="AZ56"/>
  <c i="2" r="F33"/>
  <c i="1" r="AZ55"/>
  <c r="AW54"/>
  <c r="AK30"/>
  <c r="AY54"/>
  <c r="AX54"/>
  <c i="3" l="1" r="P110"/>
  <c i="1" r="AU56"/>
  <c i="3" r="T110"/>
  <c r="BK110"/>
  <c r="J110"/>
  <c i="1" r="AN55"/>
  <c i="2" r="J59"/>
  <c r="J39"/>
  <c i="3" r="J30"/>
  <c i="1" r="AG56"/>
  <c r="AU54"/>
  <c r="AZ54"/>
  <c r="W29"/>
  <c i="3" l="1" r="J39"/>
  <c r="J59"/>
  <c i="1" r="AN56"/>
  <c r="AG54"/>
  <c r="AV54"/>
  <c r="AK29"/>
  <c l="1"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<sst xmlns="http://schemas.openxmlformats.org/spreadsheetml/2006/main">
  <si>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</si>
  <si>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</si>
  <si>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</si>
  <si>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</si>
  <si>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</si>
  <si>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{37441d7c-f44d-4a6b-a764-71485094d3a8}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</si>
  <si>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</si>
  <si>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</si>
  <si>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</si>
  <si>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</si>
  <si>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</si>
  <si>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</si>
  <si>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</si>
  <si>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</si>
  <si>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KOM_CENTR_KOMPL24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</si>
  <si>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</si>
  <si>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</si>
  <si>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KOMUNITNÍHO CENTRA VE VÝSLUNÍ</t>
  </si>
  <si>
    <t>KSO:</t>
  </si>
  <si>
    <t/>
  </si>
  <si>
    <t>CC-CZ:</t>
  </si>
  <si>
    <t>Místo:</t>
  </si>
  <si>
    <t>VÝSLUNÍ</t>
  </si>
  <si>
    <t>Datum:</t>
  </si>
  <si>
    <t>8. 1. 2024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</si>
  <si>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</si>
  <si>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</si>
  <si>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</si>
  <si>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</si>
  <si>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</si>
  <si>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</si>
  <si>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</si>
  <si>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28722141</t>
  </si>
  <si>
    <t>IPS Kadaň s.r.o.</t>
  </si>
  <si>
    <t>CZ28722141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</si>
  <si>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</si>
  <si>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</si>
  <si>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</si>
  <si>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</si>
  <si>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</si>
  <si>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</si>
  <si>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</si>
  <si>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</si>
  <si>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</si>
  <si>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</si>
  <si>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</si>
  <si>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</si>
  <si>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</si>
  <si>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</si>
  <si>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</si>
  <si>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</si>
  <si>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</si>
  <si>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</si>
  <si>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</si>
  <si>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</si>
  <si>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</si>
  <si>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</si>
  <si>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</si>
  <si>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</si>
  <si>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</si>
  <si>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</si>
  <si>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</si>
  <si>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</si>
  <si>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</si>
  <si>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</si>
  <si>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</si>
  <si>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</si>
  <si>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</si>
  <si>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</si>
  <si>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</si>
  <si>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</si>
  <si>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</si>
  <si>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</si>
  <si>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</si>
  <si>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</si>
  <si>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</si>
  <si>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</si>
  <si>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</si>
  <si>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Kom_centr_ener</t>
  </si>
  <si>
    <t xml:space="preserve"> Komunitní centrum Výsluní - Vytápění</t>
  </si>
  <si>
    <t>STA</t>
  </si>
  <si>
    <t>1</t>
  </si>
  <si>
    <t>{a3f0ee6c-a830-471d-aa12-216041ec6ce6}</t>
  </si>
  <si>
    <t>2</t>
  </si>
  <si>
    <t>Kom_centr_stav</t>
  </si>
  <si>
    <t>Komunitní cenrum Výsluní - Stavební úpravy</t>
  </si>
  <si>
    <t>{ed229f91-7545-4442-97f6-0cce519fbfb5}</t>
  </si>
  <si>
    <t>KRYCÍ LIST SOUPISU PRACÍ</t>
  </si>
  <si>
    <t>Objekt:</t>
  </si>
  <si>
    <t xml:space="preserve">Kom_centr_ener -  Komunitní centrum Výsluní - Vytápění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</si>
  <si>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</si>
  <si>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</si>
  <si>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</si>
  <si>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</si>
  <si>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</si>
  <si>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</si>
  <si>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</si>
  <si>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</si>
  <si>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</si>
  <si>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</si>
  <si>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</si>
  <si>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</si>
  <si>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</si>
  <si>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</si>
  <si>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</si>
  <si>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</si>
  <si>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</si>
  <si>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</si>
  <si>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</si>
  <si>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</si>
  <si>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</si>
  <si>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</si>
  <si>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</si>
  <si>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</si>
  <si>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</si>
  <si>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</si>
  <si>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</si>
  <si>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</si>
  <si>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</si>
  <si>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</si>
  <si>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</si>
  <si>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713111121</t>
  </si>
  <si>
    <t>Montáž izolace tepelné spodem stropů s uchycením drátem rohoží, pásů, dílců, desek</t>
  </si>
  <si>
    <t>m2</t>
  </si>
  <si>
    <t>CS ÚRS 2024 01</t>
  </si>
  <si>
    <t>16</t>
  </si>
  <si>
    <t>-1928150911</t>
  </si>
  <si>
    <t>PP</t>
  </si>
  <si>
    <t>Montáž tepelné izolace stropů rohožemi, pásy, dílci, deskami, bloky (izolační materiál ve specifikaci) rovných spodem s uchycením (drátem, páskou apod.)</t>
  </si>
  <si>
    <t>Online PSC</t>
  </si>
  <si>
    <t>https://podminky.urs.cz/item/CS_URS_2024_01/713111121</t>
  </si>
  <si>
    <t>VV</t>
  </si>
  <si>
    <t>242,22*2</t>
  </si>
  <si>
    <t>M</t>
  </si>
  <si>
    <t>63141188</t>
  </si>
  <si>
    <t>deska tepelně izolační minerální do šikmých střech a stěn λ=0,035-0,038 tl 100mm</t>
  </si>
  <si>
    <t>32</t>
  </si>
  <si>
    <t>-63633870</t>
  </si>
  <si>
    <t>242,22*1,02 'Přepočtené koeficientem množství</t>
  </si>
  <si>
    <t>3</t>
  </si>
  <si>
    <t>63141190</t>
  </si>
  <si>
    <t>deska tepelně izolační minerální do šikmých střech a stěn λ=0,035-0,038 tl 120mm</t>
  </si>
  <si>
    <t>1078560061</t>
  </si>
  <si>
    <t>4</t>
  </si>
  <si>
    <t>713121111</t>
  </si>
  <si>
    <t>Montáž izolace tepelné podlah volně kladenými rohožemi, pásy, dílci, deskami 1 vrstva</t>
  </si>
  <si>
    <t>343768884</t>
  </si>
  <si>
    <t>Montáž tepelné izolace podlah rohožemi, pásy, deskami, dílci, bloky (izolační materiál ve specifikaci) kladenými volně jednovrstvá</t>
  </si>
  <si>
    <t>https://podminky.urs.cz/item/CS_URS_2024_01/713121111</t>
  </si>
  <si>
    <t>5</t>
  </si>
  <si>
    <t>28375915</t>
  </si>
  <si>
    <t>deska EPS 150 pro konstrukce s vysokým zatížením λ=0,035 tl 120mm</t>
  </si>
  <si>
    <t>-1602492351</t>
  </si>
  <si>
    <t>6</t>
  </si>
  <si>
    <t>998713121</t>
  </si>
  <si>
    <t>Přesun hmot tonážní pro izolace tepelné ruční v objektech v do 6 m</t>
  </si>
  <si>
    <t>t</t>
  </si>
  <si>
    <t>1521407014</t>
  </si>
  <si>
    <t>Přesun hmot pro izolace tepelné stanovený z hmotnosti přesunovaného materiálu vodorovná dopravní vzdálenost do 50 m ruční (bez užití mechanizace) v objektech výšky do 6 m</t>
  </si>
  <si>
    <t>https://podminky.urs.cz/item/CS_URS_2024_01/998713121</t>
  </si>
  <si>
    <t>732</t>
  </si>
  <si>
    <t>Ústřední vytápění - strojovny</t>
  </si>
  <si>
    <t>7</t>
  </si>
  <si>
    <t>732294313</t>
  </si>
  <si>
    <t>Elektrická topná jednotka vestavná přírubová o výkonu 4,0 kW</t>
  </si>
  <si>
    <t>soubor</t>
  </si>
  <si>
    <t>-1939751046</t>
  </si>
  <si>
    <t>Elektrické topné jednotky vestavné přírubové o výkonu 4,0 kW</t>
  </si>
  <si>
    <t>https://podminky.urs.cz/item/CS_URS_2024_01/732294313</t>
  </si>
  <si>
    <t>8</t>
  </si>
  <si>
    <t>732331117</t>
  </si>
  <si>
    <t>Nádoba tlaková expanzní pro solární, topnou a chladící soustavu s membránou závitové připojení PN 1,0 o objemu 35 l</t>
  </si>
  <si>
    <t>1442029295</t>
  </si>
  <si>
    <t>Nádoby expanzní tlakové pro solární, topné a chladicí soustavy s membránou bez pojistného ventilu se závitovým připojením PN 1,0 o objemu 35 l</t>
  </si>
  <si>
    <t>https://podminky.urs.cz/item/CS_URS_2024_01/732331117</t>
  </si>
  <si>
    <t>9</t>
  </si>
  <si>
    <t>732421417</t>
  </si>
  <si>
    <t>Čerpadlo teplovodní mokroběžné závitové oběhové DN 25 výtlak do 7,0 m průtok 7,0 m3/h PN 10 pro vytápění</t>
  </si>
  <si>
    <t>546822876</t>
  </si>
  <si>
    <t>Čerpadla teplovodní mokroběžná závitová oběhová pro teplovodní vytápění (elektronicky řízená) PN 10, do 110°C DN přípojky/dopravní výška H (m) - čerpací výkon Q (m3/h) DN 25 / do 7,0 m / 7,0 m3/h</t>
  </si>
  <si>
    <t>https://podminky.urs.cz/item/CS_URS_2024_01/732421417</t>
  </si>
  <si>
    <t>10</t>
  </si>
  <si>
    <t>732522119</t>
  </si>
  <si>
    <t>Tepelné čerpadlo vzduch/voda pro vytápění i chlazení venkovní jednotka topný/chladicí výkon 10,7/11,12 kW</t>
  </si>
  <si>
    <t>1614013726</t>
  </si>
  <si>
    <t>Tepelná čerpadla vzduch/voda pro vytápění i chlazení venkovní jednotka topný/chladicí výkon 10,7/11,12 kW</t>
  </si>
  <si>
    <t>https://podminky.urs.cz/item/CS_URS_2024_01/732522119</t>
  </si>
  <si>
    <t>11</t>
  </si>
  <si>
    <t>732522142</t>
  </si>
  <si>
    <t>Tepelné čerpadlo vzduch/voda pro vytápění i chlazení vnitřní jednotka bez zásobníku výkon elektrokotle 3-9 kW</t>
  </si>
  <si>
    <t>-1409128495</t>
  </si>
  <si>
    <t>Tepelná čerpadla vzduch/voda pro vytápění i chlazení vnitřní jednotka bez vestavného zásobníku výkon elektrokotle 3-9 kW</t>
  </si>
  <si>
    <t>https://podminky.urs.cz/item/CS_URS_2024_01/732522142</t>
  </si>
  <si>
    <t>732525111</t>
  </si>
  <si>
    <t>Nerezový zásobník teplé vody o objemu 290 l / výkonu tepelného čerpadla 11 kW</t>
  </si>
  <si>
    <t>1673591784</t>
  </si>
  <si>
    <t>Tepelná čerpadla vzduch/voda nerezové zásobníky teplé vody o objemu a výkonu tepelného čerpadla 290 l / 11 kW</t>
  </si>
  <si>
    <t>https://podminky.urs.cz/item/CS_URS_2024_01/732525111</t>
  </si>
  <si>
    <t>13</t>
  </si>
  <si>
    <t>732525172</t>
  </si>
  <si>
    <t>Akumulační nádrž bez přípravy TUV bez výměníku PN 0,3 o objemu 120 l</t>
  </si>
  <si>
    <t>-460501049</t>
  </si>
  <si>
    <t>Akumulační nádrže bez přípravy TUV bez teplosměnného výměníku PN 0,3 MPa / t = 95°C objem nádrže 120 l</t>
  </si>
  <si>
    <t>https://podminky.urs.cz/item/CS_URS_2024_01/732525172</t>
  </si>
  <si>
    <t>14</t>
  </si>
  <si>
    <t>998732121</t>
  </si>
  <si>
    <t>Přesun hmot tonážní pro strojovny ruční v objektech v do 6 m</t>
  </si>
  <si>
    <t>-1698701347</t>
  </si>
  <si>
    <t>Přesun hmot pro strojovny stanovený z hmotnosti přesunovaného materiálu vodorovná dopravní vzdálenost do 50 m ruční (bez užití mechanizace) v objektech výšky do 6 m</t>
  </si>
  <si>
    <t>https://podminky.urs.cz/item/CS_URS_2024_01/998732121</t>
  </si>
  <si>
    <t>733</t>
  </si>
  <si>
    <t>Ústřední vytápění - rozvodné potrubí</t>
  </si>
  <si>
    <t>15</t>
  </si>
  <si>
    <t>733223304</t>
  </si>
  <si>
    <t>Potrubí měděné tvrdé spojované lisováním D 28x1,5 mm</t>
  </si>
  <si>
    <t>m</t>
  </si>
  <si>
    <t>-604438614</t>
  </si>
  <si>
    <t>Potrubí z trubek měděných tvrdých spojovaných lisováním PN 16, T= +110°C Ø 28/1,5</t>
  </si>
  <si>
    <t>https://podminky.urs.cz/item/CS_URS_2024_01/733223304</t>
  </si>
  <si>
    <t>733224205</t>
  </si>
  <si>
    <t>Příplatek k potrubí měděnému za potrubí vedené v kotelnách nebo strojovnách D 28x1,5 mm</t>
  </si>
  <si>
    <t>-962966875</t>
  </si>
  <si>
    <t>Potrubí z trubek měděných Příplatek k cenám za potrubí vedené v kotelnách a strojovnách Ø 28/1,5</t>
  </si>
  <si>
    <t>https://podminky.urs.cz/item/CS_URS_2024_01/733224205</t>
  </si>
  <si>
    <t>17</t>
  </si>
  <si>
    <t>733224225</t>
  </si>
  <si>
    <t>Příplatek k potrubí měděnému za zhotovení přípojky z trubek měděných D 28x1,5 mm</t>
  </si>
  <si>
    <t>kus</t>
  </si>
  <si>
    <t>1931803945</t>
  </si>
  <si>
    <t>Potrubí z trubek měděných Příplatek k cenám za zhotovení přípojky z trubek měděných Ø 28/1,5</t>
  </si>
  <si>
    <t>https://podminky.urs.cz/item/CS_URS_2024_01/733224225</t>
  </si>
  <si>
    <t>18</t>
  </si>
  <si>
    <t>733291101</t>
  </si>
  <si>
    <t>Zkouška těsnosti potrubí měděné D do 35x1,5</t>
  </si>
  <si>
    <t>1358628475</t>
  </si>
  <si>
    <t>Zkoušky těsnosti potrubí z trubek měděných Ø do 35/1,5</t>
  </si>
  <si>
    <t>https://podminky.urs.cz/item/CS_URS_2024_01/733291101</t>
  </si>
  <si>
    <t>19</t>
  </si>
  <si>
    <t>733390104</t>
  </si>
  <si>
    <t>Ochrana potrubí primátrních okruhů tepelně izolačními trubicemi z kaučuku tl 13 mm D do 38 mm</t>
  </si>
  <si>
    <t>-1261551560</t>
  </si>
  <si>
    <t>Ochrana potrubí primárních okruhů tepelných čerpadel tepelně izolačními trubicemi ze syntetického kaučuku lepenými v příčných a podélných spojích, tloušťky izolace 13 mm, průměru Ø do 38 mm</t>
  </si>
  <si>
    <t>https://podminky.urs.cz/item/CS_URS_2024_01/733390104</t>
  </si>
  <si>
    <t>20</t>
  </si>
  <si>
    <t>733390304</t>
  </si>
  <si>
    <t>Napuštění potrubí primárního okruhu tepelného čerpadla D 32x3,0 mm nemrznoucí směsí</t>
  </si>
  <si>
    <t>-1049909899</t>
  </si>
  <si>
    <t>Napouštění potrubí primárních okruhů tepelných čerpadel nemrznoucí směsí do -15°C D 32x3,0 mm</t>
  </si>
  <si>
    <t>https://podminky.urs.cz/item/CS_URS_2024_01/733390304</t>
  </si>
  <si>
    <t>733390411</t>
  </si>
  <si>
    <t>Těsnicí vložka potrubí pro vývrt/pažnici DN 80 potrubí d 32</t>
  </si>
  <si>
    <t>613546551</t>
  </si>
  <si>
    <t>Vložky těsnicí pro potrubí do prostupových vývrtů nebo pažnic DN 80, průměru potrubí d 32</t>
  </si>
  <si>
    <t>https://podminky.urs.cz/item/CS_URS_2024_01/733390411</t>
  </si>
  <si>
    <t>22</t>
  </si>
  <si>
    <t>733811252</t>
  </si>
  <si>
    <t>Ochrana potrubí ústředního vytápění termoizolačními trubicemi z PE tl přes 20 do 25 mm DN přes 22 do 45 mm</t>
  </si>
  <si>
    <t>62574056</t>
  </si>
  <si>
    <t>Ochrana potrubí termoizolačními trubicemi z pěnového polyetylenu PE přilepenými v příčných a podélných spojích, tloušťky izolace přes 20 do 25 mm, vnitřního průměru izolace DN přes 22 do 45 mm</t>
  </si>
  <si>
    <t>https://podminky.urs.cz/item/CS_URS_2024_01/733811252</t>
  </si>
  <si>
    <t>23</t>
  </si>
  <si>
    <t>998733121</t>
  </si>
  <si>
    <t>Přesun hmot tonážní pro rozvody potrubí ruční v objektech v do 6 m</t>
  </si>
  <si>
    <t>-691651828</t>
  </si>
  <si>
    <t>Přesun hmot pro rozvody potrubí stanovený z hmotnosti přesunovaného materiálu vodorovná dopravní vzdálenost do 50 m ruční (bez užití mechanizace) v objektech výšky do 6 m</t>
  </si>
  <si>
    <t>https://podminky.urs.cz/item/CS_URS_2024_01/998733121</t>
  </si>
  <si>
    <t>734</t>
  </si>
  <si>
    <t>Ústřední vytápění - armatury</t>
  </si>
  <si>
    <t>24</t>
  </si>
  <si>
    <t>734111612</t>
  </si>
  <si>
    <t>Ventil přírubový uzavírací přímý DN 25 PN 16 do 400°C ovládaný ručně</t>
  </si>
  <si>
    <t>924758156</t>
  </si>
  <si>
    <t>Ventily uzavírací přírubové přímé ovládané ručně PN 40 do 400°C (V 30 111 540) DN 25</t>
  </si>
  <si>
    <t>https://podminky.urs.cz/item/CS_URS_2024_01/734111612</t>
  </si>
  <si>
    <t>25</t>
  </si>
  <si>
    <t>734111772</t>
  </si>
  <si>
    <t>Ventil přírubový uzavírací přímý DN 25 PN 40 do 400°C ovládaný elektrickým servomotorem</t>
  </si>
  <si>
    <t>891149047</t>
  </si>
  <si>
    <t>Ventily uzavírací přírubové přímé ovládané elektrickým servomotorem PN 40 do 400°C (V 30 113 540) DN 25</t>
  </si>
  <si>
    <t>https://podminky.urs.cz/item/CS_URS_2024_01/734111772</t>
  </si>
  <si>
    <t>26</t>
  </si>
  <si>
    <t>734134641</t>
  </si>
  <si>
    <t>Ventil přírubový pojistný DN 25 PN 40 do 300°C pružinový nárožní proporcionální</t>
  </si>
  <si>
    <t>-81842959</t>
  </si>
  <si>
    <t>Ventily pojistné přírubové pružinové nárožní proporcionální PN 40 do 300°C (P 15 217 540) DN 25</t>
  </si>
  <si>
    <t>https://podminky.urs.cz/item/CS_URS_2024_01/734134641</t>
  </si>
  <si>
    <t>27</t>
  </si>
  <si>
    <t>734163443</t>
  </si>
  <si>
    <t>Filtr DN 25 PN 40 do 400°C z uhlíkové oceli s vypouštěcí přírubou</t>
  </si>
  <si>
    <t>-1748667215</t>
  </si>
  <si>
    <t>Filtry z uhlíkové oceli s čístícím víkem nebo vypouštěcí zátkou PN 40 do 400°C DN 25</t>
  </si>
  <si>
    <t>https://podminky.urs.cz/item/CS_URS_2024_01/734163443</t>
  </si>
  <si>
    <t>28</t>
  </si>
  <si>
    <t>734169991X</t>
  </si>
  <si>
    <t>kpl</t>
  </si>
  <si>
    <t>112521565</t>
  </si>
  <si>
    <t>Magnetický odkalovací filtr</t>
  </si>
  <si>
    <t>29</t>
  </si>
  <si>
    <t>734242414</t>
  </si>
  <si>
    <t>Ventil závitový zpětný přímý G 1 PN 16 do 110°C</t>
  </si>
  <si>
    <t>2094197606</t>
  </si>
  <si>
    <t>Ventily zpětné závitové PN 16 do 110°C přímé G 1</t>
  </si>
  <si>
    <t>https://podminky.urs.cz/item/CS_URS_2024_01/734242414</t>
  </si>
  <si>
    <t>30</t>
  </si>
  <si>
    <t>734295022</t>
  </si>
  <si>
    <t>Směšovací ventil otopných a chladicích systémů závitový třícestný G 1" se servomotorem</t>
  </si>
  <si>
    <t>465552346</t>
  </si>
  <si>
    <t>Směšovací armatury otopných a chladících systémů ventily závitové PN 10 T= 120°C třícestné se servomotorem G 1</t>
  </si>
  <si>
    <t>https://podminky.urs.cz/item/CS_URS_2024_01/734295022</t>
  </si>
  <si>
    <t>31</t>
  </si>
  <si>
    <t>734412113</t>
  </si>
  <si>
    <t>Měřič tepla kompaktní Qn 2,5 G 3/4</t>
  </si>
  <si>
    <t>-1674097599</t>
  </si>
  <si>
    <t>Teploměry technické kompaktní měřiče tepla jmenovitý průtok Qn (m3/h) 2,5 3/4"</t>
  </si>
  <si>
    <t>https://podminky.urs.cz/item/CS_URS_2024_01/734412113</t>
  </si>
  <si>
    <t>998734121</t>
  </si>
  <si>
    <t>Přesun hmot tonážní pro armatury ruční v objektech v do 6 m</t>
  </si>
  <si>
    <t>1927932157</t>
  </si>
  <si>
    <t>Přesun hmot pro armatury stanovený z hmotnosti přesunovaného materiálu vodorovná dopravní vzdálenost do 50 m ruční (bez užití mechanizace) v objektech výšky do 6 m</t>
  </si>
  <si>
    <t>https://podminky.urs.cz/item/CS_URS_2024_01/998734121</t>
  </si>
  <si>
    <t>735</t>
  </si>
  <si>
    <t>Ústřední vytápění - otopná tělesa</t>
  </si>
  <si>
    <t>33</t>
  </si>
  <si>
    <t>735511008</t>
  </si>
  <si>
    <t>Podlahové vytápění - systémová deska s kombinovanou tepelnou a kročejovou izolací celkové výšky 50 až 53 mm</t>
  </si>
  <si>
    <t>-496957700</t>
  </si>
  <si>
    <t>Trubkové teplovodní podlahové vytápění rozvod v systémové desce systémová deska s tepelnou izolací, výšky 50 až 53 mm</t>
  </si>
  <si>
    <t>https://podminky.urs.cz/item/CS_URS_2024_01/735511008</t>
  </si>
  <si>
    <t>242,22*1,1 'Přepočtené koeficientem množství</t>
  </si>
  <si>
    <t>34</t>
  </si>
  <si>
    <t>735511010</t>
  </si>
  <si>
    <t>Podlahové vytápění - rozvodné potrubí polyethylen PE-Xa 17x2,0 mm pro systémovou desku rozteč 150 mm</t>
  </si>
  <si>
    <t>-1883298562</t>
  </si>
  <si>
    <t>Trubkové teplovodní podlahové vytápění rozvod v systémové desce potrubí polyethylen PE-Xa rozvodné potrubí 17x2 mm, rozteč 150 mm</t>
  </si>
  <si>
    <t>https://podminky.urs.cz/item/CS_URS_2024_01/735511010</t>
  </si>
  <si>
    <t>954,58*1,1 'Přepočtené koeficientem množství</t>
  </si>
  <si>
    <t>35</t>
  </si>
  <si>
    <t>735511061</t>
  </si>
  <si>
    <t>Podlahové vytápění - krycí a separační PE fólie</t>
  </si>
  <si>
    <t>2061384361</t>
  </si>
  <si>
    <t>Trubkové teplovodní podlahové vytápění doplňkové prvky krycí PE fólie</t>
  </si>
  <si>
    <t>https://podminky.urs.cz/item/CS_URS_2024_01/735511061</t>
  </si>
  <si>
    <t>36</t>
  </si>
  <si>
    <t>735511062</t>
  </si>
  <si>
    <t>Podlahové vytápění - obvodový dilatační pás samolepící s folií</t>
  </si>
  <si>
    <t>698922736</t>
  </si>
  <si>
    <t>Trubkové teplovodní podlahové vytápění doplňkové prvky okrajový izolační pruh</t>
  </si>
  <si>
    <t>https://podminky.urs.cz/item/CS_URS_2024_01/735511062</t>
  </si>
  <si>
    <t>17,22+8,6+13,9+13,4+4,6+8,5+10,3+27,9+53,75</t>
  </si>
  <si>
    <t>37</t>
  </si>
  <si>
    <t>735511064</t>
  </si>
  <si>
    <t>Podlahové vytápění - středový (spárový) dilatační profil</t>
  </si>
  <si>
    <t>-1042246777</t>
  </si>
  <si>
    <t>Trubkové teplovodní podlahové vytápění doplňkové prvky spárový (dilatační) profil</t>
  </si>
  <si>
    <t>https://podminky.urs.cz/item/CS_URS_2024_01/735511064</t>
  </si>
  <si>
    <t>5*9,1</t>
  </si>
  <si>
    <t>Součet</t>
  </si>
  <si>
    <t>38</t>
  </si>
  <si>
    <t>735511091</t>
  </si>
  <si>
    <t>Podlahové vytápění - rozdělovač mosazný s průtokoměry dvanáctiokruhový</t>
  </si>
  <si>
    <t>1254549796</t>
  </si>
  <si>
    <t>Trubkové teplovodní podlahové vytápění rozdělovače mosazné s průtokoměry dvanáctiokruhové</t>
  </si>
  <si>
    <t>https://podminky.urs.cz/item/CS_URS_2024_01/735511091</t>
  </si>
  <si>
    <t>39</t>
  </si>
  <si>
    <t>735511105</t>
  </si>
  <si>
    <t>Podlahové vytápění - skříň podomítková pro rozdělovač s 8-12 okruhy</t>
  </si>
  <si>
    <t>1657760980</t>
  </si>
  <si>
    <t>Trubkové teplovodní podlahové vytápění skříně rozdělovače pod omítku, pro rozdělovač s počtem okruhů 8-12</t>
  </si>
  <si>
    <t>https://podminky.urs.cz/item/CS_URS_2024_01/735511105</t>
  </si>
  <si>
    <t>40</t>
  </si>
  <si>
    <t>735511136</t>
  </si>
  <si>
    <t>Podlahové vytápění - sada pro připojení měřiče tepla</t>
  </si>
  <si>
    <t>-431453465</t>
  </si>
  <si>
    <t>Trubkové teplovodní podlahové vytápění sada pro připojení měřiče tepla</t>
  </si>
  <si>
    <t>https://podminky.urs.cz/item/CS_URS_2024_01/735511136</t>
  </si>
  <si>
    <t>41</t>
  </si>
  <si>
    <t>735511138</t>
  </si>
  <si>
    <t>Podlahové vytápění - svěrné šroubení se závitem EK 3/4" pro připojení potrubí 17x2,0 mm na rozdělovač</t>
  </si>
  <si>
    <t>-1827194606</t>
  </si>
  <si>
    <t>Trubkové teplovodní podlahové vytápění připojovací šroubení rozdělovače, potrubí 17x2,0 mm</t>
  </si>
  <si>
    <t>https://podminky.urs.cz/item/CS_URS_2024_01/735511138</t>
  </si>
  <si>
    <t>42</t>
  </si>
  <si>
    <t>735511141</t>
  </si>
  <si>
    <t>Podlahové vytápění - prostorový termostat</t>
  </si>
  <si>
    <t>-617963119</t>
  </si>
  <si>
    <t>Trubkové teplovodní podlahové vytápění regulační zařízení prostorový termostat</t>
  </si>
  <si>
    <t>https://podminky.urs.cz/item/CS_URS_2024_01/735511141</t>
  </si>
  <si>
    <t>43</t>
  </si>
  <si>
    <t>735511143</t>
  </si>
  <si>
    <t>Podlahové vytápění - elektrotermická hlavice (termopohon)</t>
  </si>
  <si>
    <t>-1896534959</t>
  </si>
  <si>
    <t>Trubkové teplovodní podlahové vytápění regulační zařízení elektrotermická hlavice</t>
  </si>
  <si>
    <t>https://podminky.urs.cz/item/CS_URS_2024_01/735511143</t>
  </si>
  <si>
    <t>44</t>
  </si>
  <si>
    <t>998735101</t>
  </si>
  <si>
    <t>Přesun hmot tonážní pro otopná tělesa v objektech v do 6 m</t>
  </si>
  <si>
    <t>43201115</t>
  </si>
  <si>
    <t>Přesun hmot pro otopná tělesa stanovený z hmotnosti přesunovaného materiálu vodorovná dopravní vzdálenost do 50 m základní v objektech výšky do 6 m</t>
  </si>
  <si>
    <t>https://podminky.urs.cz/item/CS_URS_2024_01/998735101</t>
  </si>
  <si>
    <t>VRN</t>
  </si>
  <si>
    <t>Vedlejší rozpočtové náklady</t>
  </si>
  <si>
    <t>VRN3</t>
  </si>
  <si>
    <t>Zařízení staveniště</t>
  </si>
  <si>
    <t>45</t>
  </si>
  <si>
    <t>030001000</t>
  </si>
  <si>
    <t>%</t>
  </si>
  <si>
    <t>1024</t>
  </si>
  <si>
    <t>-1171543000</t>
  </si>
  <si>
    <t>Základní rozdělení průvodních činností a nákladů zařízení staveniště</t>
  </si>
  <si>
    <t>https://podminky.urs.cz/item/CS_URS_2024_01/030001000</t>
  </si>
  <si>
    <t>om_st</t>
  </si>
  <si>
    <t>Omítka-stěrka s perlinkou</t>
  </si>
  <si>
    <t>179,213</t>
  </si>
  <si>
    <t>om_vc</t>
  </si>
  <si>
    <t>Omítka vápenocementová</t>
  </si>
  <si>
    <t>408,425</t>
  </si>
  <si>
    <t>Kom_centr_stav - Komunitní cenrum Výsluní - Stavební úpravy</t>
  </si>
  <si>
    <t>Výsluní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</si>
  <si>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</si>
  <si>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</si>
  <si>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</si>
  <si>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</si>
  <si>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</si>
  <si>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</si>
  <si>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</si>
  <si>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</si>
  <si>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</si>
  <si>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</si>
  <si>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711 - Izolace proti vodě, vlhkosti a plynům</t>
  </si>
  <si>
    <t xml:space="preserve">    712 - Povlakové krytiny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</si>
  <si>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</si>
  <si>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</si>
  <si>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</si>
  <si>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</si>
  <si>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</si>
  <si>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</si>
  <si>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</si>
  <si>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</si>
  <si>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</si>
  <si>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</si>
  <si>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</si>
  <si>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</si>
  <si>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</si>
  <si>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</si>
  <si>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</si>
  <si>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</si>
  <si>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</si>
  <si>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</si>
  <si>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Zemní práce</t>
  </si>
  <si>
    <t>121151103</t>
  </si>
  <si>
    <t>Sejmutí ornice plochy do 100 m2 tl vrstvy do 200 mm strojně</t>
  </si>
  <si>
    <t>-340038946</t>
  </si>
  <si>
    <t>Sejmutí ornice strojně při souvislé ploše do 100 m2, tl. vrstvy do 200 mm</t>
  </si>
  <si>
    <t>https://podminky.urs.cz/item/CS_URS_2024_01/121151103</t>
  </si>
  <si>
    <t>15,3*5,3</t>
  </si>
  <si>
    <t>3,7*3,7</t>
  </si>
  <si>
    <t>14,2*3,2</t>
  </si>
  <si>
    <t>2,3*2,9</t>
  </si>
  <si>
    <t>122111101</t>
  </si>
  <si>
    <t>Odkopávky a prokopávky v hornině třídy těžitelnosti I, skupiny 1 a 2 ručně</t>
  </si>
  <si>
    <t>m3</t>
  </si>
  <si>
    <t>974533524</t>
  </si>
  <si>
    <t>Odkopávky a prokopávky ručně zapažené i nezapažené v hornině třídy těžitelnosti I skupiny 1 a 2</t>
  </si>
  <si>
    <t>https://podminky.urs.cz/item/CS_URS_2024_01/122111101</t>
  </si>
  <si>
    <t>243,97*0,32</t>
  </si>
  <si>
    <t>132251102</t>
  </si>
  <si>
    <t>Hloubení rýh nezapažených š do 800 mm v hornině třídy těžitelnosti I skupiny 3 objem do 50 m3 strojně</t>
  </si>
  <si>
    <t>1707836089</t>
  </si>
  <si>
    <t>Hloubení nezapažených rýh šířky do 800 mm strojně s urovnáním dna do předepsaného profilu a spádu v hornině třídy těžitelnosti I skupiny 3 přes 20 do 50 m3</t>
  </si>
  <si>
    <t>https://podminky.urs.cz/item/CS_URS_2024_01/132251102</t>
  </si>
  <si>
    <t>(17,8+16,4)*0,8*0,4</t>
  </si>
  <si>
    <t>19,5*0,8*0,6</t>
  </si>
  <si>
    <t>139751101</t>
  </si>
  <si>
    <t>Vykopávky v uzavřených prostorech v hornině třídy těžitelnosti I skupiny 1 až 3 ručně</t>
  </si>
  <si>
    <t>1511783763</t>
  </si>
  <si>
    <t>Vykopávka v uzavřených prostorech ručně v hornině třídy těžitelnosti I skupiny 1 až 3</t>
  </si>
  <si>
    <t>https://podminky.urs.cz/item/CS_URS_2024_01/139751101</t>
  </si>
  <si>
    <t>16,7*0,5*0,3"vodovod</t>
  </si>
  <si>
    <t>(10,6+5,5)*0,5*1"kanalizace</t>
  </si>
  <si>
    <t>13,5*0,3*0,3"elektro</t>
  </si>
  <si>
    <t>162211311</t>
  </si>
  <si>
    <t>Vodorovné přemístění výkopku z horniny třídy těžitelnosti I skupiny 1 až 3 stavebním kolečkem do 10 m</t>
  </si>
  <si>
    <t>-61711611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</si>
  <si>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</si>
  <si>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https://podminky.urs.cz/item/CS_URS_2024_01/162211311</t>
  </si>
  <si>
    <t>162211319</t>
  </si>
  <si>
    <t>Příplatek k vodorovnému přemístění výkopku z horniny třídy těžitelnosti I skupiny 1 až 3 stavebním kolečkem za každých dalších 10 m</t>
  </si>
  <si>
    <t>-814116545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</si>
  <si>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</si>
  <si>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https://podminky.urs.cz/item/CS_URS_2024_01/162211319</t>
  </si>
  <si>
    <t>162351104</t>
  </si>
  <si>
    <t>Vodorovné přemístění přes 500 do 1000 m výkopku/sypaniny z horniny třídy těžitelnosti I skupiny 1 až 3</t>
  </si>
  <si>
    <t>-2029404249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</si>
  <si>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</si>
  <si>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https://podminky.urs.cz/item/CS_URS_2024_01/162351104</t>
  </si>
  <si>
    <t>162751115</t>
  </si>
  <si>
    <t>Vodorovné přemístění přes 7 000 do 8000 m výkopku/sypaniny z horniny třídy těžitelnosti I skupiny 1 až 3</t>
  </si>
  <si>
    <t>-1649391599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</si>
  <si>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</si>
  <si>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https://podminky.urs.cz/item/CS_URS_2024_01/162751115</t>
  </si>
  <si>
    <t>171151101</t>
  </si>
  <si>
    <t>Hutnění boků násypů pro jakýkoliv sklon a míru zhutnění svahu</t>
  </si>
  <si>
    <t>-1141117893</t>
  </si>
  <si>
    <t>Hutnění boků násypů z hornin soudržných a sypkých pro jakýkoliv sklon, délku a míru zhutnění svahu</t>
  </si>
  <si>
    <t>https://podminky.urs.cz/item/CS_URS_2024_01/171151101</t>
  </si>
  <si>
    <t>12,2+8" boky rampy</t>
  </si>
  <si>
    <t>171152501</t>
  </si>
  <si>
    <t>Zhutnění podloží z hornin soudržných nebo nesoudržných pod násypy</t>
  </si>
  <si>
    <t>-57062816</t>
  </si>
  <si>
    <t>Zhutnění podloží pod násypy z rostlé horniny třídy těžitelnosti I a II, skupiny 1 až 4 z hornin soudružných a nesoudržných</t>
  </si>
  <si>
    <t>https://podminky.urs.cz/item/CS_URS_2024_01/171152501</t>
  </si>
  <si>
    <t>74,05" terasa</t>
  </si>
  <si>
    <t>14*2" rampa</t>
  </si>
  <si>
    <t>171201231</t>
  </si>
  <si>
    <t>Poplatek za uložení zeminy a kamení na recyklační skládce (skládkovné) kód odpadu 17 05 04</t>
  </si>
  <si>
    <t>236499480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</si>
  <si>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</si>
  <si>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</si>
  <si>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171251201</t>
  </si>
  <si>
    <t>Uložení sypaniny na skládky nebo meziskládky</t>
  </si>
  <si>
    <t>-91480448</t>
  </si>
  <si>
    <t>Uložení sypaniny na skládky nebo meziskládky bez hutnění s upravením uložené sypaniny do předepsaného tvaru</t>
  </si>
  <si>
    <t>https://podminky.urs.cz/item/CS_URS_2024_01/171251201</t>
  </si>
  <si>
    <t>146,89*0,2</t>
  </si>
  <si>
    <t>78,07</t>
  </si>
  <si>
    <t>20,304</t>
  </si>
  <si>
    <t>11,77</t>
  </si>
  <si>
    <t>174111102</t>
  </si>
  <si>
    <t>Zásyp v uzavřených prostorech sypaninou se zhutněním ručně</t>
  </si>
  <si>
    <t>1532691791</t>
  </si>
  <si>
    <t>Zásyp sypaninou z jakékoliv horniny ručně s uložením výkopku ve vrstvách se zhutněním v uzavřených prostorách s urovnáním povrchu zásypu</t>
  </si>
  <si>
    <t>https://podminky.urs.cz/item/CS_URS_2024_01/174111102</t>
  </si>
  <si>
    <t>175111201</t>
  </si>
  <si>
    <t>Obsypání objektu nad přilehlým původním terénem sypaninou bez prohození, uloženou do 3 m ručně</t>
  </si>
  <si>
    <t>1914901954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</si>
  <si>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</si>
  <si>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https://podminky.urs.cz/item/CS_URS_2024_01/175111201</t>
  </si>
  <si>
    <t>74,05*0,75" terasa</t>
  </si>
  <si>
    <t>5,3*2" rampa</t>
  </si>
  <si>
    <t>(41,62+16,6)*0,2*0,5" vnější obvod rampy</t>
  </si>
  <si>
    <t>181311103</t>
  </si>
  <si>
    <t>Rozprostření ornice tl vrstvy do 200 mm v rovině nebo ve svahu do 1:5 ručně</t>
  </si>
  <si>
    <t>448027965</t>
  </si>
  <si>
    <t>Rozprostření a urovnání ornice v rovině nebo ve svahu sklonu do 1:5 ručně při souvislé ploše, tl. vrstvy do 200 mm</t>
  </si>
  <si>
    <t>https://podminky.urs.cz/item/CS_URS_2024_01/181311103</t>
  </si>
  <si>
    <t>(41,62+16,6)*1" vnější obvod</t>
  </si>
  <si>
    <t>183405211</t>
  </si>
  <si>
    <t>Výsev trávníku hydroosevem na ornici</t>
  </si>
  <si>
    <t>1251300453</t>
  </si>
  <si>
    <t>https://podminky.urs.cz/item/CS_URS_2024_01/183405211</t>
  </si>
  <si>
    <t>00572410</t>
  </si>
  <si>
    <t>osivo směs travní parková</t>
  </si>
  <si>
    <t>kg</t>
  </si>
  <si>
    <t>-1471737035</t>
  </si>
  <si>
    <t>78,42*0,025 'Přepočtené koeficientem množství</t>
  </si>
  <si>
    <t>Zakládání</t>
  </si>
  <si>
    <t>271572211</t>
  </si>
  <si>
    <t>Podsyp pod základové konstrukce se zhutněním z netříděného štěrkopísku</t>
  </si>
  <si>
    <t>-1610397346</t>
  </si>
  <si>
    <t>Podsyp pod základové konstrukce se zhutněním a urovnáním povrchu ze štěrkopísku netříděného</t>
  </si>
  <si>
    <t>https://podminky.urs.cz/item/CS_URS_2024_01/271572211</t>
  </si>
  <si>
    <t>243,97*0,1</t>
  </si>
  <si>
    <t>(17,8+16,4)*0,6*0,05</t>
  </si>
  <si>
    <t>19,5*0,6*0,05</t>
  </si>
  <si>
    <t>272313611</t>
  </si>
  <si>
    <t>Základové klenby z betonu tř. C 16/20</t>
  </si>
  <si>
    <t>-931743599</t>
  </si>
  <si>
    <t>Základy z betonu prostého klenby z betonu kamenem neprokládaného tř. C 16/20</t>
  </si>
  <si>
    <t>https://podminky.urs.cz/item/CS_URS_2024_01/272313611</t>
  </si>
  <si>
    <t>20,3*0,5*0,2</t>
  </si>
  <si>
    <t>273321311</t>
  </si>
  <si>
    <t>Základové desky ze ŽB bez zvýšených nároků na prostředí tř. C 16/20</t>
  </si>
  <si>
    <t>99453448</t>
  </si>
  <si>
    <t>Základy z betonu železového (bez výztuže) desky z betonu bez zvláštních nároků na prostředí tř. C 16/20</t>
  </si>
  <si>
    <t>https://podminky.urs.cz/item/CS_URS_2024_01/273321311</t>
  </si>
  <si>
    <t>242,22*0,15</t>
  </si>
  <si>
    <t>273362021</t>
  </si>
  <si>
    <t>Výztuž základových desek svařovanými sítěmi Kari</t>
  </si>
  <si>
    <t>-1071887779</t>
  </si>
  <si>
    <t>Výztuž základů desek ze svařovaných sítí z drátů typu KARI</t>
  </si>
  <si>
    <t>https://podminky.urs.cz/item/CS_URS_2024_01/273362021</t>
  </si>
  <si>
    <t>242,22*0,02664" KARI SÍŤ 100/100/6/6</t>
  </si>
  <si>
    <t>6,453*1,1 'Přepočtené koeficientem množství</t>
  </si>
  <si>
    <t>279113124</t>
  </si>
  <si>
    <t>Základová zeď tl přes 250 do 300 mm z tvárnic ztraceného bednění včetně výplně z betonu tř. C 12/15</t>
  </si>
  <si>
    <t>-1834382362</t>
  </si>
  <si>
    <t>Základové zdi z tvárnic ztraceného bednění včetně výplně z betonu bez zvláštních nároků na vliv prostředí třídy C 12/15, tloušťky zdiva přes 250 do 300 mm</t>
  </si>
  <si>
    <t>https://podminky.urs.cz/item/CS_URS_2024_01/279113124</t>
  </si>
  <si>
    <t>20,3*1,2</t>
  </si>
  <si>
    <t>279361821</t>
  </si>
  <si>
    <t>Výztuž základových zdí nosných betonářskou ocelí 10 505</t>
  </si>
  <si>
    <t>1326534314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</si>
  <si>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</si>
  <si>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https://podminky.urs.cz/item/CS_URS_2024_01/279361821</t>
  </si>
  <si>
    <t>20,3*1,2*0,3*0,04 "40kg/m3</t>
  </si>
  <si>
    <t>Svislé a kompletní konstrukce</t>
  </si>
  <si>
    <t>310238211</t>
  </si>
  <si>
    <t>Zazdívka otvorů pl přes 0,25 do 1 m2 ve zdivu nadzákladovém cihlami pálenými na MVC</t>
  </si>
  <si>
    <t>-1998146164</t>
  </si>
  <si>
    <t>Zazdívka otvorů ve zdivu nadzákladovém cihlami pálenými plochy přes 0,25 m2 do 1 m2 na maltu vápenocementovou</t>
  </si>
  <si>
    <t>https://podminky.urs.cz/item/CS_URS_2024_01/310238211</t>
  </si>
  <si>
    <t>1,2*0,3*0,3</t>
  </si>
  <si>
    <t>310279842</t>
  </si>
  <si>
    <t>Zazdívka otvorů pl přes 1 do 4 m2 ve zdivu nadzákladovém z nepálených tvárnic tl do 300 mm</t>
  </si>
  <si>
    <t>531075700</t>
  </si>
  <si>
    <t>Zazdívka otvorů ve zdivu nadzákladovém nepálenými tvárnicemi plochy přes 1 m2 do 4 m2 , ve zdi tl. do 300 mm</t>
  </si>
  <si>
    <t>https://podminky.urs.cz/item/CS_URS_2024_01/310279842</t>
  </si>
  <si>
    <t>0,9*2*0,3</t>
  </si>
  <si>
    <t>311272031</t>
  </si>
  <si>
    <t>Zdivo z pórobetonových tvárnic hladkých přes P2 do P4 přes 450 do 600 kg/m3 na tenkovrstvou maltu tl 200 mm</t>
  </si>
  <si>
    <t>1634196214</t>
  </si>
  <si>
    <t>Zdivo z pórobetonových tvárnic na tenké maltové lože, tl. zdiva 200 mm pevnost tvárnic přes P2 do P4, objemová hmotnost přes 450 do 600 kg/m3 hladkých</t>
  </si>
  <si>
    <t>https://podminky.urs.cz/item/CS_URS_2024_01/311272031</t>
  </si>
  <si>
    <t>1*2,2</t>
  </si>
  <si>
    <t>1,2*2,2</t>
  </si>
  <si>
    <t>2,4*3,15</t>
  </si>
  <si>
    <t>311272111</t>
  </si>
  <si>
    <t>Zdivo z pórobetonových tvárnic hladkých do P2 do 450 kg/m3 na tenkovrstvou maltu tl 250 mm</t>
  </si>
  <si>
    <t>-1786867723</t>
  </si>
  <si>
    <t>Zdivo z pórobetonových tvárnic na tenké maltové lože, tl. zdiva 250 mm pevnost tvárnic do P2, objemová hmotnost do 450 kg/m3 hladkých</t>
  </si>
  <si>
    <t>https://podminky.urs.cz/item/CS_URS_2024_01/311272111</t>
  </si>
  <si>
    <t>317142420</t>
  </si>
  <si>
    <t>Překlad nenosný pórobetonový š 100 mm v do 250 mm na tenkovrstvou maltu dl do 1000 mm</t>
  </si>
  <si>
    <t>-1490483410</t>
  </si>
  <si>
    <t>Překlady nenosné z pórobetonu osazené do tenkého maltového lože, výšky do 250 mm, šířky překladu 100 mm, délky překladu do 1000 mm</t>
  </si>
  <si>
    <t>https://podminky.urs.cz/item/CS_URS_2024_01/317142420</t>
  </si>
  <si>
    <t>317142422</t>
  </si>
  <si>
    <t>Překlad nenosný pórobetonový š 100 mm v do 250 mm na tenkovrstvou maltu dl přes 1000 do 1250 mm</t>
  </si>
  <si>
    <t>-316158308</t>
  </si>
  <si>
    <t>Překlady nenosné z pórobetonu osazené do tenkého maltového lože, výšky do 250 mm, šířky překladu 100 mm, délky překladu přes 1000 do 1250 mm</t>
  </si>
  <si>
    <t>https://podminky.urs.cz/item/CS_URS_2024_01/317142422</t>
  </si>
  <si>
    <t>317142442</t>
  </si>
  <si>
    <t>Překlad nenosný pórobetonový š 150 mm v do 250 mm na tenkovrstvou maltu dl přes 1000 do 1250 mm</t>
  </si>
  <si>
    <t>1845032655</t>
  </si>
  <si>
    <t>Překlady nenosné z pórobetonu osazené do tenkého maltového lože, výšky do 250 mm, šířky překladu 150 mm, délky překladu přes 1000 do 1250 mm</t>
  </si>
  <si>
    <t>https://podminky.urs.cz/item/CS_URS_2024_01/317142442</t>
  </si>
  <si>
    <t>317234410</t>
  </si>
  <si>
    <t>Vyzdívka mezi nosníky z cihel pálených na MC</t>
  </si>
  <si>
    <t>-535394627</t>
  </si>
  <si>
    <t>Vyzdívka mezi nosníky cihlami pálenými na maltu cementovou</t>
  </si>
  <si>
    <t>https://podminky.urs.cz/item/CS_URS_2024_01/317234410</t>
  </si>
  <si>
    <t>1,2*0,12*0,3</t>
  </si>
  <si>
    <t>317944321</t>
  </si>
  <si>
    <t>Válcované nosníky do č.12 dodatečně osazované do připravených otvorů</t>
  </si>
  <si>
    <t>1400256104</t>
  </si>
  <si>
    <t>Válcované nosníky dodatečně osazované do připravených otvorů bez zazdění hlav do č. 12</t>
  </si>
  <si>
    <t>https://podminky.urs.cz/item/CS_URS_2024_01/317944321</t>
  </si>
  <si>
    <t>1,2*2*0,0115</t>
  </si>
  <si>
    <t>13010714</t>
  </si>
  <si>
    <t>ocel profilová jakost S235JR (11 375) průřez I (IPN) 120</t>
  </si>
  <si>
    <t>191406848</t>
  </si>
  <si>
    <t>319201321</t>
  </si>
  <si>
    <t>Vyrovnání nerovného povrchu zdiva tl do 30 mm maltou</t>
  </si>
  <si>
    <t>-1775262949</t>
  </si>
  <si>
    <t>Vyrovnání nerovného povrchu vnitřního i vnějšího zdiva bez odsekání vadných cihel, maltou (s dodáním hmot) tl. do 30 mm</t>
  </si>
  <si>
    <t>https://podminky.urs.cz/item/CS_URS_2024_01/319201321</t>
  </si>
  <si>
    <t>2+2+0,9*0,3</t>
  </si>
  <si>
    <t>339921131</t>
  </si>
  <si>
    <t>Osazování betonových palisád do betonového základu v řadě výšky prvku do 0,5 m</t>
  </si>
  <si>
    <t>1685194567</t>
  </si>
  <si>
    <t>Osazování palisád betonových v řadě se zabetonováním výšky palisády do 500 mm</t>
  </si>
  <si>
    <t>https://podminky.urs.cz/item/CS_URS_2024_01/339921131</t>
  </si>
  <si>
    <t>1,6*2</t>
  </si>
  <si>
    <t>59229003</t>
  </si>
  <si>
    <t>palisáda hranatá betonová 160x160mm v 400mm přírodní</t>
  </si>
  <si>
    <t>183237757</t>
  </si>
  <si>
    <t>10+10</t>
  </si>
  <si>
    <t>339921132</t>
  </si>
  <si>
    <t>Osazování betonových palisád do betonového základu v řadě výšky prvku přes 0,5 do 1 m</t>
  </si>
  <si>
    <t>-72645546</t>
  </si>
  <si>
    <t>Osazování palisád betonových v řadě se zabetonováním výšky palisády přes 500 do 1000 mm</t>
  </si>
  <si>
    <t>https://podminky.urs.cz/item/CS_URS_2024_01/339921132</t>
  </si>
  <si>
    <t>(17+17)*0,16</t>
  </si>
  <si>
    <t>59229007</t>
  </si>
  <si>
    <t>palisáda hranatá betonová 160x160mm v 600mm přírodní</t>
  </si>
  <si>
    <t>-229164335</t>
  </si>
  <si>
    <t>17+17</t>
  </si>
  <si>
    <t>339921133</t>
  </si>
  <si>
    <t>Osazování betonových palisád do betonového základu v řadě výšky prvku přes 1 do 1,5 m</t>
  </si>
  <si>
    <t>424506575</t>
  </si>
  <si>
    <t>Osazování palisád betonových v řadě se zabetonováním výšky palisády přes 1000 do 1500 mm</t>
  </si>
  <si>
    <t>https://podminky.urs.cz/item/CS_URS_2024_01/339921133</t>
  </si>
  <si>
    <t>(43+43+18+18+7)*0,16</t>
  </si>
  <si>
    <t>59229005</t>
  </si>
  <si>
    <t>palisáda hranatá betonová 160x160mm v 1000mm přírodní</t>
  </si>
  <si>
    <t>83608551</t>
  </si>
  <si>
    <t>43+43</t>
  </si>
  <si>
    <t>59229008</t>
  </si>
  <si>
    <t>palisáda hranatá betonová 160x160mm v 1200mm přírodní</t>
  </si>
  <si>
    <t>545753053</t>
  </si>
  <si>
    <t>18+18+8</t>
  </si>
  <si>
    <t>342272225</t>
  </si>
  <si>
    <t>Příčka z pórobetonových hladkých tvárnic na tenkovrstvou maltu tl 100 mm</t>
  </si>
  <si>
    <t>-963286976</t>
  </si>
  <si>
    <t>Příčky z pórobetonových tvárnic hladkých na tenké maltové lože objemová hmotnost do 500 kg/m3, tloušťka příčky 100 mm</t>
  </si>
  <si>
    <t>https://podminky.urs.cz/item/CS_URS_2024_01/342272225</t>
  </si>
  <si>
    <t>(3,75+3,45+3,65+1,7+1,95+1,5+1,05)*3,75</t>
  </si>
  <si>
    <t>-7*0,7*1,97</t>
  </si>
  <si>
    <t>-1*0,9*1,7</t>
  </si>
  <si>
    <t>342272245</t>
  </si>
  <si>
    <t>Příčka z pórobetonových hladkých tvárnic na tenkovrstvou maltu tl 150 mm</t>
  </si>
  <si>
    <t>92541403</t>
  </si>
  <si>
    <t>Příčky z pórobetonových tvárnic hladkých na tenké maltové lože objemová hmotnost do 500 kg/m3, tloušťka příčky 150 mm</t>
  </si>
  <si>
    <t>https://podminky.urs.cz/item/CS_URS_2024_01/342272245</t>
  </si>
  <si>
    <t>(5,3+5)*3,75</t>
  </si>
  <si>
    <t>-1*0,9*1,97</t>
  </si>
  <si>
    <t>346244381</t>
  </si>
  <si>
    <t>Plentování jednostranné v do 200 mm válcovaných nosníků cihlami</t>
  </si>
  <si>
    <t>1449355969</t>
  </si>
  <si>
    <t>Plentování ocelových válcovaných nosníků jednostranné cihlami na maltu, výška stojiny do 200 mm</t>
  </si>
  <si>
    <t>https://podminky.urs.cz/item/CS_URS_2024_01/346244381</t>
  </si>
  <si>
    <t>1,2*0,12*2</t>
  </si>
  <si>
    <t>349231811</t>
  </si>
  <si>
    <t>Přizdívka ostění s ozubem z cihel tl přes 80 do 150 mm</t>
  </si>
  <si>
    <t>-596329015</t>
  </si>
  <si>
    <t>Přizdívka z cihel ostění s ozubem ve vybouraných otvorech, s vysekáním kapes pro zavázaní přes 80 do 150 mm</t>
  </si>
  <si>
    <t>https://podminky.urs.cz/item/CS_URS_2024_01/349231811</t>
  </si>
  <si>
    <t>(0,9+2+2)*0,15</t>
  </si>
  <si>
    <t>Vodorovné konstrukce</t>
  </si>
  <si>
    <t>46</t>
  </si>
  <si>
    <t>434313111</t>
  </si>
  <si>
    <t>Schody z vibrolisovaných prefabrikátů se zřízením podkladních stupňů z betonu C 12/15</t>
  </si>
  <si>
    <t>-1538912148</t>
  </si>
  <si>
    <t>Schody z vibrolisovaných prefabrikátů na cementovou maltu, s vyspárováním se zřízením podkladních stupňů z betonu tř. C 12/15</t>
  </si>
  <si>
    <t>https://podminky.urs.cz/item/CS_URS_2024_01/434313111</t>
  </si>
  <si>
    <t>2,75*5</t>
  </si>
  <si>
    <t>Komunikace pozemní</t>
  </si>
  <si>
    <t>47</t>
  </si>
  <si>
    <t>564760111</t>
  </si>
  <si>
    <t>Podklad z kameniva hrubého drceného vel. 16-32 mm plochy přes 100 m2 tl 200 mm</t>
  </si>
  <si>
    <t>-1440137112</t>
  </si>
  <si>
    <t>Podklad nebo kryt z kameniva hrubého drceného vel. 16-32 mm s rozprostřením a zhutněním plochy přes 100 m2, po zhutnění tl. 200 mm</t>
  </si>
  <si>
    <t>https://podminky.urs.cz/item/CS_URS_2024_01/564760111</t>
  </si>
  <si>
    <t>116,75</t>
  </si>
  <si>
    <t>48</t>
  </si>
  <si>
    <t>596811221</t>
  </si>
  <si>
    <t>Kladení betonové dlažby komunikací pro pěší do lože z kameniva velikosti přes 0,09 do 0,25 m2 pl přes 50 do 100 m2</t>
  </si>
  <si>
    <t>-815942682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</si>
  <si>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přes 50 do 100 m2</t>
  </si>
  <si>
    <t>https://podminky.urs.cz/item/CS_URS_2024_01/596811221</t>
  </si>
  <si>
    <t>49</t>
  </si>
  <si>
    <t>59245320</t>
  </si>
  <si>
    <t>dlažba chodníková betonová 400x400mm tl 50mm přírodní</t>
  </si>
  <si>
    <t>1333719946</t>
  </si>
  <si>
    <t>116,75*1,03 'Přepočtené koeficientem množství</t>
  </si>
  <si>
    <t>Úpravy povrchů, podlahy a osazování výplní</t>
  </si>
  <si>
    <t>50</t>
  </si>
  <si>
    <t>612142001</t>
  </si>
  <si>
    <t>Pletivo sklovláknité vnitřních stěn vtlačené do tmelu</t>
  </si>
  <si>
    <t>-966559564</t>
  </si>
  <si>
    <t>Pletivo vnitřních ploch v ploše nebo pruzích, na plném podkladu sklovláknité vtlačené do tmelu včetně tmelu stěn</t>
  </si>
  <si>
    <t>https://podminky.urs.cz/item/CS_URS_2024_01/612142001</t>
  </si>
  <si>
    <t>((3,75+3,45+3,65+1,7+1,95+1,5+1,05)*3,75)*2</t>
  </si>
  <si>
    <t>(-7*0,7*1,97)*2</t>
  </si>
  <si>
    <t>(-1*0,9*1,7)*2</t>
  </si>
  <si>
    <t>((5,3+5)*3,75)*2</t>
  </si>
  <si>
    <t>(-1*0,9*1,97)*2</t>
  </si>
  <si>
    <t>51</t>
  </si>
  <si>
    <t>612311131</t>
  </si>
  <si>
    <t>Vápenný štuk vnitřních stěn tloušťky do 3 mm</t>
  </si>
  <si>
    <t>1454742471</t>
  </si>
  <si>
    <t>Vápenný štuk vnitřních ploch tloušťky do 3 mm svislých konstrukcí stěn</t>
  </si>
  <si>
    <t>https://podminky.urs.cz/item/CS_URS_2024_01/612311131</t>
  </si>
  <si>
    <t>-29,2*2"obklady</t>
  </si>
  <si>
    <t>52</t>
  </si>
  <si>
    <t>612321111</t>
  </si>
  <si>
    <t>Vápenocementová omítka hrubá jednovrstvá zatřená vnitřních stěn nanášená ručně</t>
  </si>
  <si>
    <t>704566042</t>
  </si>
  <si>
    <t>Omítka vápenocementová vnitřních ploch nanášená ručně jednovrstvá, tloušťky do 10 mm hrubá zatřená svislých konstrukcí stěn</t>
  </si>
  <si>
    <t>https://podminky.urs.cz/item/CS_URS_2024_01/612321111</t>
  </si>
  <si>
    <t>53,1*4,45</t>
  </si>
  <si>
    <t>-3*2,35*2,2</t>
  </si>
  <si>
    <t>3*(2,35+2,2+2,2)*0,25</t>
  </si>
  <si>
    <t>-2,4*3,15</t>
  </si>
  <si>
    <t>(2,4+3,15+3,15)*0,25</t>
  </si>
  <si>
    <t>-1,7*2,1</t>
  </si>
  <si>
    <t>(1,7+2,1+2,1)*0,25</t>
  </si>
  <si>
    <t>16,2*3,75</t>
  </si>
  <si>
    <t>-2,22*3,1</t>
  </si>
  <si>
    <t>(2,22+3,1+3,1)*0,25</t>
  </si>
  <si>
    <t>-0,9*1,97</t>
  </si>
  <si>
    <t>17*3,75</t>
  </si>
  <si>
    <t>-2*0,9*1,05+(2*0,9+1,05+1,05)*0,25</t>
  </si>
  <si>
    <t>23,1*3,75</t>
  </si>
  <si>
    <t>-2*1,2*2,2+(2*(1,2+2,2+2,2)*0,25)</t>
  </si>
  <si>
    <t>-1,2*3,1+(1,2+3,1+3,1)*0,25</t>
  </si>
  <si>
    <t>53</t>
  </si>
  <si>
    <t>612321191</t>
  </si>
  <si>
    <t>Příplatek k vápenocementové omítce vnitřních stěn za každých dalších 5 mm tloušťky ručně</t>
  </si>
  <si>
    <t>-946937388</t>
  </si>
  <si>
    <t>Omítka vápenocementová vnitřních ploch nanášená ručně Příplatek k cenám za každých dalších i započatých 5 mm tloušťky omítky přes 10 mm stěn</t>
  </si>
  <si>
    <t>https://podminky.urs.cz/item/CS_URS_2024_01/612321191</t>
  </si>
  <si>
    <t>om_vc*4</t>
  </si>
  <si>
    <t>54</t>
  </si>
  <si>
    <t>612325101</t>
  </si>
  <si>
    <t>Vápenocementová hrubá omítka rýh ve stěnách š do 150 mm</t>
  </si>
  <si>
    <t>-1987614203</t>
  </si>
  <si>
    <t>Vápenocementová omítka rýh hrubá ve stěnách, šířky rýhy do 150 mm</t>
  </si>
  <si>
    <t>https://podminky.urs.cz/item/CS_URS_2024_01/612325101</t>
  </si>
  <si>
    <t>(91,5+5+15+203,25)*0,05"kabely</t>
  </si>
  <si>
    <t>(4,2+3+6,7+2+5*1+2)*0,15" voda</t>
  </si>
  <si>
    <t>(2,5+2+2,5+0,5+3*0,5)*0,07" kan</t>
  </si>
  <si>
    <t>(2,5+3+1,5)*0,1" kan</t>
  </si>
  <si>
    <t>55</t>
  </si>
  <si>
    <t>622121111</t>
  </si>
  <si>
    <t>Zatření spár cementovou maltou vnějších stěn z tvárnic nebo kamene</t>
  </si>
  <si>
    <t>1281835654</t>
  </si>
  <si>
    <t>Zatření spár vnějších povrchů cementovou maltou, ploch z tvárnic nebo kamene stěn</t>
  </si>
  <si>
    <t>https://podminky.urs.cz/item/CS_URS_2024_01/622121111</t>
  </si>
  <si>
    <t>56</t>
  </si>
  <si>
    <t>622131101</t>
  </si>
  <si>
    <t>Cementový postřik vnějších stěn nanášený celoplošně ručně</t>
  </si>
  <si>
    <t>2114581800</t>
  </si>
  <si>
    <t>Podkladní a spojovací vrstva vnějších omítaných ploch cementový postřik nanášený ručně celoplošně stěn</t>
  </si>
  <si>
    <t>https://podminky.urs.cz/item/CS_URS_2024_01/622131101</t>
  </si>
  <si>
    <t>57</t>
  </si>
  <si>
    <t>622142001</t>
  </si>
  <si>
    <t>Sklovláknité pletivo vnějších stěn vtlačené do tmelu</t>
  </si>
  <si>
    <t>146919065</t>
  </si>
  <si>
    <t>Pletivo vnějších ploch v ploše nebo pruzích, na plném podkladu sklovláknité vtlačené do tmelu stěn</t>
  </si>
  <si>
    <t>https://podminky.urs.cz/item/CS_URS_2024_01/622142001</t>
  </si>
  <si>
    <t>(0,45+0,3+0,45+0,3)*2*4,35</t>
  </si>
  <si>
    <t>0,3+0,3+0,3*7,07</t>
  </si>
  <si>
    <t>9,29</t>
  </si>
  <si>
    <t>8,63*0,15</t>
  </si>
  <si>
    <t>58</t>
  </si>
  <si>
    <t>622151001</t>
  </si>
  <si>
    <t>Penetrační akrylátový nátěr vnějších pastovitých tenkovrstvých omítek stěn</t>
  </si>
  <si>
    <t>145184921</t>
  </si>
  <si>
    <t>Penetrační nátěr vnějších pastovitých tenkovrstvých omítek akrylátový stěn</t>
  </si>
  <si>
    <t>https://podminky.urs.cz/item/CS_URS_2024_01/622151001</t>
  </si>
  <si>
    <t>59</t>
  </si>
  <si>
    <t>622151021</t>
  </si>
  <si>
    <t>Penetrační akrylátový nátěr vnějších mozaikových tenkovrstvých omítek stěn</t>
  </si>
  <si>
    <t>323359049</t>
  </si>
  <si>
    <t>Penetrační nátěr vnějších pastovitých tenkovrstvých omítek mozaikových akrylátový stěn</t>
  </si>
  <si>
    <t>https://podminky.urs.cz/item/CS_URS_2024_01/622151021</t>
  </si>
  <si>
    <t>60</t>
  </si>
  <si>
    <t>622211031</t>
  </si>
  <si>
    <t>Montáž kontaktního zateplení vnějších stěn lepením a mechanickým kotvením polystyrénových desek do betonu a zdiva tl přes 120 do 160 mm</t>
  </si>
  <si>
    <t>-1287907875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</si>
  <si>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</si>
  <si>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https://podminky.urs.cz/item/CS_URS_2024_01/622211031</t>
  </si>
  <si>
    <t>61</t>
  </si>
  <si>
    <t>28376424</t>
  </si>
  <si>
    <t>deska XPS hrana polodrážková a hladký povrch 300kPA λ=0,035 tl 140mm</t>
  </si>
  <si>
    <t>-1181549348</t>
  </si>
  <si>
    <t>9,65</t>
  </si>
  <si>
    <t>16,97*0,45</t>
  </si>
  <si>
    <t>17,287*1,05 'Přepočtené koeficientem množství</t>
  </si>
  <si>
    <t>62</t>
  </si>
  <si>
    <t>28376042</t>
  </si>
  <si>
    <t>deska EPS grafitová fasádní λ=0,032 tl 140mm</t>
  </si>
  <si>
    <t>-294419880</t>
  </si>
  <si>
    <t>16,97*4,65</t>
  </si>
  <si>
    <t>-1*2,2*3,02</t>
  </si>
  <si>
    <t>-2*0,82*1,01</t>
  </si>
  <si>
    <t>-1*0,42*1,01</t>
  </si>
  <si>
    <t>-2*1,12*2,16</t>
  </si>
  <si>
    <t>-1*1,12*3,06</t>
  </si>
  <si>
    <t>87,11</t>
  </si>
  <si>
    <t>149,032*1,05 'Přepočtené koeficientem množství</t>
  </si>
  <si>
    <t>63</t>
  </si>
  <si>
    <t>622212051</t>
  </si>
  <si>
    <t>Montáž kontaktního zateplení vnějšího ostění, nadpraží nebo parapetu hl. špalety do 400 mm lepením desek z polystyrenu tl do 40 mm</t>
  </si>
  <si>
    <t>1207349652</t>
  </si>
  <si>
    <t>Montáž kontaktního zateplení vnějšího ostění, nadpraží nebo parapetu lepením z polystyrenových desek (dodávka ve specifikaci) hloubky špalet přes 200 do 400 mm, tloušťky desek do 40 mm</t>
  </si>
  <si>
    <t>https://podminky.urs.cz/item/CS_URS_2024_01/622212051</t>
  </si>
  <si>
    <t>1*(2,2+2*3,02)</t>
  </si>
  <si>
    <t>2*(0,82+2*1,01)</t>
  </si>
  <si>
    <t>1*(0,42+2*1,01)</t>
  </si>
  <si>
    <t>2*(1,12+2*2,16)</t>
  </si>
  <si>
    <t>1*(1,12+2*3,06)</t>
  </si>
  <si>
    <t>64</t>
  </si>
  <si>
    <t>28376072</t>
  </si>
  <si>
    <t>deska EPS grafitová fasádní λ=0,030-0,031 tl 40mm</t>
  </si>
  <si>
    <t>-1718714799</t>
  </si>
  <si>
    <t>8,62*1,1 'Přepočtené koeficientem množství</t>
  </si>
  <si>
    <t>65</t>
  </si>
  <si>
    <t>622251101</t>
  </si>
  <si>
    <t>Příplatek k cenám kontaktního zateplení vnějších stěn za zápustnou montáž a použití tepelněizolačních zátek z polystyrenu</t>
  </si>
  <si>
    <t>1165382696</t>
  </si>
  <si>
    <t>Montáž kontaktního zateplení lepením a mechanickým kotvením Příplatek k cenám za zápustnou montáž kotev s použitím tepelněizolačních zátek na vnější stěny z polystyrenu</t>
  </si>
  <si>
    <t>https://podminky.urs.cz/item/CS_URS_2024_01/622251101</t>
  </si>
  <si>
    <t>66</t>
  </si>
  <si>
    <t>622252001</t>
  </si>
  <si>
    <t>Montáž profilů kontaktního zateplení připevněných mechanicky</t>
  </si>
  <si>
    <t>589656997</t>
  </si>
  <si>
    <t>Montáž profilů kontaktního zateplení zakládacích soklových připevněných hmoždinkami</t>
  </si>
  <si>
    <t>https://podminky.urs.cz/item/CS_URS_2024_01/622252001</t>
  </si>
  <si>
    <t>67</t>
  </si>
  <si>
    <t>59051634</t>
  </si>
  <si>
    <t>profil zakládací Al tl 1,0mm pro ETICS pro izolant tl 140mm</t>
  </si>
  <si>
    <t>-235358362</t>
  </si>
  <si>
    <t>20,27-2,2-1,1</t>
  </si>
  <si>
    <t>16,97*1,05 'Přepočtené koeficientem množství</t>
  </si>
  <si>
    <t>68</t>
  </si>
  <si>
    <t>622252002</t>
  </si>
  <si>
    <t>Montáž profilů kontaktního zateplení lepených</t>
  </si>
  <si>
    <t>-377842297</t>
  </si>
  <si>
    <t>Montáž profilů kontaktního zateplení ostatních stěnových, dilatačních apod. lepených do tmelu</t>
  </si>
  <si>
    <t>https://podminky.urs.cz/item/CS_URS_2024_01/622252002</t>
  </si>
  <si>
    <t>69</t>
  </si>
  <si>
    <t>59051476</t>
  </si>
  <si>
    <t>profil začišťovací PVC 9mm s výztužnou tkaninou pro ostění ETICS</t>
  </si>
  <si>
    <t>-1005197965</t>
  </si>
  <si>
    <t>34,48*1,05 'Přepočtené koeficientem množství</t>
  </si>
  <si>
    <t>70</t>
  </si>
  <si>
    <t>59051512</t>
  </si>
  <si>
    <t>profil začišťovací s okapnicí PVC s výztužnou tkaninou pro parapet ETICS</t>
  </si>
  <si>
    <t>-2039117749</t>
  </si>
  <si>
    <t>1*(2,2)</t>
  </si>
  <si>
    <t>2*(0,82)</t>
  </si>
  <si>
    <t>1*(0,42)</t>
  </si>
  <si>
    <t>2*(1,12)</t>
  </si>
  <si>
    <t>1*(1,12)</t>
  </si>
  <si>
    <t>7,62*1,05 'Přepočtené koeficientem množství</t>
  </si>
  <si>
    <t>71</t>
  </si>
  <si>
    <t>63127416</t>
  </si>
  <si>
    <t>profil rohový PVC 23x23mm s výztužnou tkaninou š 100mm pro ETICS</t>
  </si>
  <si>
    <t>389118679</t>
  </si>
  <si>
    <t>1*(2,2+2)</t>
  </si>
  <si>
    <t>2*(2*1,01)</t>
  </si>
  <si>
    <t>1*(2*1,01)</t>
  </si>
  <si>
    <t>2*(2*2,16)</t>
  </si>
  <si>
    <t>1*(2*3,06)</t>
  </si>
  <si>
    <t>25,02*1,05 'Přepočtené koeficientem množství</t>
  </si>
  <si>
    <t>72</t>
  </si>
  <si>
    <t>59051510</t>
  </si>
  <si>
    <t>profil začišťovací s okapnicí PVC s výztužnou tkaninou pro nadpraží ETICS</t>
  </si>
  <si>
    <t>-196196388</t>
  </si>
  <si>
    <t>73</t>
  </si>
  <si>
    <t>622321101</t>
  </si>
  <si>
    <t>Vápenocementová omítka hrubá jednovrstvá nezatřená vnějších stěn nanášená ručně</t>
  </si>
  <si>
    <t>466060429</t>
  </si>
  <si>
    <t>Omítka vápenocementová vnějších ploch nanášená ručně jednovrstvá, tloušťky do 15 mm hrubá nezatřená stěn</t>
  </si>
  <si>
    <t>https://podminky.urs.cz/item/CS_URS_2024_01/622321101</t>
  </si>
  <si>
    <t>87,11+9,65</t>
  </si>
  <si>
    <t>74</t>
  </si>
  <si>
    <t>622321191</t>
  </si>
  <si>
    <t>Příplatek k vápenocementové omítce vnějších stěn za každých dalších 5 mm tloušťky ručně</t>
  </si>
  <si>
    <t>-555231278</t>
  </si>
  <si>
    <t>Omítka vápenocementová vnějších ploch nanášená ručně Příplatek k cenám za každých dalších i započatých 5 mm tloušťky omítky přes 15 mm stěn</t>
  </si>
  <si>
    <t>https://podminky.urs.cz/item/CS_URS_2024_01/622321191</t>
  </si>
  <si>
    <t>96,76*3</t>
  </si>
  <si>
    <t>75</t>
  </si>
  <si>
    <t>622511112</t>
  </si>
  <si>
    <t>Tenkovrstvá akrylátová mozaiková střednězrnná omítka vnějších stěn</t>
  </si>
  <si>
    <t>1428893553</t>
  </si>
  <si>
    <t>Omítka tenkovrstvá akrylátová vnějších ploch probarvená bez penetrace mozaiková střednězrnná stěn</t>
  </si>
  <si>
    <t>https://podminky.urs.cz/item/CS_URS_2024_01/622511112</t>
  </si>
  <si>
    <t>16,97*4,4</t>
  </si>
  <si>
    <t>1*(2,2+2*3,02)*0,35</t>
  </si>
  <si>
    <t>2*(0,82+2*1,01)*0,35</t>
  </si>
  <si>
    <t>1*(0,42+2*1,01)*0,35</t>
  </si>
  <si>
    <t>2*(1,12+2*2,16)*0,35</t>
  </si>
  <si>
    <t>1*(1,12+2*3,06)*0,35</t>
  </si>
  <si>
    <t>26,356</t>
  </si>
  <si>
    <t>76</t>
  </si>
  <si>
    <t>622531022</t>
  </si>
  <si>
    <t>Tenkovrstvá silikonová zatíraná omítka zrnitost 2,0 mm vnějších stěn</t>
  </si>
  <si>
    <t>-1789223324</t>
  </si>
  <si>
    <t>Omítka tenkovrstvá silikonová vnějších ploch probarvená bez penetrace zatíraná (škrábaná), zrnitost 2,0 mm stěn</t>
  </si>
  <si>
    <t>https://podminky.urs.cz/item/CS_URS_2024_01/622531022</t>
  </si>
  <si>
    <t>16,97*0,7</t>
  </si>
  <si>
    <t>77</t>
  </si>
  <si>
    <t>629991011</t>
  </si>
  <si>
    <t>Zakrytí výplní otvorů a svislých ploch fólií přilepenou lepící páskou</t>
  </si>
  <si>
    <t>2007754225</t>
  </si>
  <si>
    <t>Zakrytí vnějších ploch před znečištěním včetně pozdějšího odkrytí výplní otvorů a svislých ploch fólií přilepenou lepící páskou</t>
  </si>
  <si>
    <t>https://podminky.urs.cz/item/CS_URS_2024_01/629991011</t>
  </si>
  <si>
    <t>1*2,2*3,02</t>
  </si>
  <si>
    <t>2*0,82*1,01</t>
  </si>
  <si>
    <t>1*0,42*1,01</t>
  </si>
  <si>
    <t>2*1,12*2,16</t>
  </si>
  <si>
    <t>1*1,12*3,06</t>
  </si>
  <si>
    <t>78</t>
  </si>
  <si>
    <t>632441220</t>
  </si>
  <si>
    <t>Potěr anhydritový samonivelační litý C25 přes 45 do 50 mm</t>
  </si>
  <si>
    <t>-1564470491</t>
  </si>
  <si>
    <t>Potěr anhydritový samonivelační litý tř. C 25, tl. přes 45 do 50 mm</t>
  </si>
  <si>
    <t>https://podminky.urs.cz/item/CS_URS_2024_01/632441220</t>
  </si>
  <si>
    <t>242,22</t>
  </si>
  <si>
    <t>79</t>
  </si>
  <si>
    <t>634111113</t>
  </si>
  <si>
    <t>Obvodová dilatace pružnou těsnicí páskou mezi stěnou a mazaninou nebo potěrem v 80 mm</t>
  </si>
  <si>
    <t>-517097340</t>
  </si>
  <si>
    <t>Obvodová dilatace mezi stěnou a mazaninou nebo potěrem pružnou těsnicí páskou na bázi syntetického kaučuku výšky 80 mm</t>
  </si>
  <si>
    <t>https://podminky.urs.cz/item/CS_URS_2024_01/634111113</t>
  </si>
  <si>
    <t>80</t>
  </si>
  <si>
    <t>634663111</t>
  </si>
  <si>
    <t>Výplň dilatačních spar šířky do 10 mm v mazaninách polyuretovou samonivelační hmotou</t>
  </si>
  <si>
    <t>534832096</t>
  </si>
  <si>
    <t>Výplň dilatačních spar mazanin polyuretanovou samonivelační hmotou, šířka spáry do 10 mm</t>
  </si>
  <si>
    <t>https://podminky.urs.cz/item/CS_URS_2024_01/634663111</t>
  </si>
  <si>
    <t>81</t>
  </si>
  <si>
    <t>634911113</t>
  </si>
  <si>
    <t>Řezání dilatačních spár š 5 mm hl přes 20 do 50 mm v čerstvé betonové mazanině</t>
  </si>
  <si>
    <t>186275493</t>
  </si>
  <si>
    <t>Řezání dilatačních nebo smršťovacích spár v čerstvé betonové mazanině nebo potěru šířky do 5 mm, hloubky přes 20 do 50 mm</t>
  </si>
  <si>
    <t>https://podminky.urs.cz/item/CS_URS_2024_01/634911113</t>
  </si>
  <si>
    <t>82</t>
  </si>
  <si>
    <t>642942111</t>
  </si>
  <si>
    <t>Osazování zárubní nebo rámů dveřních kovových do 2,5 m2 na MC</t>
  </si>
  <si>
    <t>1066724081</t>
  </si>
  <si>
    <t>Osazování zárubní nebo rámů kovových dveřních lisovaných nebo z úhelníků bez dveřních křídel na cementovou maltu, plochy otvoru do 2,5 m2</t>
  </si>
  <si>
    <t>https://podminky.urs.cz/item/CS_URS_2024_01/642942111</t>
  </si>
  <si>
    <t>83</t>
  </si>
  <si>
    <t>55331481</t>
  </si>
  <si>
    <t>zárubeň jednokřídlá ocelová pro zdění tl stěny 75-100mm rozměru 700/1970, 2100mm</t>
  </si>
  <si>
    <t>394119580</t>
  </si>
  <si>
    <t>84</t>
  </si>
  <si>
    <t>55331483</t>
  </si>
  <si>
    <t>zárubeň jednokřídlá ocelová pro zdění tl stěny 75-100mm rozměru 900/1970, 2100mm</t>
  </si>
  <si>
    <t>-565550246</t>
  </si>
  <si>
    <t>85</t>
  </si>
  <si>
    <t>55331488</t>
  </si>
  <si>
    <t>zárubeň jednokřídlá ocelová pro zdění tl stěny 110-150mm rozměru 900/1970, 2100mm</t>
  </si>
  <si>
    <t>838721999</t>
  </si>
  <si>
    <t>Ostatní konstrukce a práce, bourání</t>
  </si>
  <si>
    <t>86</t>
  </si>
  <si>
    <t>916231213</t>
  </si>
  <si>
    <t>Osazení chodníkového obrubníku betonového stojatého s boční opěrou do lože z betonu prostého</t>
  </si>
  <si>
    <t>1098858204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</si>
  <si>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</si>
  <si>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</si>
  <si>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2,6*2</t>
  </si>
  <si>
    <t>87</t>
  </si>
  <si>
    <t>59217008</t>
  </si>
  <si>
    <t>obrubník parkový betonový 1000x80x200mm</t>
  </si>
  <si>
    <t>-1317900880</t>
  </si>
  <si>
    <t>5,2*1,02 'Přepočtené koeficientem množství</t>
  </si>
  <si>
    <t>88</t>
  </si>
  <si>
    <t>941211112</t>
  </si>
  <si>
    <t>Montáž lešení řadového rámového lehkého zatížení do 200 kg/m2 š od 0,6 do 0,9 m v přes 10 do 25 m</t>
  </si>
  <si>
    <t>-880485481</t>
  </si>
  <si>
    <t>Lešení řadové rámové lehké pracovní s podlahami s provozním zatížením tř. 3 do 200 kg/m2 šířky tř. SW06 od 0,6 do 0,9 m výšky přes 10 do 25 m montáž</t>
  </si>
  <si>
    <t>https://podminky.urs.cz/item/CS_URS_2024_01/941211112</t>
  </si>
  <si>
    <t>20,27*5,1</t>
  </si>
  <si>
    <t>89</t>
  </si>
  <si>
    <t>941211211</t>
  </si>
  <si>
    <t>Příplatek k lešení řadovému rámovému lehkému do 200 kg/m2 š od 0,6 do 0,9 m v do 10 m za každý den použití</t>
  </si>
  <si>
    <t>-1830159452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</si>
  <si>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</si>
  <si>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https://podminky.urs.cz/item/CS_URS_2024_01/941211211</t>
  </si>
  <si>
    <t>200,137*60 'Přepočtené koeficientem množství</t>
  </si>
  <si>
    <t>90</t>
  </si>
  <si>
    <t>941211812</t>
  </si>
  <si>
    <t>Demontáž lešení řadového rámového lehkého zatížení do 200 kg/m2 š od 0,6 do 0,9 m v přes 10 do 25 m</t>
  </si>
  <si>
    <t>-363219971</t>
  </si>
  <si>
    <t>Lešení řadové rámové lehké pracovní s podlahami s provozním zatížením tř. 3 do 200 kg/m2 šířky tř. SW06 od 0,6 do 0,9 m výšky přes 10 do 25 m demontáž</t>
  </si>
  <si>
    <t>https://podminky.urs.cz/item/CS_URS_2024_01/941211812</t>
  </si>
  <si>
    <t>91</t>
  </si>
  <si>
    <t>944511111</t>
  </si>
  <si>
    <t>Montáž ochranné sítě z textilie z umělých vláken</t>
  </si>
  <si>
    <t>1301619962</t>
  </si>
  <si>
    <t>Síť ochranná zavěšená na konstrukci lešení z textilie z umělých vláken montáž</t>
  </si>
  <si>
    <t>https://podminky.urs.cz/item/CS_URS_2024_01/944511111</t>
  </si>
  <si>
    <t>92</t>
  </si>
  <si>
    <t>944511211</t>
  </si>
  <si>
    <t>Příplatek k ochranné síti za každý den použití</t>
  </si>
  <si>
    <t>1944409143</t>
  </si>
  <si>
    <t>Síť ochranná zavěšená na konstrukci lešení z textilie z umělých vláken příplatek k ceně za každý den použití</t>
  </si>
  <si>
    <t>https://podminky.urs.cz/item/CS_URS_2024_01/944511211</t>
  </si>
  <si>
    <t>93</t>
  </si>
  <si>
    <t>944511811</t>
  </si>
  <si>
    <t>Demontáž ochranné sítě z textilie z umělých vláken</t>
  </si>
  <si>
    <t>2073810038</t>
  </si>
  <si>
    <t>Síť ochranná zavěšená na konstrukci lešení z textilie z umělých vláken demontáž</t>
  </si>
  <si>
    <t>https://podminky.urs.cz/item/CS_URS_2024_01/944511811</t>
  </si>
  <si>
    <t>94</t>
  </si>
  <si>
    <t>952901111</t>
  </si>
  <si>
    <t>Vyčištění budov bytové a občanské výstavby při výšce podlaží do 4 m</t>
  </si>
  <si>
    <t>314393993</t>
  </si>
  <si>
    <t>Vyčištění budov nebo objektů před předáním do užívání budov bytové nebo občanské výstavby, světlé výšky podlaží do 4 m</t>
  </si>
  <si>
    <t>https://podminky.urs.cz/item/CS_URS_2024_01/952901111</t>
  </si>
  <si>
    <t>95</t>
  </si>
  <si>
    <t>953942425</t>
  </si>
  <si>
    <t>Osazování rámů litinových poklopů kouřových kanálů</t>
  </si>
  <si>
    <t>1693302461</t>
  </si>
  <si>
    <t>Osazování drobných kovových předmětů se zalitím maltou cementovou, do vysekaných kapes nebo připravených otvorů rámů litinových poklopů v podlahách nebo čisticích dvířek v kouřových kanálech</t>
  </si>
  <si>
    <t>https://podminky.urs.cz/item/CS_URS_2024_01/953942425</t>
  </si>
  <si>
    <t>96</t>
  </si>
  <si>
    <t>95001</t>
  </si>
  <si>
    <t>Poklop pro zadláždění z pozinkované oceli nebo nerezu určené k předláždění dlažbou do síly 10 mm, 600x900 mm</t>
  </si>
  <si>
    <t>ks</t>
  </si>
  <si>
    <t>524013509</t>
  </si>
  <si>
    <t>97</t>
  </si>
  <si>
    <t>953943211</t>
  </si>
  <si>
    <t>Osazování hasicího přístroje</t>
  </si>
  <si>
    <t>457030921</t>
  </si>
  <si>
    <t>Osazování drobných kovových předmětů kotvených do stěny hasicího přístroje</t>
  </si>
  <si>
    <t>https://podminky.urs.cz/item/CS_URS_2024_01/953943211</t>
  </si>
  <si>
    <t>98</t>
  </si>
  <si>
    <t>44932114</t>
  </si>
  <si>
    <t>přístroj hasicí ruční práškový PG 6 LE</t>
  </si>
  <si>
    <t>-1060714480</t>
  </si>
  <si>
    <t>99</t>
  </si>
  <si>
    <t>962031132</t>
  </si>
  <si>
    <t>Bourání příček nebo přizdívek z cihel pálených tl do 100 mm</t>
  </si>
  <si>
    <t>615047519</t>
  </si>
  <si>
    <t>Bourání příček nebo přizdívek z cihel pálených plných nebo dutých, tl. do 100 mm</t>
  </si>
  <si>
    <t>https://podminky.urs.cz/item/CS_URS_2024_01/962031132</t>
  </si>
  <si>
    <t>0,9*1,05</t>
  </si>
  <si>
    <t>2,8*3,75</t>
  </si>
  <si>
    <t>100</t>
  </si>
  <si>
    <t>962032230</t>
  </si>
  <si>
    <t>Bourání zdiva z cihel pálených nebo vápenopískových na MV nebo MVC do 1 m3</t>
  </si>
  <si>
    <t>1880961815</t>
  </si>
  <si>
    <t>Bourání zdiva nadzákladového z cihel pálených plných nebo lícových nebo vápenopískových, na maltu vápennou nebo vápenocementovou, objemu do 1 m3</t>
  </si>
  <si>
    <t>https://podminky.urs.cz/item/CS_URS_2024_01/962032230</t>
  </si>
  <si>
    <t>0,9*1,05*0,3</t>
  </si>
  <si>
    <t>101</t>
  </si>
  <si>
    <t>962032231</t>
  </si>
  <si>
    <t>Bourání zdiva z cihel pálených nebo vápenopískových na MV nebo MVC přes 1 m3</t>
  </si>
  <si>
    <t>-1558193113</t>
  </si>
  <si>
    <t>Bourání zdiva nadzákladového z cihel pálených plných nebo lícových nebo vápenopískových, na maltu vápennou nebo vápenocementovou, objemu přes 1 m3</t>
  </si>
  <si>
    <t>https://podminky.urs.cz/item/CS_URS_2024_01/962032231</t>
  </si>
  <si>
    <t>4,55*3,75*0,3</t>
  </si>
  <si>
    <t>102</t>
  </si>
  <si>
    <t>964011221</t>
  </si>
  <si>
    <t>Vybourání ŽB překladů prefabrikovaných dl do 3 m hmotnosti do 75 kg/m</t>
  </si>
  <si>
    <t>-1284123067</t>
  </si>
  <si>
    <t>Vybourání železobetonových prefabrikovaných překladů uložených ve zdivu, délky do 3 m, hmotnosti do 75 kg/m</t>
  </si>
  <si>
    <t>https://podminky.urs.cz/item/CS_URS_2024_01/964011221</t>
  </si>
  <si>
    <t>1,2*0,3*0,25</t>
  </si>
  <si>
    <t>103</t>
  </si>
  <si>
    <t>965043441</t>
  </si>
  <si>
    <t>Bourání podkladů pod dlažby betonových s potěrem nebo teracem tl do 150 mm pl přes 4 m2</t>
  </si>
  <si>
    <t>-395072313</t>
  </si>
  <si>
    <t>Bourání mazanin betonových s potěrem nebo teracem tl. do 150 mm, plochy přes 4 m2</t>
  </si>
  <si>
    <t>https://podminky.urs.cz/item/CS_URS_2024_01/965043441</t>
  </si>
  <si>
    <t>243,97*0,15</t>
  </si>
  <si>
    <t>104</t>
  </si>
  <si>
    <t>965049112</t>
  </si>
  <si>
    <t>Příplatek k bourání betonových mazanin za bourání mazanin se svařovanou sítí tl přes 100 mm</t>
  </si>
  <si>
    <t>1887794250</t>
  </si>
  <si>
    <t>Bourání mazanin Příplatek k cenám za bourání mazanin betonových se svařovanou sítí, tl. přes 100 mm</t>
  </si>
  <si>
    <t>https://podminky.urs.cz/item/CS_URS_2024_01/965049112</t>
  </si>
  <si>
    <t>105</t>
  </si>
  <si>
    <t>965081413</t>
  </si>
  <si>
    <t>Bourání podlah litých xylolitových plochy přes 1 m2</t>
  </si>
  <si>
    <t>1980908355</t>
  </si>
  <si>
    <t>Bourání litých podlah xylolitových, plochy přes 1 m2</t>
  </si>
  <si>
    <t>https://podminky.urs.cz/item/CS_URS_2024_01/965081413</t>
  </si>
  <si>
    <t>106</t>
  </si>
  <si>
    <t>966032911</t>
  </si>
  <si>
    <t>Odsekání říms podokenních nebo přesokenních předsazených do 80 mm</t>
  </si>
  <si>
    <t>-772362968</t>
  </si>
  <si>
    <t>Odsekání říms podokenních nebo nadokenních předsazených přes líc zdiva do 80 mm</t>
  </si>
  <si>
    <t>https://podminky.urs.cz/item/CS_URS_2024_01/966032911</t>
  </si>
  <si>
    <t>107</t>
  </si>
  <si>
    <t>966080103</t>
  </si>
  <si>
    <t>Bourání kontaktního zateplení z polystyrenových desek tl přes 60 do 120 mm</t>
  </si>
  <si>
    <t>1483947127</t>
  </si>
  <si>
    <t>Bourání kontaktního zateplení včetně povrchové úpravy omítkou nebo nátěrem z polystyrénových desek, tloušťky přes 60 do 120 mm</t>
  </si>
  <si>
    <t>https://podminky.urs.cz/item/CS_URS_2024_01/966080103</t>
  </si>
  <si>
    <t>11,9*4,5</t>
  </si>
  <si>
    <t>108</t>
  </si>
  <si>
    <t>968062354</t>
  </si>
  <si>
    <t>Vybourání dřevěných rámů oken dvojitých včetně křídel pl do 1 m2</t>
  </si>
  <si>
    <t>-240700624</t>
  </si>
  <si>
    <t>Vybourání dřevěných rámů oken s křídly, dveřních zárubní, vrat, stěn, ostění nebo obkladů rámů oken s křídly dvojitých, plochy do 1 m2</t>
  </si>
  <si>
    <t>https://podminky.urs.cz/item/CS_URS_2024_01/968062354</t>
  </si>
  <si>
    <t>0,9*1,05*2</t>
  </si>
  <si>
    <t>109</t>
  </si>
  <si>
    <t>968062455</t>
  </si>
  <si>
    <t>Vybourání dřevěných dveřních zárubní pl do 2 m2</t>
  </si>
  <si>
    <t>409680309</t>
  </si>
  <si>
    <t>Vybourání dřevěných rámů oken s křídly, dveřních zárubní, vrat, stěn, ostění nebo obkladů dveřních zárubní, plochy do 2 m2</t>
  </si>
  <si>
    <t>https://podminky.urs.cz/item/CS_URS_2024_01/968062455</t>
  </si>
  <si>
    <t>3*0,8*1,97</t>
  </si>
  <si>
    <t>110</t>
  </si>
  <si>
    <t>968062456</t>
  </si>
  <si>
    <t>Vybourání dřevěných dveřních zárubní pl přes 2 m2</t>
  </si>
  <si>
    <t>-589671189</t>
  </si>
  <si>
    <t>Vybourání dřevěných rámů oken s křídly, dveřních zárubní, vrat, stěn, ostění nebo obkladů dveřních zárubní, plochy přes 2 m2</t>
  </si>
  <si>
    <t>https://podminky.urs.cz/item/CS_URS_2024_01/968062456</t>
  </si>
  <si>
    <t>111</t>
  </si>
  <si>
    <t>968072455</t>
  </si>
  <si>
    <t>Vybourání kovových dveřních zárubní pl do 2 m2</t>
  </si>
  <si>
    <t>-496671944</t>
  </si>
  <si>
    <t>Vybourání kovových rámů oken s křídly, dveřních zárubní, vrat, stěn, ostění nebo obkladů dveřních zárubní, plochy do 2 m2</t>
  </si>
  <si>
    <t>https://podminky.urs.cz/item/CS_URS_2024_01/968072455</t>
  </si>
  <si>
    <t>112</t>
  </si>
  <si>
    <t>973032616</t>
  </si>
  <si>
    <t>Vysekání kapes pro špalíky a krabice ve zdivu z dutých cihel nebo tvárnic do 100x100x50 mm</t>
  </si>
  <si>
    <t>-2018716051</t>
  </si>
  <si>
    <t>Vysekání kapes ve zdivu z dutých cihel nebo tvárnic pro špalíky a krabice, velikosti do 100x100x50 mm</t>
  </si>
  <si>
    <t>https://podminky.urs.cz/item/CS_URS_2024_01/973032616</t>
  </si>
  <si>
    <t>24+47</t>
  </si>
  <si>
    <t>113</t>
  </si>
  <si>
    <t>974032134</t>
  </si>
  <si>
    <t>Vysekání rýh ve stěnách nebo příčkách z dutých cihel nebo tvárnic hl do 50 mm š 150 mm</t>
  </si>
  <si>
    <t>-1052558597</t>
  </si>
  <si>
    <t>Vysekání rýh ve stěnách nebo příčkách z dutých cihel, tvárnic, desek z dutých cihel nebo tvárnic do hl. 50 mm a šířky do 150 mm</t>
  </si>
  <si>
    <t>https://podminky.urs.cz/item/CS_URS_2024_01/974032134</t>
  </si>
  <si>
    <t>4,2+3+6,7+2+5*1+2</t>
  </si>
  <si>
    <t>114</t>
  </si>
  <si>
    <t>974032142</t>
  </si>
  <si>
    <t>Vysekání rýh ve stěnách nebo příčkách z dutých cihel nebo tvárnic hl do 70 mm š do 70 mm</t>
  </si>
  <si>
    <t>-1826167679</t>
  </si>
  <si>
    <t>Vysekání rýh ve stěnách nebo příčkách z dutých cihel, tvárnic, desek z dutých cihel nebo tvárnic do hl. 70 mm a šířky do 70 mm</t>
  </si>
  <si>
    <t>https://podminky.urs.cz/item/CS_URS_2024_01/974032142</t>
  </si>
  <si>
    <t>2,5+2+2,5+0,5+3*0,5</t>
  </si>
  <si>
    <t>2,5+3+1,5</t>
  </si>
  <si>
    <t>115</t>
  </si>
  <si>
    <t>977332111</t>
  </si>
  <si>
    <t>Frézování drážek ve stěnách z cihel do 30x30 mm</t>
  </si>
  <si>
    <t>2014291725</t>
  </si>
  <si>
    <t>Frézování drážek pro vodiče ve stěnách z cihel, rozměru do 30x30 mm</t>
  </si>
  <si>
    <t>https://podminky.urs.cz/item/CS_URS_2024_01/977332111</t>
  </si>
  <si>
    <t>91,5+5+15+203,25</t>
  </si>
  <si>
    <t>116</t>
  </si>
  <si>
    <t>978013191</t>
  </si>
  <si>
    <t>Otlučení (osekání) vnitřní vápenné nebo vápenocementové omítky stěn v rozsahu přes 50 do 100 %</t>
  </si>
  <si>
    <t>-1239134288</t>
  </si>
  <si>
    <t>Otlučení vápenných nebo vápenocementových omítek vnitřních ploch stěn s vyškrabáním spar, s očištěním zdiva, v rozsahu přes 50 do 100 %</t>
  </si>
  <si>
    <t>https://podminky.urs.cz/item/CS_URS_2024_01/978013191</t>
  </si>
  <si>
    <t>(16,2+11,8+9,2+34,3)*3,75</t>
  </si>
  <si>
    <t>-3*2,35*2,2+(2,35+2,2+2,2)*0,25</t>
  </si>
  <si>
    <t>-2*1,7*2,1+(1,7+2,1+2,1)*0,4</t>
  </si>
  <si>
    <t>-6*0,8*1,97</t>
  </si>
  <si>
    <t>-4*2,4*3,15+(2,4+3,15+3,15)*0,4</t>
  </si>
  <si>
    <t>-3*1,2*2,2+(3*(1,2+2,2+2,2)*0,25)</t>
  </si>
  <si>
    <t>-2*0,9*1,05+(2*(0,9+1,05+1,05)*0,25)</t>
  </si>
  <si>
    <t>-1*2,3*3,1+(2,3+3,1+3,1)*0,25</t>
  </si>
  <si>
    <t>117</t>
  </si>
  <si>
    <t>985131111</t>
  </si>
  <si>
    <t>Očištění ploch stěn, rubu kleneb a podlah tlakovou vodou</t>
  </si>
  <si>
    <t>811909768</t>
  </si>
  <si>
    <t>https://podminky.urs.cz/item/CS_URS_2024_01/985131111</t>
  </si>
  <si>
    <t>997</t>
  </si>
  <si>
    <t>Přesun sutě</t>
  </si>
  <si>
    <t>118</t>
  </si>
  <si>
    <t>997013211</t>
  </si>
  <si>
    <t>Vnitrostaveništní doprava suti a vybouraných hmot pro budovy v do 6 m ručně</t>
  </si>
  <si>
    <t>-1549551370</t>
  </si>
  <si>
    <t>Vnitrostaveništní doprava suti a vybouraných hmot vodorovně do 50 m s naložením ručně pro budovy a haly výšky do 6 m</t>
  </si>
  <si>
    <t>https://podminky.urs.cz/item/CS_URS_2024_01/997013211</t>
  </si>
  <si>
    <t>119</t>
  </si>
  <si>
    <t>997013501</t>
  </si>
  <si>
    <t>Odvoz suti a vybouraných hmot na skládku nebo meziskládku do 1 km se složením</t>
  </si>
  <si>
    <t>456223321</t>
  </si>
  <si>
    <t>Odvoz suti a vybouraných hmot na skládku nebo meziskládku se složením, na vzdálenost do 1 km</t>
  </si>
  <si>
    <t>https://podminky.urs.cz/item/CS_URS_2024_01/997013501</t>
  </si>
  <si>
    <t>120</t>
  </si>
  <si>
    <t>997013509</t>
  </si>
  <si>
    <t>Příplatek k odvozu suti a vybouraných hmot na skládku ZKD 1 km přes 1 km</t>
  </si>
  <si>
    <t>814745665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</si>
  <si>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</si>
  <si>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</si>
  <si>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126,846*27 'Přepočtené koeficientem množství</t>
  </si>
  <si>
    <t>121</t>
  </si>
  <si>
    <t>997013631</t>
  </si>
  <si>
    <t>Poplatek za uložení na skládce (skládkovné) stavebního odpadu směsného kód odpadu 17 09 04</t>
  </si>
  <si>
    <t>-285705120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</si>
  <si>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</si>
  <si>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</si>
  <si>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998</t>
  </si>
  <si>
    <t>Přesun hmot</t>
  </si>
  <si>
    <t>122</t>
  </si>
  <si>
    <t>998011001</t>
  </si>
  <si>
    <t>Přesun hmot pro budovy zděné v do 6 m</t>
  </si>
  <si>
    <t>-1924363298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</si>
  <si>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</si>
  <si>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https://podminky.urs.cz/item/CS_URS_2024_01/998011001</t>
  </si>
  <si>
    <t>711</t>
  </si>
  <si>
    <t>Izolace proti vodě, vlhkosti a plynům</t>
  </si>
  <si>
    <t>123</t>
  </si>
  <si>
    <t>711111001</t>
  </si>
  <si>
    <t>Provedení izolace proti zemní vlhkosti vodorovné za studena nátěrem penetračním</t>
  </si>
  <si>
    <t>1532090411</t>
  </si>
  <si>
    <t>Provedení izolace proti zemní vlhkosti natěradly a tmely za studena na ploše vodorovné V nátěrem penetračním</t>
  </si>
  <si>
    <t>https://podminky.urs.cz/item/CS_URS_2024_01/711111001</t>
  </si>
  <si>
    <t>(17,22+8,6+13,9+13,4+4,6+8,5+10,3+27,9+53,75)*0,2</t>
  </si>
  <si>
    <t>124</t>
  </si>
  <si>
    <t>11163150</t>
  </si>
  <si>
    <t>lak penetrační asfaltový</t>
  </si>
  <si>
    <t>788419741</t>
  </si>
  <si>
    <t>273,854*0,00033 'Přepočtené koeficientem množství</t>
  </si>
  <si>
    <t>125</t>
  </si>
  <si>
    <t>711141559</t>
  </si>
  <si>
    <t>Provedení izolace proti zemní vlhkosti pásy přitavením vodorovné NAIP</t>
  </si>
  <si>
    <t>284788525</t>
  </si>
  <si>
    <t>Provedení izolace proti zemní vlhkosti pásy přitavením NAIP na ploše vodorovné V</t>
  </si>
  <si>
    <t>https://podminky.urs.cz/item/CS_URS_2024_01/711141559</t>
  </si>
  <si>
    <t>242,2</t>
  </si>
  <si>
    <t>273,834*2 'Přepočtené koeficientem množství</t>
  </si>
  <si>
    <t>126</t>
  </si>
  <si>
    <t>62832134</t>
  </si>
  <si>
    <t>pás asfaltový natavitelný oxidovaný s vložkou ze skleněné rohože typu V60 s jemnozrnným minerálním posypem tl 4,0mm</t>
  </si>
  <si>
    <t>-1270582350</t>
  </si>
  <si>
    <t>273,834*1,1655 'Přepočtené koeficientem množství</t>
  </si>
  <si>
    <t>127</t>
  </si>
  <si>
    <t>998711121</t>
  </si>
  <si>
    <t>Přesun hmot tonážní pro izolace proti vodě, vlhkosti a plynům ruční v objektech v do 6 m</t>
  </si>
  <si>
    <t>239079154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</si>
  <si>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</si>
  <si>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https://podminky.urs.cz/item/CS_URS_2024_01/998711121</t>
  </si>
  <si>
    <t>712</t>
  </si>
  <si>
    <t>Povlakové krytiny</t>
  </si>
  <si>
    <t>128</t>
  </si>
  <si>
    <t>712311101</t>
  </si>
  <si>
    <t>Provedení povlakové krytiny střech do 10° za studena lakem penetračním nebo asfaltovým</t>
  </si>
  <si>
    <t>-516853816</t>
  </si>
  <si>
    <t>Provedení povlakové krytiny střech plochých do 10° natěradly a tmely za studena nátěrem lakem penetračním nebo asfaltovým</t>
  </si>
  <si>
    <t>https://podminky.urs.cz/item/CS_URS_2024_01/712311101</t>
  </si>
  <si>
    <t>129</t>
  </si>
  <si>
    <t>-1788115320</t>
  </si>
  <si>
    <t>8,66*0,00032 'Přepočtené koeficientem množství</t>
  </si>
  <si>
    <t>130</t>
  </si>
  <si>
    <t>712331111</t>
  </si>
  <si>
    <t>Provedení povlakové krytiny střech do 10° podkladní vrstvy pásy na sucho samolepící</t>
  </si>
  <si>
    <t>1919900735</t>
  </si>
  <si>
    <t>Provedení povlakové krytiny střech plochých do 10° pásy na sucho podkladní samolepící asfaltový pás</t>
  </si>
  <si>
    <t>https://podminky.urs.cz/item/CS_URS_2024_01/712331111</t>
  </si>
  <si>
    <t>5,4*14,6</t>
  </si>
  <si>
    <t>131</t>
  </si>
  <si>
    <t>62856002</t>
  </si>
  <si>
    <t>pás asfaltový samolepicí modifikovaný SBS s vložkou z hliníkové fólie s textilií se spalitelnou fólií nebo jemnozrnným minerálním posypem nebo textilií na horním povrchu tl 3,0mm</t>
  </si>
  <si>
    <t>-482170500</t>
  </si>
  <si>
    <t>78,84*1,1655 'Přepočtené koeficientem množství</t>
  </si>
  <si>
    <t>132</t>
  </si>
  <si>
    <t>712341559</t>
  </si>
  <si>
    <t>Provedení povlakové krytiny střech do 10° pásy NAIP přitavením v plné ploše</t>
  </si>
  <si>
    <t>-1253168824</t>
  </si>
  <si>
    <t>Provedení povlakové krytiny střech plochých do 10° pásy přitavením NAIP v plné ploše</t>
  </si>
  <si>
    <t>https://podminky.urs.cz/item/CS_URS_2024_01/712341559</t>
  </si>
  <si>
    <t>8,66*2</t>
  </si>
  <si>
    <t>133</t>
  </si>
  <si>
    <t>62832001</t>
  </si>
  <si>
    <t>pás asfaltový natavitelný oxidovaný s vložkou ze skleněné rohože typu V60 s jemnozrnným minerálním posypem tl 3,5mm</t>
  </si>
  <si>
    <t>-2116752280</t>
  </si>
  <si>
    <t>8,66*1,1655 'Přepočtené koeficientem množství</t>
  </si>
  <si>
    <t>134</t>
  </si>
  <si>
    <t>62853005</t>
  </si>
  <si>
    <t>pás asfaltový natavitelný modifikovaný SBS s vložkou ze skleněné tkaniny a hrubozrnným břidličným posypem na horním povrchu tl 4,0mm</t>
  </si>
  <si>
    <t>1991886639</t>
  </si>
  <si>
    <t>135</t>
  </si>
  <si>
    <t>998712121</t>
  </si>
  <si>
    <t>Přesun hmot tonážní pro krytiny povlakové ruční v objektech v do 6 m</t>
  </si>
  <si>
    <t>-1644155881</t>
  </si>
  <si>
    <t>Přesun hmot pro povlakové krytiny stanovený z hmotnosti přesunovaného materiálu vodorovná dopravní vzdálenost do 50 m ruční (bez užití mechanizace) v objektech výšky do 6 m</t>
  </si>
  <si>
    <t>https://podminky.urs.cz/item/CS_URS_2024_01/998712121</t>
  </si>
  <si>
    <t>721</t>
  </si>
  <si>
    <t>Zdravotechnika - vnitřní kanalizace</t>
  </si>
  <si>
    <t>136</t>
  </si>
  <si>
    <t>721173401</t>
  </si>
  <si>
    <t>Potrubí kanalizační z PVC SN 4 svodné DN 110</t>
  </si>
  <si>
    <t>251202365</t>
  </si>
  <si>
    <t>Potrubí z trub PVC SN4 svodné (ležaté) DN 110</t>
  </si>
  <si>
    <t>https://podminky.urs.cz/item/CS_URS_2024_01/721173401</t>
  </si>
  <si>
    <t>4,8+0,5+0,5+5,5+3*1</t>
  </si>
  <si>
    <t>137</t>
  </si>
  <si>
    <t>721173402</t>
  </si>
  <si>
    <t>Potrubí kanalizační z PVC SN 4 svodné DN 125</t>
  </si>
  <si>
    <t>1691555037</t>
  </si>
  <si>
    <t>Potrubí z trub PVC SN4 svodné (ležaté) DN 125</t>
  </si>
  <si>
    <t>https://podminky.urs.cz/item/CS_URS_2024_01/721173402</t>
  </si>
  <si>
    <t>138</t>
  </si>
  <si>
    <t>721174025</t>
  </si>
  <si>
    <t>Potrubí kanalizační z PP odpadní DN 110</t>
  </si>
  <si>
    <t>1642248448</t>
  </si>
  <si>
    <t>Potrubí z trub polypropylenových odpadní (svislé) DN 110</t>
  </si>
  <si>
    <t>https://podminky.urs.cz/item/CS_URS_2024_01/721174025</t>
  </si>
  <si>
    <t>139</t>
  </si>
  <si>
    <t>721174043</t>
  </si>
  <si>
    <t>Potrubí kanalizační z PP připojovací DN 50</t>
  </si>
  <si>
    <t>-256186164</t>
  </si>
  <si>
    <t>Potrubí z trub polypropylenových připojovací DN 50</t>
  </si>
  <si>
    <t>https://podminky.urs.cz/item/CS_URS_2024_01/721174043</t>
  </si>
  <si>
    <t>140</t>
  </si>
  <si>
    <t>721174044</t>
  </si>
  <si>
    <t>Potrubí kanalizační z PP připojovací DN 75</t>
  </si>
  <si>
    <t>-649432420</t>
  </si>
  <si>
    <t>Potrubí z trub polypropylenových připojovací DN 75</t>
  </si>
  <si>
    <t>https://podminky.urs.cz/item/CS_URS_2024_01/721174044</t>
  </si>
  <si>
    <t>141</t>
  </si>
  <si>
    <t>721194104</t>
  </si>
  <si>
    <t>Vyvedení a upevnění odpadních výpustek DN 40</t>
  </si>
  <si>
    <t>1775636183</t>
  </si>
  <si>
    <t>Vyměření přípojek na potrubí vyvedení a upevnění odpadních výpustek DN 40</t>
  </si>
  <si>
    <t>https://podminky.urs.cz/item/CS_URS_2024_01/721194104</t>
  </si>
  <si>
    <t>142</t>
  </si>
  <si>
    <t>721194105</t>
  </si>
  <si>
    <t>Vyvedení a upevnění odpadních výpustek DN 50</t>
  </si>
  <si>
    <t>-662828193</t>
  </si>
  <si>
    <t>Vyměření přípojek na potrubí vyvedení a upevnění odpadních výpustek DN 50</t>
  </si>
  <si>
    <t>https://podminky.urs.cz/item/CS_URS_2024_01/721194105</t>
  </si>
  <si>
    <t>143</t>
  </si>
  <si>
    <t>721194107</t>
  </si>
  <si>
    <t>Vyvedení a upevnění odpadních výpustek DN 70</t>
  </si>
  <si>
    <t>-1734026872</t>
  </si>
  <si>
    <t>Vyměření přípojek na potrubí vyvedení a upevnění odpadních výpustek DN 70</t>
  </si>
  <si>
    <t>https://podminky.urs.cz/item/CS_URS_2024_01/721194107</t>
  </si>
  <si>
    <t>144</t>
  </si>
  <si>
    <t>721194109</t>
  </si>
  <si>
    <t>Vyvedení a upevnění odpadních výpustek DN 110</t>
  </si>
  <si>
    <t>1113709559</t>
  </si>
  <si>
    <t>Vyměření přípojek na potrubí vyvedení a upevnění odpadních výpustek DN 110</t>
  </si>
  <si>
    <t>https://podminky.urs.cz/item/CS_URS_2024_01/721194109</t>
  </si>
  <si>
    <t>145</t>
  </si>
  <si>
    <t>721273153</t>
  </si>
  <si>
    <t>Hlavice ventilační polypropylen PP DN 110</t>
  </si>
  <si>
    <t>-1465153</t>
  </si>
  <si>
    <t>Ventilační hlavice z polypropylenu (PP) DN 110</t>
  </si>
  <si>
    <t>https://podminky.urs.cz/item/CS_URS_2024_01/721273153</t>
  </si>
  <si>
    <t>146</t>
  </si>
  <si>
    <t>721290111</t>
  </si>
  <si>
    <t>Zkouška těsnosti potrubí kanalizace vodou DN do 125</t>
  </si>
  <si>
    <t>1903000055</t>
  </si>
  <si>
    <t>Zkouška těsnosti kanalizace v objektech vodou do DN 125</t>
  </si>
  <si>
    <t>https://podminky.urs.cz/item/CS_URS_2024_01/721290111</t>
  </si>
  <si>
    <t>14,3+6,2+7+9+7</t>
  </si>
  <si>
    <t>147</t>
  </si>
  <si>
    <t>998721121</t>
  </si>
  <si>
    <t>Přesun hmot tonážní pro vnitřní kanalizaci ruční v objektech v do 6 m</t>
  </si>
  <si>
    <t>-2062253104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</si>
  <si>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</si>
  <si>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https://podminky.urs.cz/item/CS_URS_2024_01/998721121</t>
  </si>
  <si>
    <t>722</t>
  </si>
  <si>
    <t>Zdravotechnika - vnitřní vodovod</t>
  </si>
  <si>
    <t>148</t>
  </si>
  <si>
    <t>722173114</t>
  </si>
  <si>
    <t>Potrubí vodovodní plastové PE-Xa spoj násuvnou objímkou plastovou D 25x3,5 mm</t>
  </si>
  <si>
    <t>999834796</t>
  </si>
  <si>
    <t>Potrubí z plastových trubek ze síťovaného polyethylenu (PE-Xa) spojované mechanicky násuvnou objímkou plastovou D 25/3,5</t>
  </si>
  <si>
    <t>https://podminky.urs.cz/item/CS_URS_2024_01/722173114</t>
  </si>
  <si>
    <t>16,7</t>
  </si>
  <si>
    <t>149</t>
  </si>
  <si>
    <t>722174022</t>
  </si>
  <si>
    <t>Potrubí vodovodní plastové PPR svar polyfúze PN 20 D 20x3,4 mm</t>
  </si>
  <si>
    <t>2062527132</t>
  </si>
  <si>
    <t>Potrubí z plastových trubek z polypropylenu PPR svařovaných polyfúzně PN 20 (SDR 6) D 20 x 3,4</t>
  </si>
  <si>
    <t>https://podminky.urs.cz/item/CS_URS_2024_01/722174022</t>
  </si>
  <si>
    <t>4,3+0,8+2,9+6,5+0,5+0,5+10*1+2"SV</t>
  </si>
  <si>
    <t>4,2+3+6,7+2+5*1+2"TV</t>
  </si>
  <si>
    <t>150</t>
  </si>
  <si>
    <t>722174023</t>
  </si>
  <si>
    <t>Potrubí vodovodní plastové PPR svar polyfúze PN 20 D 25x4,2 mm</t>
  </si>
  <si>
    <t>925806603</t>
  </si>
  <si>
    <t>Potrubí z plastových trubek z polypropylenu PPR svařovaných polyfúzně PN 20 (SDR 6) D 25 x 4,2</t>
  </si>
  <si>
    <t>https://podminky.urs.cz/item/CS_URS_2024_01/722174023</t>
  </si>
  <si>
    <t>151</t>
  </si>
  <si>
    <t>722181252</t>
  </si>
  <si>
    <t>Ochrana vodovodního potrubí přilepenými termoizolačními trubicemi z PE tl přes 20 do 25 mm DN přes 22 do 45 mm</t>
  </si>
  <si>
    <t>558587957</t>
  </si>
  <si>
    <t>https://podminky.urs.cz/item/CS_URS_2024_01/722181252</t>
  </si>
  <si>
    <t>152</t>
  </si>
  <si>
    <t>722190401</t>
  </si>
  <si>
    <t>Vyvedení a upevnění výpustku DN do 25</t>
  </si>
  <si>
    <t>478152155</t>
  </si>
  <si>
    <t>Zřízení přípojek na potrubí vyvedení a upevnění výpustek do DN 25</t>
  </si>
  <si>
    <t>https://podminky.urs.cz/item/CS_URS_2024_01/722190401</t>
  </si>
  <si>
    <t>153</t>
  </si>
  <si>
    <t>722240102</t>
  </si>
  <si>
    <t>Ventily plastové PPR přímé DN 25</t>
  </si>
  <si>
    <t>-887840681</t>
  </si>
  <si>
    <t>Armatury z plastických hmot ventily (PPR) přímé DN 25</t>
  </si>
  <si>
    <t>https://podminky.urs.cz/item/CS_URS_2024_01/722240102</t>
  </si>
  <si>
    <t>154</t>
  </si>
  <si>
    <t>722290226</t>
  </si>
  <si>
    <t>Zkouška těsnosti vodovodního potrubí závitového DN do 50</t>
  </si>
  <si>
    <t>-550372075</t>
  </si>
  <si>
    <t>Zkoušky, proplach a desinfekce vodovodního potrubí zkoušky těsnosti vodovodního potrubí závitového do DN 50</t>
  </si>
  <si>
    <t>https://podminky.urs.cz/item/CS_URS_2024_01/722290226</t>
  </si>
  <si>
    <t>155</t>
  </si>
  <si>
    <t>998722121</t>
  </si>
  <si>
    <t>Přesun hmot tonážní pro vnitřní vodovod ruční v objektech v do 6 m</t>
  </si>
  <si>
    <t>135648920</t>
  </si>
  <si>
    <t>Přesun hmot pro vnitřní vodovod stanovený z hmotnosti přesunovaného materiálu vodorovná dopravní vzdálenost do 50 m ruční (bez užití mechanizace) v objektech výšky do 6 m</t>
  </si>
  <si>
    <t>https://podminky.urs.cz/item/CS_URS_2024_01/998722121</t>
  </si>
  <si>
    <t>725</t>
  </si>
  <si>
    <t>Zdravotechnika - zařizovací předměty</t>
  </si>
  <si>
    <t>156</t>
  </si>
  <si>
    <t>725119122</t>
  </si>
  <si>
    <t>Montáž klozetových mís kombi</t>
  </si>
  <si>
    <t>-1416644048</t>
  </si>
  <si>
    <t>Zařízení záchodů montáž klozetových mís kombi</t>
  </si>
  <si>
    <t>https://podminky.urs.cz/item/CS_URS_2024_01/725119122</t>
  </si>
  <si>
    <t>157</t>
  </si>
  <si>
    <t>LFN.H8263870002413</t>
  </si>
  <si>
    <t>Kloz komb stoj LYRA PLUS bílá</t>
  </si>
  <si>
    <t>2045111898</t>
  </si>
  <si>
    <t>158</t>
  </si>
  <si>
    <t>64234211</t>
  </si>
  <si>
    <t>mísa keramická ke kombiklozetu bílá hluboké splachování sedací v 500mm</t>
  </si>
  <si>
    <t>-282181616</t>
  </si>
  <si>
    <t>159</t>
  </si>
  <si>
    <t>64234081</t>
  </si>
  <si>
    <t>nádrž kombinovaného klozetu keramická se spodním napouštěním a splachovacím mechanismem bílá 390x175mm</t>
  </si>
  <si>
    <t>-1426450880</t>
  </si>
  <si>
    <t>160</t>
  </si>
  <si>
    <t>55167394</t>
  </si>
  <si>
    <t>sedátko klozetové duroplastové bílé antibakteriální</t>
  </si>
  <si>
    <t>591685377</t>
  </si>
  <si>
    <t>161</t>
  </si>
  <si>
    <t>725121502</t>
  </si>
  <si>
    <t>Pisoárový záchodek keramický bez splachovací nádrže bez odsávání a s otvorem pro ventil</t>
  </si>
  <si>
    <t>1609961805</t>
  </si>
  <si>
    <t>Pisoárové záchodky keramické bez splachovací nádrže urinál bez odsávání s otvorem pro ventil</t>
  </si>
  <si>
    <t>https://podminky.urs.cz/item/CS_URS_2024_01/725121502</t>
  </si>
  <si>
    <t>162</t>
  </si>
  <si>
    <t>55145659</t>
  </si>
  <si>
    <t>ventil pisoárový do zdi převlečná matice - převlečný vnější závit (AISI 304)P 60 B</t>
  </si>
  <si>
    <t>2122304594</t>
  </si>
  <si>
    <t>163</t>
  </si>
  <si>
    <t>725211616</t>
  </si>
  <si>
    <t>Umyvadlo keramické bílé šířky 550 mm s krytem na sifon připevněné na stěnu šrouby</t>
  </si>
  <si>
    <t>-1805771557</t>
  </si>
  <si>
    <t>Umyvadla keramická bílá bez výtokových armatur připevněná na stěnu šrouby s krytem na sifon (polosloupem), šířka umyvadla 550 mm</t>
  </si>
  <si>
    <t>https://podminky.urs.cz/item/CS_URS_2024_01/725211616</t>
  </si>
  <si>
    <t>164</t>
  </si>
  <si>
    <t>725211681</t>
  </si>
  <si>
    <t>Umyvadlo keramické bílé zdravotní šířky 640 mm připevněné na stěnu šrouby</t>
  </si>
  <si>
    <t>1848279564</t>
  </si>
  <si>
    <t>Umyvadla keramická bílá bez výtokových armatur připevněná na stěnu šrouby zdravotní, šířka umyvadla 640 mm</t>
  </si>
  <si>
    <t>https://podminky.urs.cz/item/CS_URS_2024_01/725211681</t>
  </si>
  <si>
    <t>165</t>
  </si>
  <si>
    <t>725291652</t>
  </si>
  <si>
    <t>Montáž dávkovače tekutého mýdla</t>
  </si>
  <si>
    <t>597407921</t>
  </si>
  <si>
    <t>Montáž doplňků zařízení koupelen a záchodů dávkovače tekutého mýdla</t>
  </si>
  <si>
    <t>https://podminky.urs.cz/item/CS_URS_2024_01/725291652</t>
  </si>
  <si>
    <t>166</t>
  </si>
  <si>
    <t>55431097</t>
  </si>
  <si>
    <t>dávkovač tekutého mýdla 1,2L</t>
  </si>
  <si>
    <t>1244709834</t>
  </si>
  <si>
    <t>167</t>
  </si>
  <si>
    <t>725291653</t>
  </si>
  <si>
    <t>Montáž zásobníku toaletních papírů</t>
  </si>
  <si>
    <t>345264933</t>
  </si>
  <si>
    <t>Montáž doplňků zařízení koupelen a záchodů zásobníku toaletních papírů</t>
  </si>
  <si>
    <t>https://podminky.urs.cz/item/CS_URS_2024_01/725291653</t>
  </si>
  <si>
    <t>168</t>
  </si>
  <si>
    <t>55431090</t>
  </si>
  <si>
    <t>zásobník toaletních papírů nerez D 310mm</t>
  </si>
  <si>
    <t>1719455624</t>
  </si>
  <si>
    <t>169</t>
  </si>
  <si>
    <t>725291654</t>
  </si>
  <si>
    <t>Montáž zásobníku papírových ručníků</t>
  </si>
  <si>
    <t>823718772</t>
  </si>
  <si>
    <t>Montáž doplňků zařízení koupelen a záchodů zásobníku papírových ručníků</t>
  </si>
  <si>
    <t>https://podminky.urs.cz/item/CS_URS_2024_01/725291654</t>
  </si>
  <si>
    <t>170</t>
  </si>
  <si>
    <t>55431084</t>
  </si>
  <si>
    <t>zásobník papírových ručníků skládaných nerezové provedení</t>
  </si>
  <si>
    <t>-997994242</t>
  </si>
  <si>
    <t>171</t>
  </si>
  <si>
    <t>725291668</t>
  </si>
  <si>
    <t>Montáž madla invalidního rovného</t>
  </si>
  <si>
    <t>-1132576499</t>
  </si>
  <si>
    <t>Montáž doplňků zařízení koupelen a záchodů madla invalidního rovného</t>
  </si>
  <si>
    <t>https://podminky.urs.cz/item/CS_URS_2024_01/725291668</t>
  </si>
  <si>
    <t>172</t>
  </si>
  <si>
    <t>55147055</t>
  </si>
  <si>
    <t>madlo invalidní rovné bílé 800mm</t>
  </si>
  <si>
    <t>803817127</t>
  </si>
  <si>
    <t>173</t>
  </si>
  <si>
    <t>725291669</t>
  </si>
  <si>
    <t>Montáž madla invalidního krakorcového</t>
  </si>
  <si>
    <t>27837123</t>
  </si>
  <si>
    <t>Montáž doplňků zařízení koupelen a záchodů madla invalidního krakorcového</t>
  </si>
  <si>
    <t>https://podminky.urs.cz/item/CS_URS_2024_01/725291669</t>
  </si>
  <si>
    <t>174</t>
  </si>
  <si>
    <t>55147101</t>
  </si>
  <si>
    <t>madlo invalidní krakorcové nerez lesk 900mm</t>
  </si>
  <si>
    <t>1156654404</t>
  </si>
  <si>
    <t>175</t>
  </si>
  <si>
    <t>725291670</t>
  </si>
  <si>
    <t>Montáž madla invalidního krakorcového sklopného</t>
  </si>
  <si>
    <t>2040026183</t>
  </si>
  <si>
    <t>Montáž doplňků zařízení koupelen a záchodů madla invalidního krakorcového sklopného</t>
  </si>
  <si>
    <t>https://podminky.urs.cz/item/CS_URS_2024_01/725291670</t>
  </si>
  <si>
    <t>176</t>
  </si>
  <si>
    <t>55147115</t>
  </si>
  <si>
    <t>madlo invalidní krakorcové sklopné nerez lesk 813mm</t>
  </si>
  <si>
    <t>1890327242</t>
  </si>
  <si>
    <t>177</t>
  </si>
  <si>
    <t>725331111</t>
  </si>
  <si>
    <t>Výlevka bez výtokových armatur keramická se sklopnou plastovou mřížkou 500 mm</t>
  </si>
  <si>
    <t>-534102114</t>
  </si>
  <si>
    <t>Výlevky bez výtokových armatur a splachovací nádrže keramické se sklopnou plastovou mřížkou 425 mm</t>
  </si>
  <si>
    <t>https://podminky.urs.cz/item/CS_URS_2024_01/725331111</t>
  </si>
  <si>
    <t>178</t>
  </si>
  <si>
    <t>725813111</t>
  </si>
  <si>
    <t>Ventil rohový bez připojovací trubičky nebo flexi hadičky G 1/2"</t>
  </si>
  <si>
    <t>-1669285942</t>
  </si>
  <si>
    <t>Ventily rohové bez připojovací trubičky nebo flexi hadičky G 1/2"</t>
  </si>
  <si>
    <t>https://podminky.urs.cz/item/CS_URS_2024_01/725813111</t>
  </si>
  <si>
    <t>179</t>
  </si>
  <si>
    <t>55190004</t>
  </si>
  <si>
    <t>flexi hadice ohebná k baterii D 8x12mm F 3/8"xM10 500mm</t>
  </si>
  <si>
    <t>-656134543</t>
  </si>
  <si>
    <t>14*0,5</t>
  </si>
  <si>
    <t>180</t>
  </si>
  <si>
    <t>725822611</t>
  </si>
  <si>
    <t>Baterie umyvadlová stojánková páková bez výpusti</t>
  </si>
  <si>
    <t>1876697477</t>
  </si>
  <si>
    <t>Baterie umyvadlové stojánkové pákové bez výpusti</t>
  </si>
  <si>
    <t>https://podminky.urs.cz/item/CS_URS_2024_01/725822611</t>
  </si>
  <si>
    <t>181</t>
  </si>
  <si>
    <t>998725121</t>
  </si>
  <si>
    <t>Přesun hmot tonážní pro zařizovací předměty ruční v objektech v do 6 m</t>
  </si>
  <si>
    <t>-19301971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</si>
  <si>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</si>
  <si>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https://podminky.urs.cz/item/CS_URS_2024_01/998725121</t>
  </si>
  <si>
    <t>741</t>
  </si>
  <si>
    <t>Elektroinstalace - silnoproud</t>
  </si>
  <si>
    <t>182</t>
  </si>
  <si>
    <t>741112001</t>
  </si>
  <si>
    <t>Montáž krabice zapuštěná plastová kruhová</t>
  </si>
  <si>
    <t>-1079196061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</si>
  <si>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</si>
  <si>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https://podminky.urs.cz/item/CS_URS_2024_01/741112001</t>
  </si>
  <si>
    <t>183</t>
  </si>
  <si>
    <t>34571457</t>
  </si>
  <si>
    <t>krabice pod omítku PVC odbočná kruhová D 70mm s víčkem</t>
  </si>
  <si>
    <t>891130238</t>
  </si>
  <si>
    <t>184</t>
  </si>
  <si>
    <t>741120003</t>
  </si>
  <si>
    <t>Montáž vodič Cu izolovaný plný a laněný žíla 10-16 mm2 pod omítku (např. CY)</t>
  </si>
  <si>
    <t>37315343</t>
  </si>
  <si>
    <t>Montáž vodičů izolovaných měděných bez ukončení uložených pod omítku plných a laněných (např. CY), průřezu žíly 10 až 16 mm2</t>
  </si>
  <si>
    <t>https://podminky.urs.cz/item/CS_URS_2024_01/741120003</t>
  </si>
  <si>
    <t>15+3+3</t>
  </si>
  <si>
    <t>185</t>
  </si>
  <si>
    <t>34113034</t>
  </si>
  <si>
    <t>kabel instalační jádro Cu plné izolace PVC plášť PVC 450/750V (CYKY) 5x10mm2</t>
  </si>
  <si>
    <t>193149344</t>
  </si>
  <si>
    <t>21*1,15 'Přepočtené koeficientem množství</t>
  </si>
  <si>
    <t>186</t>
  </si>
  <si>
    <t>741122015</t>
  </si>
  <si>
    <t>Montáž kabel Cu bez ukončení uložený pod omítku plný kulatý 3x1,5 mm2 (např. CYKY)</t>
  </si>
  <si>
    <t>-1696818919</t>
  </si>
  <si>
    <t>Montáž kabelů měděných bez ukončení uložených pod omítku plných kulatých (např. CYKY), počtu a průřezu žil 3x1,5 mm2</t>
  </si>
  <si>
    <t>https://podminky.urs.cz/item/CS_URS_2024_01/741122015</t>
  </si>
  <si>
    <t>187</t>
  </si>
  <si>
    <t>741122016</t>
  </si>
  <si>
    <t>Montáž kabel Cu bez ukončení uložený pod omítku plný kulatý 3x2,5 až 6 mm2 (např. CYKY)</t>
  </si>
  <si>
    <t>653127123</t>
  </si>
  <si>
    <t>Montáž kabelů měděných bez ukončení uložených pod omítku plných kulatých (např. CYKY), počtu a průřezu žil 3x2,5 až 6 mm2</t>
  </si>
  <si>
    <t>https://podminky.urs.cz/item/CS_URS_2024_01/741122016</t>
  </si>
  <si>
    <t>188</t>
  </si>
  <si>
    <t>34111036</t>
  </si>
  <si>
    <t>kabel instalační jádro Cu plné izolace PVC plášť PVC 450/750V (CYKY) 3x2,5mm2</t>
  </si>
  <si>
    <t>215608274</t>
  </si>
  <si>
    <t>327,75</t>
  </si>
  <si>
    <t>327,75*1,15 'Přepočtené koeficientem množství</t>
  </si>
  <si>
    <t>189</t>
  </si>
  <si>
    <t>34111030</t>
  </si>
  <si>
    <t>kabel instalační jádro Cu plné izolace PVC plášť PVC 450/750V (CYKY) 3x1,5mm2</t>
  </si>
  <si>
    <t>-1873586728</t>
  </si>
  <si>
    <t>579</t>
  </si>
  <si>
    <t>579*1,15 'Přepočtené koeficientem množství</t>
  </si>
  <si>
    <t>190</t>
  </si>
  <si>
    <t>34111100</t>
  </si>
  <si>
    <t>kabel instalační jádro Cu plné izolace PVC plášť PVC 450/750V (CYKY) 5x6mm2</t>
  </si>
  <si>
    <t>-38960953</t>
  </si>
  <si>
    <t>14*1,15 'Přepočtené koeficientem množství</t>
  </si>
  <si>
    <t>191</t>
  </si>
  <si>
    <t>34111094</t>
  </si>
  <si>
    <t>kabel instalační jádro Cu plné izolace PVC plášť PVC 450/750V (CYKY) 5x2,5mm2</t>
  </si>
  <si>
    <t>1415912873</t>
  </si>
  <si>
    <t>57*1,15 'Přepočtené koeficientem množství</t>
  </si>
  <si>
    <t>192</t>
  </si>
  <si>
    <t>741122031</t>
  </si>
  <si>
    <t>Montáž kabel Cu bez ukončení uložený pod omítku plný kulatý 5x1,5 až 2,5 mm2 (např. CYKY)</t>
  </si>
  <si>
    <t>-1550939556</t>
  </si>
  <si>
    <t>Montáž kabelů měděných bez ukončení uložených pod omítku plných kulatých (např. CYKY), počtu a průřezu žil 5x1,5 až 2,5 mm2</t>
  </si>
  <si>
    <t>https://podminky.urs.cz/item/CS_URS_2024_01/741122031</t>
  </si>
  <si>
    <t>193</t>
  </si>
  <si>
    <t>741122032</t>
  </si>
  <si>
    <t>Montáž kabel Cu bez ukončení uložený pod omítku plný kulatý 5x4 až 6 mm2 (např. CYKY)</t>
  </si>
  <si>
    <t>-1845082510</t>
  </si>
  <si>
    <t>Montáž kabelů měděných bez ukončení uložených pod omítku plných kulatých (např. CYKY), počtu a průřezu žil 5x4 až 6 mm2</t>
  </si>
  <si>
    <t>https://podminky.urs.cz/item/CS_URS_2024_01/741122032</t>
  </si>
  <si>
    <t>194</t>
  </si>
  <si>
    <t>741122211</t>
  </si>
  <si>
    <t>Montáž kabel Cu plný kulatý žíla 3x1,5 až 6 mm2 uložený volně (např. CYKY)</t>
  </si>
  <si>
    <t>-1674711261</t>
  </si>
  <si>
    <t>Montáž kabelů měděných bez ukončení uložených volně nebo v liště plných kulatých (např. CYKY) počtu a průřezu žil 3x1,5 až 6 mm2</t>
  </si>
  <si>
    <t>https://podminky.urs.cz/item/CS_URS_2024_01/741122211</t>
  </si>
  <si>
    <t>236,25+9+42+375,75</t>
  </si>
  <si>
    <t>195</t>
  </si>
  <si>
    <t>741210003</t>
  </si>
  <si>
    <t>Montáž rozvodnice oceloplechová nebo plastová běžná do 100 kg</t>
  </si>
  <si>
    <t>79885854</t>
  </si>
  <si>
    <t>Montáž rozvodnic oceloplechových nebo plastových bez zapojení vodičů běžných, hmotnosti do 100 kg</t>
  </si>
  <si>
    <t>https://podminky.urs.cz/item/CS_URS_2024_01/741210003</t>
  </si>
  <si>
    <t>196</t>
  </si>
  <si>
    <t>35711010</t>
  </si>
  <si>
    <t>rozvodnice zapuštěná, plné dveře, IP41, 36 modulárních jednotek (12x3), vč. N/pE</t>
  </si>
  <si>
    <t>2082120413</t>
  </si>
  <si>
    <t>197</t>
  </si>
  <si>
    <t>741231013</t>
  </si>
  <si>
    <t>Montáž svorkovnice do rozvaděčů - jistící</t>
  </si>
  <si>
    <t>1287954347</t>
  </si>
  <si>
    <t>Montáž svorkovnic do rozváděčů s popisnými štítky se zapojením vodičů na jedné straně jistících</t>
  </si>
  <si>
    <t>https://podminky.urs.cz/item/CS_URS_2024_01/741231013</t>
  </si>
  <si>
    <t>198</t>
  </si>
  <si>
    <t>34562211</t>
  </si>
  <si>
    <t>propojka 3 násobná svorkovnice řadové nízkého napětí a průřezem vodiče 10mm2</t>
  </si>
  <si>
    <t>-1506920107</t>
  </si>
  <si>
    <t>199</t>
  </si>
  <si>
    <t>741240022</t>
  </si>
  <si>
    <t>Montáž příslušenství rozvoden - tabulka pro přístroje lepená</t>
  </si>
  <si>
    <t>529437322</t>
  </si>
  <si>
    <t>Montáž ostatního příslušenství rozvoden tabulek výstražných a označovacích pro přístroje lepením</t>
  </si>
  <si>
    <t>https://podminky.urs.cz/item/CS_URS_2024_01/741240022</t>
  </si>
  <si>
    <t>200</t>
  </si>
  <si>
    <t>74199001</t>
  </si>
  <si>
    <t>1507838224</t>
  </si>
  <si>
    <t>Tabulka informační</t>
  </si>
  <si>
    <t>201</t>
  </si>
  <si>
    <t>741310101</t>
  </si>
  <si>
    <t>Montáž spínač (polo)zapuštěný bezšroubové připojení 1-jednopólový se zapojením vodičů</t>
  </si>
  <si>
    <t>-1636272028</t>
  </si>
  <si>
    <t>Montáž spínačů jedno nebo dvoupólových polozapuštěných nebo zapuštěných se zapojením vodičů bezšroubové připojení spínačů, řazení 1-jednopólových</t>
  </si>
  <si>
    <t>https://podminky.urs.cz/item/CS_URS_2024_01/741310101</t>
  </si>
  <si>
    <t>202</t>
  </si>
  <si>
    <t>34539010</t>
  </si>
  <si>
    <t>přístroj spínače jednopólového, řazení 1, 1So bezšroubové svorky</t>
  </si>
  <si>
    <t>-157056155</t>
  </si>
  <si>
    <t>203</t>
  </si>
  <si>
    <t>741310122</t>
  </si>
  <si>
    <t>Montáž přepínač (polo)zapuštěný bezšroubové připojení 6-střídavý se zapojením vodičů</t>
  </si>
  <si>
    <t>-129806015</t>
  </si>
  <si>
    <t>Montáž spínačů jedno nebo dvoupólových polozapuštěných nebo zapuštěných se zapojením vodičů bezšroubové připojení přepínačů, řazení 6-střídavých</t>
  </si>
  <si>
    <t>https://podminky.urs.cz/item/CS_URS_2024_01/741310122</t>
  </si>
  <si>
    <t>204</t>
  </si>
  <si>
    <t>34539013</t>
  </si>
  <si>
    <t>přístroj přepínače střídavého, řazení 6, 6So bezšroubové svorky</t>
  </si>
  <si>
    <t>-745094726</t>
  </si>
  <si>
    <t>205</t>
  </si>
  <si>
    <t>34539049</t>
  </si>
  <si>
    <t>kryt spínače jednoduchý</t>
  </si>
  <si>
    <t>1669277111</t>
  </si>
  <si>
    <t>206</t>
  </si>
  <si>
    <t>741313044</t>
  </si>
  <si>
    <t>Montáž zásuvka (polo)zapuštěná šroubové připojení 2x(2P + PE) dvojnásobná šikmá se zapojením vodičů</t>
  </si>
  <si>
    <t>1464004794</t>
  </si>
  <si>
    <t>Montáž zásuvek domovních se zapojením vodičů šroubové připojení polozapuštěných nebo zapuštěných 10/16 A, provedení 2x (2P + PE) dvojnásobná šikmá</t>
  </si>
  <si>
    <t>https://podminky.urs.cz/item/CS_URS_2024_01/741313044</t>
  </si>
  <si>
    <t>207</t>
  </si>
  <si>
    <t>34555243</t>
  </si>
  <si>
    <t>zásuvka zápustná dvojnásobná, šikmá, s clonkami, šroubové svorky</t>
  </si>
  <si>
    <t>572776307</t>
  </si>
  <si>
    <t>208</t>
  </si>
  <si>
    <t>741313073</t>
  </si>
  <si>
    <t>Montáž zásuvka chráněná v krabici šroubové připojení 2P+PE dvojí zapojení prostředí základní, vlhké se zapojením vodičů</t>
  </si>
  <si>
    <t>-473256568</t>
  </si>
  <si>
    <t>Montáž zásuvek domovních se zapojením vodičů šroubové připojení chráněných v krabici 10/16 A, pro prostředí normální, provedení 2P + PE dvojí zapojení pro průběžnou montáž</t>
  </si>
  <si>
    <t>https://podminky.urs.cz/item/CS_URS_2024_01/741313073</t>
  </si>
  <si>
    <t>209</t>
  </si>
  <si>
    <t>34555241</t>
  </si>
  <si>
    <t>přístroj zásuvky zápustné jednonásobné, krytka s clonkami, bezšroubové svorky</t>
  </si>
  <si>
    <t>-1979777045</t>
  </si>
  <si>
    <t>210</t>
  </si>
  <si>
    <t>34539059</t>
  </si>
  <si>
    <t>rámeček jednonásobný</t>
  </si>
  <si>
    <t>-587702897</t>
  </si>
  <si>
    <t>211</t>
  </si>
  <si>
    <t>741313083</t>
  </si>
  <si>
    <t>Montáž zásuvka chráněná v krabici šroubové připojení 2P+PE dvojí zapojení, prostředí venkovní, mokré se zapojením vodičů</t>
  </si>
  <si>
    <t>491849265</t>
  </si>
  <si>
    <t>Montáž zásuvek domovních se zapojením vodičů šroubové připojení venkovní nebo mokré, provedení 2P + PE dvojí zapojení pro průběžnou montáž</t>
  </si>
  <si>
    <t>https://podminky.urs.cz/item/CS_URS_2024_01/741313083</t>
  </si>
  <si>
    <t>212</t>
  </si>
  <si>
    <t>34555234</t>
  </si>
  <si>
    <t>zásuvka zápustná jednonásobná chráněná, s clonkami, s víčkem, IP44, bezšroubové svorky</t>
  </si>
  <si>
    <t>-1288817928</t>
  </si>
  <si>
    <t>213</t>
  </si>
  <si>
    <t>741313085</t>
  </si>
  <si>
    <t>Montáž zásuvek chráněných v krabici šroubové připojení 3P+N+PE prostředí venkovní, mokré se zapojením vodičů</t>
  </si>
  <si>
    <t>314410653</t>
  </si>
  <si>
    <t>Montáž zásuvek domovních se zapojením vodičů šroubové připojení venkovní nebo mokré, provedení 3P + N + PE</t>
  </si>
  <si>
    <t>https://podminky.urs.cz/item/CS_URS_2024_01/741313085</t>
  </si>
  <si>
    <t>214</t>
  </si>
  <si>
    <t>35811477</t>
  </si>
  <si>
    <t>zásuvka nástěnná 16A - 5pól, řazení 3P+N+PE IP44, šroubové svorky</t>
  </si>
  <si>
    <t>-608994868</t>
  </si>
  <si>
    <t>215</t>
  </si>
  <si>
    <t>741320105</t>
  </si>
  <si>
    <t>Montáž jističů jednopólových nn do 25 A ve skříni se zapojením vodičů</t>
  </si>
  <si>
    <t>2109368004</t>
  </si>
  <si>
    <t>Montáž jističů se zapojením vodičů jednopólových nn do 25 A ve skříni</t>
  </si>
  <si>
    <t>https://podminky.urs.cz/item/CS_URS_2024_01/741320105</t>
  </si>
  <si>
    <t>216</t>
  </si>
  <si>
    <t>74199002</t>
  </si>
  <si>
    <t>Proudový chránič s jističem 16A EATON PFL7-16/1N/B/003</t>
  </si>
  <si>
    <t>-25318389</t>
  </si>
  <si>
    <t>Proudový chránič s jističem 16A PFL7-16/1N/B/003</t>
  </si>
  <si>
    <t>217</t>
  </si>
  <si>
    <t>74199003</t>
  </si>
  <si>
    <t>Proudový chránič s jističem 10A EATON PFL7-10/1N/B/003</t>
  </si>
  <si>
    <t>596176660</t>
  </si>
  <si>
    <t>Proudový chránič s jističem 10A PFL7-10/1N/B/003</t>
  </si>
  <si>
    <t>218</t>
  </si>
  <si>
    <t>741320165</t>
  </si>
  <si>
    <t>Montáž jističů třípólových nn do 25 A ve skříni se zapojením vodičů</t>
  </si>
  <si>
    <t>569412837</t>
  </si>
  <si>
    <t>Montáž jističů se zapojením vodičů třípólových nn do 25 A ve skříni</t>
  </si>
  <si>
    <t>https://podminky.urs.cz/item/CS_URS_2024_01/741320165</t>
  </si>
  <si>
    <t>219</t>
  </si>
  <si>
    <t>35822401</t>
  </si>
  <si>
    <t>jistič 3-pólový 16 A vypínací charakteristika B vypínací schopnost 10 kA</t>
  </si>
  <si>
    <t>-1221411341</t>
  </si>
  <si>
    <t>220</t>
  </si>
  <si>
    <t>741320175</t>
  </si>
  <si>
    <t>Montáž jističů třípólových nn do 63 A ve skříni se zapojením vodičů</t>
  </si>
  <si>
    <t>1091121026</t>
  </si>
  <si>
    <t>Montáž jističů se zapojením vodičů třípólových nn do 63 A ve skříni</t>
  </si>
  <si>
    <t>https://podminky.urs.cz/item/CS_URS_2024_01/741320175</t>
  </si>
  <si>
    <t>221</t>
  </si>
  <si>
    <t>35822404</t>
  </si>
  <si>
    <t>jistič 3-pólový 32 A vypínací charakteristika B vypínací schopnost 10 kA</t>
  </si>
  <si>
    <t>7529245</t>
  </si>
  <si>
    <t>222</t>
  </si>
  <si>
    <t>741372061</t>
  </si>
  <si>
    <t>Montáž svítidlo LED interiérové přisazené stropní hranaté nebo kruhové do 0,09 m2 se zapojením vodičů</t>
  </si>
  <si>
    <t>690523919</t>
  </si>
  <si>
    <t>Montáž svítidel s integrovaným zdrojem LED se zapojením vodičů interiérových přisazených stropních hranatých nebo kruhových, plochy do 0,09 m2</t>
  </si>
  <si>
    <t>https://podminky.urs.cz/item/CS_URS_2024_01/741372061</t>
  </si>
  <si>
    <t>223</t>
  </si>
  <si>
    <t>34825004</t>
  </si>
  <si>
    <t>svítidlo interiérové přisazené obdélníkové/čvercové do 0,09m2 1000-1500lm</t>
  </si>
  <si>
    <t>25089449</t>
  </si>
  <si>
    <t>224</t>
  </si>
  <si>
    <t>34899001</t>
  </si>
  <si>
    <t>LED STROPNÍ SVÍTIDLO VENKOVNÍ 17CM, 13W, 910LM, IP54, ŠEDÉ</t>
  </si>
  <si>
    <t>959898441</t>
  </si>
  <si>
    <t>225</t>
  </si>
  <si>
    <t>741372062</t>
  </si>
  <si>
    <t>Montáž svítidlo LED interiérové přisazené stropní hranaté nebo kruhové přes 0,09 do 0,36 m2 se zapojením vodičů</t>
  </si>
  <si>
    <t>877044640</t>
  </si>
  <si>
    <t>Montáž svítidel s integrovaným zdrojem LED se zapojením vodičů interiérových přisazených stropních hranatých nebo kruhových, plochy přes 0,09 do 0,36 m2</t>
  </si>
  <si>
    <t>https://podminky.urs.cz/item/CS_URS_2024_01/741372062</t>
  </si>
  <si>
    <t>226</t>
  </si>
  <si>
    <t>347741109</t>
  </si>
  <si>
    <t>panel osvětlovací LED přisazený, 600 x 600mm, 3600 lm</t>
  </si>
  <si>
    <t>-1136451150</t>
  </si>
  <si>
    <t>227</t>
  </si>
  <si>
    <t>741810002</t>
  </si>
  <si>
    <t>Celková prohlídka elektrického rozvodu a zařízení přes 100 000 do 500 000,- Kč</t>
  </si>
  <si>
    <t>-1438792320</t>
  </si>
  <si>
    <t>Zkoušky a prohlídky elektrických rozvodů a zařízení celková prohlídka a vyhotovení revizní zprávy pro objem montážních prací přes 100 do 500 tis. Kč</t>
  </si>
  <si>
    <t>https://podminky.urs.cz/item/CS_URS_2024_01/741810002</t>
  </si>
  <si>
    <t>228</t>
  </si>
  <si>
    <t>998741121</t>
  </si>
  <si>
    <t>Přesun hmot tonážní pro silnoproud ruční v objektech v do 6 m</t>
  </si>
  <si>
    <t>669610810</t>
  </si>
  <si>
    <t>Přesun hmot pro silnoproud stanovený z hmotnosti přesunovaného materiálu vodorovná dopravní vzdálenost do 50 m ruční (bez užití mechanizace) v objektech výšky do 6 m</t>
  </si>
  <si>
    <t>https://podminky.urs.cz/item/CS_URS_2024_01/998741121</t>
  </si>
  <si>
    <t>751</t>
  </si>
  <si>
    <t>Vzduchotechnika</t>
  </si>
  <si>
    <t>229</t>
  </si>
  <si>
    <t>751111131</t>
  </si>
  <si>
    <t>Montáž ventilátoru axiálního nízkotlakého potrubního základního D do 200 mm</t>
  </si>
  <si>
    <t>1854293243</t>
  </si>
  <si>
    <t>Montáž ventilátoru axiálního nízkotlakého potrubního základního, průměru do 200 mm</t>
  </si>
  <si>
    <t>https://podminky.urs.cz/item/CS_URS_2024_01/751111131</t>
  </si>
  <si>
    <t>230</t>
  </si>
  <si>
    <t>42914527</t>
  </si>
  <si>
    <t>ventilátor axiální diagonální potrubní tříotáčkový plastový IP44 připojení D 160mm</t>
  </si>
  <si>
    <t>-1046816026</t>
  </si>
  <si>
    <t>231</t>
  </si>
  <si>
    <t>751311201</t>
  </si>
  <si>
    <t>Montáž vyústi velkoplošné výšky do 1,5 m stěnové do kruhového potrubí D do 200 mm</t>
  </si>
  <si>
    <t>901331979</t>
  </si>
  <si>
    <t>Montáž vyústi velkoplošné výšky do 1,5 m stěnové, do kruhového potrubí, průměru do 200 mm</t>
  </si>
  <si>
    <t>https://podminky.urs.cz/item/CS_URS_2024_01/751311201</t>
  </si>
  <si>
    <t>232</t>
  </si>
  <si>
    <t>42972582</t>
  </si>
  <si>
    <t>mřížka stěnová sdružená horizontální šedá na kruhové potrubí D 160mm</t>
  </si>
  <si>
    <t>-787401714</t>
  </si>
  <si>
    <t>233</t>
  </si>
  <si>
    <t>751322111</t>
  </si>
  <si>
    <t>Montáž anemostatu kruhového bez skříně D do 300 mm</t>
  </si>
  <si>
    <t>924074748</t>
  </si>
  <si>
    <t>Montáž talířových ventilů, anemostatů, dýz anemostatu kruhového bez skříně, průměru do 300 mm</t>
  </si>
  <si>
    <t>https://podminky.urs.cz/item/CS_URS_2024_01/751322111</t>
  </si>
  <si>
    <t>234</t>
  </si>
  <si>
    <t>42972808</t>
  </si>
  <si>
    <t>anemostat kruhový s nastavitelným kuželem pro přívod/odvod vzduchu ocelový D 100mm</t>
  </si>
  <si>
    <t>-1359349974</t>
  </si>
  <si>
    <t>235</t>
  </si>
  <si>
    <t>751510041</t>
  </si>
  <si>
    <t>Vzduchotechnické potrubí z pozinkovaného plechu kruhové spirálně vinutá trouba bez příruby D do 100 mm</t>
  </si>
  <si>
    <t>-1352671930</t>
  </si>
  <si>
    <t>Vzduchotechnické potrubí z pozinkovaného plechu kruhové, trouba spirálně vinutá bez příruby, průměru do 100 mm</t>
  </si>
  <si>
    <t>https://podminky.urs.cz/item/CS_URS_2024_01/751510041</t>
  </si>
  <si>
    <t>1,6+1,6+2+1,8</t>
  </si>
  <si>
    <t>236</t>
  </si>
  <si>
    <t>751510042</t>
  </si>
  <si>
    <t>Vzduchotechnické potrubí z pozinkovaného plechu kruhové spirálně vinutá trouba bez příruby D přes 100 do 200 mm</t>
  </si>
  <si>
    <t>-2057207527</t>
  </si>
  <si>
    <t>Vzduchotechnické potrubí z pozinkovaného plechu kruhové, trouba spirálně vinutá bez příruby, průměru přes 100 do 200 mm</t>
  </si>
  <si>
    <t>https://podminky.urs.cz/item/CS_URS_2024_01/751510042</t>
  </si>
  <si>
    <t>4,9</t>
  </si>
  <si>
    <t>0,9+0,9+0,5</t>
  </si>
  <si>
    <t>237</t>
  </si>
  <si>
    <t>751572101</t>
  </si>
  <si>
    <t>Uchycení potrubí kruhového pomocí objímky kotvené do betonu D do 100 mm</t>
  </si>
  <si>
    <t>723597693</t>
  </si>
  <si>
    <t>Závěs kruhového potrubí pomocí objímky, kotvené do betonu průměru potrubí do 100 mm</t>
  </si>
  <si>
    <t>https://podminky.urs.cz/item/CS_URS_2024_01/751572101</t>
  </si>
  <si>
    <t>238</t>
  </si>
  <si>
    <t>751572102</t>
  </si>
  <si>
    <t>Uchycení potrubí kruhového pomocí objímky kotvené do betonu D přes 100 do 200 mm</t>
  </si>
  <si>
    <t>1177582733</t>
  </si>
  <si>
    <t>Závěs kruhového potrubí pomocí objímky, kotvené do betonu průměru potrubí přes 100 do 200 mm</t>
  </si>
  <si>
    <t>https://podminky.urs.cz/item/CS_URS_2024_01/751572102</t>
  </si>
  <si>
    <t>239</t>
  </si>
  <si>
    <t>998751121</t>
  </si>
  <si>
    <t>Přesun hmot tonážní pro vzduchotechniku ruční v objektech v do 12 m</t>
  </si>
  <si>
    <t>-1066875229</t>
  </si>
  <si>
    <t>Přesun hmot pro vzduchotechniku stanovený z hmotnosti přesunovaného materiálu vodorovná dopravní vzdálenost do 100 m ruční (bez užití mechanizace) v objektech výšky do 12 m</t>
  </si>
  <si>
    <t>https://podminky.urs.cz/item/CS_URS_2024_01/998751121</t>
  </si>
  <si>
    <t>762</t>
  </si>
  <si>
    <t>Konstrukce tesařské</t>
  </si>
  <si>
    <t>240</t>
  </si>
  <si>
    <t>762082230</t>
  </si>
  <si>
    <t>Provedení tesařského profilování zhlaví trámu jednoduchým seříznutím dvěma řezy pl přes 160 do 320 cm2</t>
  </si>
  <si>
    <t>265205745</t>
  </si>
  <si>
    <t>Profilování zhlaví trámů a ozdobných konců jednoduché seříznutí dvěma řezy, plochy přes 160 do 320 cm2</t>
  </si>
  <si>
    <t>https://podminky.urs.cz/item/CS_URS_2024_01/762082230</t>
  </si>
  <si>
    <t>241</t>
  </si>
  <si>
    <t>762332532</t>
  </si>
  <si>
    <t>Montáž vázaných kcí krovů pravidelných z řeziva hoblovaného průřezové pl přes 120 do 224 cm2</t>
  </si>
  <si>
    <t>1837259565</t>
  </si>
  <si>
    <t>Montáž vázaných konstrukcí krovů střech pultových, sedlových, valbových, stanových čtvercového nebo obdélníkového půdorysu z řeziva hoblovaného průřezové plochy přes 120 do 224 cm2</t>
  </si>
  <si>
    <t>https://podminky.urs.cz/item/CS_URS_2024_01/762332532</t>
  </si>
  <si>
    <t>3,7*6" sloup zadní</t>
  </si>
  <si>
    <t>2,8*4" sloup přední</t>
  </si>
  <si>
    <t>1,45*8" pásek</t>
  </si>
  <si>
    <t>14,3*2"vaznice</t>
  </si>
  <si>
    <t>5,4*15" krokev</t>
  </si>
  <si>
    <t>242</t>
  </si>
  <si>
    <t>60512130</t>
  </si>
  <si>
    <t>hranol stavební řezivo průřezu do 224cm2 do dl 6m</t>
  </si>
  <si>
    <t>580722633</t>
  </si>
  <si>
    <t>3,7*6*0,14*0,14" sloup zadní</t>
  </si>
  <si>
    <t>2,8*4*0,14*0,14" sloup přední</t>
  </si>
  <si>
    <t>1,45*8*0,12*0,12" pásek</t>
  </si>
  <si>
    <t>14,3*2*0,14*0,14"vaznice</t>
  </si>
  <si>
    <t>5,4*15*0,12*0,18" krokev</t>
  </si>
  <si>
    <t>3,133*1,1 'Přepočtené koeficientem množství</t>
  </si>
  <si>
    <t>243</t>
  </si>
  <si>
    <t>762341260</t>
  </si>
  <si>
    <t>Montáž bednění střech rovných a šikmých sklonu do 60° z palubek</t>
  </si>
  <si>
    <t>1766355182</t>
  </si>
  <si>
    <t>Montáž bednění střech rovných a šikmých sklonu do 60° s vyřezáním otvorů z palubek</t>
  </si>
  <si>
    <t>https://podminky.urs.cz/item/CS_URS_2024_01/762341260</t>
  </si>
  <si>
    <t>5,4*14,4</t>
  </si>
  <si>
    <t>244</t>
  </si>
  <si>
    <t>61191182</t>
  </si>
  <si>
    <t>palubky obkladové smrk profil klasický 19x196mm jakost A/B</t>
  </si>
  <si>
    <t>-1602758437</t>
  </si>
  <si>
    <t>77,76*1,1 'Přepočtené koeficientem množství</t>
  </si>
  <si>
    <t>245</t>
  </si>
  <si>
    <t>998762121</t>
  </si>
  <si>
    <t>Přesun hmot tonážní pro kce tesařské ruční v objektech v do 6 m</t>
  </si>
  <si>
    <t>-992129637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</si>
  <si>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</si>
  <si>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https://podminky.urs.cz/item/CS_URS_2024_01/998762121</t>
  </si>
  <si>
    <t>763</t>
  </si>
  <si>
    <t>Konstrukce suché výstavby</t>
  </si>
  <si>
    <t>246</t>
  </si>
  <si>
    <t>763131412</t>
  </si>
  <si>
    <t>SDK podhled desky 1xA 12,5 s izolací dvouvrstvá spodní kce profil CD+UD</t>
  </si>
  <si>
    <t>-1129896698</t>
  </si>
  <si>
    <t>Podhled ze sádrokartonových desek dvouvrstvá zavěšená spodní konstrukce z ocelových profilů CD, UD jednoduše opláštěná deskou standardní A, tl. 12,5 mm, s izolací</t>
  </si>
  <si>
    <t>https://podminky.urs.cz/item/CS_URS_2024_01/763131412</t>
  </si>
  <si>
    <t>247</t>
  </si>
  <si>
    <t>763131714</t>
  </si>
  <si>
    <t>SDK podhled základní penetrační nátěr</t>
  </si>
  <si>
    <t>220425755</t>
  </si>
  <si>
    <t>Podhled ze sádrokartonových desek ostatní práce a konstrukce na podhledech ze sádrokartonových desek základní penetrační nátěr</t>
  </si>
  <si>
    <t>https://podminky.urs.cz/item/CS_URS_2024_01/763131714</t>
  </si>
  <si>
    <t>248</t>
  </si>
  <si>
    <t>763131751</t>
  </si>
  <si>
    <t>Montáž parotěsné zábrany do SDK podhledu</t>
  </si>
  <si>
    <t>-1338676889</t>
  </si>
  <si>
    <t>Podhled ze sádrokartonových desek ostatní práce a konstrukce na podhledech ze sádrokartonových desek montáž parotěsné zábrany</t>
  </si>
  <si>
    <t>https://podminky.urs.cz/item/CS_URS_2024_01/763131751</t>
  </si>
  <si>
    <t>249</t>
  </si>
  <si>
    <t>28329027</t>
  </si>
  <si>
    <t>fólie PE vyztužená Al vrstvou pro parotěsnou vrstvu 150g/m2</t>
  </si>
  <si>
    <t>-1158340372</t>
  </si>
  <si>
    <t>242,22*1,1235 'Přepočtené koeficientem množství</t>
  </si>
  <si>
    <t>250</t>
  </si>
  <si>
    <t>998763331</t>
  </si>
  <si>
    <t>Přesun hmot tonážní pro konstrukce montované z desek ruční v objektech v do 6 m</t>
  </si>
  <si>
    <t>-787054489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</si>
  <si>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</si>
  <si>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https://podminky.urs.cz/item/CS_URS_2024_01/998763331</t>
  </si>
  <si>
    <t>764</t>
  </si>
  <si>
    <t>Konstrukce klempířské</t>
  </si>
  <si>
    <t>251</t>
  </si>
  <si>
    <t>764002851</t>
  </si>
  <si>
    <t>Demontáž oplechování parapetů do suti</t>
  </si>
  <si>
    <t>-574235544</t>
  </si>
  <si>
    <t>Demontáž klempířských konstrukcí oplechování parapetů do suti</t>
  </si>
  <si>
    <t>https://podminky.urs.cz/item/CS_URS_2024_01/764002851</t>
  </si>
  <si>
    <t>252</t>
  </si>
  <si>
    <t>764004803</t>
  </si>
  <si>
    <t>Demontáž podokapního žlabu k dalšímu použití</t>
  </si>
  <si>
    <t>1545166422</t>
  </si>
  <si>
    <t>Demontáž klempířských konstrukcí žlabu podokapního k dalšímu použití</t>
  </si>
  <si>
    <t>https://podminky.urs.cz/item/CS_URS_2024_01/764004803</t>
  </si>
  <si>
    <t>18,29*2</t>
  </si>
  <si>
    <t>253</t>
  </si>
  <si>
    <t>764004863</t>
  </si>
  <si>
    <t>Demontáž svodu k dalšímu použití</t>
  </si>
  <si>
    <t>489457731</t>
  </si>
  <si>
    <t>Demontáž klempířských konstrukcí svodu k dalšímu použití</t>
  </si>
  <si>
    <t>https://podminky.urs.cz/item/CS_URS_2024_01/764004863</t>
  </si>
  <si>
    <t>3*6,1</t>
  </si>
  <si>
    <t>254</t>
  </si>
  <si>
    <t>764206107</t>
  </si>
  <si>
    <t>Montáž oplechování rovných parapetů rš přes 400 mm</t>
  </si>
  <si>
    <t>1768425471</t>
  </si>
  <si>
    <t>Montáž oplechování parapetů rovných, bez rohů, rozvinuté šířky přes 400 mm</t>
  </si>
  <si>
    <t>https://podminky.urs.cz/item/CS_URS_2024_01/764206107</t>
  </si>
  <si>
    <t>255</t>
  </si>
  <si>
    <t>764990001</t>
  </si>
  <si>
    <t>Parapet hliníkový s nosem, vyložení 400 mm, barva RAL</t>
  </si>
  <si>
    <t>-2140251809</t>
  </si>
  <si>
    <t>256</t>
  </si>
  <si>
    <t>764990003</t>
  </si>
  <si>
    <t>Koncovka parapetu hliníková pod omítku š 400 mm</t>
  </si>
  <si>
    <t>565343077</t>
  </si>
  <si>
    <t>257</t>
  </si>
  <si>
    <t>764212433</t>
  </si>
  <si>
    <t>Oplechování rovné okapové hrany z Pz plechu rš 250 mm</t>
  </si>
  <si>
    <t>-1277342022</t>
  </si>
  <si>
    <t>Oplechování střešních prvků z pozinkovaného plechu okapu okapovým plechem střechy rovné rš 250 mm</t>
  </si>
  <si>
    <t>https://podminky.urs.cz/item/CS_URS_2024_01/764212433</t>
  </si>
  <si>
    <t>258</t>
  </si>
  <si>
    <t>764212635</t>
  </si>
  <si>
    <t>Oplechování štítu závětrnou lištou z Pz s povrchovou úpravou rš 400 mm</t>
  </si>
  <si>
    <t>-333386492</t>
  </si>
  <si>
    <t>Oplechování střešních prvků z pozinkovaného plechu s povrchovou úpravou štítu závětrnou lištou rš 400 mm</t>
  </si>
  <si>
    <t>https://podminky.urs.cz/item/CS_URS_2024_01/764212635</t>
  </si>
  <si>
    <t>2,25*2</t>
  </si>
  <si>
    <t>5,4*2</t>
  </si>
  <si>
    <t>259</t>
  </si>
  <si>
    <t>764212664</t>
  </si>
  <si>
    <t>Oplechování rovné okapové hrany z Pz s povrchovou úpravou rš 330 mm</t>
  </si>
  <si>
    <t>327099853</t>
  </si>
  <si>
    <t>Oplechování střešních prvků z pozinkovaného plechu s povrchovou úpravou okapu střechy rovné okapovým plechem rš 330 mm</t>
  </si>
  <si>
    <t>https://podminky.urs.cz/item/CS_URS_2024_01/764212664</t>
  </si>
  <si>
    <t>260</t>
  </si>
  <si>
    <t>764311605</t>
  </si>
  <si>
    <t>Lemování rovných zdí střech s krytinou prejzovou nebo vlnitou z Pz s povrchovou úpravou rš 400 mm</t>
  </si>
  <si>
    <t>-1746789963</t>
  </si>
  <si>
    <t>Lemování zdí z pozinkovaného plechu s povrchovou úpravou boční nebo horní rovné, střech s krytinou prejzovou nebo vlnitou rš 400 mm</t>
  </si>
  <si>
    <t>https://podminky.urs.cz/item/CS_URS_2024_01/764311605</t>
  </si>
  <si>
    <t>16,6</t>
  </si>
  <si>
    <t>261</t>
  </si>
  <si>
    <t>764501103</t>
  </si>
  <si>
    <t>Montáž žlabu podokapního půlkulatého</t>
  </si>
  <si>
    <t>-527960708</t>
  </si>
  <si>
    <t>Montáž žlabu podokapního půlkruhového žlabu</t>
  </si>
  <si>
    <t>https://podminky.urs.cz/item/CS_URS_2024_01/764501103</t>
  </si>
  <si>
    <t>36,58</t>
  </si>
  <si>
    <t>4,2</t>
  </si>
  <si>
    <t>262</t>
  </si>
  <si>
    <t>55350136</t>
  </si>
  <si>
    <t>čelo půlkulatého žlabu levé 150mm</t>
  </si>
  <si>
    <t>286054498</t>
  </si>
  <si>
    <t>263</t>
  </si>
  <si>
    <t>55350140</t>
  </si>
  <si>
    <t>čelo půlkulatého žlabu pravé 150mm</t>
  </si>
  <si>
    <t>-1021312073</t>
  </si>
  <si>
    <t>264</t>
  </si>
  <si>
    <t>55350204</t>
  </si>
  <si>
    <t>kotlík žlabový oválný 280/100mm</t>
  </si>
  <si>
    <t>-1743177452</t>
  </si>
  <si>
    <t>265</t>
  </si>
  <si>
    <t>55350147</t>
  </si>
  <si>
    <t>hák žlabový dlouhý k půlkulatým žlabům rš 280mm</t>
  </si>
  <si>
    <t>417063731</t>
  </si>
  <si>
    <t>266</t>
  </si>
  <si>
    <t>55350100</t>
  </si>
  <si>
    <t>žlab podokapní půlkulatý rš 280mm</t>
  </si>
  <si>
    <t>1086610171</t>
  </si>
  <si>
    <t>267</t>
  </si>
  <si>
    <t>764501104</t>
  </si>
  <si>
    <t>Montáž čela pro podokapní půlkulatý žlab</t>
  </si>
  <si>
    <t>-1518349822</t>
  </si>
  <si>
    <t>Montáž žlabu podokapního půlkruhového čela</t>
  </si>
  <si>
    <t>https://podminky.urs.cz/item/CS_URS_2024_01/764501104</t>
  </si>
  <si>
    <t>268</t>
  </si>
  <si>
    <t>764508131</t>
  </si>
  <si>
    <t>Montáž kruhového svodu</t>
  </si>
  <si>
    <t>-2097439841</t>
  </si>
  <si>
    <t>Montáž svodu kruhového, průměru svodu</t>
  </si>
  <si>
    <t>https://podminky.urs.cz/item/CS_URS_2024_01/764508131</t>
  </si>
  <si>
    <t>269</t>
  </si>
  <si>
    <t>55350159</t>
  </si>
  <si>
    <t>koleno svodové roury 100/72°</t>
  </si>
  <si>
    <t>644305448</t>
  </si>
  <si>
    <t>270</t>
  </si>
  <si>
    <t>55350151</t>
  </si>
  <si>
    <t>mezikus svodové roury Pz barvený 100mm</t>
  </si>
  <si>
    <t>609339749</t>
  </si>
  <si>
    <t>271</t>
  </si>
  <si>
    <t>STJ.OBT100BP</t>
  </si>
  <si>
    <t>Objímka svodu 100</t>
  </si>
  <si>
    <t>-993002427</t>
  </si>
  <si>
    <t>272</t>
  </si>
  <si>
    <t>55350108</t>
  </si>
  <si>
    <t>roura svodová Pz barvený 100mm</t>
  </si>
  <si>
    <t>-2073281054</t>
  </si>
  <si>
    <t>273</t>
  </si>
  <si>
    <t>764508136</t>
  </si>
  <si>
    <t>Montáž odskoku kruhového svodu</t>
  </si>
  <si>
    <t>1738052951</t>
  </si>
  <si>
    <t>Montáž svodu kruhového, průměru odskoků</t>
  </si>
  <si>
    <t>https://podminky.urs.cz/item/CS_URS_2024_01/764508136</t>
  </si>
  <si>
    <t>274</t>
  </si>
  <si>
    <t>764511602</t>
  </si>
  <si>
    <t>Žlab podokapní půlkruhový z Pz s povrchovou úpravou rš 330 mm</t>
  </si>
  <si>
    <t>-1427025104</t>
  </si>
  <si>
    <t>Žlab podokapní z pozinkovaného plechu s povrchovou úpravou včetně háků a čel půlkruhový rš 330 mm</t>
  </si>
  <si>
    <t>https://podminky.urs.cz/item/CS_URS_2024_01/764511602</t>
  </si>
  <si>
    <t>275</t>
  </si>
  <si>
    <t>764511643</t>
  </si>
  <si>
    <t>Kotlík oválný (trychtýřový) pro podokapní žlaby z Pz s povrchovou úpravou 330/120 mm</t>
  </si>
  <si>
    <t>1139832977</t>
  </si>
  <si>
    <t>Žlab podokapní z pozinkovaného plechu s povrchovou úpravou včetně háků a čel kotlík oválný (trychtýřový), rš žlabu/průměr svodu 330/120 mm</t>
  </si>
  <si>
    <t>https://podminky.urs.cz/item/CS_URS_2024_01/764511643</t>
  </si>
  <si>
    <t>276</t>
  </si>
  <si>
    <t>764518623</t>
  </si>
  <si>
    <t>Svody kruhové včetně objímek, kolen, odskoků z Pz s povrchovou úpravou průměru 120 mm</t>
  </si>
  <si>
    <t>2016158641</t>
  </si>
  <si>
    <t>Svod z pozinkovaného plechu s upraveným povrchem včetně objímek, kolen a odskoků kruhový, průměru 120 mm</t>
  </si>
  <si>
    <t>https://podminky.urs.cz/item/CS_URS_2024_01/764518623</t>
  </si>
  <si>
    <t>277</t>
  </si>
  <si>
    <t>998764121</t>
  </si>
  <si>
    <t>Přesun hmot tonážní pro konstrukce klempířské ruční v objektech v do 6 m</t>
  </si>
  <si>
    <t>-151612049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</si>
  <si>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</si>
  <si>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https://podminky.urs.cz/item/CS_URS_2024_01/998764121</t>
  </si>
  <si>
    <t>765</t>
  </si>
  <si>
    <t>Krytina skládaná</t>
  </si>
  <si>
    <t>278</t>
  </si>
  <si>
    <t>765153021</t>
  </si>
  <si>
    <t>Krytina bitumenová ze šindelů obdélníkového tvaru sklonu do 20°</t>
  </si>
  <si>
    <t>914588378</t>
  </si>
  <si>
    <t>Krytina bitumenová ze šindelů obdélníkového tvaru, sklonu do 20°</t>
  </si>
  <si>
    <t>https://podminky.urs.cz/item/CS_URS_2024_01/765153021</t>
  </si>
  <si>
    <t>279</t>
  </si>
  <si>
    <t>765153102</t>
  </si>
  <si>
    <t>Krytina bitumenová okapová hrana ze šindelů bez rozlišení tvaru</t>
  </si>
  <si>
    <t>2077737621</t>
  </si>
  <si>
    <t>Krytina bitumenová ze šindelů okapová hrana bez rozlišení tvaru</t>
  </si>
  <si>
    <t>https://podminky.urs.cz/item/CS_URS_2024_01/765153102</t>
  </si>
  <si>
    <t>280</t>
  </si>
  <si>
    <t>998765121</t>
  </si>
  <si>
    <t>Přesun hmot tonážní pro krytiny skládané ruční v objektech v do 6 m</t>
  </si>
  <si>
    <t>-831771510</t>
  </si>
  <si>
    <t>Přesun hmot pro krytiny skládané stanovený z hmotnosti přesunovaného materiálu vodorovná dopravní vzdálenost do 50 m ruční (bez užití mechanizace) na objektech výšky do 6 m</t>
  </si>
  <si>
    <t>https://podminky.urs.cz/item/CS_URS_2024_01/998765121</t>
  </si>
  <si>
    <t>766</t>
  </si>
  <si>
    <t>Konstrukce truhlářské</t>
  </si>
  <si>
    <t>281</t>
  </si>
  <si>
    <t>766622216</t>
  </si>
  <si>
    <t>Montáž plastových oken plochy do 1 m2 otevíravých s rámem do zdiva</t>
  </si>
  <si>
    <t>-1057107729</t>
  </si>
  <si>
    <t>Montáž oken plastových plochy do 1 m2 včetně montáže rámu otevíravých do zdiva</t>
  </si>
  <si>
    <t>https://podminky.urs.cz/item/CS_URS_2024_01/766622216</t>
  </si>
  <si>
    <t>282</t>
  </si>
  <si>
    <t>61140052</t>
  </si>
  <si>
    <t>okno plastové otevíravé/sklopné trojsklo přes plochu 1m2 do v 1,5m</t>
  </si>
  <si>
    <t>1889431064</t>
  </si>
  <si>
    <t>2*0,9*1,05</t>
  </si>
  <si>
    <t>1*0,5*1,05</t>
  </si>
  <si>
    <t>283</t>
  </si>
  <si>
    <t>766660001</t>
  </si>
  <si>
    <t>Montáž dveřních křídel otvíravých jednokřídlových š do 0,8 m do ocelové zárubně</t>
  </si>
  <si>
    <t>1885550842</t>
  </si>
  <si>
    <t>Montáž dveřních křídel dřevěných nebo plastových otevíravých do ocelové zárubně povrchově upravených jednokřídlových, šířky do 800 mm</t>
  </si>
  <si>
    <t>https://podminky.urs.cz/item/CS_URS_2024_01/766660001</t>
  </si>
  <si>
    <t>284</t>
  </si>
  <si>
    <t>61162085</t>
  </si>
  <si>
    <t>dveře jednokřídlé dřevotřískové povrch laminátový plné 700x1970-2100mm</t>
  </si>
  <si>
    <t>55734612</t>
  </si>
  <si>
    <t>285</t>
  </si>
  <si>
    <t>766660002</t>
  </si>
  <si>
    <t>Montáž dveřních křídel otvíravých jednokřídlových š přes 0,8 m do ocelové zárubně</t>
  </si>
  <si>
    <t>-800502374</t>
  </si>
  <si>
    <t>Montáž dveřních křídel dřevěných nebo plastových otevíravých do ocelové zárubně povrchově upravených jednokřídlových, šířky přes 800 mm</t>
  </si>
  <si>
    <t>https://podminky.urs.cz/item/CS_URS_2024_01/766660002</t>
  </si>
  <si>
    <t>286</t>
  </si>
  <si>
    <t>61162087</t>
  </si>
  <si>
    <t>dveře jednokřídlé dřevotřískové povrch laminátový plné 900x1970-2100mm</t>
  </si>
  <si>
    <t>2004458099</t>
  </si>
  <si>
    <t>287</t>
  </si>
  <si>
    <t>766660720</t>
  </si>
  <si>
    <t>Osazení větrací mřížky s vyříznutím otvoru</t>
  </si>
  <si>
    <t>-666434035</t>
  </si>
  <si>
    <t>Montáž dveřních doplňků větrací mřížky s vyříznutím otvoru</t>
  </si>
  <si>
    <t>https://podminky.urs.cz/item/CS_URS_2024_01/766660720</t>
  </si>
  <si>
    <t>288</t>
  </si>
  <si>
    <t>42972107</t>
  </si>
  <si>
    <t>mřížka větrací do dřeva kovová 80x500mm</t>
  </si>
  <si>
    <t>1382464283</t>
  </si>
  <si>
    <t>289</t>
  </si>
  <si>
    <t>766660729</t>
  </si>
  <si>
    <t>Montáž dveřního interiérového kování - štítku s klikou</t>
  </si>
  <si>
    <t>120963295</t>
  </si>
  <si>
    <t>Montáž dveřních doplňků dveřního kování interiérového štítku s klikou</t>
  </si>
  <si>
    <t>https://podminky.urs.cz/item/CS_URS_2024_01/766660729</t>
  </si>
  <si>
    <t>290</t>
  </si>
  <si>
    <t>54914620</t>
  </si>
  <si>
    <t>kování rozetové spodní pro cylindrickou vložku</t>
  </si>
  <si>
    <t>50535568</t>
  </si>
  <si>
    <t>291</t>
  </si>
  <si>
    <t>766691924</t>
  </si>
  <si>
    <t>Vyvěšení nebo zavěšení křídel plastových dveří pl do 2 m2</t>
  </si>
  <si>
    <t>1684090755</t>
  </si>
  <si>
    <t>Ostatní práce vyvěšení nebo zavěšení křídel plastových dveřních s křídly otevíravými, plochy do 2 m2</t>
  </si>
  <si>
    <t>https://podminky.urs.cz/item/CS_URS_2024_01/766691924</t>
  </si>
  <si>
    <t>292</t>
  </si>
  <si>
    <t>766691925</t>
  </si>
  <si>
    <t>Vyvěšení nebo zavěšení křídel plastových dveří pl přes 2 m2</t>
  </si>
  <si>
    <t>-70139869</t>
  </si>
  <si>
    <t>Ostatní práce vyvěšení nebo zavěšení křídel plastových dveřních s křídly otevíravými, plochy přes 2 m2</t>
  </si>
  <si>
    <t>https://podminky.urs.cz/item/CS_URS_2024_01/766691925</t>
  </si>
  <si>
    <t>293</t>
  </si>
  <si>
    <t>1911003628</t>
  </si>
  <si>
    <t>3+2+1+2</t>
  </si>
  <si>
    <t>294</t>
  </si>
  <si>
    <t>61144402</t>
  </si>
  <si>
    <t>parapet plastový vnitřní komůrkový tl 20mm š 305mm</t>
  </si>
  <si>
    <t>CS ÚRS 2023 01</t>
  </si>
  <si>
    <t>859059449</t>
  </si>
  <si>
    <t>2,35*3</t>
  </si>
  <si>
    <t>0,9*2</t>
  </si>
  <si>
    <t>0,5</t>
  </si>
  <si>
    <t>2*1,2</t>
  </si>
  <si>
    <t>295</t>
  </si>
  <si>
    <t>61144019</t>
  </si>
  <si>
    <t>koncovka k parapetu plastovému vnitřnímu 1 pár</t>
  </si>
  <si>
    <t>sada</t>
  </si>
  <si>
    <t>612859452</t>
  </si>
  <si>
    <t>296</t>
  </si>
  <si>
    <t>766990001</t>
  </si>
  <si>
    <t>Repasování stávajících dveří, včetně zárubní, oprava, tmelení, nátěr, případně zasklení, kování</t>
  </si>
  <si>
    <t>-1606319856</t>
  </si>
  <si>
    <t>1,7*2,1</t>
  </si>
  <si>
    <t>297</t>
  </si>
  <si>
    <t>998766121</t>
  </si>
  <si>
    <t>Přesun hmot tonážní pro kce truhlářské ruční v objektech v do 6 m</t>
  </si>
  <si>
    <t>1849170527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</si>
  <si>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</si>
  <si>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https://podminky.urs.cz/item/CS_URS_2024_01/998766121</t>
  </si>
  <si>
    <t>767</t>
  </si>
  <si>
    <t>Konstrukce zámečnické</t>
  </si>
  <si>
    <t>298</t>
  </si>
  <si>
    <t>767163121</t>
  </si>
  <si>
    <t>Montáž přímého kovového zábradlí z dílců do betonu v rovině</t>
  </si>
  <si>
    <t>-1622560846</t>
  </si>
  <si>
    <t>Montáž kompletního kovového zábradlí přímého z dílců v rovině (na rovné ploše) kotveného do betonu</t>
  </si>
  <si>
    <t>https://podminky.urs.cz/item/CS_URS_2024_01/767163121</t>
  </si>
  <si>
    <t>13,95*2+2*1,2</t>
  </si>
  <si>
    <t>299</t>
  </si>
  <si>
    <t>55399001</t>
  </si>
  <si>
    <t>zábradlí z trubek D5051/5, horní a střední madlo, žárově zinkované, kotvené do palisád</t>
  </si>
  <si>
    <t>-1985870712</t>
  </si>
  <si>
    <t>zábradlí z trubek D51/5, horní a střední madlo, žárově zinkované, kotvené do palisád</t>
  </si>
  <si>
    <t>300</t>
  </si>
  <si>
    <t>767531215</t>
  </si>
  <si>
    <t>Montáž vstupních kovových nebo plastových rohoží čisticích zón plochy přes 2 m2</t>
  </si>
  <si>
    <t>535122965</t>
  </si>
  <si>
    <t>Montáž vstupních čisticích zón z rohoží kovových nebo plastových plochy přes 2 m2</t>
  </si>
  <si>
    <t>https://podminky.urs.cz/item/CS_URS_2024_01/767531215</t>
  </si>
  <si>
    <t>1,6*1*2</t>
  </si>
  <si>
    <t>301</t>
  </si>
  <si>
    <t>69752001</t>
  </si>
  <si>
    <t>rohož vstupní provedení hliník standard 27 mm</t>
  </si>
  <si>
    <t>-1657135445</t>
  </si>
  <si>
    <t>1,6*1</t>
  </si>
  <si>
    <t>302</t>
  </si>
  <si>
    <t>69752122</t>
  </si>
  <si>
    <t>koberec čistící zóna, střiž.smyčka s pruhy hrub.vlákna,vlákno PA 670g/m2,zátěž 33,Bfl-S1,záda vinyl</t>
  </si>
  <si>
    <t>-796822108</t>
  </si>
  <si>
    <t>303</t>
  </si>
  <si>
    <t>767531121</t>
  </si>
  <si>
    <t>Osazení zapuštěného rámu z L profilů k čisticím rohožím</t>
  </si>
  <si>
    <t>-1494618531</t>
  </si>
  <si>
    <t>Montáž vstupních čisticích zón z rohoží osazení rámu mosazného nebo hliníkového zapuštěného z L profilů</t>
  </si>
  <si>
    <t>https://podminky.urs.cz/item/CS_URS_2024_01/767531121</t>
  </si>
  <si>
    <t>(1,6*2+1*2)*2</t>
  </si>
  <si>
    <t>304</t>
  </si>
  <si>
    <t>69752160</t>
  </si>
  <si>
    <t>rám pro zapuštění profil L-30/30 25/25 20/30 15/30-Al</t>
  </si>
  <si>
    <t>-1892823071</t>
  </si>
  <si>
    <t>305</t>
  </si>
  <si>
    <t>998767121</t>
  </si>
  <si>
    <t>Přesun hmot tonážní pro zámečnické konstrukce ruční v objektech v do 6 m</t>
  </si>
  <si>
    <t>-1860203320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</si>
  <si>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</si>
  <si>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https://podminky.urs.cz/item/CS_URS_2024_01/998767121</t>
  </si>
  <si>
    <t>771</t>
  </si>
  <si>
    <t>Podlahy z dlaždic</t>
  </si>
  <si>
    <t>306</t>
  </si>
  <si>
    <t>771111011</t>
  </si>
  <si>
    <t>Vysátí podkladu před pokládkou dlažby</t>
  </si>
  <si>
    <t>-1426589721</t>
  </si>
  <si>
    <t>Příprava podkladu před provedením dlažby vysátí podlah</t>
  </si>
  <si>
    <t>https://podminky.urs.cz/item/CS_URS_2024_01/771111011</t>
  </si>
  <si>
    <t>16,25+4,2+5,42+4,82+1,26+3,97+5,82</t>
  </si>
  <si>
    <t>307</t>
  </si>
  <si>
    <t>771121011</t>
  </si>
  <si>
    <t>Nátěr penetrační na podlahu</t>
  </si>
  <si>
    <t>1998144611</t>
  </si>
  <si>
    <t>Příprava podkladu před provedením dlažby nátěr penetrační na podlahu</t>
  </si>
  <si>
    <t>https://podminky.urs.cz/item/CS_URS_2024_01/771121011</t>
  </si>
  <si>
    <t>308</t>
  </si>
  <si>
    <t>771151011</t>
  </si>
  <si>
    <t>Samonivelační stěrka podlah pevnosti 20 MPa tl 3 mm</t>
  </si>
  <si>
    <t>-1065386180</t>
  </si>
  <si>
    <t>Příprava podkladu před provedením dlažby samonivelační stěrka min.pevnosti 20 MPa, tloušťky do 3 mm</t>
  </si>
  <si>
    <t>https://podminky.urs.cz/item/CS_URS_2024_01/771151011</t>
  </si>
  <si>
    <t>309</t>
  </si>
  <si>
    <t>771161021</t>
  </si>
  <si>
    <t>Montáž profilu ukončujícího pro plynulý přechod (dlažby s kobercem apod.)</t>
  </si>
  <si>
    <t>-994458814</t>
  </si>
  <si>
    <t>Příprava podkladu před provedením dlažby montáž profilu ukončujícího profilu pro plynulý přechod (dlažba-koberec apod.)</t>
  </si>
  <si>
    <t>https://podminky.urs.cz/item/CS_URS_2024_01/771161021</t>
  </si>
  <si>
    <t>2,4+0,9+1,7</t>
  </si>
  <si>
    <t>310</t>
  </si>
  <si>
    <t>59054101</t>
  </si>
  <si>
    <t>profil přechodový Al s pohyblivým ramenem 10x20mm</t>
  </si>
  <si>
    <t>-1969206781</t>
  </si>
  <si>
    <t>5*1,1 'Přepočtené koeficientem množství</t>
  </si>
  <si>
    <t>311</t>
  </si>
  <si>
    <t>771474112</t>
  </si>
  <si>
    <t>Montáž soklů z dlaždic keramických rovných lepených cementovým flexibilním lepidlem v přes 65 do 90 mm</t>
  </si>
  <si>
    <t>-674947052</t>
  </si>
  <si>
    <t>Montáž soklů z dlaždic keramických lepených cementovým flexibilním lepidlem rovných, výšky přes 65 do 90 mm</t>
  </si>
  <si>
    <t>https://podminky.urs.cz/item/CS_URS_2024_01/771474112</t>
  </si>
  <si>
    <t>17,22+8,6+10,3</t>
  </si>
  <si>
    <t>312</t>
  </si>
  <si>
    <t>59761186</t>
  </si>
  <si>
    <t>sokl keramický mrazuvzdorný povrch hladký/lesklý tl do 10mm výšky přes 90 do 120mm</t>
  </si>
  <si>
    <t>1706657213</t>
  </si>
  <si>
    <t>36,12*1,05 'Přepočtené koeficientem množství</t>
  </si>
  <si>
    <t>313</t>
  </si>
  <si>
    <t>771574416</t>
  </si>
  <si>
    <t>Montáž podlah keramických hladkých lepených cementovým flexibilním lepidlem přes 9 do 12 ks/m2</t>
  </si>
  <si>
    <t>-1519479257</t>
  </si>
  <si>
    <t>Montáž podlah z dlaždic keramických lepených cementovým flexibilním lepidlem hladkých, tloušťky do 10 mm přes 9 do 12 ks/m2</t>
  </si>
  <si>
    <t>https://podminky.urs.cz/item/CS_URS_2024_01/771574416</t>
  </si>
  <si>
    <t>314</t>
  </si>
  <si>
    <t>59761172</t>
  </si>
  <si>
    <t>dlažba keramická slinutá mrazuvzdorná R12/B povrch reliéfní/hladký tl do 10mm přes 9 do 12ks/m2</t>
  </si>
  <si>
    <t>629696560</t>
  </si>
  <si>
    <t>41,74*1,1 'Přepočtené koeficientem množství</t>
  </si>
  <si>
    <t>315</t>
  </si>
  <si>
    <t>771577111</t>
  </si>
  <si>
    <t>Příplatek k montáži podlah keramických lepených cementovým flexibilním lepidlem za plochu do 5 m2</t>
  </si>
  <si>
    <t>-310238909</t>
  </si>
  <si>
    <t>Montáž podlah z dlaždic keramických lepených cementovým flexibilním lepidlem Příplatek k cenám za plochu do 5 m2 jednotlivě</t>
  </si>
  <si>
    <t>https://podminky.urs.cz/item/CS_URS_2024_01/771577111</t>
  </si>
  <si>
    <t>4,2+5,54+4,82+1,26+3,97</t>
  </si>
  <si>
    <t>316</t>
  </si>
  <si>
    <t>771577112</t>
  </si>
  <si>
    <t>Příplatek k montáži podlah keramických lepených cementovým flexibilním lepidlem za omezený prostor</t>
  </si>
  <si>
    <t>2097102249</t>
  </si>
  <si>
    <t>Montáž podlah z dlaždic keramických lepených cementovým flexibilním lepidlem Příplatek k cenám za podlahy v omezeném prostoru</t>
  </si>
  <si>
    <t>https://podminky.urs.cz/item/CS_URS_2024_01/771577112</t>
  </si>
  <si>
    <t>317</t>
  </si>
  <si>
    <t>771591112</t>
  </si>
  <si>
    <t>Izolace pod dlažbu nátěrem nebo stěrkou ve dvou vrstvách</t>
  </si>
  <si>
    <t>-888949228</t>
  </si>
  <si>
    <t>Izolace podlahy pod dlažbu nátěrem nebo stěrkou ve dvou vrstvách</t>
  </si>
  <si>
    <t>https://podminky.urs.cz/item/CS_URS_2024_01/771591112</t>
  </si>
  <si>
    <t>318</t>
  </si>
  <si>
    <t>771591115</t>
  </si>
  <si>
    <t>Podlahy spárování silikonem</t>
  </si>
  <si>
    <t>172060039</t>
  </si>
  <si>
    <t>Podlahy - dokončovací práce spárování silikonem</t>
  </si>
  <si>
    <t>https://podminky.urs.cz/item/CS_URS_2024_01/771591115</t>
  </si>
  <si>
    <t>319</t>
  </si>
  <si>
    <t>998771121</t>
  </si>
  <si>
    <t>Přesun hmot tonážní pro podlahy z dlaždic ruční v objektech v do 6 m</t>
  </si>
  <si>
    <t>1493712036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</si>
  <si>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</si>
  <si>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https://podminky.urs.cz/item/CS_URS_2024_01/998771121</t>
  </si>
  <si>
    <t>776</t>
  </si>
  <si>
    <t>Podlahy povlakové</t>
  </si>
  <si>
    <t>320</t>
  </si>
  <si>
    <t>776111111</t>
  </si>
  <si>
    <t>Broušení anhydritového podkladu povlakových podlah</t>
  </si>
  <si>
    <t>1337555470</t>
  </si>
  <si>
    <t>Příprava podkladu povlakových podlah a stěn broušení podlah nového podkladu anhydritového</t>
  </si>
  <si>
    <t>https://podminky.urs.cz/item/CS_URS_2024_01/776111111</t>
  </si>
  <si>
    <t>321</t>
  </si>
  <si>
    <t>776111311</t>
  </si>
  <si>
    <t>Vysátí podkladu povlakových podlah</t>
  </si>
  <si>
    <t>143161940</t>
  </si>
  <si>
    <t>Příprava podkladu povlakových podlah a stěn vysátí podlah</t>
  </si>
  <si>
    <t>https://podminky.urs.cz/item/CS_URS_2024_01/776111311</t>
  </si>
  <si>
    <t>322</t>
  </si>
  <si>
    <t>776121112</t>
  </si>
  <si>
    <t>Vodou ředitelná penetrace savého podkladu povlakových podlah</t>
  </si>
  <si>
    <t>-1308648674</t>
  </si>
  <si>
    <t>Příprava podkladu povlakových podlah a stěn penetrace vodou ředitelná podlah</t>
  </si>
  <si>
    <t>https://podminky.urs.cz/item/CS_URS_2024_01/776121112</t>
  </si>
  <si>
    <t>323</t>
  </si>
  <si>
    <t>776141111</t>
  </si>
  <si>
    <t>Stěrka podlahová nivelační pro vyrovnání podkladu povlakových podlah pevnosti 20 MPa tl do 3 mm</t>
  </si>
  <si>
    <t>1212785093</t>
  </si>
  <si>
    <t>Příprava podkladu povlakových podlah a stěn vyrovnání samonivelační stěrkou podlah min.pevnosti 20 MPa, tloušťky do 3 mm</t>
  </si>
  <si>
    <t>https://podminky.urs.cz/item/CS_URS_2024_01/776141111</t>
  </si>
  <si>
    <t>324</t>
  </si>
  <si>
    <t>776221111</t>
  </si>
  <si>
    <t>Lepení pásů z PVC standardním lepidlem</t>
  </si>
  <si>
    <t>-316677138</t>
  </si>
  <si>
    <t>Montáž podlahovin z PVC lepením standardním lepidlem z pásů</t>
  </si>
  <si>
    <t>https://podminky.urs.cz/item/CS_URS_2024_01/776221111</t>
  </si>
  <si>
    <t>158,18+42,3</t>
  </si>
  <si>
    <t>325</t>
  </si>
  <si>
    <t>28412285</t>
  </si>
  <si>
    <t>krytina podlahová heterogenní tl 2mm</t>
  </si>
  <si>
    <t>-836023061</t>
  </si>
  <si>
    <t>200,48*1,1 'Přepočtené koeficientem množství</t>
  </si>
  <si>
    <t>326</t>
  </si>
  <si>
    <t>776223111</t>
  </si>
  <si>
    <t>Spoj povlakových podlahovin z PVC svařováním za tepla</t>
  </si>
  <si>
    <t>1481509959</t>
  </si>
  <si>
    <t>Montáž podlahovin z PVC spoj podlah svařováním za tepla (včetně frézování)</t>
  </si>
  <si>
    <t>https://podminky.urs.cz/item/CS_URS_2024_01/776223111</t>
  </si>
  <si>
    <t>17,6*5</t>
  </si>
  <si>
    <t>8,5*2</t>
  </si>
  <si>
    <t>327</t>
  </si>
  <si>
    <t>776421111</t>
  </si>
  <si>
    <t>Montáž obvodových lišt lepením</t>
  </si>
  <si>
    <t>1183469426</t>
  </si>
  <si>
    <t>Montáž lišt obvodových lepených</t>
  </si>
  <si>
    <t>https://podminky.urs.cz/item/CS_URS_2024_01/776421111</t>
  </si>
  <si>
    <t>53,75+27,9</t>
  </si>
  <si>
    <t>328</t>
  </si>
  <si>
    <t>28411001</t>
  </si>
  <si>
    <t>lišta soklová PVC 9,7x58mm</t>
  </si>
  <si>
    <t>-1218357228</t>
  </si>
  <si>
    <t>81,65*1,02 'Přepočtené koeficientem množství</t>
  </si>
  <si>
    <t>329</t>
  </si>
  <si>
    <t>998776121</t>
  </si>
  <si>
    <t>Přesun hmot tonážní pro podlahy povlakové ruční v objektech v do 6 m</t>
  </si>
  <si>
    <t>-1986723358</t>
  </si>
  <si>
    <t>Přesun hmot pro podlahy povlakové stanovený z hmotnosti přesunovaného materiálu vodorovná dopravní vzdálenost do 50 m ruční (bez užití mechanizace) v objektech výšky do 6 m</t>
  </si>
  <si>
    <t>https://podminky.urs.cz/item/CS_URS_2024_01/998776121</t>
  </si>
  <si>
    <t>781</t>
  </si>
  <si>
    <t>Dokončovací práce - obklady</t>
  </si>
  <si>
    <t>330</t>
  </si>
  <si>
    <t>781111011</t>
  </si>
  <si>
    <t>Ometení (oprášení) stěny při přípravě podkladu</t>
  </si>
  <si>
    <t>-61688249</t>
  </si>
  <si>
    <t>Příprava podkladu před provedením obkladu oprášení (ometení) stěny</t>
  </si>
  <si>
    <t>https://podminky.urs.cz/item/CS_URS_2024_01/781111011</t>
  </si>
  <si>
    <t>29,2*2</t>
  </si>
  <si>
    <t>3,6*0,6</t>
  </si>
  <si>
    <t>331</t>
  </si>
  <si>
    <t>781121011</t>
  </si>
  <si>
    <t>Nátěr penetrační na stěnu</t>
  </si>
  <si>
    <t>909801231</t>
  </si>
  <si>
    <t>Příprava podkladu před provedením obkladu nátěr penetrační na stěnu</t>
  </si>
  <si>
    <t>https://podminky.urs.cz/item/CS_URS_2024_01/781121011</t>
  </si>
  <si>
    <t>332</t>
  </si>
  <si>
    <t>781131112</t>
  </si>
  <si>
    <t>Izolace pod obklad nátěrem nebo stěrkou ve dvou vrstvách</t>
  </si>
  <si>
    <t>-1707251241</t>
  </si>
  <si>
    <t>Izolace stěny pod obklad izolace nátěrem nebo stěrkou ve dvou vrstvách</t>
  </si>
  <si>
    <t>https://podminky.urs.cz/item/CS_URS_2024_01/781131112</t>
  </si>
  <si>
    <t>333</t>
  </si>
  <si>
    <t>781474113</t>
  </si>
  <si>
    <t>Montáž obkladů keramických hladkých lepených cementovým flexibilním lepidlem přes 12 do 19 ks/m2</t>
  </si>
  <si>
    <t>2022346202</t>
  </si>
  <si>
    <t>Montáž keramických obkladů stěn lepených cementovým flexibilním lepidlem hladkých přes 12 do 19 ks/m2</t>
  </si>
  <si>
    <t>https://podminky.urs.cz/item/CS_URS_2024_01/781474113</t>
  </si>
  <si>
    <t>334</t>
  </si>
  <si>
    <t>59761701</t>
  </si>
  <si>
    <t>obklad keramický nemrazuvzdorný povrch hladký/lesklý tl do 10mm přes 12 do 19ks/m2</t>
  </si>
  <si>
    <t>-963081379</t>
  </si>
  <si>
    <t>60,56*1,1 'Přepočtené koeficientem množství</t>
  </si>
  <si>
    <t>335</t>
  </si>
  <si>
    <t>781472291</t>
  </si>
  <si>
    <t>Příplatek k montáži obkladů keramických lepených cementovým flexibilním lepidlem za plochu do 10 m2</t>
  </si>
  <si>
    <t>268389054</t>
  </si>
  <si>
    <t>Montáž keramických obkladů stěn lepených cementovým flexibilním lepidlem Příplatek k cenám za plochu do 10 m2 jednotlivě</t>
  </si>
  <si>
    <t>https://podminky.urs.cz/item/CS_URS_2024_01/781472291</t>
  </si>
  <si>
    <t>336</t>
  </si>
  <si>
    <t>781472292</t>
  </si>
  <si>
    <t>Příplatek k montáži obkladů keramických lepených cementovým flexibilním lepidlem za omezený prostor</t>
  </si>
  <si>
    <t>480360826</t>
  </si>
  <si>
    <t>Montáž keramických obkladů stěn lepených cementovým flexibilním lepidlem Příplatek k cenám za obklady v omezeném prostoru</t>
  </si>
  <si>
    <t>https://podminky.urs.cz/item/CS_URS_2024_01/781472292</t>
  </si>
  <si>
    <t>337</t>
  </si>
  <si>
    <t>781492211</t>
  </si>
  <si>
    <t>Montáž profilů rohových lepených flexibilním cementovým lepidlem</t>
  </si>
  <si>
    <t>1331456389</t>
  </si>
  <si>
    <t>Obklad - dokončující práce montáž profilu lepeného flexibilním cementovým lepidlem rohového</t>
  </si>
  <si>
    <t>https://podminky.urs.cz/item/CS_URS_2024_01/781492211</t>
  </si>
  <si>
    <t>43*2</t>
  </si>
  <si>
    <t>338</t>
  </si>
  <si>
    <t>781492251</t>
  </si>
  <si>
    <t>Montáž profilů ukončovacích lepených flexibilním cementovým lepidlem</t>
  </si>
  <si>
    <t>-1722725310</t>
  </si>
  <si>
    <t>Obklad - dokončující práce montáž profilu lepeného flexibilním cementovým lepidlem ukončovacího</t>
  </si>
  <si>
    <t>https://podminky.urs.cz/item/CS_URS_2024_01/781492251</t>
  </si>
  <si>
    <t>28,2</t>
  </si>
  <si>
    <t>16*2</t>
  </si>
  <si>
    <t>339</t>
  </si>
  <si>
    <t>781495142</t>
  </si>
  <si>
    <t>Průnik obkladem kruhový přes DN 30 do DN 90</t>
  </si>
  <si>
    <t>1564859650</t>
  </si>
  <si>
    <t>Obklad - dokončující práce průnik obkladem kruhový, bez izolace přes DN 30 do DN 90</t>
  </si>
  <si>
    <t>https://podminky.urs.cz/item/CS_URS_2024_01/781495142</t>
  </si>
  <si>
    <t>9+5</t>
  </si>
  <si>
    <t>340</t>
  </si>
  <si>
    <t>781495143</t>
  </si>
  <si>
    <t>Průnik obkladem kruhový přes DN 90</t>
  </si>
  <si>
    <t>1959748524</t>
  </si>
  <si>
    <t>Obklad - dokončující práce průnik obkladem kruhový, bez izolace přes DN 90</t>
  </si>
  <si>
    <t>https://podminky.urs.cz/item/CS_URS_2024_01/781495143</t>
  </si>
  <si>
    <t>341</t>
  </si>
  <si>
    <t>781495211</t>
  </si>
  <si>
    <t>Čištění vnitřních ploch stěn po provedení obkladu chemickými prostředky</t>
  </si>
  <si>
    <t>1695898626</t>
  </si>
  <si>
    <t>Čištění vnitřních ploch po provedení obkladu stěn chemickými prostředky</t>
  </si>
  <si>
    <t>https://podminky.urs.cz/item/CS_URS_2024_01/781495211</t>
  </si>
  <si>
    <t>342</t>
  </si>
  <si>
    <t>998781121</t>
  </si>
  <si>
    <t>Přesun hmot tonážní pro obklady keramické ruční v objektech v do 6 m</t>
  </si>
  <si>
    <t>638102641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</si>
  <si>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</si>
  <si>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https://podminky.urs.cz/item/CS_URS_2024_01/998781121</t>
  </si>
  <si>
    <t>783</t>
  </si>
  <si>
    <t>Dokončovací práce - nátěry</t>
  </si>
  <si>
    <t>343</t>
  </si>
  <si>
    <t>783213021</t>
  </si>
  <si>
    <t>Napouštěcí dvojnásobný syntetický biodní nátěr tesařských prvků nezabudovaných do konstrukce</t>
  </si>
  <si>
    <t>-1140018433</t>
  </si>
  <si>
    <t>Preventivní napouštěcí nátěr tesařských prvků proti dřevokazným houbám, hmyzu a plísním nezabudovaných do konstrukce dvojnásobný syntetický</t>
  </si>
  <si>
    <t>https://podminky.urs.cz/item/CS_URS_2024_01/783213021</t>
  </si>
  <si>
    <t>3,7*6*0,14*4" sloup zadní</t>
  </si>
  <si>
    <t>2,8*4*0,14*4" sloup přední</t>
  </si>
  <si>
    <t>1,45*8*0,12*4" pásek</t>
  </si>
  <si>
    <t>14,3*2*0,14*2"vaznice</t>
  </si>
  <si>
    <t>5,4*15*(0,12*2+0,18*2)" krokev</t>
  </si>
  <si>
    <t>5,4*14,4*2" palubky</t>
  </si>
  <si>
    <t>344</t>
  </si>
  <si>
    <t>783244101</t>
  </si>
  <si>
    <t>Základní jednonásobný polyuretanový nátěr tesařských konstrukcí</t>
  </si>
  <si>
    <t>1761484004</t>
  </si>
  <si>
    <t>Základní nátěr tesařských konstrukcí jednonásobný polyuretanový</t>
  </si>
  <si>
    <t>https://podminky.urs.cz/item/CS_URS_2024_01/783244101</t>
  </si>
  <si>
    <t>345</t>
  </si>
  <si>
    <t>783248221</t>
  </si>
  <si>
    <t>Lakovací dvojnásobný polyuretanový nátěr s mezibroušením tesařských konstrukcí</t>
  </si>
  <si>
    <t>-1663208460</t>
  </si>
  <si>
    <t>Lakovací nátěr tesařských konstrukcí dvojnásobný s mezibroušením polyuretanový</t>
  </si>
  <si>
    <t>https://podminky.urs.cz/item/CS_URS_2024_01/783248221</t>
  </si>
  <si>
    <t>346</t>
  </si>
  <si>
    <t>783301313</t>
  </si>
  <si>
    <t>Odmaštění zámečnických konstrukcí ředidlovým odmašťovačem</t>
  </si>
  <si>
    <t>2012396941</t>
  </si>
  <si>
    <t>Příprava podkladu zámečnických konstrukcí před provedením nátěru odmaštění odmašťovačem ředidlovým</t>
  </si>
  <si>
    <t>https://podminky.urs.cz/item/CS_URS_2024_01/783301313</t>
  </si>
  <si>
    <t>(3*(2+0,9+2)+5*(2*0,7+2))*0,2"zárubně</t>
  </si>
  <si>
    <t>347</t>
  </si>
  <si>
    <t>783317105</t>
  </si>
  <si>
    <t>Krycí jednonásobný syntetický samozákladující nátěr zámečnických konstrukcí</t>
  </si>
  <si>
    <t>1922912379</t>
  </si>
  <si>
    <t>Krycí nátěr (email) zámečnických konstrukcí jednonásobný syntetický samozákladující</t>
  </si>
  <si>
    <t>https://podminky.urs.cz/item/CS_URS_2024_01/783317105</t>
  </si>
  <si>
    <t>6,34*2 'Přepočtené koeficientem množství</t>
  </si>
  <si>
    <t>784</t>
  </si>
  <si>
    <t>Dokončovací práce - malby a tapety</t>
  </si>
  <si>
    <t>348</t>
  </si>
  <si>
    <t>784171101</t>
  </si>
  <si>
    <t>Zakrytí vnitřních podlah včetně pozdějšího odkrytí</t>
  </si>
  <si>
    <t>1553371184</t>
  </si>
  <si>
    <t>Zakrytí nemalovaných ploch (materiál ve specifikaci) včetně pozdějšího odkrytí podlah</t>
  </si>
  <si>
    <t>https://podminky.urs.cz/item/CS_URS_2024_01/784171101</t>
  </si>
  <si>
    <t>349</t>
  </si>
  <si>
    <t>784171111</t>
  </si>
  <si>
    <t>Zakrytí vnitřních ploch stěn v místnostech v do 3,80 m</t>
  </si>
  <si>
    <t>-1261156517</t>
  </si>
  <si>
    <t>Zakrytí nemalovaných ploch (materiál ve specifikaci) včetně pozdějšího odkrytí svislých ploch např. stěn, oken, dveří v místnostech výšky do 3,80</t>
  </si>
  <si>
    <t>https://podminky.urs.cz/item/CS_URS_2024_01/784171111</t>
  </si>
  <si>
    <t>(17,22+8,6+13,9+13,4+4,6+8,5+10,3)*3,4</t>
  </si>
  <si>
    <t>(27,9+53,75)*4</t>
  </si>
  <si>
    <t>350</t>
  </si>
  <si>
    <t>58124844</t>
  </si>
  <si>
    <t>fólie pro malířské potřeby zakrývací tl 25µ 4x5m</t>
  </si>
  <si>
    <t>2060380193</t>
  </si>
  <si>
    <t>828,988*1,05 'Přepočtené koeficientem množství</t>
  </si>
  <si>
    <t>351</t>
  </si>
  <si>
    <t>784191003</t>
  </si>
  <si>
    <t>Čištění vnitřních ploch oken dvojitých nebo zdvojených po provedení malířských prací</t>
  </si>
  <si>
    <t>-22871821</t>
  </si>
  <si>
    <t>Čištění vnitřních ploch hrubý úklid po provedení malířských prací omytím oken dvojitých nebo zdvojených</t>
  </si>
  <si>
    <t>https://podminky.urs.cz/item/CS_URS_2024_01/784191003</t>
  </si>
  <si>
    <t>3*2,35*2,2</t>
  </si>
  <si>
    <t>352</t>
  </si>
  <si>
    <t>784191005</t>
  </si>
  <si>
    <t>Čištění vnitřních ploch dveří nebo vrat po provedení malířských prací</t>
  </si>
  <si>
    <t>-4171016</t>
  </si>
  <si>
    <t>Čištění vnitřních ploch hrubý úklid po provedení malířských prací omytím dveří nebo vrat</t>
  </si>
  <si>
    <t>https://podminky.urs.cz/item/CS_URS_2024_01/784191005</t>
  </si>
  <si>
    <t>2,3*3,1*2</t>
  </si>
  <si>
    <t>1,6*2,05*2</t>
  </si>
  <si>
    <t>3*0,9*1,97*2</t>
  </si>
  <si>
    <t>5*0,7*1,97*2</t>
  </si>
  <si>
    <t>353</t>
  </si>
  <si>
    <t>784191007</t>
  </si>
  <si>
    <t>Čištění vnitřních ploch podlah po provedení malířských prací</t>
  </si>
  <si>
    <t>88236364</t>
  </si>
  <si>
    <t>Čištění vnitřních ploch hrubý úklid po provedení malířských prací omytím podlah</t>
  </si>
  <si>
    <t>https://podminky.urs.cz/item/CS_URS_2024_01/784191007</t>
  </si>
  <si>
    <t>354</t>
  </si>
  <si>
    <t>784221111</t>
  </si>
  <si>
    <t>Dvojnásobné bílé malby ze směsí za sucha středně otěruvzdorných v místnostech do 3,80 m</t>
  </si>
  <si>
    <t>-757171797</t>
  </si>
  <si>
    <t>Malby z malířských směsí otěruvzdorných za sucha dvojnásobné, bílé za sucha otěruvzdorné středně v místnostech výšky do 3,80 m</t>
  </si>
  <si>
    <t>https://podminky.urs.cz/item/CS_URS_2024_01/784221111</t>
  </si>
  <si>
    <t>16,25+4,2+5,42+4,82+1,26+3,97+5,82+42,3</t>
  </si>
  <si>
    <t>16,2*3,4</t>
  </si>
  <si>
    <t>23,1*3,4</t>
  </si>
  <si>
    <t>((3,75+3,45+3,65+1,7+1,95+1,5+1,05)*3,4)*2</t>
  </si>
  <si>
    <t>355</t>
  </si>
  <si>
    <t>784221113</t>
  </si>
  <si>
    <t>Dvojnásobné bílé malby ze směsí za sucha středně otěruvzdorných v místnostech přes 3,80 do 5,00 m</t>
  </si>
  <si>
    <t>-382826414</t>
  </si>
  <si>
    <t>Malby z malířských směsí otěruvzdorných za sucha dvojnásobné, bílé za sucha otěruvzdorné středně v místnostech výšky přes 3,80 do 5,00 m</t>
  </si>
  <si>
    <t>https://podminky.urs.cz/item/CS_URS_2024_01/784221113</t>
  </si>
  <si>
    <t>53,1*4</t>
  </si>
  <si>
    <t>158,18</t>
  </si>
  <si>
    <t>356</t>
  </si>
  <si>
    <t>-552916191</t>
  </si>
  <si>
    <t>SEZNAM FIGUR</t>
  </si>
  <si>
    <t>Výměra</t>
  </si>
  <si>
    <t xml:space="preserve"> Kom_centr_stav</t>
  </si>
  <si>
    <t>Použití figury: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</si>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</sst>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13111121" TargetMode="External" /><Relationship Id="rId2" Type="http://schemas.openxmlformats.org/officeDocument/2006/relationships/hyperlink" Target="https://podminky.urs.cz/item/CS_URS_2024_01/713121111" TargetMode="External" /><Relationship Id="rId3" Type="http://schemas.openxmlformats.org/officeDocument/2006/relationships/hyperlink" Target="https://podminky.urs.cz/item/CS_URS_2024_01/998713121" TargetMode="External" /><Relationship Id="rId4" Type="http://schemas.openxmlformats.org/officeDocument/2006/relationships/hyperlink" Target="https://podminky.urs.cz/item/CS_URS_2024_01/732294313" TargetMode="External" /><Relationship Id="rId5" Type="http://schemas.openxmlformats.org/officeDocument/2006/relationships/hyperlink" Target="https://podminky.urs.cz/item/CS_URS_2024_01/732331117" TargetMode="External" /><Relationship Id="rId6" Type="http://schemas.openxmlformats.org/officeDocument/2006/relationships/hyperlink" Target="https://podminky.urs.cz/item/CS_URS_2024_01/732421417" TargetMode="External" /><Relationship Id="rId7" Type="http://schemas.openxmlformats.org/officeDocument/2006/relationships/hyperlink" Target="https://podminky.urs.cz/item/CS_URS_2024_01/732522119" TargetMode="External" /><Relationship Id="rId8" Type="http://schemas.openxmlformats.org/officeDocument/2006/relationships/hyperlink" Target="https://podminky.urs.cz/item/CS_URS_2024_01/732522142" TargetMode="External" /><Relationship Id="rId9" Type="http://schemas.openxmlformats.org/officeDocument/2006/relationships/hyperlink" Target="https://podminky.urs.cz/item/CS_URS_2024_01/732525111" TargetMode="External" /><Relationship Id="rId10" Type="http://schemas.openxmlformats.org/officeDocument/2006/relationships/hyperlink" Target="https://podminky.urs.cz/item/CS_URS_2024_01/732525172" TargetMode="External" /><Relationship Id="rId11" Type="http://schemas.openxmlformats.org/officeDocument/2006/relationships/hyperlink" Target="https://podminky.urs.cz/item/CS_URS_2024_01/998732121" TargetMode="External" /><Relationship Id="rId12" Type="http://schemas.openxmlformats.org/officeDocument/2006/relationships/hyperlink" Target="https://podminky.urs.cz/item/CS_URS_2024_01/733223304" TargetMode="External" /><Relationship Id="rId13" Type="http://schemas.openxmlformats.org/officeDocument/2006/relationships/hyperlink" Target="https://podminky.urs.cz/item/CS_URS_2024_01/733224205" TargetMode="External" /><Relationship Id="rId14" Type="http://schemas.openxmlformats.org/officeDocument/2006/relationships/hyperlink" Target="https://podminky.urs.cz/item/CS_URS_2024_01/733224225" TargetMode="External" /><Relationship Id="rId15" Type="http://schemas.openxmlformats.org/officeDocument/2006/relationships/hyperlink" Target="https://podminky.urs.cz/item/CS_URS_2024_01/733291101" TargetMode="External" /><Relationship Id="rId16" Type="http://schemas.openxmlformats.org/officeDocument/2006/relationships/hyperlink" Target="https://podminky.urs.cz/item/CS_URS_2024_01/733390104" TargetMode="External" /><Relationship Id="rId17" Type="http://schemas.openxmlformats.org/officeDocument/2006/relationships/hyperlink" Target="https://podminky.urs.cz/item/CS_URS_2024_01/733390304" TargetMode="External" /><Relationship Id="rId18" Type="http://schemas.openxmlformats.org/officeDocument/2006/relationships/hyperlink" Target="https://podminky.urs.cz/item/CS_URS_2024_01/733390411" TargetMode="External" /><Relationship Id="rId19" Type="http://schemas.openxmlformats.org/officeDocument/2006/relationships/hyperlink" Target="https://podminky.urs.cz/item/CS_URS_2024_01/733811252" TargetMode="External" /><Relationship Id="rId20" Type="http://schemas.openxmlformats.org/officeDocument/2006/relationships/hyperlink" Target="https://podminky.urs.cz/item/CS_URS_2024_01/998733121" TargetMode="External" /><Relationship Id="rId21" Type="http://schemas.openxmlformats.org/officeDocument/2006/relationships/hyperlink" Target="https://podminky.urs.cz/item/CS_URS_2024_01/734111612" TargetMode="External" /><Relationship Id="rId22" Type="http://schemas.openxmlformats.org/officeDocument/2006/relationships/hyperlink" Target="https://podminky.urs.cz/item/CS_URS_2024_01/734111772" TargetMode="External" /><Relationship Id="rId23" Type="http://schemas.openxmlformats.org/officeDocument/2006/relationships/hyperlink" Target="https://podminky.urs.cz/item/CS_URS_2024_01/734134641" TargetMode="External" /><Relationship Id="rId24" Type="http://schemas.openxmlformats.org/officeDocument/2006/relationships/hyperlink" Target="https://podminky.urs.cz/item/CS_URS_2024_01/734163443" TargetMode="External" /><Relationship Id="rId25" Type="http://schemas.openxmlformats.org/officeDocument/2006/relationships/hyperlink" Target="https://podminky.urs.cz/item/CS_URS_2024_01/734242414" TargetMode="External" /><Relationship Id="rId26" Type="http://schemas.openxmlformats.org/officeDocument/2006/relationships/hyperlink" Target="https://podminky.urs.cz/item/CS_URS_2024_01/734295022" TargetMode="External" /><Relationship Id="rId27" Type="http://schemas.openxmlformats.org/officeDocument/2006/relationships/hyperlink" Target="https://podminky.urs.cz/item/CS_URS_2024_01/734412113" TargetMode="External" /><Relationship Id="rId28" Type="http://schemas.openxmlformats.org/officeDocument/2006/relationships/hyperlink" Target="https://podminky.urs.cz/item/CS_URS_2024_01/998734121" TargetMode="External" /><Relationship Id="rId29" Type="http://schemas.openxmlformats.org/officeDocument/2006/relationships/hyperlink" Target="https://podminky.urs.cz/item/CS_URS_2024_01/735511008" TargetMode="External" /><Relationship Id="rId30" Type="http://schemas.openxmlformats.org/officeDocument/2006/relationships/hyperlink" Target="https://podminky.urs.cz/item/CS_URS_2024_01/735511010" TargetMode="External" /><Relationship Id="rId31" Type="http://schemas.openxmlformats.org/officeDocument/2006/relationships/hyperlink" Target="https://podminky.urs.cz/item/CS_URS_2024_01/735511061" TargetMode="External" /><Relationship Id="rId32" Type="http://schemas.openxmlformats.org/officeDocument/2006/relationships/hyperlink" Target="https://podminky.urs.cz/item/CS_URS_2024_01/735511062" TargetMode="External" /><Relationship Id="rId33" Type="http://schemas.openxmlformats.org/officeDocument/2006/relationships/hyperlink" Target="https://podminky.urs.cz/item/CS_URS_2024_01/735511064" TargetMode="External" /><Relationship Id="rId34" Type="http://schemas.openxmlformats.org/officeDocument/2006/relationships/hyperlink" Target="https://podminky.urs.cz/item/CS_URS_2024_01/735511091" TargetMode="External" /><Relationship Id="rId35" Type="http://schemas.openxmlformats.org/officeDocument/2006/relationships/hyperlink" Target="https://podminky.urs.cz/item/CS_URS_2024_01/735511105" TargetMode="External" /><Relationship Id="rId36" Type="http://schemas.openxmlformats.org/officeDocument/2006/relationships/hyperlink" Target="https://podminky.urs.cz/item/CS_URS_2024_01/735511136" TargetMode="External" /><Relationship Id="rId37" Type="http://schemas.openxmlformats.org/officeDocument/2006/relationships/hyperlink" Target="https://podminky.urs.cz/item/CS_URS_2024_01/735511138" TargetMode="External" /><Relationship Id="rId38" Type="http://schemas.openxmlformats.org/officeDocument/2006/relationships/hyperlink" Target="https://podminky.urs.cz/item/CS_URS_2024_01/735511141" TargetMode="External" /><Relationship Id="rId39" Type="http://schemas.openxmlformats.org/officeDocument/2006/relationships/hyperlink" Target="https://podminky.urs.cz/item/CS_URS_2024_01/735511143" TargetMode="External" /><Relationship Id="rId40" Type="http://schemas.openxmlformats.org/officeDocument/2006/relationships/hyperlink" Target="https://podminky.urs.cz/item/CS_URS_2024_01/998735101" TargetMode="External" /><Relationship Id="rId41" Type="http://schemas.openxmlformats.org/officeDocument/2006/relationships/hyperlink" Target="https://podminky.urs.cz/item/CS_URS_2024_01/030001000" TargetMode="External" /><Relationship Id="rId4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03" TargetMode="External" /><Relationship Id="rId2" Type="http://schemas.openxmlformats.org/officeDocument/2006/relationships/hyperlink" Target="https://podminky.urs.cz/item/CS_URS_2024_01/122111101" TargetMode="External" /><Relationship Id="rId3" Type="http://schemas.openxmlformats.org/officeDocument/2006/relationships/hyperlink" Target="https://podminky.urs.cz/item/CS_URS_2024_01/132251102" TargetMode="External" /><Relationship Id="rId4" Type="http://schemas.openxmlformats.org/officeDocument/2006/relationships/hyperlink" Target="https://podminky.urs.cz/item/CS_URS_2024_01/139751101" TargetMode="External" /><Relationship Id="rId5" Type="http://schemas.openxmlformats.org/officeDocument/2006/relationships/hyperlink" Target="https://podminky.urs.cz/item/CS_URS_2024_01/162211311" TargetMode="External" /><Relationship Id="rId6" Type="http://schemas.openxmlformats.org/officeDocument/2006/relationships/hyperlink" Target="https://podminky.urs.cz/item/CS_URS_2024_01/162211319" TargetMode="External" /><Relationship Id="rId7" Type="http://schemas.openxmlformats.org/officeDocument/2006/relationships/hyperlink" Target="https://podminky.urs.cz/item/CS_URS_2024_01/162351104" TargetMode="External" /><Relationship Id="rId8" Type="http://schemas.openxmlformats.org/officeDocument/2006/relationships/hyperlink" Target="https://podminky.urs.cz/item/CS_URS_2024_01/162751115" TargetMode="External" /><Relationship Id="rId9" Type="http://schemas.openxmlformats.org/officeDocument/2006/relationships/hyperlink" Target="https://podminky.urs.cz/item/CS_URS_2024_01/171151101" TargetMode="External" /><Relationship Id="rId10" Type="http://schemas.openxmlformats.org/officeDocument/2006/relationships/hyperlink" Target="https://podminky.urs.cz/item/CS_URS_2024_01/171152501" TargetMode="External" /><Relationship Id="rId11" Type="http://schemas.openxmlformats.org/officeDocument/2006/relationships/hyperlink" Target="https://podminky.urs.cz/item/CS_URS_2024_01/171201231" TargetMode="External" /><Relationship Id="rId12" Type="http://schemas.openxmlformats.org/officeDocument/2006/relationships/hyperlink" Target="https://podminky.urs.cz/item/CS_URS_2024_01/171251201" TargetMode="External" /><Relationship Id="rId13" Type="http://schemas.openxmlformats.org/officeDocument/2006/relationships/hyperlink" Target="https://podminky.urs.cz/item/CS_URS_2024_01/174111102" TargetMode="External" /><Relationship Id="rId14" Type="http://schemas.openxmlformats.org/officeDocument/2006/relationships/hyperlink" Target="https://podminky.urs.cz/item/CS_URS_2024_01/175111201" TargetMode="External" /><Relationship Id="rId15" Type="http://schemas.openxmlformats.org/officeDocument/2006/relationships/hyperlink" Target="https://podminky.urs.cz/item/CS_URS_2024_01/181311103" TargetMode="External" /><Relationship Id="rId16" Type="http://schemas.openxmlformats.org/officeDocument/2006/relationships/hyperlink" Target="https://podminky.urs.cz/item/CS_URS_2024_01/183405211" TargetMode="External" /><Relationship Id="rId17" Type="http://schemas.openxmlformats.org/officeDocument/2006/relationships/hyperlink" Target="https://podminky.urs.cz/item/CS_URS_2024_01/271572211" TargetMode="External" /><Relationship Id="rId18" Type="http://schemas.openxmlformats.org/officeDocument/2006/relationships/hyperlink" Target="https://podminky.urs.cz/item/CS_URS_2024_01/272313611" TargetMode="External" /><Relationship Id="rId19" Type="http://schemas.openxmlformats.org/officeDocument/2006/relationships/hyperlink" Target="https://podminky.urs.cz/item/CS_URS_2024_01/273321311" TargetMode="External" /><Relationship Id="rId20" Type="http://schemas.openxmlformats.org/officeDocument/2006/relationships/hyperlink" Target="https://podminky.urs.cz/item/CS_URS_2024_01/273362021" TargetMode="External" /><Relationship Id="rId21" Type="http://schemas.openxmlformats.org/officeDocument/2006/relationships/hyperlink" Target="https://podminky.urs.cz/item/CS_URS_2024_01/279113124" TargetMode="External" /><Relationship Id="rId22" Type="http://schemas.openxmlformats.org/officeDocument/2006/relationships/hyperlink" Target="https://podminky.urs.cz/item/CS_URS_2024_01/279361821" TargetMode="External" /><Relationship Id="rId23" Type="http://schemas.openxmlformats.org/officeDocument/2006/relationships/hyperlink" Target="https://podminky.urs.cz/item/CS_URS_2024_01/310238211" TargetMode="External" /><Relationship Id="rId24" Type="http://schemas.openxmlformats.org/officeDocument/2006/relationships/hyperlink" Target="https://podminky.urs.cz/item/CS_URS_2024_01/310279842" TargetMode="External" /><Relationship Id="rId25" Type="http://schemas.openxmlformats.org/officeDocument/2006/relationships/hyperlink" Target="https://podminky.urs.cz/item/CS_URS_2024_01/311272031" TargetMode="External" /><Relationship Id="rId26" Type="http://schemas.openxmlformats.org/officeDocument/2006/relationships/hyperlink" Target="https://podminky.urs.cz/item/CS_URS_2024_01/311272111" TargetMode="External" /><Relationship Id="rId27" Type="http://schemas.openxmlformats.org/officeDocument/2006/relationships/hyperlink" Target="https://podminky.urs.cz/item/CS_URS_2024_01/317142420" TargetMode="External" /><Relationship Id="rId28" Type="http://schemas.openxmlformats.org/officeDocument/2006/relationships/hyperlink" Target="https://podminky.urs.cz/item/CS_URS_2024_01/317142422" TargetMode="External" /><Relationship Id="rId29" Type="http://schemas.openxmlformats.org/officeDocument/2006/relationships/hyperlink" Target="https://podminky.urs.cz/item/CS_URS_2024_01/317142442" TargetMode="External" /><Relationship Id="rId30" Type="http://schemas.openxmlformats.org/officeDocument/2006/relationships/hyperlink" Target="https://podminky.urs.cz/item/CS_URS_2024_01/317234410" TargetMode="External" /><Relationship Id="rId31" Type="http://schemas.openxmlformats.org/officeDocument/2006/relationships/hyperlink" Target="https://podminky.urs.cz/item/CS_URS_2024_01/317944321" TargetMode="External" /><Relationship Id="rId32" Type="http://schemas.openxmlformats.org/officeDocument/2006/relationships/hyperlink" Target="https://podminky.urs.cz/item/CS_URS_2024_01/319201321" TargetMode="External" /><Relationship Id="rId33" Type="http://schemas.openxmlformats.org/officeDocument/2006/relationships/hyperlink" Target="https://podminky.urs.cz/item/CS_URS_2024_01/339921131" TargetMode="External" /><Relationship Id="rId34" Type="http://schemas.openxmlformats.org/officeDocument/2006/relationships/hyperlink" Target="https://podminky.urs.cz/item/CS_URS_2024_01/339921132" TargetMode="External" /><Relationship Id="rId35" Type="http://schemas.openxmlformats.org/officeDocument/2006/relationships/hyperlink" Target="https://podminky.urs.cz/item/CS_URS_2024_01/339921133" TargetMode="External" /><Relationship Id="rId36" Type="http://schemas.openxmlformats.org/officeDocument/2006/relationships/hyperlink" Target="https://podminky.urs.cz/item/CS_URS_2024_01/342272225" TargetMode="External" /><Relationship Id="rId37" Type="http://schemas.openxmlformats.org/officeDocument/2006/relationships/hyperlink" Target="https://podminky.urs.cz/item/CS_URS_2024_01/342272245" TargetMode="External" /><Relationship Id="rId38" Type="http://schemas.openxmlformats.org/officeDocument/2006/relationships/hyperlink" Target="https://podminky.urs.cz/item/CS_URS_2024_01/346244381" TargetMode="External" /><Relationship Id="rId39" Type="http://schemas.openxmlformats.org/officeDocument/2006/relationships/hyperlink" Target="https://podminky.urs.cz/item/CS_URS_2024_01/349231811" TargetMode="External" /><Relationship Id="rId40" Type="http://schemas.openxmlformats.org/officeDocument/2006/relationships/hyperlink" Target="https://podminky.urs.cz/item/CS_URS_2024_01/434313111" TargetMode="External" /><Relationship Id="rId41" Type="http://schemas.openxmlformats.org/officeDocument/2006/relationships/hyperlink" Target="https://podminky.urs.cz/item/CS_URS_2024_01/564760111" TargetMode="External" /><Relationship Id="rId42" Type="http://schemas.openxmlformats.org/officeDocument/2006/relationships/hyperlink" Target="https://podminky.urs.cz/item/CS_URS_2024_01/596811221" TargetMode="External" /><Relationship Id="rId43" Type="http://schemas.openxmlformats.org/officeDocument/2006/relationships/hyperlink" Target="https://podminky.urs.cz/item/CS_URS_2024_01/612142001" TargetMode="External" /><Relationship Id="rId44" Type="http://schemas.openxmlformats.org/officeDocument/2006/relationships/hyperlink" Target="https://podminky.urs.cz/item/CS_URS_2024_01/612311131" TargetMode="External" /><Relationship Id="rId45" Type="http://schemas.openxmlformats.org/officeDocument/2006/relationships/hyperlink" Target="https://podminky.urs.cz/item/CS_URS_2024_01/612321111" TargetMode="External" /><Relationship Id="rId46" Type="http://schemas.openxmlformats.org/officeDocument/2006/relationships/hyperlink" Target="https://podminky.urs.cz/item/CS_URS_2024_01/612321191" TargetMode="External" /><Relationship Id="rId47" Type="http://schemas.openxmlformats.org/officeDocument/2006/relationships/hyperlink" Target="https://podminky.urs.cz/item/CS_URS_2024_01/612325101" TargetMode="External" /><Relationship Id="rId48" Type="http://schemas.openxmlformats.org/officeDocument/2006/relationships/hyperlink" Target="https://podminky.urs.cz/item/CS_URS_2024_01/622121111" TargetMode="External" /><Relationship Id="rId49" Type="http://schemas.openxmlformats.org/officeDocument/2006/relationships/hyperlink" Target="https://podminky.urs.cz/item/CS_URS_2024_01/622131101" TargetMode="External" /><Relationship Id="rId50" Type="http://schemas.openxmlformats.org/officeDocument/2006/relationships/hyperlink" Target="https://podminky.urs.cz/item/CS_URS_2024_01/622142001" TargetMode="External" /><Relationship Id="rId51" Type="http://schemas.openxmlformats.org/officeDocument/2006/relationships/hyperlink" Target="https://podminky.urs.cz/item/CS_URS_2024_01/622151001" TargetMode="External" /><Relationship Id="rId52" Type="http://schemas.openxmlformats.org/officeDocument/2006/relationships/hyperlink" Target="https://podminky.urs.cz/item/CS_URS_2024_01/622151021" TargetMode="External" /><Relationship Id="rId53" Type="http://schemas.openxmlformats.org/officeDocument/2006/relationships/hyperlink" Target="https://podminky.urs.cz/item/CS_URS_2024_01/622211031" TargetMode="External" /><Relationship Id="rId54" Type="http://schemas.openxmlformats.org/officeDocument/2006/relationships/hyperlink" Target="https://podminky.urs.cz/item/CS_URS_2024_01/622212051" TargetMode="External" /><Relationship Id="rId55" Type="http://schemas.openxmlformats.org/officeDocument/2006/relationships/hyperlink" Target="https://podminky.urs.cz/item/CS_URS_2024_01/622251101" TargetMode="External" /><Relationship Id="rId56" Type="http://schemas.openxmlformats.org/officeDocument/2006/relationships/hyperlink" Target="https://podminky.urs.cz/item/CS_URS_2024_01/622252001" TargetMode="External" /><Relationship Id="rId57" Type="http://schemas.openxmlformats.org/officeDocument/2006/relationships/hyperlink" Target="https://podminky.urs.cz/item/CS_URS_2024_01/622252002" TargetMode="External" /><Relationship Id="rId58" Type="http://schemas.openxmlformats.org/officeDocument/2006/relationships/hyperlink" Target="https://podminky.urs.cz/item/CS_URS_2024_01/622321101" TargetMode="External" /><Relationship Id="rId59" Type="http://schemas.openxmlformats.org/officeDocument/2006/relationships/hyperlink" Target="https://podminky.urs.cz/item/CS_URS_2024_01/622321191" TargetMode="External" /><Relationship Id="rId60" Type="http://schemas.openxmlformats.org/officeDocument/2006/relationships/hyperlink" Target="https://podminky.urs.cz/item/CS_URS_2024_01/622511112" TargetMode="External" /><Relationship Id="rId61" Type="http://schemas.openxmlformats.org/officeDocument/2006/relationships/hyperlink" Target="https://podminky.urs.cz/item/CS_URS_2024_01/622531022" TargetMode="External" /><Relationship Id="rId62" Type="http://schemas.openxmlformats.org/officeDocument/2006/relationships/hyperlink" Target="https://podminky.urs.cz/item/CS_URS_2024_01/629991011" TargetMode="External" /><Relationship Id="rId63" Type="http://schemas.openxmlformats.org/officeDocument/2006/relationships/hyperlink" Target="https://podminky.urs.cz/item/CS_URS_2024_01/632441220" TargetMode="External" /><Relationship Id="rId64" Type="http://schemas.openxmlformats.org/officeDocument/2006/relationships/hyperlink" Target="https://podminky.urs.cz/item/CS_URS_2024_01/634111113" TargetMode="External" /><Relationship Id="rId65" Type="http://schemas.openxmlformats.org/officeDocument/2006/relationships/hyperlink" Target="https://podminky.urs.cz/item/CS_URS_2024_01/634663111" TargetMode="External" /><Relationship Id="rId66" Type="http://schemas.openxmlformats.org/officeDocument/2006/relationships/hyperlink" Target="https://podminky.urs.cz/item/CS_URS_2024_01/634911113" TargetMode="External" /><Relationship Id="rId67" Type="http://schemas.openxmlformats.org/officeDocument/2006/relationships/hyperlink" Target="https://podminky.urs.cz/item/CS_URS_2024_01/642942111" TargetMode="External" /><Relationship Id="rId68" Type="http://schemas.openxmlformats.org/officeDocument/2006/relationships/hyperlink" Target="https://podminky.urs.cz/item/CS_URS_2024_01/916231213" TargetMode="External" /><Relationship Id="rId69" Type="http://schemas.openxmlformats.org/officeDocument/2006/relationships/hyperlink" Target="https://podminky.urs.cz/item/CS_URS_2024_01/941211112" TargetMode="External" /><Relationship Id="rId70" Type="http://schemas.openxmlformats.org/officeDocument/2006/relationships/hyperlink" Target="https://podminky.urs.cz/item/CS_URS_2024_01/941211211" TargetMode="External" /><Relationship Id="rId71" Type="http://schemas.openxmlformats.org/officeDocument/2006/relationships/hyperlink" Target="https://podminky.urs.cz/item/CS_URS_2024_01/941211812" TargetMode="External" /><Relationship Id="rId72" Type="http://schemas.openxmlformats.org/officeDocument/2006/relationships/hyperlink" Target="https://podminky.urs.cz/item/CS_URS_2024_01/944511111" TargetMode="External" /><Relationship Id="rId73" Type="http://schemas.openxmlformats.org/officeDocument/2006/relationships/hyperlink" Target="https://podminky.urs.cz/item/CS_URS_2024_01/944511211" TargetMode="External" /><Relationship Id="rId74" Type="http://schemas.openxmlformats.org/officeDocument/2006/relationships/hyperlink" Target="https://podminky.urs.cz/item/CS_URS_2024_01/944511811" TargetMode="External" /><Relationship Id="rId75" Type="http://schemas.openxmlformats.org/officeDocument/2006/relationships/hyperlink" Target="https://podminky.urs.cz/item/CS_URS_2024_01/952901111" TargetMode="External" /><Relationship Id="rId76" Type="http://schemas.openxmlformats.org/officeDocument/2006/relationships/hyperlink" Target="https://podminky.urs.cz/item/CS_URS_2024_01/953942425" TargetMode="External" /><Relationship Id="rId77" Type="http://schemas.openxmlformats.org/officeDocument/2006/relationships/hyperlink" Target="https://podminky.urs.cz/item/CS_URS_2024_01/953943211" TargetMode="External" /><Relationship Id="rId78" Type="http://schemas.openxmlformats.org/officeDocument/2006/relationships/hyperlink" Target="https://podminky.urs.cz/item/CS_URS_2024_01/962031132" TargetMode="External" /><Relationship Id="rId79" Type="http://schemas.openxmlformats.org/officeDocument/2006/relationships/hyperlink" Target="https://podminky.urs.cz/item/CS_URS_2024_01/962032230" TargetMode="External" /><Relationship Id="rId80" Type="http://schemas.openxmlformats.org/officeDocument/2006/relationships/hyperlink" Target="https://podminky.urs.cz/item/CS_URS_2024_01/962032231" TargetMode="External" /><Relationship Id="rId81" Type="http://schemas.openxmlformats.org/officeDocument/2006/relationships/hyperlink" Target="https://podminky.urs.cz/item/CS_URS_2024_01/964011221" TargetMode="External" /><Relationship Id="rId82" Type="http://schemas.openxmlformats.org/officeDocument/2006/relationships/hyperlink" Target="https://podminky.urs.cz/item/CS_URS_2024_01/965043441" TargetMode="External" /><Relationship Id="rId83" Type="http://schemas.openxmlformats.org/officeDocument/2006/relationships/hyperlink" Target="https://podminky.urs.cz/item/CS_URS_2024_01/965049112" TargetMode="External" /><Relationship Id="rId84" Type="http://schemas.openxmlformats.org/officeDocument/2006/relationships/hyperlink" Target="https://podminky.urs.cz/item/CS_URS_2024_01/965081413" TargetMode="External" /><Relationship Id="rId85" Type="http://schemas.openxmlformats.org/officeDocument/2006/relationships/hyperlink" Target="https://podminky.urs.cz/item/CS_URS_2024_01/966032911" TargetMode="External" /><Relationship Id="rId86" Type="http://schemas.openxmlformats.org/officeDocument/2006/relationships/hyperlink" Target="https://podminky.urs.cz/item/CS_URS_2024_01/966080103" TargetMode="External" /><Relationship Id="rId87" Type="http://schemas.openxmlformats.org/officeDocument/2006/relationships/hyperlink" Target="https://podminky.urs.cz/item/CS_URS_2024_01/968062354" TargetMode="External" /><Relationship Id="rId88" Type="http://schemas.openxmlformats.org/officeDocument/2006/relationships/hyperlink" Target="https://podminky.urs.cz/item/CS_URS_2024_01/968062455" TargetMode="External" /><Relationship Id="rId89" Type="http://schemas.openxmlformats.org/officeDocument/2006/relationships/hyperlink" Target="https://podminky.urs.cz/item/CS_URS_2024_01/968062456" TargetMode="External" /><Relationship Id="rId90" Type="http://schemas.openxmlformats.org/officeDocument/2006/relationships/hyperlink" Target="https://podminky.urs.cz/item/CS_URS_2024_01/968072455" TargetMode="External" /><Relationship Id="rId91" Type="http://schemas.openxmlformats.org/officeDocument/2006/relationships/hyperlink" Target="https://podminky.urs.cz/item/CS_URS_2024_01/973032616" TargetMode="External" /><Relationship Id="rId92" Type="http://schemas.openxmlformats.org/officeDocument/2006/relationships/hyperlink" Target="https://podminky.urs.cz/item/CS_URS_2024_01/974032134" TargetMode="External" /><Relationship Id="rId93" Type="http://schemas.openxmlformats.org/officeDocument/2006/relationships/hyperlink" Target="https://podminky.urs.cz/item/CS_URS_2024_01/974032142" TargetMode="External" /><Relationship Id="rId94" Type="http://schemas.openxmlformats.org/officeDocument/2006/relationships/hyperlink" Target="https://podminky.urs.cz/item/CS_URS_2024_01/977332111" TargetMode="External" /><Relationship Id="rId95" Type="http://schemas.openxmlformats.org/officeDocument/2006/relationships/hyperlink" Target="https://podminky.urs.cz/item/CS_URS_2024_01/978013191" TargetMode="External" /><Relationship Id="rId96" Type="http://schemas.openxmlformats.org/officeDocument/2006/relationships/hyperlink" Target="https://podminky.urs.cz/item/CS_URS_2024_01/985131111" TargetMode="External" /><Relationship Id="rId97" Type="http://schemas.openxmlformats.org/officeDocument/2006/relationships/hyperlink" Target="https://podminky.urs.cz/item/CS_URS_2024_01/997013211" TargetMode="External" /><Relationship Id="rId98" Type="http://schemas.openxmlformats.org/officeDocument/2006/relationships/hyperlink" Target="https://podminky.urs.cz/item/CS_URS_2024_01/997013501" TargetMode="External" /><Relationship Id="rId99" Type="http://schemas.openxmlformats.org/officeDocument/2006/relationships/hyperlink" Target="https://podminky.urs.cz/item/CS_URS_2024_01/997013509" TargetMode="External" /><Relationship Id="rId100" Type="http://schemas.openxmlformats.org/officeDocument/2006/relationships/hyperlink" Target="https://podminky.urs.cz/item/CS_URS_2024_01/997013631" TargetMode="External" /><Relationship Id="rId101" Type="http://schemas.openxmlformats.org/officeDocument/2006/relationships/hyperlink" Target="https://podminky.urs.cz/item/CS_URS_2024_01/998011001" TargetMode="External" /><Relationship Id="rId102" Type="http://schemas.openxmlformats.org/officeDocument/2006/relationships/hyperlink" Target="https://podminky.urs.cz/item/CS_URS_2024_01/711111001" TargetMode="External" /><Relationship Id="rId103" Type="http://schemas.openxmlformats.org/officeDocument/2006/relationships/hyperlink" Target="https://podminky.urs.cz/item/CS_URS_2024_01/711141559" TargetMode="External" /><Relationship Id="rId104" Type="http://schemas.openxmlformats.org/officeDocument/2006/relationships/hyperlink" Target="https://podminky.urs.cz/item/CS_URS_2024_01/998711121" TargetMode="External" /><Relationship Id="rId105" Type="http://schemas.openxmlformats.org/officeDocument/2006/relationships/hyperlink" Target="https://podminky.urs.cz/item/CS_URS_2024_01/712311101" TargetMode="External" /><Relationship Id="rId106" Type="http://schemas.openxmlformats.org/officeDocument/2006/relationships/hyperlink" Target="https://podminky.urs.cz/item/CS_URS_2024_01/712331111" TargetMode="External" /><Relationship Id="rId107" Type="http://schemas.openxmlformats.org/officeDocument/2006/relationships/hyperlink" Target="https://podminky.urs.cz/item/CS_URS_2024_01/712341559" TargetMode="External" /><Relationship Id="rId108" Type="http://schemas.openxmlformats.org/officeDocument/2006/relationships/hyperlink" Target="https://podminky.urs.cz/item/CS_URS_2024_01/998712121" TargetMode="External" /><Relationship Id="rId109" Type="http://schemas.openxmlformats.org/officeDocument/2006/relationships/hyperlink" Target="https://podminky.urs.cz/item/CS_URS_2024_01/721173401" TargetMode="External" /><Relationship Id="rId110" Type="http://schemas.openxmlformats.org/officeDocument/2006/relationships/hyperlink" Target="https://podminky.urs.cz/item/CS_URS_2024_01/721173402" TargetMode="External" /><Relationship Id="rId111" Type="http://schemas.openxmlformats.org/officeDocument/2006/relationships/hyperlink" Target="https://podminky.urs.cz/item/CS_URS_2024_01/721174025" TargetMode="External" /><Relationship Id="rId112" Type="http://schemas.openxmlformats.org/officeDocument/2006/relationships/hyperlink" Target="https://podminky.urs.cz/item/CS_URS_2024_01/721174043" TargetMode="External" /><Relationship Id="rId113" Type="http://schemas.openxmlformats.org/officeDocument/2006/relationships/hyperlink" Target="https://podminky.urs.cz/item/CS_URS_2024_01/721174044" TargetMode="External" /><Relationship Id="rId114" Type="http://schemas.openxmlformats.org/officeDocument/2006/relationships/hyperlink" Target="https://podminky.urs.cz/item/CS_URS_2024_01/721194104" TargetMode="External" /><Relationship Id="rId115" Type="http://schemas.openxmlformats.org/officeDocument/2006/relationships/hyperlink" Target="https://podminky.urs.cz/item/CS_URS_2024_01/721194105" TargetMode="External" /><Relationship Id="rId116" Type="http://schemas.openxmlformats.org/officeDocument/2006/relationships/hyperlink" Target="https://podminky.urs.cz/item/CS_URS_2024_01/721194107" TargetMode="External" /><Relationship Id="rId117" Type="http://schemas.openxmlformats.org/officeDocument/2006/relationships/hyperlink" Target="https://podminky.urs.cz/item/CS_URS_2024_01/721194109" TargetMode="External" /><Relationship Id="rId118" Type="http://schemas.openxmlformats.org/officeDocument/2006/relationships/hyperlink" Target="https://podminky.urs.cz/item/CS_URS_2024_01/721273153" TargetMode="External" /><Relationship Id="rId119" Type="http://schemas.openxmlformats.org/officeDocument/2006/relationships/hyperlink" Target="https://podminky.urs.cz/item/CS_URS_2024_01/721290111" TargetMode="External" /><Relationship Id="rId120" Type="http://schemas.openxmlformats.org/officeDocument/2006/relationships/hyperlink" Target="https://podminky.urs.cz/item/CS_URS_2024_01/998721121" TargetMode="External" /><Relationship Id="rId121" Type="http://schemas.openxmlformats.org/officeDocument/2006/relationships/hyperlink" Target="https://podminky.urs.cz/item/CS_URS_2024_01/722173114" TargetMode="External" /><Relationship Id="rId122" Type="http://schemas.openxmlformats.org/officeDocument/2006/relationships/hyperlink" Target="https://podminky.urs.cz/item/CS_URS_2024_01/722174022" TargetMode="External" /><Relationship Id="rId123" Type="http://schemas.openxmlformats.org/officeDocument/2006/relationships/hyperlink" Target="https://podminky.urs.cz/item/CS_URS_2024_01/722174023" TargetMode="External" /><Relationship Id="rId124" Type="http://schemas.openxmlformats.org/officeDocument/2006/relationships/hyperlink" Target="https://podminky.urs.cz/item/CS_URS_2024_01/722181252" TargetMode="External" /><Relationship Id="rId125" Type="http://schemas.openxmlformats.org/officeDocument/2006/relationships/hyperlink" Target="https://podminky.urs.cz/item/CS_URS_2024_01/722190401" TargetMode="External" /><Relationship Id="rId126" Type="http://schemas.openxmlformats.org/officeDocument/2006/relationships/hyperlink" Target="https://podminky.urs.cz/item/CS_URS_2024_01/722240102" TargetMode="External" /><Relationship Id="rId127" Type="http://schemas.openxmlformats.org/officeDocument/2006/relationships/hyperlink" Target="https://podminky.urs.cz/item/CS_URS_2024_01/722290226" TargetMode="External" /><Relationship Id="rId128" Type="http://schemas.openxmlformats.org/officeDocument/2006/relationships/hyperlink" Target="https://podminky.urs.cz/item/CS_URS_2024_01/998722121" TargetMode="External" /><Relationship Id="rId129" Type="http://schemas.openxmlformats.org/officeDocument/2006/relationships/hyperlink" Target="https://podminky.urs.cz/item/CS_URS_2024_01/725119122" TargetMode="External" /><Relationship Id="rId130" Type="http://schemas.openxmlformats.org/officeDocument/2006/relationships/hyperlink" Target="https://podminky.urs.cz/item/CS_URS_2024_01/725121502" TargetMode="External" /><Relationship Id="rId131" Type="http://schemas.openxmlformats.org/officeDocument/2006/relationships/hyperlink" Target="https://podminky.urs.cz/item/CS_URS_2024_01/725211616" TargetMode="External" /><Relationship Id="rId132" Type="http://schemas.openxmlformats.org/officeDocument/2006/relationships/hyperlink" Target="https://podminky.urs.cz/item/CS_URS_2024_01/725211681" TargetMode="External" /><Relationship Id="rId133" Type="http://schemas.openxmlformats.org/officeDocument/2006/relationships/hyperlink" Target="https://podminky.urs.cz/item/CS_URS_2024_01/725291652" TargetMode="External" /><Relationship Id="rId134" Type="http://schemas.openxmlformats.org/officeDocument/2006/relationships/hyperlink" Target="https://podminky.urs.cz/item/CS_URS_2024_01/725291653" TargetMode="External" /><Relationship Id="rId135" Type="http://schemas.openxmlformats.org/officeDocument/2006/relationships/hyperlink" Target="https://podminky.urs.cz/item/CS_URS_2024_01/725291654" TargetMode="External" /><Relationship Id="rId136" Type="http://schemas.openxmlformats.org/officeDocument/2006/relationships/hyperlink" Target="https://podminky.urs.cz/item/CS_URS_2024_01/725291668" TargetMode="External" /><Relationship Id="rId137" Type="http://schemas.openxmlformats.org/officeDocument/2006/relationships/hyperlink" Target="https://podminky.urs.cz/item/CS_URS_2024_01/725291669" TargetMode="External" /><Relationship Id="rId138" Type="http://schemas.openxmlformats.org/officeDocument/2006/relationships/hyperlink" Target="https://podminky.urs.cz/item/CS_URS_2024_01/725291670" TargetMode="External" /><Relationship Id="rId139" Type="http://schemas.openxmlformats.org/officeDocument/2006/relationships/hyperlink" Target="https://podminky.urs.cz/item/CS_URS_2024_01/725331111" TargetMode="External" /><Relationship Id="rId140" Type="http://schemas.openxmlformats.org/officeDocument/2006/relationships/hyperlink" Target="https://podminky.urs.cz/item/CS_URS_2024_01/725813111" TargetMode="External" /><Relationship Id="rId141" Type="http://schemas.openxmlformats.org/officeDocument/2006/relationships/hyperlink" Target="https://podminky.urs.cz/item/CS_URS_2024_01/725822611" TargetMode="External" /><Relationship Id="rId142" Type="http://schemas.openxmlformats.org/officeDocument/2006/relationships/hyperlink" Target="https://podminky.urs.cz/item/CS_URS_2024_01/998725121" TargetMode="External" /><Relationship Id="rId143" Type="http://schemas.openxmlformats.org/officeDocument/2006/relationships/hyperlink" Target="https://podminky.urs.cz/item/CS_URS_2024_01/741112001" TargetMode="External" /><Relationship Id="rId144" Type="http://schemas.openxmlformats.org/officeDocument/2006/relationships/hyperlink" Target="https://podminky.urs.cz/item/CS_URS_2024_01/741120003" TargetMode="External" /><Relationship Id="rId145" Type="http://schemas.openxmlformats.org/officeDocument/2006/relationships/hyperlink" Target="https://podminky.urs.cz/item/CS_URS_2024_01/741122015" TargetMode="External" /><Relationship Id="rId146" Type="http://schemas.openxmlformats.org/officeDocument/2006/relationships/hyperlink" Target="https://podminky.urs.cz/item/CS_URS_2024_01/741122016" TargetMode="External" /><Relationship Id="rId147" Type="http://schemas.openxmlformats.org/officeDocument/2006/relationships/hyperlink" Target="https://podminky.urs.cz/item/CS_URS_2024_01/741122031" TargetMode="External" /><Relationship Id="rId148" Type="http://schemas.openxmlformats.org/officeDocument/2006/relationships/hyperlink" Target="https://podminky.urs.cz/item/CS_URS_2024_01/741122032" TargetMode="External" /><Relationship Id="rId149" Type="http://schemas.openxmlformats.org/officeDocument/2006/relationships/hyperlink" Target="https://podminky.urs.cz/item/CS_URS_2024_01/741122211" TargetMode="External" /><Relationship Id="rId150" Type="http://schemas.openxmlformats.org/officeDocument/2006/relationships/hyperlink" Target="https://podminky.urs.cz/item/CS_URS_2024_01/741210003" TargetMode="External" /><Relationship Id="rId151" Type="http://schemas.openxmlformats.org/officeDocument/2006/relationships/hyperlink" Target="https://podminky.urs.cz/item/CS_URS_2024_01/741231013" TargetMode="External" /><Relationship Id="rId152" Type="http://schemas.openxmlformats.org/officeDocument/2006/relationships/hyperlink" Target="https://podminky.urs.cz/item/CS_URS_2024_01/741240022" TargetMode="External" /><Relationship Id="rId153" Type="http://schemas.openxmlformats.org/officeDocument/2006/relationships/hyperlink" Target="https://podminky.urs.cz/item/CS_URS_2024_01/741310101" TargetMode="External" /><Relationship Id="rId154" Type="http://schemas.openxmlformats.org/officeDocument/2006/relationships/hyperlink" Target="https://podminky.urs.cz/item/CS_URS_2024_01/741310122" TargetMode="External" /><Relationship Id="rId155" Type="http://schemas.openxmlformats.org/officeDocument/2006/relationships/hyperlink" Target="https://podminky.urs.cz/item/CS_URS_2024_01/741313044" TargetMode="External" /><Relationship Id="rId156" Type="http://schemas.openxmlformats.org/officeDocument/2006/relationships/hyperlink" Target="https://podminky.urs.cz/item/CS_URS_2024_01/741313073" TargetMode="External" /><Relationship Id="rId157" Type="http://schemas.openxmlformats.org/officeDocument/2006/relationships/hyperlink" Target="https://podminky.urs.cz/item/CS_URS_2024_01/741313083" TargetMode="External" /><Relationship Id="rId158" Type="http://schemas.openxmlformats.org/officeDocument/2006/relationships/hyperlink" Target="https://podminky.urs.cz/item/CS_URS_2024_01/741313085" TargetMode="External" /><Relationship Id="rId159" Type="http://schemas.openxmlformats.org/officeDocument/2006/relationships/hyperlink" Target="https://podminky.urs.cz/item/CS_URS_2024_01/741320105" TargetMode="External" /><Relationship Id="rId160" Type="http://schemas.openxmlformats.org/officeDocument/2006/relationships/hyperlink" Target="https://podminky.urs.cz/item/CS_URS_2024_01/741320165" TargetMode="External" /><Relationship Id="rId161" Type="http://schemas.openxmlformats.org/officeDocument/2006/relationships/hyperlink" Target="https://podminky.urs.cz/item/CS_URS_2024_01/741320175" TargetMode="External" /><Relationship Id="rId162" Type="http://schemas.openxmlformats.org/officeDocument/2006/relationships/hyperlink" Target="https://podminky.urs.cz/item/CS_URS_2024_01/741372061" TargetMode="External" /><Relationship Id="rId163" Type="http://schemas.openxmlformats.org/officeDocument/2006/relationships/hyperlink" Target="https://podminky.urs.cz/item/CS_URS_2024_01/741372062" TargetMode="External" /><Relationship Id="rId164" Type="http://schemas.openxmlformats.org/officeDocument/2006/relationships/hyperlink" Target="https://podminky.urs.cz/item/CS_URS_2024_01/741810002" TargetMode="External" /><Relationship Id="rId165" Type="http://schemas.openxmlformats.org/officeDocument/2006/relationships/hyperlink" Target="https://podminky.urs.cz/item/CS_URS_2024_01/998741121" TargetMode="External" /><Relationship Id="rId166" Type="http://schemas.openxmlformats.org/officeDocument/2006/relationships/hyperlink" Target="https://podminky.urs.cz/item/CS_URS_2024_01/751111131" TargetMode="External" /><Relationship Id="rId167" Type="http://schemas.openxmlformats.org/officeDocument/2006/relationships/hyperlink" Target="https://podminky.urs.cz/item/CS_URS_2024_01/751311201" TargetMode="External" /><Relationship Id="rId168" Type="http://schemas.openxmlformats.org/officeDocument/2006/relationships/hyperlink" Target="https://podminky.urs.cz/item/CS_URS_2024_01/751322111" TargetMode="External" /><Relationship Id="rId169" Type="http://schemas.openxmlformats.org/officeDocument/2006/relationships/hyperlink" Target="https://podminky.urs.cz/item/CS_URS_2024_01/751510041" TargetMode="External" /><Relationship Id="rId170" Type="http://schemas.openxmlformats.org/officeDocument/2006/relationships/hyperlink" Target="https://podminky.urs.cz/item/CS_URS_2024_01/751510042" TargetMode="External" /><Relationship Id="rId171" Type="http://schemas.openxmlformats.org/officeDocument/2006/relationships/hyperlink" Target="https://podminky.urs.cz/item/CS_URS_2024_01/751572101" TargetMode="External" /><Relationship Id="rId172" Type="http://schemas.openxmlformats.org/officeDocument/2006/relationships/hyperlink" Target="https://podminky.urs.cz/item/CS_URS_2024_01/751572102" TargetMode="External" /><Relationship Id="rId173" Type="http://schemas.openxmlformats.org/officeDocument/2006/relationships/hyperlink" Target="https://podminky.urs.cz/item/CS_URS_2024_01/998751121" TargetMode="External" /><Relationship Id="rId174" Type="http://schemas.openxmlformats.org/officeDocument/2006/relationships/hyperlink" Target="https://podminky.urs.cz/item/CS_URS_2024_01/762082230" TargetMode="External" /><Relationship Id="rId175" Type="http://schemas.openxmlformats.org/officeDocument/2006/relationships/hyperlink" Target="https://podminky.urs.cz/item/CS_URS_2024_01/762332532" TargetMode="External" /><Relationship Id="rId176" Type="http://schemas.openxmlformats.org/officeDocument/2006/relationships/hyperlink" Target="https://podminky.urs.cz/item/CS_URS_2024_01/762341260" TargetMode="External" /><Relationship Id="rId177" Type="http://schemas.openxmlformats.org/officeDocument/2006/relationships/hyperlink" Target="https://podminky.urs.cz/item/CS_URS_2024_01/998762121" TargetMode="External" /><Relationship Id="rId178" Type="http://schemas.openxmlformats.org/officeDocument/2006/relationships/hyperlink" Target="https://podminky.urs.cz/item/CS_URS_2024_01/763131412" TargetMode="External" /><Relationship Id="rId179" Type="http://schemas.openxmlformats.org/officeDocument/2006/relationships/hyperlink" Target="https://podminky.urs.cz/item/CS_URS_2024_01/763131714" TargetMode="External" /><Relationship Id="rId180" Type="http://schemas.openxmlformats.org/officeDocument/2006/relationships/hyperlink" Target="https://podminky.urs.cz/item/CS_URS_2024_01/763131751" TargetMode="External" /><Relationship Id="rId181" Type="http://schemas.openxmlformats.org/officeDocument/2006/relationships/hyperlink" Target="https://podminky.urs.cz/item/CS_URS_2024_01/998763331" TargetMode="External" /><Relationship Id="rId182" Type="http://schemas.openxmlformats.org/officeDocument/2006/relationships/hyperlink" Target="https://podminky.urs.cz/item/CS_URS_2024_01/764002851" TargetMode="External" /><Relationship Id="rId183" Type="http://schemas.openxmlformats.org/officeDocument/2006/relationships/hyperlink" Target="https://podminky.urs.cz/item/CS_URS_2024_01/764004803" TargetMode="External" /><Relationship Id="rId184" Type="http://schemas.openxmlformats.org/officeDocument/2006/relationships/hyperlink" Target="https://podminky.urs.cz/item/CS_URS_2024_01/764004863" TargetMode="External" /><Relationship Id="rId185" Type="http://schemas.openxmlformats.org/officeDocument/2006/relationships/hyperlink" Target="https://podminky.urs.cz/item/CS_URS_2024_01/764206107" TargetMode="External" /><Relationship Id="rId186" Type="http://schemas.openxmlformats.org/officeDocument/2006/relationships/hyperlink" Target="https://podminky.urs.cz/item/CS_URS_2024_01/764212433" TargetMode="External" /><Relationship Id="rId187" Type="http://schemas.openxmlformats.org/officeDocument/2006/relationships/hyperlink" Target="https://podminky.urs.cz/item/CS_URS_2024_01/764212635" TargetMode="External" /><Relationship Id="rId188" Type="http://schemas.openxmlformats.org/officeDocument/2006/relationships/hyperlink" Target="https://podminky.urs.cz/item/CS_URS_2024_01/764212664" TargetMode="External" /><Relationship Id="rId189" Type="http://schemas.openxmlformats.org/officeDocument/2006/relationships/hyperlink" Target="https://podminky.urs.cz/item/CS_URS_2024_01/764311605" TargetMode="External" /><Relationship Id="rId190" Type="http://schemas.openxmlformats.org/officeDocument/2006/relationships/hyperlink" Target="https://podminky.urs.cz/item/CS_URS_2024_01/764501103" TargetMode="External" /><Relationship Id="rId191" Type="http://schemas.openxmlformats.org/officeDocument/2006/relationships/hyperlink" Target="https://podminky.urs.cz/item/CS_URS_2024_01/764501104" TargetMode="External" /><Relationship Id="rId192" Type="http://schemas.openxmlformats.org/officeDocument/2006/relationships/hyperlink" Target="https://podminky.urs.cz/item/CS_URS_2024_01/764508131" TargetMode="External" /><Relationship Id="rId193" Type="http://schemas.openxmlformats.org/officeDocument/2006/relationships/hyperlink" Target="https://podminky.urs.cz/item/CS_URS_2024_01/764508136" TargetMode="External" /><Relationship Id="rId194" Type="http://schemas.openxmlformats.org/officeDocument/2006/relationships/hyperlink" Target="https://podminky.urs.cz/item/CS_URS_2024_01/764511602" TargetMode="External" /><Relationship Id="rId195" Type="http://schemas.openxmlformats.org/officeDocument/2006/relationships/hyperlink" Target="https://podminky.urs.cz/item/CS_URS_2024_01/764511643" TargetMode="External" /><Relationship Id="rId196" Type="http://schemas.openxmlformats.org/officeDocument/2006/relationships/hyperlink" Target="https://podminky.urs.cz/item/CS_URS_2024_01/764518623" TargetMode="External" /><Relationship Id="rId197" Type="http://schemas.openxmlformats.org/officeDocument/2006/relationships/hyperlink" Target="https://podminky.urs.cz/item/CS_URS_2024_01/998764121" TargetMode="External" /><Relationship Id="rId198" Type="http://schemas.openxmlformats.org/officeDocument/2006/relationships/hyperlink" Target="https://podminky.urs.cz/item/CS_URS_2024_01/765153021" TargetMode="External" /><Relationship Id="rId199" Type="http://schemas.openxmlformats.org/officeDocument/2006/relationships/hyperlink" Target="https://podminky.urs.cz/item/CS_URS_2024_01/765153102" TargetMode="External" /><Relationship Id="rId200" Type="http://schemas.openxmlformats.org/officeDocument/2006/relationships/hyperlink" Target="https://podminky.urs.cz/item/CS_URS_2024_01/998765121" TargetMode="External" /><Relationship Id="rId201" Type="http://schemas.openxmlformats.org/officeDocument/2006/relationships/hyperlink" Target="https://podminky.urs.cz/item/CS_URS_2024_01/766622216" TargetMode="External" /><Relationship Id="rId202" Type="http://schemas.openxmlformats.org/officeDocument/2006/relationships/hyperlink" Target="https://podminky.urs.cz/item/CS_URS_2024_01/766660001" TargetMode="External" /><Relationship Id="rId203" Type="http://schemas.openxmlformats.org/officeDocument/2006/relationships/hyperlink" Target="https://podminky.urs.cz/item/CS_URS_2024_01/766660002" TargetMode="External" /><Relationship Id="rId204" Type="http://schemas.openxmlformats.org/officeDocument/2006/relationships/hyperlink" Target="https://podminky.urs.cz/item/CS_URS_2024_01/766660720" TargetMode="External" /><Relationship Id="rId205" Type="http://schemas.openxmlformats.org/officeDocument/2006/relationships/hyperlink" Target="https://podminky.urs.cz/item/CS_URS_2024_01/766660729" TargetMode="External" /><Relationship Id="rId206" Type="http://schemas.openxmlformats.org/officeDocument/2006/relationships/hyperlink" Target="https://podminky.urs.cz/item/CS_URS_2024_01/766691924" TargetMode="External" /><Relationship Id="rId207" Type="http://schemas.openxmlformats.org/officeDocument/2006/relationships/hyperlink" Target="https://podminky.urs.cz/item/CS_URS_2024_01/766691925" TargetMode="External" /><Relationship Id="rId208" Type="http://schemas.openxmlformats.org/officeDocument/2006/relationships/hyperlink" Target="https://podminky.urs.cz/item/CS_URS_2024_01/998766121" TargetMode="External" /><Relationship Id="rId209" Type="http://schemas.openxmlformats.org/officeDocument/2006/relationships/hyperlink" Target="https://podminky.urs.cz/item/CS_URS_2024_01/767163121" TargetMode="External" /><Relationship Id="rId210" Type="http://schemas.openxmlformats.org/officeDocument/2006/relationships/hyperlink" Target="https://podminky.urs.cz/item/CS_URS_2024_01/767531215" TargetMode="External" /><Relationship Id="rId211" Type="http://schemas.openxmlformats.org/officeDocument/2006/relationships/hyperlink" Target="https://podminky.urs.cz/item/CS_URS_2024_01/767531121" TargetMode="External" /><Relationship Id="rId212" Type="http://schemas.openxmlformats.org/officeDocument/2006/relationships/hyperlink" Target="https://podminky.urs.cz/item/CS_URS_2024_01/998767121" TargetMode="External" /><Relationship Id="rId213" Type="http://schemas.openxmlformats.org/officeDocument/2006/relationships/hyperlink" Target="https://podminky.urs.cz/item/CS_URS_2024_01/771111011" TargetMode="External" /><Relationship Id="rId214" Type="http://schemas.openxmlformats.org/officeDocument/2006/relationships/hyperlink" Target="https://podminky.urs.cz/item/CS_URS_2024_01/771121011" TargetMode="External" /><Relationship Id="rId215" Type="http://schemas.openxmlformats.org/officeDocument/2006/relationships/hyperlink" Target="https://podminky.urs.cz/item/CS_URS_2024_01/771151011" TargetMode="External" /><Relationship Id="rId216" Type="http://schemas.openxmlformats.org/officeDocument/2006/relationships/hyperlink" Target="https://podminky.urs.cz/item/CS_URS_2024_01/771161021" TargetMode="External" /><Relationship Id="rId217" Type="http://schemas.openxmlformats.org/officeDocument/2006/relationships/hyperlink" Target="https://podminky.urs.cz/item/CS_URS_2024_01/771474112" TargetMode="External" /><Relationship Id="rId218" Type="http://schemas.openxmlformats.org/officeDocument/2006/relationships/hyperlink" Target="https://podminky.urs.cz/item/CS_URS_2024_01/771574416" TargetMode="External" /><Relationship Id="rId219" Type="http://schemas.openxmlformats.org/officeDocument/2006/relationships/hyperlink" Target="https://podminky.urs.cz/item/CS_URS_2024_01/771577111" TargetMode="External" /><Relationship Id="rId220" Type="http://schemas.openxmlformats.org/officeDocument/2006/relationships/hyperlink" Target="https://podminky.urs.cz/item/CS_URS_2024_01/771577112" TargetMode="External" /><Relationship Id="rId221" Type="http://schemas.openxmlformats.org/officeDocument/2006/relationships/hyperlink" Target="https://podminky.urs.cz/item/CS_URS_2024_01/771591112" TargetMode="External" /><Relationship Id="rId222" Type="http://schemas.openxmlformats.org/officeDocument/2006/relationships/hyperlink" Target="https://podminky.urs.cz/item/CS_URS_2024_01/771591115" TargetMode="External" /><Relationship Id="rId223" Type="http://schemas.openxmlformats.org/officeDocument/2006/relationships/hyperlink" Target="https://podminky.urs.cz/item/CS_URS_2024_01/998771121" TargetMode="External" /><Relationship Id="rId224" Type="http://schemas.openxmlformats.org/officeDocument/2006/relationships/hyperlink" Target="https://podminky.urs.cz/item/CS_URS_2024_01/776111111" TargetMode="External" /><Relationship Id="rId225" Type="http://schemas.openxmlformats.org/officeDocument/2006/relationships/hyperlink" Target="https://podminky.urs.cz/item/CS_URS_2024_01/776111311" TargetMode="External" /><Relationship Id="rId226" Type="http://schemas.openxmlformats.org/officeDocument/2006/relationships/hyperlink" Target="https://podminky.urs.cz/item/CS_URS_2024_01/776121112" TargetMode="External" /><Relationship Id="rId227" Type="http://schemas.openxmlformats.org/officeDocument/2006/relationships/hyperlink" Target="https://podminky.urs.cz/item/CS_URS_2024_01/776141111" TargetMode="External" /><Relationship Id="rId228" Type="http://schemas.openxmlformats.org/officeDocument/2006/relationships/hyperlink" Target="https://podminky.urs.cz/item/CS_URS_2024_01/776221111" TargetMode="External" /><Relationship Id="rId229" Type="http://schemas.openxmlformats.org/officeDocument/2006/relationships/hyperlink" Target="https://podminky.urs.cz/item/CS_URS_2024_01/776223111" TargetMode="External" /><Relationship Id="rId230" Type="http://schemas.openxmlformats.org/officeDocument/2006/relationships/hyperlink" Target="https://podminky.urs.cz/item/CS_URS_2024_01/776421111" TargetMode="External" /><Relationship Id="rId231" Type="http://schemas.openxmlformats.org/officeDocument/2006/relationships/hyperlink" Target="https://podminky.urs.cz/item/CS_URS_2024_01/998776121" TargetMode="External" /><Relationship Id="rId232" Type="http://schemas.openxmlformats.org/officeDocument/2006/relationships/hyperlink" Target="https://podminky.urs.cz/item/CS_URS_2024_01/781111011" TargetMode="External" /><Relationship Id="rId233" Type="http://schemas.openxmlformats.org/officeDocument/2006/relationships/hyperlink" Target="https://podminky.urs.cz/item/CS_URS_2024_01/781121011" TargetMode="External" /><Relationship Id="rId234" Type="http://schemas.openxmlformats.org/officeDocument/2006/relationships/hyperlink" Target="https://podminky.urs.cz/item/CS_URS_2024_01/781131112" TargetMode="External" /><Relationship Id="rId235" Type="http://schemas.openxmlformats.org/officeDocument/2006/relationships/hyperlink" Target="https://podminky.urs.cz/item/CS_URS_2024_01/781474113" TargetMode="External" /><Relationship Id="rId236" Type="http://schemas.openxmlformats.org/officeDocument/2006/relationships/hyperlink" Target="https://podminky.urs.cz/item/CS_URS_2024_01/781472291" TargetMode="External" /><Relationship Id="rId237" Type="http://schemas.openxmlformats.org/officeDocument/2006/relationships/hyperlink" Target="https://podminky.urs.cz/item/CS_URS_2024_01/781472292" TargetMode="External" /><Relationship Id="rId238" Type="http://schemas.openxmlformats.org/officeDocument/2006/relationships/hyperlink" Target="https://podminky.urs.cz/item/CS_URS_2024_01/781492211" TargetMode="External" /><Relationship Id="rId239" Type="http://schemas.openxmlformats.org/officeDocument/2006/relationships/hyperlink" Target="https://podminky.urs.cz/item/CS_URS_2024_01/781492251" TargetMode="External" /><Relationship Id="rId240" Type="http://schemas.openxmlformats.org/officeDocument/2006/relationships/hyperlink" Target="https://podminky.urs.cz/item/CS_URS_2024_01/781495142" TargetMode="External" /><Relationship Id="rId241" Type="http://schemas.openxmlformats.org/officeDocument/2006/relationships/hyperlink" Target="https://podminky.urs.cz/item/CS_URS_2024_01/781495143" TargetMode="External" /><Relationship Id="rId242" Type="http://schemas.openxmlformats.org/officeDocument/2006/relationships/hyperlink" Target="https://podminky.urs.cz/item/CS_URS_2024_01/781495211" TargetMode="External" /><Relationship Id="rId243" Type="http://schemas.openxmlformats.org/officeDocument/2006/relationships/hyperlink" Target="https://podminky.urs.cz/item/CS_URS_2024_01/998781121" TargetMode="External" /><Relationship Id="rId244" Type="http://schemas.openxmlformats.org/officeDocument/2006/relationships/hyperlink" Target="https://podminky.urs.cz/item/CS_URS_2024_01/783213021" TargetMode="External" /><Relationship Id="rId245" Type="http://schemas.openxmlformats.org/officeDocument/2006/relationships/hyperlink" Target="https://podminky.urs.cz/item/CS_URS_2024_01/783244101" TargetMode="External" /><Relationship Id="rId246" Type="http://schemas.openxmlformats.org/officeDocument/2006/relationships/hyperlink" Target="https://podminky.urs.cz/item/CS_URS_2024_01/783248221" TargetMode="External" /><Relationship Id="rId247" Type="http://schemas.openxmlformats.org/officeDocument/2006/relationships/hyperlink" Target="https://podminky.urs.cz/item/CS_URS_2024_01/783301313" TargetMode="External" /><Relationship Id="rId248" Type="http://schemas.openxmlformats.org/officeDocument/2006/relationships/hyperlink" Target="https://podminky.urs.cz/item/CS_URS_2024_01/783317105" TargetMode="External" /><Relationship Id="rId249" Type="http://schemas.openxmlformats.org/officeDocument/2006/relationships/hyperlink" Target="https://podminky.urs.cz/item/CS_URS_2024_01/784171101" TargetMode="External" /><Relationship Id="rId250" Type="http://schemas.openxmlformats.org/officeDocument/2006/relationships/hyperlink" Target="https://podminky.urs.cz/item/CS_URS_2024_01/784171111" TargetMode="External" /><Relationship Id="rId251" Type="http://schemas.openxmlformats.org/officeDocument/2006/relationships/hyperlink" Target="https://podminky.urs.cz/item/CS_URS_2024_01/784191003" TargetMode="External" /><Relationship Id="rId252" Type="http://schemas.openxmlformats.org/officeDocument/2006/relationships/hyperlink" Target="https://podminky.urs.cz/item/CS_URS_2024_01/784191005" TargetMode="External" /><Relationship Id="rId253" Type="http://schemas.openxmlformats.org/officeDocument/2006/relationships/hyperlink" Target="https://podminky.urs.cz/item/CS_URS_2024_01/784191007" TargetMode="External" /><Relationship Id="rId254" Type="http://schemas.openxmlformats.org/officeDocument/2006/relationships/hyperlink" Target="https://podminky.urs.cz/item/CS_URS_2024_01/784221111" TargetMode="External" /><Relationship Id="rId255" Type="http://schemas.openxmlformats.org/officeDocument/2006/relationships/hyperlink" Target="https://podminky.urs.cz/item/CS_URS_2024_01/784221113" TargetMode="External" /><Relationship Id="rId256" Type="http://schemas.openxmlformats.org/officeDocument/2006/relationships/hyperlink" Target="https://podminky.urs.cz/item/CS_URS_2024_01/030001000" TargetMode="External" /><Relationship Id="rId2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KOM_CENTR_KOMPL24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KOMUNITNÍHO CENTRA VE VÝSLUNÍ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VÝSLUNÍ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8. 1. 2024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IPS Kadaň s.r.o.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24.7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'Kom_centr_ener -  Komunit...'!J30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'Kom_centr_ener -  Komunit...'!P87</f>
        <v>0</v>
      </c>
      <c r="AV55" s="121">
        <f>'Kom_centr_ener -  Komunit...'!J33</f>
        <v>0</v>
      </c>
      <c r="AW55" s="121">
        <f>'Kom_centr_ener -  Komunit...'!J34</f>
        <v>0</v>
      </c>
      <c r="AX55" s="121">
        <f>'Kom_centr_ener -  Komunit...'!J35</f>
        <v>0</v>
      </c>
      <c r="AY55" s="121">
        <f>'Kom_centr_ener -  Komunit...'!J36</f>
        <v>0</v>
      </c>
      <c r="AZ55" s="121">
        <f>'Kom_centr_ener -  Komunit...'!F33</f>
        <v>0</v>
      </c>
      <c r="BA55" s="121">
        <f>'Kom_centr_ener -  Komunit...'!F34</f>
        <v>0</v>
      </c>
      <c r="BB55" s="121">
        <f>'Kom_centr_ener -  Komunit...'!F35</f>
        <v>0</v>
      </c>
      <c r="BC55" s="121">
        <f>'Kom_centr_ener -  Komunit...'!F36</f>
        <v>0</v>
      </c>
      <c r="BD55" s="123">
        <f>'Kom_centr_ener -  Komunit...'!F37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24.7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'Kom_centr_stav - Komunitn...'!J30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5">
        <v>0</v>
      </c>
      <c r="AT56" s="126">
        <f>ROUND(SUM(AV56:AW56),2)</f>
        <v>0</v>
      </c>
      <c r="AU56" s="127">
        <f>'Kom_centr_stav - Komunitn...'!P110</f>
        <v>0</v>
      </c>
      <c r="AV56" s="126">
        <f>'Kom_centr_stav - Komunitn...'!J33</f>
        <v>0</v>
      </c>
      <c r="AW56" s="126">
        <f>'Kom_centr_stav - Komunitn...'!J34</f>
        <v>0</v>
      </c>
      <c r="AX56" s="126">
        <f>'Kom_centr_stav - Komunitn...'!J35</f>
        <v>0</v>
      </c>
      <c r="AY56" s="126">
        <f>'Kom_centr_stav - Komunitn...'!J36</f>
        <v>0</v>
      </c>
      <c r="AZ56" s="126">
        <f>'Kom_centr_stav - Komunitn...'!F33</f>
        <v>0</v>
      </c>
      <c r="BA56" s="126">
        <f>'Kom_centr_stav - Komunitn...'!F34</f>
        <v>0</v>
      </c>
      <c r="BB56" s="126">
        <f>'Kom_centr_stav - Komunitn...'!F35</f>
        <v>0</v>
      </c>
      <c r="BC56" s="126">
        <f>'Kom_centr_stav - Komunitn...'!F36</f>
        <v>0</v>
      </c>
      <c r="BD56" s="128">
        <f>'Kom_centr_stav - Komunitn...'!F37</f>
        <v>0</v>
      </c>
      <c r="BE56" s="7"/>
      <c r="BT56" s="124" t="s">
        <v>81</v>
      </c>
      <c r="BV56" s="124" t="s">
        <v>75</v>
      </c>
      <c r="BW56" s="124" t="s">
        <v>86</v>
      </c>
      <c r="BX56" s="124" t="s">
        <v>5</v>
      </c>
      <c r="CL56" s="124" t="s">
        <v>19</v>
      </c>
      <c r="CM56" s="124" t="s">
        <v>83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dLbZZ8LOwdpLm+BkWW7/TdGwG7QgjVENR/3nqv5TngcULmqq/8PKWTM4nKUpsen0jgZu6GQ3hntLWJkJ1RgD4w==" hashValue="dyLLOm8lamJQE2TScX5KCB7tuhNuco5NG54g8jqnnrnCAxK+4c1A2yzsuMcfwBkFVMn13tgoP4Mrly4QLnsR2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Kom_centr_ener -  Komunit...'!C2" display="/"/>
    <hyperlink ref="A56" location="'Kom_centr_stav - Komuni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87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KOMUNITNÍHO CENTRA VE VÝSLUNÍ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27</v>
      </c>
      <c r="G12" s="39"/>
      <c r="H12" s="39"/>
      <c r="I12" s="133" t="s">
        <v>23</v>
      </c>
      <c r="J12" s="138" t="str">
        <f>'Rekapitulace stavby'!AN8</f>
        <v>8. 1. 2024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32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33</v>
      </c>
      <c r="F21" s="39"/>
      <c r="G21" s="39"/>
      <c r="H21" s="39"/>
      <c r="I21" s="133" t="s">
        <v>28</v>
      </c>
      <c r="J21" s="137" t="s">
        <v>34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ROUND((SUM(BE87:BE236)),  2)</f>
        <v>0</v>
      </c>
      <c r="G33" s="39"/>
      <c r="H33" s="39"/>
      <c r="I33" s="149">
        <v>0.20999999999999999</v>
      </c>
      <c r="J33" s="148">
        <f>ROUND(((SUM(BE87:BE236))*I33),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ROUND((SUM(BF87:BF236)),  2)</f>
        <v>0</v>
      </c>
      <c r="G34" s="39"/>
      <c r="H34" s="39"/>
      <c r="I34" s="149">
        <v>0.12</v>
      </c>
      <c r="J34" s="148">
        <f>ROUND(((SUM(BF87:BF236))*I34),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ROUND((SUM(BG87:BG236)),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ROUND((SUM(BH87:BH236)),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ROUND((SUM(BI87:BI236)),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KOMUNITNÍHO CENTRA VE VÝSLUNÍ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Kom_centr_ener -  Komunitní centrum Výsluní - Vytápění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8. 1. 2024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IPS Kadaň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93</v>
      </c>
    </row>
    <row r="60" s="9" customFormat="1" ht="24.96" customHeight="1">
      <c r="A60" s="9"/>
      <c r="B60" s="166"/>
      <c r="C60" s="167"/>
      <c r="D60" s="168" t="s">
        <v>94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95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96</v>
      </c>
      <c r="E62" s="175"/>
      <c r="F62" s="175"/>
      <c r="G62" s="175"/>
      <c r="H62" s="175"/>
      <c r="I62" s="175"/>
      <c r="J62" s="176">
        <f>J109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97</v>
      </c>
      <c r="E63" s="175"/>
      <c r="F63" s="175"/>
      <c r="G63" s="175"/>
      <c r="H63" s="175"/>
      <c r="I63" s="175"/>
      <c r="J63" s="176">
        <f>J134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98</v>
      </c>
      <c r="E64" s="175"/>
      <c r="F64" s="175"/>
      <c r="G64" s="175"/>
      <c r="H64" s="175"/>
      <c r="I64" s="175"/>
      <c r="J64" s="176">
        <f>J162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99</v>
      </c>
      <c r="E65" s="175"/>
      <c r="F65" s="175"/>
      <c r="G65" s="175"/>
      <c r="H65" s="175"/>
      <c r="I65" s="175"/>
      <c r="J65" s="176">
        <f>J189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6"/>
      <c r="C66" s="167"/>
      <c r="D66" s="168" t="s">
        <v>100</v>
      </c>
      <c r="E66" s="169"/>
      <c r="F66" s="169"/>
      <c r="G66" s="169"/>
      <c r="H66" s="169"/>
      <c r="I66" s="169"/>
      <c r="J66" s="170">
        <f>J232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2"/>
      <c r="C67" s="173"/>
      <c r="D67" s="174" t="s">
        <v>101</v>
      </c>
      <c r="E67" s="175"/>
      <c r="F67" s="175"/>
      <c r="G67" s="175"/>
      <c r="H67" s="175"/>
      <c r="I67" s="175"/>
      <c r="J67" s="176">
        <f>J233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102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OPRAVA KOMUNITNÍHO CENTRA VE VÝSLUNÍ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88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 xml:space="preserve">Kom_centr_ener -  Komunitní centrum Výsluní - Vytápění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 xml:space="preserve"> </v>
      </c>
      <c r="G81" s="41"/>
      <c r="H81" s="41"/>
      <c r="I81" s="33" t="s">
        <v>23</v>
      </c>
      <c r="J81" s="73" t="str">
        <f>IF(J12="","",J12)</f>
        <v>8. 1. 2024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 xml:space="preserve"> </v>
      </c>
      <c r="G83" s="41"/>
      <c r="H83" s="41"/>
      <c r="I83" s="33" t="s">
        <v>31</v>
      </c>
      <c r="J83" s="37" t="str">
        <f>E21</f>
        <v>IPS Kadaň s.r.o.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36</v>
      </c>
      <c r="J84" s="37" t="str">
        <f>E24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103</v>
      </c>
      <c r="D86" s="181" t="s">
        <v>58</v>
      </c>
      <c r="E86" s="181" t="s">
        <v>54</v>
      </c>
      <c r="F86" s="181" t="s">
        <v>55</v>
      </c>
      <c r="G86" s="181" t="s">
        <v>104</v>
      </c>
      <c r="H86" s="181" t="s">
        <v>105</v>
      </c>
      <c r="I86" s="181" t="s">
        <v>106</v>
      </c>
      <c r="J86" s="181" t="s">
        <v>92</v>
      </c>
      <c r="K86" s="182" t="s">
        <v>107</v>
      </c>
      <c r="L86" s="183"/>
      <c r="M86" s="93" t="s">
        <v>19</v>
      </c>
      <c r="N86" s="94" t="s">
        <v>43</v>
      </c>
      <c r="O86" s="94" t="s">
        <v>108</v>
      </c>
      <c r="P86" s="94" t="s">
        <v>109</v>
      </c>
      <c r="Q86" s="94" t="s">
        <v>110</v>
      </c>
      <c r="R86" s="94" t="s">
        <v>111</v>
      </c>
      <c r="S86" s="94" t="s">
        <v>112</v>
      </c>
      <c r="T86" s="95" t="s">
        <v>113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114</v>
      </c>
      <c r="D87" s="41"/>
      <c r="E87" s="41"/>
      <c r="F87" s="41"/>
      <c r="G87" s="41"/>
      <c r="H87" s="41"/>
      <c r="I87" s="41"/>
      <c r="J87" s="184">
        <f>BK87</f>
        <v>0</v>
      </c>
      <c r="K87" s="41"/>
      <c r="L87" s="45"/>
      <c r="M87" s="96"/>
      <c r="N87" s="185"/>
      <c r="O87" s="97"/>
      <c r="P87" s="186">
        <f>P88+P232</f>
        <v>0</v>
      </c>
      <c r="Q87" s="97"/>
      <c r="R87" s="186">
        <f>R88+R232</f>
        <v>5.0411192600000003</v>
      </c>
      <c r="S87" s="97"/>
      <c r="T87" s="187">
        <f>T88+T232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72</v>
      </c>
      <c r="AU87" s="18" t="s">
        <v>93</v>
      </c>
      <c r="BK87" s="188">
        <f>BK88+BK232</f>
        <v>0</v>
      </c>
    </row>
    <row r="88" s="12" customFormat="1" ht="25.92" customHeight="1">
      <c r="A88" s="12"/>
      <c r="B88" s="189"/>
      <c r="C88" s="190"/>
      <c r="D88" s="191" t="s">
        <v>72</v>
      </c>
      <c r="E88" s="192" t="s">
        <v>115</v>
      </c>
      <c r="F88" s="192" t="s">
        <v>116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P89+P109+P134+P162+P189</f>
        <v>0</v>
      </c>
      <c r="Q88" s="197"/>
      <c r="R88" s="198">
        <f>R89+R109+R134+R162+R189</f>
        <v>5.0411192600000003</v>
      </c>
      <c r="S88" s="197"/>
      <c r="T88" s="199">
        <f>T89+T109+T134+T162+T189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83</v>
      </c>
      <c r="AT88" s="201" t="s">
        <v>72</v>
      </c>
      <c r="AU88" s="201" t="s">
        <v>73</v>
      </c>
      <c r="AY88" s="200" t="s">
        <v>117</v>
      </c>
      <c r="BK88" s="202">
        <f>BK89+BK109+BK134+BK162+BK189</f>
        <v>0</v>
      </c>
    </row>
    <row r="89" s="12" customFormat="1" ht="22.8" customHeight="1">
      <c r="A89" s="12"/>
      <c r="B89" s="189"/>
      <c r="C89" s="190"/>
      <c r="D89" s="191" t="s">
        <v>72</v>
      </c>
      <c r="E89" s="203" t="s">
        <v>118</v>
      </c>
      <c r="F89" s="203" t="s">
        <v>119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SUM(P90:P108)</f>
        <v>0</v>
      </c>
      <c r="Q89" s="197"/>
      <c r="R89" s="198">
        <f>SUM(R90:R108)</f>
        <v>3.6536407999999998</v>
      </c>
      <c r="S89" s="197"/>
      <c r="T89" s="199">
        <f>SUM(T90:T108)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83</v>
      </c>
      <c r="AT89" s="201" t="s">
        <v>72</v>
      </c>
      <c r="AU89" s="201" t="s">
        <v>81</v>
      </c>
      <c r="AY89" s="200" t="s">
        <v>117</v>
      </c>
      <c r="BK89" s="202">
        <f>SUM(BK90:BK108)</f>
        <v>0</v>
      </c>
    </row>
    <row r="90" s="2" customFormat="1" ht="24.15" customHeight="1">
      <c r="A90" s="39"/>
      <c r="B90" s="40"/>
      <c r="C90" s="205" t="s">
        <v>81</v>
      </c>
      <c r="D90" s="205" t="s">
        <v>120</v>
      </c>
      <c r="E90" s="206" t="s">
        <v>121</v>
      </c>
      <c r="F90" s="207" t="s">
        <v>122</v>
      </c>
      <c r="G90" s="208" t="s">
        <v>123</v>
      </c>
      <c r="H90" s="209">
        <v>484.44</v>
      </c>
      <c r="I90" s="210"/>
      <c r="J90" s="211">
        <f>ROUND(I90*H90,2)</f>
        <v>0</v>
      </c>
      <c r="K90" s="207" t="s">
        <v>124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0.00029999999999999997</v>
      </c>
      <c r="R90" s="214">
        <f>Q90*H90</f>
        <v>0.14533199999999999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125</v>
      </c>
      <c r="AT90" s="216" t="s">
        <v>120</v>
      </c>
      <c r="AU90" s="216" t="s">
        <v>83</v>
      </c>
      <c r="AY90" s="18" t="s">
        <v>117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125</v>
      </c>
      <c r="BM90" s="216" t="s">
        <v>126</v>
      </c>
    </row>
    <row r="91" s="2" customFormat="1">
      <c r="A91" s="39"/>
      <c r="B91" s="40"/>
      <c r="C91" s="41"/>
      <c r="D91" s="218" t="s">
        <v>127</v>
      </c>
      <c r="E91" s="41"/>
      <c r="F91" s="219" t="s">
        <v>128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127</v>
      </c>
      <c r="AU91" s="18" t="s">
        <v>83</v>
      </c>
    </row>
    <row r="92" s="2" customFormat="1">
      <c r="A92" s="39"/>
      <c r="B92" s="40"/>
      <c r="C92" s="41"/>
      <c r="D92" s="223" t="s">
        <v>129</v>
      </c>
      <c r="E92" s="41"/>
      <c r="F92" s="224" t="s">
        <v>130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129</v>
      </c>
      <c r="AU92" s="18" t="s">
        <v>83</v>
      </c>
    </row>
    <row r="93" s="13" customFormat="1">
      <c r="A93" s="13"/>
      <c r="B93" s="225"/>
      <c r="C93" s="226"/>
      <c r="D93" s="218" t="s">
        <v>131</v>
      </c>
      <c r="E93" s="227" t="s">
        <v>19</v>
      </c>
      <c r="F93" s="228" t="s">
        <v>132</v>
      </c>
      <c r="G93" s="226"/>
      <c r="H93" s="229">
        <v>484.44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131</v>
      </c>
      <c r="AU93" s="235" t="s">
        <v>83</v>
      </c>
      <c r="AV93" s="13" t="s">
        <v>83</v>
      </c>
      <c r="AW93" s="13" t="s">
        <v>35</v>
      </c>
      <c r="AX93" s="13" t="s">
        <v>81</v>
      </c>
      <c r="AY93" s="235" t="s">
        <v>117</v>
      </c>
    </row>
    <row r="94" s="2" customFormat="1" ht="24.15" customHeight="1">
      <c r="A94" s="39"/>
      <c r="B94" s="40"/>
      <c r="C94" s="236" t="s">
        <v>83</v>
      </c>
      <c r="D94" s="236" t="s">
        <v>133</v>
      </c>
      <c r="E94" s="237" t="s">
        <v>134</v>
      </c>
      <c r="F94" s="238" t="s">
        <v>135</v>
      </c>
      <c r="G94" s="239" t="s">
        <v>123</v>
      </c>
      <c r="H94" s="240">
        <v>247.06399999999999</v>
      </c>
      <c r="I94" s="241"/>
      <c r="J94" s="242">
        <f>ROUND(I94*H94,2)</f>
        <v>0</v>
      </c>
      <c r="K94" s="238" t="s">
        <v>124</v>
      </c>
      <c r="L94" s="243"/>
      <c r="M94" s="244" t="s">
        <v>19</v>
      </c>
      <c r="N94" s="245" t="s">
        <v>44</v>
      </c>
      <c r="O94" s="85"/>
      <c r="P94" s="214">
        <f>O94*H94</f>
        <v>0</v>
      </c>
      <c r="Q94" s="214">
        <v>0.0050000000000000001</v>
      </c>
      <c r="R94" s="214">
        <f>Q94*H94</f>
        <v>1.23532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136</v>
      </c>
      <c r="AT94" s="216" t="s">
        <v>133</v>
      </c>
      <c r="AU94" s="216" t="s">
        <v>83</v>
      </c>
      <c r="AY94" s="18" t="s">
        <v>117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125</v>
      </c>
      <c r="BM94" s="216" t="s">
        <v>137</v>
      </c>
    </row>
    <row r="95" s="2" customFormat="1">
      <c r="A95" s="39"/>
      <c r="B95" s="40"/>
      <c r="C95" s="41"/>
      <c r="D95" s="218" t="s">
        <v>127</v>
      </c>
      <c r="E95" s="41"/>
      <c r="F95" s="219" t="s">
        <v>135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127</v>
      </c>
      <c r="AU95" s="18" t="s">
        <v>83</v>
      </c>
    </row>
    <row r="96" s="13" customFormat="1">
      <c r="A96" s="13"/>
      <c r="B96" s="225"/>
      <c r="C96" s="226"/>
      <c r="D96" s="218" t="s">
        <v>131</v>
      </c>
      <c r="E96" s="226"/>
      <c r="F96" s="228" t="s">
        <v>138</v>
      </c>
      <c r="G96" s="226"/>
      <c r="H96" s="229">
        <v>247.06399999999999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131</v>
      </c>
      <c r="AU96" s="235" t="s">
        <v>83</v>
      </c>
      <c r="AV96" s="13" t="s">
        <v>83</v>
      </c>
      <c r="AW96" s="13" t="s">
        <v>4</v>
      </c>
      <c r="AX96" s="13" t="s">
        <v>81</v>
      </c>
      <c r="AY96" s="235" t="s">
        <v>117</v>
      </c>
    </row>
    <row r="97" s="2" customFormat="1" ht="24.15" customHeight="1">
      <c r="A97" s="39"/>
      <c r="B97" s="40"/>
      <c r="C97" s="236" t="s">
        <v>139</v>
      </c>
      <c r="D97" s="236" t="s">
        <v>133</v>
      </c>
      <c r="E97" s="237" t="s">
        <v>140</v>
      </c>
      <c r="F97" s="238" t="s">
        <v>141</v>
      </c>
      <c r="G97" s="239" t="s">
        <v>123</v>
      </c>
      <c r="H97" s="240">
        <v>247.06399999999999</v>
      </c>
      <c r="I97" s="241"/>
      <c r="J97" s="242">
        <f>ROUND(I97*H97,2)</f>
        <v>0</v>
      </c>
      <c r="K97" s="238" t="s">
        <v>124</v>
      </c>
      <c r="L97" s="243"/>
      <c r="M97" s="244" t="s">
        <v>19</v>
      </c>
      <c r="N97" s="245" t="s">
        <v>44</v>
      </c>
      <c r="O97" s="85"/>
      <c r="P97" s="214">
        <f>O97*H97</f>
        <v>0</v>
      </c>
      <c r="Q97" s="214">
        <v>0.0060000000000000001</v>
      </c>
      <c r="R97" s="214">
        <f>Q97*H97</f>
        <v>1.4823839999999999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136</v>
      </c>
      <c r="AT97" s="216" t="s">
        <v>133</v>
      </c>
      <c r="AU97" s="216" t="s">
        <v>83</v>
      </c>
      <c r="AY97" s="18" t="s">
        <v>117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125</v>
      </c>
      <c r="BM97" s="216" t="s">
        <v>142</v>
      </c>
    </row>
    <row r="98" s="2" customFormat="1">
      <c r="A98" s="39"/>
      <c r="B98" s="40"/>
      <c r="C98" s="41"/>
      <c r="D98" s="218" t="s">
        <v>127</v>
      </c>
      <c r="E98" s="41"/>
      <c r="F98" s="219" t="s">
        <v>141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127</v>
      </c>
      <c r="AU98" s="18" t="s">
        <v>83</v>
      </c>
    </row>
    <row r="99" s="13" customFormat="1">
      <c r="A99" s="13"/>
      <c r="B99" s="225"/>
      <c r="C99" s="226"/>
      <c r="D99" s="218" t="s">
        <v>131</v>
      </c>
      <c r="E99" s="226"/>
      <c r="F99" s="228" t="s">
        <v>138</v>
      </c>
      <c r="G99" s="226"/>
      <c r="H99" s="229">
        <v>247.06399999999999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131</v>
      </c>
      <c r="AU99" s="235" t="s">
        <v>83</v>
      </c>
      <c r="AV99" s="13" t="s">
        <v>83</v>
      </c>
      <c r="AW99" s="13" t="s">
        <v>4</v>
      </c>
      <c r="AX99" s="13" t="s">
        <v>81</v>
      </c>
      <c r="AY99" s="235" t="s">
        <v>117</v>
      </c>
    </row>
    <row r="100" s="2" customFormat="1" ht="24.15" customHeight="1">
      <c r="A100" s="39"/>
      <c r="B100" s="40"/>
      <c r="C100" s="205" t="s">
        <v>143</v>
      </c>
      <c r="D100" s="205" t="s">
        <v>120</v>
      </c>
      <c r="E100" s="206" t="s">
        <v>144</v>
      </c>
      <c r="F100" s="207" t="s">
        <v>145</v>
      </c>
      <c r="G100" s="208" t="s">
        <v>123</v>
      </c>
      <c r="H100" s="209">
        <v>242.22</v>
      </c>
      <c r="I100" s="210"/>
      <c r="J100" s="211">
        <f>ROUND(I100*H100,2)</f>
        <v>0</v>
      </c>
      <c r="K100" s="207" t="s">
        <v>124</v>
      </c>
      <c r="L100" s="45"/>
      <c r="M100" s="212" t="s">
        <v>19</v>
      </c>
      <c r="N100" s="213" t="s">
        <v>44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125</v>
      </c>
      <c r="AT100" s="216" t="s">
        <v>120</v>
      </c>
      <c r="AU100" s="216" t="s">
        <v>83</v>
      </c>
      <c r="AY100" s="18" t="s">
        <v>117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81</v>
      </c>
      <c r="BK100" s="217">
        <f>ROUND(I100*H100,2)</f>
        <v>0</v>
      </c>
      <c r="BL100" s="18" t="s">
        <v>125</v>
      </c>
      <c r="BM100" s="216" t="s">
        <v>146</v>
      </c>
    </row>
    <row r="101" s="2" customFormat="1">
      <c r="A101" s="39"/>
      <c r="B101" s="40"/>
      <c r="C101" s="41"/>
      <c r="D101" s="218" t="s">
        <v>127</v>
      </c>
      <c r="E101" s="41"/>
      <c r="F101" s="219" t="s">
        <v>147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127</v>
      </c>
      <c r="AU101" s="18" t="s">
        <v>83</v>
      </c>
    </row>
    <row r="102" s="2" customFormat="1">
      <c r="A102" s="39"/>
      <c r="B102" s="40"/>
      <c r="C102" s="41"/>
      <c r="D102" s="223" t="s">
        <v>129</v>
      </c>
      <c r="E102" s="41"/>
      <c r="F102" s="224" t="s">
        <v>148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129</v>
      </c>
      <c r="AU102" s="18" t="s">
        <v>83</v>
      </c>
    </row>
    <row r="103" s="2" customFormat="1" ht="24.15" customHeight="1">
      <c r="A103" s="39"/>
      <c r="B103" s="40"/>
      <c r="C103" s="236" t="s">
        <v>149</v>
      </c>
      <c r="D103" s="236" t="s">
        <v>133</v>
      </c>
      <c r="E103" s="237" t="s">
        <v>150</v>
      </c>
      <c r="F103" s="238" t="s">
        <v>151</v>
      </c>
      <c r="G103" s="239" t="s">
        <v>123</v>
      </c>
      <c r="H103" s="240">
        <v>247.06399999999999</v>
      </c>
      <c r="I103" s="241"/>
      <c r="J103" s="242">
        <f>ROUND(I103*H103,2)</f>
        <v>0</v>
      </c>
      <c r="K103" s="238" t="s">
        <v>124</v>
      </c>
      <c r="L103" s="243"/>
      <c r="M103" s="244" t="s">
        <v>19</v>
      </c>
      <c r="N103" s="245" t="s">
        <v>44</v>
      </c>
      <c r="O103" s="85"/>
      <c r="P103" s="214">
        <f>O103*H103</f>
        <v>0</v>
      </c>
      <c r="Q103" s="214">
        <v>0.0032000000000000002</v>
      </c>
      <c r="R103" s="214">
        <f>Q103*H103</f>
        <v>0.7906048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136</v>
      </c>
      <c r="AT103" s="216" t="s">
        <v>133</v>
      </c>
      <c r="AU103" s="216" t="s">
        <v>83</v>
      </c>
      <c r="AY103" s="18" t="s">
        <v>117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81</v>
      </c>
      <c r="BK103" s="217">
        <f>ROUND(I103*H103,2)</f>
        <v>0</v>
      </c>
      <c r="BL103" s="18" t="s">
        <v>125</v>
      </c>
      <c r="BM103" s="216" t="s">
        <v>152</v>
      </c>
    </row>
    <row r="104" s="2" customFormat="1">
      <c r="A104" s="39"/>
      <c r="B104" s="40"/>
      <c r="C104" s="41"/>
      <c r="D104" s="218" t="s">
        <v>127</v>
      </c>
      <c r="E104" s="41"/>
      <c r="F104" s="219" t="s">
        <v>151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127</v>
      </c>
      <c r="AU104" s="18" t="s">
        <v>83</v>
      </c>
    </row>
    <row r="105" s="13" customFormat="1">
      <c r="A105" s="13"/>
      <c r="B105" s="225"/>
      <c r="C105" s="226"/>
      <c r="D105" s="218" t="s">
        <v>131</v>
      </c>
      <c r="E105" s="226"/>
      <c r="F105" s="228" t="s">
        <v>138</v>
      </c>
      <c r="G105" s="226"/>
      <c r="H105" s="229">
        <v>247.06399999999999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131</v>
      </c>
      <c r="AU105" s="235" t="s">
        <v>83</v>
      </c>
      <c r="AV105" s="13" t="s">
        <v>83</v>
      </c>
      <c r="AW105" s="13" t="s">
        <v>4</v>
      </c>
      <c r="AX105" s="13" t="s">
        <v>81</v>
      </c>
      <c r="AY105" s="235" t="s">
        <v>117</v>
      </c>
    </row>
    <row r="106" s="2" customFormat="1" ht="24.15" customHeight="1">
      <c r="A106" s="39"/>
      <c r="B106" s="40"/>
      <c r="C106" s="205" t="s">
        <v>153</v>
      </c>
      <c r="D106" s="205" t="s">
        <v>120</v>
      </c>
      <c r="E106" s="206" t="s">
        <v>154</v>
      </c>
      <c r="F106" s="207" t="s">
        <v>155</v>
      </c>
      <c r="G106" s="208" t="s">
        <v>156</v>
      </c>
      <c r="H106" s="209">
        <v>3.6539999999999999</v>
      </c>
      <c r="I106" s="210"/>
      <c r="J106" s="211">
        <f>ROUND(I106*H106,2)</f>
        <v>0</v>
      </c>
      <c r="K106" s="207" t="s">
        <v>124</v>
      </c>
      <c r="L106" s="45"/>
      <c r="M106" s="212" t="s">
        <v>19</v>
      </c>
      <c r="N106" s="213" t="s">
        <v>44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125</v>
      </c>
      <c r="AT106" s="216" t="s">
        <v>120</v>
      </c>
      <c r="AU106" s="216" t="s">
        <v>83</v>
      </c>
      <c r="AY106" s="18" t="s">
        <v>117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81</v>
      </c>
      <c r="BK106" s="217">
        <f>ROUND(I106*H106,2)</f>
        <v>0</v>
      </c>
      <c r="BL106" s="18" t="s">
        <v>125</v>
      </c>
      <c r="BM106" s="216" t="s">
        <v>157</v>
      </c>
    </row>
    <row r="107" s="2" customFormat="1">
      <c r="A107" s="39"/>
      <c r="B107" s="40"/>
      <c r="C107" s="41"/>
      <c r="D107" s="218" t="s">
        <v>127</v>
      </c>
      <c r="E107" s="41"/>
      <c r="F107" s="219" t="s">
        <v>158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127</v>
      </c>
      <c r="AU107" s="18" t="s">
        <v>83</v>
      </c>
    </row>
    <row r="108" s="2" customFormat="1">
      <c r="A108" s="39"/>
      <c r="B108" s="40"/>
      <c r="C108" s="41"/>
      <c r="D108" s="223" t="s">
        <v>129</v>
      </c>
      <c r="E108" s="41"/>
      <c r="F108" s="224" t="s">
        <v>159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129</v>
      </c>
      <c r="AU108" s="18" t="s">
        <v>83</v>
      </c>
    </row>
    <row r="109" s="12" customFormat="1" ht="22.8" customHeight="1">
      <c r="A109" s="12"/>
      <c r="B109" s="189"/>
      <c r="C109" s="190"/>
      <c r="D109" s="191" t="s">
        <v>72</v>
      </c>
      <c r="E109" s="203" t="s">
        <v>160</v>
      </c>
      <c r="F109" s="203" t="s">
        <v>161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SUM(P110:P133)</f>
        <v>0</v>
      </c>
      <c r="Q109" s="197"/>
      <c r="R109" s="198">
        <f>SUM(R110:R133)</f>
        <v>0.45328000000000002</v>
      </c>
      <c r="S109" s="197"/>
      <c r="T109" s="199">
        <f>SUM(T110:T133)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83</v>
      </c>
      <c r="AT109" s="201" t="s">
        <v>72</v>
      </c>
      <c r="AU109" s="201" t="s">
        <v>81</v>
      </c>
      <c r="AY109" s="200" t="s">
        <v>117</v>
      </c>
      <c r="BK109" s="202">
        <f>SUM(BK110:BK133)</f>
        <v>0</v>
      </c>
    </row>
    <row r="110" s="2" customFormat="1" ht="24.15" customHeight="1">
      <c r="A110" s="39"/>
      <c r="B110" s="40"/>
      <c r="C110" s="205" t="s">
        <v>162</v>
      </c>
      <c r="D110" s="205" t="s">
        <v>120</v>
      </c>
      <c r="E110" s="206" t="s">
        <v>163</v>
      </c>
      <c r="F110" s="207" t="s">
        <v>164</v>
      </c>
      <c r="G110" s="208" t="s">
        <v>165</v>
      </c>
      <c r="H110" s="209">
        <v>1</v>
      </c>
      <c r="I110" s="210"/>
      <c r="J110" s="211">
        <f>ROUND(I110*H110,2)</f>
        <v>0</v>
      </c>
      <c r="K110" s="207" t="s">
        <v>124</v>
      </c>
      <c r="L110" s="45"/>
      <c r="M110" s="212" t="s">
        <v>19</v>
      </c>
      <c r="N110" s="213" t="s">
        <v>44</v>
      </c>
      <c r="O110" s="85"/>
      <c r="P110" s="214">
        <f>O110*H110</f>
        <v>0</v>
      </c>
      <c r="Q110" s="214">
        <v>0.0038</v>
      </c>
      <c r="R110" s="214">
        <f>Q110*H110</f>
        <v>0.0038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125</v>
      </c>
      <c r="AT110" s="216" t="s">
        <v>120</v>
      </c>
      <c r="AU110" s="216" t="s">
        <v>83</v>
      </c>
      <c r="AY110" s="18" t="s">
        <v>117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125</v>
      </c>
      <c r="BM110" s="216" t="s">
        <v>166</v>
      </c>
    </row>
    <row r="111" s="2" customFormat="1">
      <c r="A111" s="39"/>
      <c r="B111" s="40"/>
      <c r="C111" s="41"/>
      <c r="D111" s="218" t="s">
        <v>127</v>
      </c>
      <c r="E111" s="41"/>
      <c r="F111" s="219" t="s">
        <v>167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127</v>
      </c>
      <c r="AU111" s="18" t="s">
        <v>83</v>
      </c>
    </row>
    <row r="112" s="2" customFormat="1">
      <c r="A112" s="39"/>
      <c r="B112" s="40"/>
      <c r="C112" s="41"/>
      <c r="D112" s="223" t="s">
        <v>129</v>
      </c>
      <c r="E112" s="41"/>
      <c r="F112" s="224" t="s">
        <v>168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129</v>
      </c>
      <c r="AU112" s="18" t="s">
        <v>83</v>
      </c>
    </row>
    <row r="113" s="2" customFormat="1" ht="37.8" customHeight="1">
      <c r="A113" s="39"/>
      <c r="B113" s="40"/>
      <c r="C113" s="205" t="s">
        <v>169</v>
      </c>
      <c r="D113" s="205" t="s">
        <v>120</v>
      </c>
      <c r="E113" s="206" t="s">
        <v>170</v>
      </c>
      <c r="F113" s="207" t="s">
        <v>171</v>
      </c>
      <c r="G113" s="208" t="s">
        <v>165</v>
      </c>
      <c r="H113" s="209">
        <v>1</v>
      </c>
      <c r="I113" s="210"/>
      <c r="J113" s="211">
        <f>ROUND(I113*H113,2)</f>
        <v>0</v>
      </c>
      <c r="K113" s="207" t="s">
        <v>124</v>
      </c>
      <c r="L113" s="45"/>
      <c r="M113" s="212" t="s">
        <v>19</v>
      </c>
      <c r="N113" s="213" t="s">
        <v>44</v>
      </c>
      <c r="O113" s="85"/>
      <c r="P113" s="214">
        <f>O113*H113</f>
        <v>0</v>
      </c>
      <c r="Q113" s="214">
        <v>0.0067200000000000003</v>
      </c>
      <c r="R113" s="214">
        <f>Q113*H113</f>
        <v>0.0067200000000000003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125</v>
      </c>
      <c r="AT113" s="216" t="s">
        <v>120</v>
      </c>
      <c r="AU113" s="216" t="s">
        <v>83</v>
      </c>
      <c r="AY113" s="18" t="s">
        <v>117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81</v>
      </c>
      <c r="BK113" s="217">
        <f>ROUND(I113*H113,2)</f>
        <v>0</v>
      </c>
      <c r="BL113" s="18" t="s">
        <v>125</v>
      </c>
      <c r="BM113" s="216" t="s">
        <v>172</v>
      </c>
    </row>
    <row r="114" s="2" customFormat="1">
      <c r="A114" s="39"/>
      <c r="B114" s="40"/>
      <c r="C114" s="41"/>
      <c r="D114" s="218" t="s">
        <v>127</v>
      </c>
      <c r="E114" s="41"/>
      <c r="F114" s="219" t="s">
        <v>173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127</v>
      </c>
      <c r="AU114" s="18" t="s">
        <v>83</v>
      </c>
    </row>
    <row r="115" s="2" customFormat="1">
      <c r="A115" s="39"/>
      <c r="B115" s="40"/>
      <c r="C115" s="41"/>
      <c r="D115" s="223" t="s">
        <v>129</v>
      </c>
      <c r="E115" s="41"/>
      <c r="F115" s="224" t="s">
        <v>174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129</v>
      </c>
      <c r="AU115" s="18" t="s">
        <v>83</v>
      </c>
    </row>
    <row r="116" s="2" customFormat="1" ht="33" customHeight="1">
      <c r="A116" s="39"/>
      <c r="B116" s="40"/>
      <c r="C116" s="205" t="s">
        <v>175</v>
      </c>
      <c r="D116" s="205" t="s">
        <v>120</v>
      </c>
      <c r="E116" s="206" t="s">
        <v>176</v>
      </c>
      <c r="F116" s="207" t="s">
        <v>177</v>
      </c>
      <c r="G116" s="208" t="s">
        <v>165</v>
      </c>
      <c r="H116" s="209">
        <v>1</v>
      </c>
      <c r="I116" s="210"/>
      <c r="J116" s="211">
        <f>ROUND(I116*H116,2)</f>
        <v>0</v>
      </c>
      <c r="K116" s="207" t="s">
        <v>124</v>
      </c>
      <c r="L116" s="45"/>
      <c r="M116" s="212" t="s">
        <v>19</v>
      </c>
      <c r="N116" s="213" t="s">
        <v>44</v>
      </c>
      <c r="O116" s="85"/>
      <c r="P116" s="214">
        <f>O116*H116</f>
        <v>0</v>
      </c>
      <c r="Q116" s="214">
        <v>0.0051799999999999997</v>
      </c>
      <c r="R116" s="214">
        <f>Q116*H116</f>
        <v>0.0051799999999999997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125</v>
      </c>
      <c r="AT116" s="216" t="s">
        <v>120</v>
      </c>
      <c r="AU116" s="216" t="s">
        <v>83</v>
      </c>
      <c r="AY116" s="18" t="s">
        <v>117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81</v>
      </c>
      <c r="BK116" s="217">
        <f>ROUND(I116*H116,2)</f>
        <v>0</v>
      </c>
      <c r="BL116" s="18" t="s">
        <v>125</v>
      </c>
      <c r="BM116" s="216" t="s">
        <v>178</v>
      </c>
    </row>
    <row r="117" s="2" customFormat="1">
      <c r="A117" s="39"/>
      <c r="B117" s="40"/>
      <c r="C117" s="41"/>
      <c r="D117" s="218" t="s">
        <v>127</v>
      </c>
      <c r="E117" s="41"/>
      <c r="F117" s="219" t="s">
        <v>179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127</v>
      </c>
      <c r="AU117" s="18" t="s">
        <v>83</v>
      </c>
    </row>
    <row r="118" s="2" customFormat="1">
      <c r="A118" s="39"/>
      <c r="B118" s="40"/>
      <c r="C118" s="41"/>
      <c r="D118" s="223" t="s">
        <v>129</v>
      </c>
      <c r="E118" s="41"/>
      <c r="F118" s="224" t="s">
        <v>180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129</v>
      </c>
      <c r="AU118" s="18" t="s">
        <v>83</v>
      </c>
    </row>
    <row r="119" s="2" customFormat="1" ht="33" customHeight="1">
      <c r="A119" s="39"/>
      <c r="B119" s="40"/>
      <c r="C119" s="205" t="s">
        <v>181</v>
      </c>
      <c r="D119" s="205" t="s">
        <v>120</v>
      </c>
      <c r="E119" s="206" t="s">
        <v>182</v>
      </c>
      <c r="F119" s="207" t="s">
        <v>183</v>
      </c>
      <c r="G119" s="208" t="s">
        <v>165</v>
      </c>
      <c r="H119" s="209">
        <v>1</v>
      </c>
      <c r="I119" s="210"/>
      <c r="J119" s="211">
        <f>ROUND(I119*H119,2)</f>
        <v>0</v>
      </c>
      <c r="K119" s="207" t="s">
        <v>124</v>
      </c>
      <c r="L119" s="45"/>
      <c r="M119" s="212" t="s">
        <v>19</v>
      </c>
      <c r="N119" s="213" t="s">
        <v>44</v>
      </c>
      <c r="O119" s="85"/>
      <c r="P119" s="214">
        <f>O119*H119</f>
        <v>0</v>
      </c>
      <c r="Q119" s="214">
        <v>0.2319</v>
      </c>
      <c r="R119" s="214">
        <f>Q119*H119</f>
        <v>0.2319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125</v>
      </c>
      <c r="AT119" s="216" t="s">
        <v>120</v>
      </c>
      <c r="AU119" s="216" t="s">
        <v>83</v>
      </c>
      <c r="AY119" s="18" t="s">
        <v>117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81</v>
      </c>
      <c r="BK119" s="217">
        <f>ROUND(I119*H119,2)</f>
        <v>0</v>
      </c>
      <c r="BL119" s="18" t="s">
        <v>125</v>
      </c>
      <c r="BM119" s="216" t="s">
        <v>184</v>
      </c>
    </row>
    <row r="120" s="2" customFormat="1">
      <c r="A120" s="39"/>
      <c r="B120" s="40"/>
      <c r="C120" s="41"/>
      <c r="D120" s="218" t="s">
        <v>127</v>
      </c>
      <c r="E120" s="41"/>
      <c r="F120" s="219" t="s">
        <v>185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127</v>
      </c>
      <c r="AU120" s="18" t="s">
        <v>83</v>
      </c>
    </row>
    <row r="121" s="2" customFormat="1">
      <c r="A121" s="39"/>
      <c r="B121" s="40"/>
      <c r="C121" s="41"/>
      <c r="D121" s="223" t="s">
        <v>129</v>
      </c>
      <c r="E121" s="41"/>
      <c r="F121" s="224" t="s">
        <v>186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129</v>
      </c>
      <c r="AU121" s="18" t="s">
        <v>83</v>
      </c>
    </row>
    <row r="122" s="2" customFormat="1" ht="37.8" customHeight="1">
      <c r="A122" s="39"/>
      <c r="B122" s="40"/>
      <c r="C122" s="205" t="s">
        <v>187</v>
      </c>
      <c r="D122" s="205" t="s">
        <v>120</v>
      </c>
      <c r="E122" s="206" t="s">
        <v>188</v>
      </c>
      <c r="F122" s="207" t="s">
        <v>189</v>
      </c>
      <c r="G122" s="208" t="s">
        <v>165</v>
      </c>
      <c r="H122" s="209">
        <v>1</v>
      </c>
      <c r="I122" s="210"/>
      <c r="J122" s="211">
        <f>ROUND(I122*H122,2)</f>
        <v>0</v>
      </c>
      <c r="K122" s="207" t="s">
        <v>124</v>
      </c>
      <c r="L122" s="45"/>
      <c r="M122" s="212" t="s">
        <v>19</v>
      </c>
      <c r="N122" s="213" t="s">
        <v>44</v>
      </c>
      <c r="O122" s="85"/>
      <c r="P122" s="214">
        <f>O122*H122</f>
        <v>0</v>
      </c>
      <c r="Q122" s="214">
        <v>0.04088</v>
      </c>
      <c r="R122" s="214">
        <f>Q122*H122</f>
        <v>0.04088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125</v>
      </c>
      <c r="AT122" s="216" t="s">
        <v>120</v>
      </c>
      <c r="AU122" s="216" t="s">
        <v>83</v>
      </c>
      <c r="AY122" s="18" t="s">
        <v>117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125</v>
      </c>
      <c r="BM122" s="216" t="s">
        <v>190</v>
      </c>
    </row>
    <row r="123" s="2" customFormat="1">
      <c r="A123" s="39"/>
      <c r="B123" s="40"/>
      <c r="C123" s="41"/>
      <c r="D123" s="218" t="s">
        <v>127</v>
      </c>
      <c r="E123" s="41"/>
      <c r="F123" s="219" t="s">
        <v>191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127</v>
      </c>
      <c r="AU123" s="18" t="s">
        <v>83</v>
      </c>
    </row>
    <row r="124" s="2" customFormat="1">
      <c r="A124" s="39"/>
      <c r="B124" s="40"/>
      <c r="C124" s="41"/>
      <c r="D124" s="223" t="s">
        <v>129</v>
      </c>
      <c r="E124" s="41"/>
      <c r="F124" s="224" t="s">
        <v>192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129</v>
      </c>
      <c r="AU124" s="18" t="s">
        <v>83</v>
      </c>
    </row>
    <row r="125" s="2" customFormat="1" ht="24.15" customHeight="1">
      <c r="A125" s="39"/>
      <c r="B125" s="40"/>
      <c r="C125" s="205" t="s">
        <v>8</v>
      </c>
      <c r="D125" s="205" t="s">
        <v>120</v>
      </c>
      <c r="E125" s="206" t="s">
        <v>193</v>
      </c>
      <c r="F125" s="207" t="s">
        <v>194</v>
      </c>
      <c r="G125" s="208" t="s">
        <v>165</v>
      </c>
      <c r="H125" s="209">
        <v>1</v>
      </c>
      <c r="I125" s="210"/>
      <c r="J125" s="211">
        <f>ROUND(I125*H125,2)</f>
        <v>0</v>
      </c>
      <c r="K125" s="207" t="s">
        <v>124</v>
      </c>
      <c r="L125" s="45"/>
      <c r="M125" s="212" t="s">
        <v>19</v>
      </c>
      <c r="N125" s="213" t="s">
        <v>44</v>
      </c>
      <c r="O125" s="85"/>
      <c r="P125" s="214">
        <f>O125*H125</f>
        <v>0</v>
      </c>
      <c r="Q125" s="214">
        <v>0.10617</v>
      </c>
      <c r="R125" s="214">
        <f>Q125*H125</f>
        <v>0.10617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125</v>
      </c>
      <c r="AT125" s="216" t="s">
        <v>120</v>
      </c>
      <c r="AU125" s="216" t="s">
        <v>83</v>
      </c>
      <c r="AY125" s="18" t="s">
        <v>117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125</v>
      </c>
      <c r="BM125" s="216" t="s">
        <v>195</v>
      </c>
    </row>
    <row r="126" s="2" customFormat="1">
      <c r="A126" s="39"/>
      <c r="B126" s="40"/>
      <c r="C126" s="41"/>
      <c r="D126" s="218" t="s">
        <v>127</v>
      </c>
      <c r="E126" s="41"/>
      <c r="F126" s="219" t="s">
        <v>196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127</v>
      </c>
      <c r="AU126" s="18" t="s">
        <v>83</v>
      </c>
    </row>
    <row r="127" s="2" customFormat="1">
      <c r="A127" s="39"/>
      <c r="B127" s="40"/>
      <c r="C127" s="41"/>
      <c r="D127" s="223" t="s">
        <v>129</v>
      </c>
      <c r="E127" s="41"/>
      <c r="F127" s="224" t="s">
        <v>197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129</v>
      </c>
      <c r="AU127" s="18" t="s">
        <v>83</v>
      </c>
    </row>
    <row r="128" s="2" customFormat="1" ht="24.15" customHeight="1">
      <c r="A128" s="39"/>
      <c r="B128" s="40"/>
      <c r="C128" s="205" t="s">
        <v>198</v>
      </c>
      <c r="D128" s="205" t="s">
        <v>120</v>
      </c>
      <c r="E128" s="206" t="s">
        <v>199</v>
      </c>
      <c r="F128" s="207" t="s">
        <v>200</v>
      </c>
      <c r="G128" s="208" t="s">
        <v>165</v>
      </c>
      <c r="H128" s="209">
        <v>1</v>
      </c>
      <c r="I128" s="210"/>
      <c r="J128" s="211">
        <f>ROUND(I128*H128,2)</f>
        <v>0</v>
      </c>
      <c r="K128" s="207" t="s">
        <v>124</v>
      </c>
      <c r="L128" s="45"/>
      <c r="M128" s="212" t="s">
        <v>19</v>
      </c>
      <c r="N128" s="213" t="s">
        <v>44</v>
      </c>
      <c r="O128" s="85"/>
      <c r="P128" s="214">
        <f>O128*H128</f>
        <v>0</v>
      </c>
      <c r="Q128" s="214">
        <v>0.058630000000000002</v>
      </c>
      <c r="R128" s="214">
        <f>Q128*H128</f>
        <v>0.058630000000000002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125</v>
      </c>
      <c r="AT128" s="216" t="s">
        <v>120</v>
      </c>
      <c r="AU128" s="216" t="s">
        <v>83</v>
      </c>
      <c r="AY128" s="18" t="s">
        <v>117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81</v>
      </c>
      <c r="BK128" s="217">
        <f>ROUND(I128*H128,2)</f>
        <v>0</v>
      </c>
      <c r="BL128" s="18" t="s">
        <v>125</v>
      </c>
      <c r="BM128" s="216" t="s">
        <v>201</v>
      </c>
    </row>
    <row r="129" s="2" customFormat="1">
      <c r="A129" s="39"/>
      <c r="B129" s="40"/>
      <c r="C129" s="41"/>
      <c r="D129" s="218" t="s">
        <v>127</v>
      </c>
      <c r="E129" s="41"/>
      <c r="F129" s="219" t="s">
        <v>202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127</v>
      </c>
      <c r="AU129" s="18" t="s">
        <v>83</v>
      </c>
    </row>
    <row r="130" s="2" customFormat="1">
      <c r="A130" s="39"/>
      <c r="B130" s="40"/>
      <c r="C130" s="41"/>
      <c r="D130" s="223" t="s">
        <v>129</v>
      </c>
      <c r="E130" s="41"/>
      <c r="F130" s="224" t="s">
        <v>203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129</v>
      </c>
      <c r="AU130" s="18" t="s">
        <v>83</v>
      </c>
    </row>
    <row r="131" s="2" customFormat="1" ht="24.15" customHeight="1">
      <c r="A131" s="39"/>
      <c r="B131" s="40"/>
      <c r="C131" s="205" t="s">
        <v>204</v>
      </c>
      <c r="D131" s="205" t="s">
        <v>120</v>
      </c>
      <c r="E131" s="206" t="s">
        <v>205</v>
      </c>
      <c r="F131" s="207" t="s">
        <v>206</v>
      </c>
      <c r="G131" s="208" t="s">
        <v>156</v>
      </c>
      <c r="H131" s="209">
        <v>0.45300000000000001</v>
      </c>
      <c r="I131" s="210"/>
      <c r="J131" s="211">
        <f>ROUND(I131*H131,2)</f>
        <v>0</v>
      </c>
      <c r="K131" s="207" t="s">
        <v>124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125</v>
      </c>
      <c r="AT131" s="216" t="s">
        <v>120</v>
      </c>
      <c r="AU131" s="216" t="s">
        <v>83</v>
      </c>
      <c r="AY131" s="18" t="s">
        <v>117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125</v>
      </c>
      <c r="BM131" s="216" t="s">
        <v>207</v>
      </c>
    </row>
    <row r="132" s="2" customFormat="1">
      <c r="A132" s="39"/>
      <c r="B132" s="40"/>
      <c r="C132" s="41"/>
      <c r="D132" s="218" t="s">
        <v>127</v>
      </c>
      <c r="E132" s="41"/>
      <c r="F132" s="219" t="s">
        <v>208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127</v>
      </c>
      <c r="AU132" s="18" t="s">
        <v>83</v>
      </c>
    </row>
    <row r="133" s="2" customFormat="1">
      <c r="A133" s="39"/>
      <c r="B133" s="40"/>
      <c r="C133" s="41"/>
      <c r="D133" s="223" t="s">
        <v>129</v>
      </c>
      <c r="E133" s="41"/>
      <c r="F133" s="224" t="s">
        <v>209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129</v>
      </c>
      <c r="AU133" s="18" t="s">
        <v>83</v>
      </c>
    </row>
    <row r="134" s="12" customFormat="1" ht="22.8" customHeight="1">
      <c r="A134" s="12"/>
      <c r="B134" s="189"/>
      <c r="C134" s="190"/>
      <c r="D134" s="191" t="s">
        <v>72</v>
      </c>
      <c r="E134" s="203" t="s">
        <v>210</v>
      </c>
      <c r="F134" s="203" t="s">
        <v>211</v>
      </c>
      <c r="G134" s="190"/>
      <c r="H134" s="190"/>
      <c r="I134" s="193"/>
      <c r="J134" s="204">
        <f>BK134</f>
        <v>0</v>
      </c>
      <c r="K134" s="190"/>
      <c r="L134" s="195"/>
      <c r="M134" s="196"/>
      <c r="N134" s="197"/>
      <c r="O134" s="197"/>
      <c r="P134" s="198">
        <f>SUM(P135:P161)</f>
        <v>0</v>
      </c>
      <c r="Q134" s="197"/>
      <c r="R134" s="198">
        <f>SUM(R135:R161)</f>
        <v>0.046740000000000004</v>
      </c>
      <c r="S134" s="197"/>
      <c r="T134" s="199">
        <f>SUM(T135:T161)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0" t="s">
        <v>83</v>
      </c>
      <c r="AT134" s="201" t="s">
        <v>72</v>
      </c>
      <c r="AU134" s="201" t="s">
        <v>81</v>
      </c>
      <c r="AY134" s="200" t="s">
        <v>117</v>
      </c>
      <c r="BK134" s="202">
        <f>SUM(BK135:BK161)</f>
        <v>0</v>
      </c>
    </row>
    <row r="135" s="2" customFormat="1" ht="24.15" customHeight="1">
      <c r="A135" s="39"/>
      <c r="B135" s="40"/>
      <c r="C135" s="205" t="s">
        <v>212</v>
      </c>
      <c r="D135" s="205" t="s">
        <v>120</v>
      </c>
      <c r="E135" s="206" t="s">
        <v>213</v>
      </c>
      <c r="F135" s="207" t="s">
        <v>214</v>
      </c>
      <c r="G135" s="208" t="s">
        <v>215</v>
      </c>
      <c r="H135" s="209">
        <v>28</v>
      </c>
      <c r="I135" s="210"/>
      <c r="J135" s="211">
        <f>ROUND(I135*H135,2)</f>
        <v>0</v>
      </c>
      <c r="K135" s="207" t="s">
        <v>124</v>
      </c>
      <c r="L135" s="45"/>
      <c r="M135" s="212" t="s">
        <v>19</v>
      </c>
      <c r="N135" s="213" t="s">
        <v>44</v>
      </c>
      <c r="O135" s="85"/>
      <c r="P135" s="214">
        <f>O135*H135</f>
        <v>0</v>
      </c>
      <c r="Q135" s="214">
        <v>0.00125</v>
      </c>
      <c r="R135" s="214">
        <f>Q135*H135</f>
        <v>0.035000000000000003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125</v>
      </c>
      <c r="AT135" s="216" t="s">
        <v>120</v>
      </c>
      <c r="AU135" s="216" t="s">
        <v>83</v>
      </c>
      <c r="AY135" s="18" t="s">
        <v>117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81</v>
      </c>
      <c r="BK135" s="217">
        <f>ROUND(I135*H135,2)</f>
        <v>0</v>
      </c>
      <c r="BL135" s="18" t="s">
        <v>125</v>
      </c>
      <c r="BM135" s="216" t="s">
        <v>216</v>
      </c>
    </row>
    <row r="136" s="2" customFormat="1">
      <c r="A136" s="39"/>
      <c r="B136" s="40"/>
      <c r="C136" s="41"/>
      <c r="D136" s="218" t="s">
        <v>127</v>
      </c>
      <c r="E136" s="41"/>
      <c r="F136" s="219" t="s">
        <v>217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127</v>
      </c>
      <c r="AU136" s="18" t="s">
        <v>83</v>
      </c>
    </row>
    <row r="137" s="2" customFormat="1">
      <c r="A137" s="39"/>
      <c r="B137" s="40"/>
      <c r="C137" s="41"/>
      <c r="D137" s="223" t="s">
        <v>129</v>
      </c>
      <c r="E137" s="41"/>
      <c r="F137" s="224" t="s">
        <v>218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129</v>
      </c>
      <c r="AU137" s="18" t="s">
        <v>83</v>
      </c>
    </row>
    <row r="138" s="2" customFormat="1" ht="33" customHeight="1">
      <c r="A138" s="39"/>
      <c r="B138" s="40"/>
      <c r="C138" s="205" t="s">
        <v>125</v>
      </c>
      <c r="D138" s="205" t="s">
        <v>120</v>
      </c>
      <c r="E138" s="206" t="s">
        <v>219</v>
      </c>
      <c r="F138" s="207" t="s">
        <v>220</v>
      </c>
      <c r="G138" s="208" t="s">
        <v>215</v>
      </c>
      <c r="H138" s="209">
        <v>18</v>
      </c>
      <c r="I138" s="210"/>
      <c r="J138" s="211">
        <f>ROUND(I138*H138,2)</f>
        <v>0</v>
      </c>
      <c r="K138" s="207" t="s">
        <v>124</v>
      </c>
      <c r="L138" s="45"/>
      <c r="M138" s="212" t="s">
        <v>19</v>
      </c>
      <c r="N138" s="213" t="s">
        <v>44</v>
      </c>
      <c r="O138" s="85"/>
      <c r="P138" s="214">
        <f>O138*H138</f>
        <v>0</v>
      </c>
      <c r="Q138" s="214">
        <v>5.0000000000000002E-05</v>
      </c>
      <c r="R138" s="214">
        <f>Q138*H138</f>
        <v>0.00090000000000000008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125</v>
      </c>
      <c r="AT138" s="216" t="s">
        <v>120</v>
      </c>
      <c r="AU138" s="216" t="s">
        <v>83</v>
      </c>
      <c r="AY138" s="18" t="s">
        <v>117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125</v>
      </c>
      <c r="BM138" s="216" t="s">
        <v>221</v>
      </c>
    </row>
    <row r="139" s="2" customFormat="1">
      <c r="A139" s="39"/>
      <c r="B139" s="40"/>
      <c r="C139" s="41"/>
      <c r="D139" s="218" t="s">
        <v>127</v>
      </c>
      <c r="E139" s="41"/>
      <c r="F139" s="219" t="s">
        <v>222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127</v>
      </c>
      <c r="AU139" s="18" t="s">
        <v>83</v>
      </c>
    </row>
    <row r="140" s="2" customFormat="1">
      <c r="A140" s="39"/>
      <c r="B140" s="40"/>
      <c r="C140" s="41"/>
      <c r="D140" s="223" t="s">
        <v>129</v>
      </c>
      <c r="E140" s="41"/>
      <c r="F140" s="224" t="s">
        <v>223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129</v>
      </c>
      <c r="AU140" s="18" t="s">
        <v>83</v>
      </c>
    </row>
    <row r="141" s="2" customFormat="1" ht="24.15" customHeight="1">
      <c r="A141" s="39"/>
      <c r="B141" s="40"/>
      <c r="C141" s="205" t="s">
        <v>224</v>
      </c>
      <c r="D141" s="205" t="s">
        <v>120</v>
      </c>
      <c r="E141" s="206" t="s">
        <v>225</v>
      </c>
      <c r="F141" s="207" t="s">
        <v>226</v>
      </c>
      <c r="G141" s="208" t="s">
        <v>227</v>
      </c>
      <c r="H141" s="209">
        <v>4</v>
      </c>
      <c r="I141" s="210"/>
      <c r="J141" s="211">
        <f>ROUND(I141*H141,2)</f>
        <v>0</v>
      </c>
      <c r="K141" s="207" t="s">
        <v>124</v>
      </c>
      <c r="L141" s="45"/>
      <c r="M141" s="212" t="s">
        <v>19</v>
      </c>
      <c r="N141" s="213" t="s">
        <v>44</v>
      </c>
      <c r="O141" s="85"/>
      <c r="P141" s="214">
        <f>O141*H141</f>
        <v>0</v>
      </c>
      <c r="Q141" s="214">
        <v>5.0000000000000002E-05</v>
      </c>
      <c r="R141" s="214">
        <f>Q141*H141</f>
        <v>0.00020000000000000001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125</v>
      </c>
      <c r="AT141" s="216" t="s">
        <v>120</v>
      </c>
      <c r="AU141" s="216" t="s">
        <v>83</v>
      </c>
      <c r="AY141" s="18" t="s">
        <v>117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125</v>
      </c>
      <c r="BM141" s="216" t="s">
        <v>228</v>
      </c>
    </row>
    <row r="142" s="2" customFormat="1">
      <c r="A142" s="39"/>
      <c r="B142" s="40"/>
      <c r="C142" s="41"/>
      <c r="D142" s="218" t="s">
        <v>127</v>
      </c>
      <c r="E142" s="41"/>
      <c r="F142" s="219" t="s">
        <v>229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127</v>
      </c>
      <c r="AU142" s="18" t="s">
        <v>83</v>
      </c>
    </row>
    <row r="143" s="2" customFormat="1">
      <c r="A143" s="39"/>
      <c r="B143" s="40"/>
      <c r="C143" s="41"/>
      <c r="D143" s="223" t="s">
        <v>129</v>
      </c>
      <c r="E143" s="41"/>
      <c r="F143" s="224" t="s">
        <v>230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129</v>
      </c>
      <c r="AU143" s="18" t="s">
        <v>83</v>
      </c>
    </row>
    <row r="144" s="2" customFormat="1" ht="16.5" customHeight="1">
      <c r="A144" s="39"/>
      <c r="B144" s="40"/>
      <c r="C144" s="205" t="s">
        <v>231</v>
      </c>
      <c r="D144" s="205" t="s">
        <v>120</v>
      </c>
      <c r="E144" s="206" t="s">
        <v>232</v>
      </c>
      <c r="F144" s="207" t="s">
        <v>233</v>
      </c>
      <c r="G144" s="208" t="s">
        <v>215</v>
      </c>
      <c r="H144" s="209">
        <v>28</v>
      </c>
      <c r="I144" s="210"/>
      <c r="J144" s="211">
        <f>ROUND(I144*H144,2)</f>
        <v>0</v>
      </c>
      <c r="K144" s="207" t="s">
        <v>124</v>
      </c>
      <c r="L144" s="45"/>
      <c r="M144" s="212" t="s">
        <v>19</v>
      </c>
      <c r="N144" s="213" t="s">
        <v>44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125</v>
      </c>
      <c r="AT144" s="216" t="s">
        <v>120</v>
      </c>
      <c r="AU144" s="216" t="s">
        <v>83</v>
      </c>
      <c r="AY144" s="18" t="s">
        <v>117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81</v>
      </c>
      <c r="BK144" s="217">
        <f>ROUND(I144*H144,2)</f>
        <v>0</v>
      </c>
      <c r="BL144" s="18" t="s">
        <v>125</v>
      </c>
      <c r="BM144" s="216" t="s">
        <v>234</v>
      </c>
    </row>
    <row r="145" s="2" customFormat="1">
      <c r="A145" s="39"/>
      <c r="B145" s="40"/>
      <c r="C145" s="41"/>
      <c r="D145" s="218" t="s">
        <v>127</v>
      </c>
      <c r="E145" s="41"/>
      <c r="F145" s="219" t="s">
        <v>235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127</v>
      </c>
      <c r="AU145" s="18" t="s">
        <v>83</v>
      </c>
    </row>
    <row r="146" s="2" customFormat="1">
      <c r="A146" s="39"/>
      <c r="B146" s="40"/>
      <c r="C146" s="41"/>
      <c r="D146" s="223" t="s">
        <v>129</v>
      </c>
      <c r="E146" s="41"/>
      <c r="F146" s="224" t="s">
        <v>236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129</v>
      </c>
      <c r="AU146" s="18" t="s">
        <v>83</v>
      </c>
    </row>
    <row r="147" s="2" customFormat="1" ht="33" customHeight="1">
      <c r="A147" s="39"/>
      <c r="B147" s="40"/>
      <c r="C147" s="205" t="s">
        <v>237</v>
      </c>
      <c r="D147" s="205" t="s">
        <v>120</v>
      </c>
      <c r="E147" s="206" t="s">
        <v>238</v>
      </c>
      <c r="F147" s="207" t="s">
        <v>239</v>
      </c>
      <c r="G147" s="208" t="s">
        <v>215</v>
      </c>
      <c r="H147" s="209">
        <v>28</v>
      </c>
      <c r="I147" s="210"/>
      <c r="J147" s="211">
        <f>ROUND(I147*H147,2)</f>
        <v>0</v>
      </c>
      <c r="K147" s="207" t="s">
        <v>124</v>
      </c>
      <c r="L147" s="45"/>
      <c r="M147" s="212" t="s">
        <v>19</v>
      </c>
      <c r="N147" s="213" t="s">
        <v>44</v>
      </c>
      <c r="O147" s="85"/>
      <c r="P147" s="214">
        <f>O147*H147</f>
        <v>0</v>
      </c>
      <c r="Q147" s="214">
        <v>0.00018000000000000001</v>
      </c>
      <c r="R147" s="214">
        <f>Q147*H147</f>
        <v>0.0050400000000000002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125</v>
      </c>
      <c r="AT147" s="216" t="s">
        <v>120</v>
      </c>
      <c r="AU147" s="216" t="s">
        <v>83</v>
      </c>
      <c r="AY147" s="18" t="s">
        <v>117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81</v>
      </c>
      <c r="BK147" s="217">
        <f>ROUND(I147*H147,2)</f>
        <v>0</v>
      </c>
      <c r="BL147" s="18" t="s">
        <v>125</v>
      </c>
      <c r="BM147" s="216" t="s">
        <v>240</v>
      </c>
    </row>
    <row r="148" s="2" customFormat="1">
      <c r="A148" s="39"/>
      <c r="B148" s="40"/>
      <c r="C148" s="41"/>
      <c r="D148" s="218" t="s">
        <v>127</v>
      </c>
      <c r="E148" s="41"/>
      <c r="F148" s="219" t="s">
        <v>241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127</v>
      </c>
      <c r="AU148" s="18" t="s">
        <v>83</v>
      </c>
    </row>
    <row r="149" s="2" customFormat="1">
      <c r="A149" s="39"/>
      <c r="B149" s="40"/>
      <c r="C149" s="41"/>
      <c r="D149" s="223" t="s">
        <v>129</v>
      </c>
      <c r="E149" s="41"/>
      <c r="F149" s="224" t="s">
        <v>242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129</v>
      </c>
      <c r="AU149" s="18" t="s">
        <v>83</v>
      </c>
    </row>
    <row r="150" s="2" customFormat="1" ht="24.15" customHeight="1">
      <c r="A150" s="39"/>
      <c r="B150" s="40"/>
      <c r="C150" s="205" t="s">
        <v>243</v>
      </c>
      <c r="D150" s="205" t="s">
        <v>120</v>
      </c>
      <c r="E150" s="206" t="s">
        <v>244</v>
      </c>
      <c r="F150" s="207" t="s">
        <v>245</v>
      </c>
      <c r="G150" s="208" t="s">
        <v>215</v>
      </c>
      <c r="H150" s="209">
        <v>10</v>
      </c>
      <c r="I150" s="210"/>
      <c r="J150" s="211">
        <f>ROUND(I150*H150,2)</f>
        <v>0</v>
      </c>
      <c r="K150" s="207" t="s">
        <v>124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0.00012</v>
      </c>
      <c r="R150" s="214">
        <f>Q150*H150</f>
        <v>0.0012000000000000001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125</v>
      </c>
      <c r="AT150" s="216" t="s">
        <v>120</v>
      </c>
      <c r="AU150" s="216" t="s">
        <v>83</v>
      </c>
      <c r="AY150" s="18" t="s">
        <v>117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125</v>
      </c>
      <c r="BM150" s="216" t="s">
        <v>246</v>
      </c>
    </row>
    <row r="151" s="2" customFormat="1">
      <c r="A151" s="39"/>
      <c r="B151" s="40"/>
      <c r="C151" s="41"/>
      <c r="D151" s="218" t="s">
        <v>127</v>
      </c>
      <c r="E151" s="41"/>
      <c r="F151" s="219" t="s">
        <v>247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127</v>
      </c>
      <c r="AU151" s="18" t="s">
        <v>83</v>
      </c>
    </row>
    <row r="152" s="2" customFormat="1">
      <c r="A152" s="39"/>
      <c r="B152" s="40"/>
      <c r="C152" s="41"/>
      <c r="D152" s="223" t="s">
        <v>129</v>
      </c>
      <c r="E152" s="41"/>
      <c r="F152" s="224" t="s">
        <v>248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129</v>
      </c>
      <c r="AU152" s="18" t="s">
        <v>83</v>
      </c>
    </row>
    <row r="153" s="2" customFormat="1" ht="24.15" customHeight="1">
      <c r="A153" s="39"/>
      <c r="B153" s="40"/>
      <c r="C153" s="205" t="s">
        <v>7</v>
      </c>
      <c r="D153" s="205" t="s">
        <v>120</v>
      </c>
      <c r="E153" s="206" t="s">
        <v>249</v>
      </c>
      <c r="F153" s="207" t="s">
        <v>250</v>
      </c>
      <c r="G153" s="208" t="s">
        <v>227</v>
      </c>
      <c r="H153" s="209">
        <v>2</v>
      </c>
      <c r="I153" s="210"/>
      <c r="J153" s="211">
        <f>ROUND(I153*H153,2)</f>
        <v>0</v>
      </c>
      <c r="K153" s="207" t="s">
        <v>124</v>
      </c>
      <c r="L153" s="45"/>
      <c r="M153" s="212" t="s">
        <v>19</v>
      </c>
      <c r="N153" s="213" t="s">
        <v>44</v>
      </c>
      <c r="O153" s="85"/>
      <c r="P153" s="214">
        <f>O153*H153</f>
        <v>0</v>
      </c>
      <c r="Q153" s="214">
        <v>0.001</v>
      </c>
      <c r="R153" s="214">
        <f>Q153*H153</f>
        <v>0.002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125</v>
      </c>
      <c r="AT153" s="216" t="s">
        <v>120</v>
      </c>
      <c r="AU153" s="216" t="s">
        <v>83</v>
      </c>
      <c r="AY153" s="18" t="s">
        <v>117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125</v>
      </c>
      <c r="BM153" s="216" t="s">
        <v>251</v>
      </c>
    </row>
    <row r="154" s="2" customFormat="1">
      <c r="A154" s="39"/>
      <c r="B154" s="40"/>
      <c r="C154" s="41"/>
      <c r="D154" s="218" t="s">
        <v>127</v>
      </c>
      <c r="E154" s="41"/>
      <c r="F154" s="219" t="s">
        <v>252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127</v>
      </c>
      <c r="AU154" s="18" t="s">
        <v>83</v>
      </c>
    </row>
    <row r="155" s="2" customFormat="1">
      <c r="A155" s="39"/>
      <c r="B155" s="40"/>
      <c r="C155" s="41"/>
      <c r="D155" s="223" t="s">
        <v>129</v>
      </c>
      <c r="E155" s="41"/>
      <c r="F155" s="224" t="s">
        <v>253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129</v>
      </c>
      <c r="AU155" s="18" t="s">
        <v>83</v>
      </c>
    </row>
    <row r="156" s="2" customFormat="1" ht="37.8" customHeight="1">
      <c r="A156" s="39"/>
      <c r="B156" s="40"/>
      <c r="C156" s="205" t="s">
        <v>254</v>
      </c>
      <c r="D156" s="205" t="s">
        <v>120</v>
      </c>
      <c r="E156" s="206" t="s">
        <v>255</v>
      </c>
      <c r="F156" s="207" t="s">
        <v>256</v>
      </c>
      <c r="G156" s="208" t="s">
        <v>215</v>
      </c>
      <c r="H156" s="209">
        <v>10</v>
      </c>
      <c r="I156" s="210"/>
      <c r="J156" s="211">
        <f>ROUND(I156*H156,2)</f>
        <v>0</v>
      </c>
      <c r="K156" s="207" t="s">
        <v>124</v>
      </c>
      <c r="L156" s="45"/>
      <c r="M156" s="212" t="s">
        <v>19</v>
      </c>
      <c r="N156" s="213" t="s">
        <v>44</v>
      </c>
      <c r="O156" s="85"/>
      <c r="P156" s="214">
        <f>O156*H156</f>
        <v>0</v>
      </c>
      <c r="Q156" s="214">
        <v>0.00024000000000000001</v>
      </c>
      <c r="R156" s="214">
        <f>Q156*H156</f>
        <v>0.0024000000000000002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125</v>
      </c>
      <c r="AT156" s="216" t="s">
        <v>120</v>
      </c>
      <c r="AU156" s="216" t="s">
        <v>83</v>
      </c>
      <c r="AY156" s="18" t="s">
        <v>117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81</v>
      </c>
      <c r="BK156" s="217">
        <f>ROUND(I156*H156,2)</f>
        <v>0</v>
      </c>
      <c r="BL156" s="18" t="s">
        <v>125</v>
      </c>
      <c r="BM156" s="216" t="s">
        <v>257</v>
      </c>
    </row>
    <row r="157" s="2" customFormat="1">
      <c r="A157" s="39"/>
      <c r="B157" s="40"/>
      <c r="C157" s="41"/>
      <c r="D157" s="218" t="s">
        <v>127</v>
      </c>
      <c r="E157" s="41"/>
      <c r="F157" s="219" t="s">
        <v>258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127</v>
      </c>
      <c r="AU157" s="18" t="s">
        <v>83</v>
      </c>
    </row>
    <row r="158" s="2" customFormat="1">
      <c r="A158" s="39"/>
      <c r="B158" s="40"/>
      <c r="C158" s="41"/>
      <c r="D158" s="223" t="s">
        <v>129</v>
      </c>
      <c r="E158" s="41"/>
      <c r="F158" s="224" t="s">
        <v>259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129</v>
      </c>
      <c r="AU158" s="18" t="s">
        <v>83</v>
      </c>
    </row>
    <row r="159" s="2" customFormat="1" ht="24.15" customHeight="1">
      <c r="A159" s="39"/>
      <c r="B159" s="40"/>
      <c r="C159" s="205" t="s">
        <v>260</v>
      </c>
      <c r="D159" s="205" t="s">
        <v>120</v>
      </c>
      <c r="E159" s="206" t="s">
        <v>261</v>
      </c>
      <c r="F159" s="207" t="s">
        <v>262</v>
      </c>
      <c r="G159" s="208" t="s">
        <v>156</v>
      </c>
      <c r="H159" s="209">
        <v>0.047</v>
      </c>
      <c r="I159" s="210"/>
      <c r="J159" s="211">
        <f>ROUND(I159*H159,2)</f>
        <v>0</v>
      </c>
      <c r="K159" s="207" t="s">
        <v>124</v>
      </c>
      <c r="L159" s="45"/>
      <c r="M159" s="212" t="s">
        <v>19</v>
      </c>
      <c r="N159" s="213" t="s">
        <v>44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125</v>
      </c>
      <c r="AT159" s="216" t="s">
        <v>120</v>
      </c>
      <c r="AU159" s="216" t="s">
        <v>83</v>
      </c>
      <c r="AY159" s="18" t="s">
        <v>117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81</v>
      </c>
      <c r="BK159" s="217">
        <f>ROUND(I159*H159,2)</f>
        <v>0</v>
      </c>
      <c r="BL159" s="18" t="s">
        <v>125</v>
      </c>
      <c r="BM159" s="216" t="s">
        <v>263</v>
      </c>
    </row>
    <row r="160" s="2" customFormat="1">
      <c r="A160" s="39"/>
      <c r="B160" s="40"/>
      <c r="C160" s="41"/>
      <c r="D160" s="218" t="s">
        <v>127</v>
      </c>
      <c r="E160" s="41"/>
      <c r="F160" s="219" t="s">
        <v>264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127</v>
      </c>
      <c r="AU160" s="18" t="s">
        <v>83</v>
      </c>
    </row>
    <row r="161" s="2" customFormat="1">
      <c r="A161" s="39"/>
      <c r="B161" s="40"/>
      <c r="C161" s="41"/>
      <c r="D161" s="223" t="s">
        <v>129</v>
      </c>
      <c r="E161" s="41"/>
      <c r="F161" s="224" t="s">
        <v>265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129</v>
      </c>
      <c r="AU161" s="18" t="s">
        <v>83</v>
      </c>
    </row>
    <row r="162" s="12" customFormat="1" ht="22.8" customHeight="1">
      <c r="A162" s="12"/>
      <c r="B162" s="189"/>
      <c r="C162" s="190"/>
      <c r="D162" s="191" t="s">
        <v>72</v>
      </c>
      <c r="E162" s="203" t="s">
        <v>266</v>
      </c>
      <c r="F162" s="203" t="s">
        <v>267</v>
      </c>
      <c r="G162" s="190"/>
      <c r="H162" s="190"/>
      <c r="I162" s="193"/>
      <c r="J162" s="204">
        <f>BK162</f>
        <v>0</v>
      </c>
      <c r="K162" s="190"/>
      <c r="L162" s="195"/>
      <c r="M162" s="196"/>
      <c r="N162" s="197"/>
      <c r="O162" s="197"/>
      <c r="P162" s="198">
        <f>SUM(P163:P188)</f>
        <v>0</v>
      </c>
      <c r="Q162" s="197"/>
      <c r="R162" s="198">
        <f>SUM(R163:R188)</f>
        <v>0.20636000000000002</v>
      </c>
      <c r="S162" s="197"/>
      <c r="T162" s="199">
        <f>SUM(T163:T188)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0" t="s">
        <v>83</v>
      </c>
      <c r="AT162" s="201" t="s">
        <v>72</v>
      </c>
      <c r="AU162" s="201" t="s">
        <v>81</v>
      </c>
      <c r="AY162" s="200" t="s">
        <v>117</v>
      </c>
      <c r="BK162" s="202">
        <f>SUM(BK163:BK188)</f>
        <v>0</v>
      </c>
    </row>
    <row r="163" s="2" customFormat="1" ht="24.15" customHeight="1">
      <c r="A163" s="39"/>
      <c r="B163" s="40"/>
      <c r="C163" s="205" t="s">
        <v>268</v>
      </c>
      <c r="D163" s="205" t="s">
        <v>120</v>
      </c>
      <c r="E163" s="206" t="s">
        <v>269</v>
      </c>
      <c r="F163" s="207" t="s">
        <v>270</v>
      </c>
      <c r="G163" s="208" t="s">
        <v>165</v>
      </c>
      <c r="H163" s="209">
        <v>18</v>
      </c>
      <c r="I163" s="210"/>
      <c r="J163" s="211">
        <f>ROUND(I163*H163,2)</f>
        <v>0</v>
      </c>
      <c r="K163" s="207" t="s">
        <v>124</v>
      </c>
      <c r="L163" s="45"/>
      <c r="M163" s="212" t="s">
        <v>19</v>
      </c>
      <c r="N163" s="213" t="s">
        <v>44</v>
      </c>
      <c r="O163" s="85"/>
      <c r="P163" s="214">
        <f>O163*H163</f>
        <v>0</v>
      </c>
      <c r="Q163" s="214">
        <v>0.0091599999999999997</v>
      </c>
      <c r="R163" s="214">
        <f>Q163*H163</f>
        <v>0.16488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125</v>
      </c>
      <c r="AT163" s="216" t="s">
        <v>120</v>
      </c>
      <c r="AU163" s="216" t="s">
        <v>83</v>
      </c>
      <c r="AY163" s="18" t="s">
        <v>117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81</v>
      </c>
      <c r="BK163" s="217">
        <f>ROUND(I163*H163,2)</f>
        <v>0</v>
      </c>
      <c r="BL163" s="18" t="s">
        <v>125</v>
      </c>
      <c r="BM163" s="216" t="s">
        <v>271</v>
      </c>
    </row>
    <row r="164" s="2" customFormat="1">
      <c r="A164" s="39"/>
      <c r="B164" s="40"/>
      <c r="C164" s="41"/>
      <c r="D164" s="218" t="s">
        <v>127</v>
      </c>
      <c r="E164" s="41"/>
      <c r="F164" s="219" t="s">
        <v>272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127</v>
      </c>
      <c r="AU164" s="18" t="s">
        <v>83</v>
      </c>
    </row>
    <row r="165" s="2" customFormat="1">
      <c r="A165" s="39"/>
      <c r="B165" s="40"/>
      <c r="C165" s="41"/>
      <c r="D165" s="223" t="s">
        <v>129</v>
      </c>
      <c r="E165" s="41"/>
      <c r="F165" s="224" t="s">
        <v>273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129</v>
      </c>
      <c r="AU165" s="18" t="s">
        <v>83</v>
      </c>
    </row>
    <row r="166" s="2" customFormat="1" ht="24.15" customHeight="1">
      <c r="A166" s="39"/>
      <c r="B166" s="40"/>
      <c r="C166" s="205" t="s">
        <v>274</v>
      </c>
      <c r="D166" s="205" t="s">
        <v>120</v>
      </c>
      <c r="E166" s="206" t="s">
        <v>275</v>
      </c>
      <c r="F166" s="207" t="s">
        <v>276</v>
      </c>
      <c r="G166" s="208" t="s">
        <v>165</v>
      </c>
      <c r="H166" s="209">
        <v>1</v>
      </c>
      <c r="I166" s="210"/>
      <c r="J166" s="211">
        <f>ROUND(I166*H166,2)</f>
        <v>0</v>
      </c>
      <c r="K166" s="207" t="s">
        <v>124</v>
      </c>
      <c r="L166" s="45"/>
      <c r="M166" s="212" t="s">
        <v>19</v>
      </c>
      <c r="N166" s="213" t="s">
        <v>44</v>
      </c>
      <c r="O166" s="85"/>
      <c r="P166" s="214">
        <f>O166*H166</f>
        <v>0</v>
      </c>
      <c r="Q166" s="214">
        <v>0.012659999999999999</v>
      </c>
      <c r="R166" s="214">
        <f>Q166*H166</f>
        <v>0.012659999999999999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125</v>
      </c>
      <c r="AT166" s="216" t="s">
        <v>120</v>
      </c>
      <c r="AU166" s="216" t="s">
        <v>83</v>
      </c>
      <c r="AY166" s="18" t="s">
        <v>117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81</v>
      </c>
      <c r="BK166" s="217">
        <f>ROUND(I166*H166,2)</f>
        <v>0</v>
      </c>
      <c r="BL166" s="18" t="s">
        <v>125</v>
      </c>
      <c r="BM166" s="216" t="s">
        <v>277</v>
      </c>
    </row>
    <row r="167" s="2" customFormat="1">
      <c r="A167" s="39"/>
      <c r="B167" s="40"/>
      <c r="C167" s="41"/>
      <c r="D167" s="218" t="s">
        <v>127</v>
      </c>
      <c r="E167" s="41"/>
      <c r="F167" s="219" t="s">
        <v>278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127</v>
      </c>
      <c r="AU167" s="18" t="s">
        <v>83</v>
      </c>
    </row>
    <row r="168" s="2" customFormat="1">
      <c r="A168" s="39"/>
      <c r="B168" s="40"/>
      <c r="C168" s="41"/>
      <c r="D168" s="223" t="s">
        <v>129</v>
      </c>
      <c r="E168" s="41"/>
      <c r="F168" s="224" t="s">
        <v>279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129</v>
      </c>
      <c r="AU168" s="18" t="s">
        <v>83</v>
      </c>
    </row>
    <row r="169" s="2" customFormat="1" ht="24.15" customHeight="1">
      <c r="A169" s="39"/>
      <c r="B169" s="40"/>
      <c r="C169" s="205" t="s">
        <v>280</v>
      </c>
      <c r="D169" s="205" t="s">
        <v>120</v>
      </c>
      <c r="E169" s="206" t="s">
        <v>281</v>
      </c>
      <c r="F169" s="207" t="s">
        <v>282</v>
      </c>
      <c r="G169" s="208" t="s">
        <v>165</v>
      </c>
      <c r="H169" s="209">
        <v>1</v>
      </c>
      <c r="I169" s="210"/>
      <c r="J169" s="211">
        <f>ROUND(I169*H169,2)</f>
        <v>0</v>
      </c>
      <c r="K169" s="207" t="s">
        <v>124</v>
      </c>
      <c r="L169" s="45"/>
      <c r="M169" s="212" t="s">
        <v>19</v>
      </c>
      <c r="N169" s="213" t="s">
        <v>44</v>
      </c>
      <c r="O169" s="85"/>
      <c r="P169" s="214">
        <f>O169*H169</f>
        <v>0</v>
      </c>
      <c r="Q169" s="214">
        <v>0.01255</v>
      </c>
      <c r="R169" s="214">
        <f>Q169*H169</f>
        <v>0.01255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125</v>
      </c>
      <c r="AT169" s="216" t="s">
        <v>120</v>
      </c>
      <c r="AU169" s="216" t="s">
        <v>83</v>
      </c>
      <c r="AY169" s="18" t="s">
        <v>117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81</v>
      </c>
      <c r="BK169" s="217">
        <f>ROUND(I169*H169,2)</f>
        <v>0</v>
      </c>
      <c r="BL169" s="18" t="s">
        <v>125</v>
      </c>
      <c r="BM169" s="216" t="s">
        <v>283</v>
      </c>
    </row>
    <row r="170" s="2" customFormat="1">
      <c r="A170" s="39"/>
      <c r="B170" s="40"/>
      <c r="C170" s="41"/>
      <c r="D170" s="218" t="s">
        <v>127</v>
      </c>
      <c r="E170" s="41"/>
      <c r="F170" s="219" t="s">
        <v>284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127</v>
      </c>
      <c r="AU170" s="18" t="s">
        <v>83</v>
      </c>
    </row>
    <row r="171" s="2" customFormat="1">
      <c r="A171" s="39"/>
      <c r="B171" s="40"/>
      <c r="C171" s="41"/>
      <c r="D171" s="223" t="s">
        <v>129</v>
      </c>
      <c r="E171" s="41"/>
      <c r="F171" s="224" t="s">
        <v>285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129</v>
      </c>
      <c r="AU171" s="18" t="s">
        <v>83</v>
      </c>
    </row>
    <row r="172" s="2" customFormat="1" ht="24.15" customHeight="1">
      <c r="A172" s="39"/>
      <c r="B172" s="40"/>
      <c r="C172" s="205" t="s">
        <v>286</v>
      </c>
      <c r="D172" s="205" t="s">
        <v>120</v>
      </c>
      <c r="E172" s="206" t="s">
        <v>287</v>
      </c>
      <c r="F172" s="207" t="s">
        <v>288</v>
      </c>
      <c r="G172" s="208" t="s">
        <v>165</v>
      </c>
      <c r="H172" s="209">
        <v>1</v>
      </c>
      <c r="I172" s="210"/>
      <c r="J172" s="211">
        <f>ROUND(I172*H172,2)</f>
        <v>0</v>
      </c>
      <c r="K172" s="207" t="s">
        <v>124</v>
      </c>
      <c r="L172" s="45"/>
      <c r="M172" s="212" t="s">
        <v>19</v>
      </c>
      <c r="N172" s="213" t="s">
        <v>44</v>
      </c>
      <c r="O172" s="85"/>
      <c r="P172" s="214">
        <f>O172*H172</f>
        <v>0</v>
      </c>
      <c r="Q172" s="214">
        <v>0.0082900000000000005</v>
      </c>
      <c r="R172" s="214">
        <f>Q172*H172</f>
        <v>0.0082900000000000005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125</v>
      </c>
      <c r="AT172" s="216" t="s">
        <v>120</v>
      </c>
      <c r="AU172" s="216" t="s">
        <v>83</v>
      </c>
      <c r="AY172" s="18" t="s">
        <v>117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81</v>
      </c>
      <c r="BK172" s="217">
        <f>ROUND(I172*H172,2)</f>
        <v>0</v>
      </c>
      <c r="BL172" s="18" t="s">
        <v>125</v>
      </c>
      <c r="BM172" s="216" t="s">
        <v>289</v>
      </c>
    </row>
    <row r="173" s="2" customFormat="1">
      <c r="A173" s="39"/>
      <c r="B173" s="40"/>
      <c r="C173" s="41"/>
      <c r="D173" s="218" t="s">
        <v>127</v>
      </c>
      <c r="E173" s="41"/>
      <c r="F173" s="219" t="s">
        <v>290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127</v>
      </c>
      <c r="AU173" s="18" t="s">
        <v>83</v>
      </c>
    </row>
    <row r="174" s="2" customFormat="1">
      <c r="A174" s="39"/>
      <c r="B174" s="40"/>
      <c r="C174" s="41"/>
      <c r="D174" s="223" t="s">
        <v>129</v>
      </c>
      <c r="E174" s="41"/>
      <c r="F174" s="224" t="s">
        <v>291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129</v>
      </c>
      <c r="AU174" s="18" t="s">
        <v>83</v>
      </c>
    </row>
    <row r="175" s="2" customFormat="1" ht="16.5" customHeight="1">
      <c r="A175" s="39"/>
      <c r="B175" s="40"/>
      <c r="C175" s="205" t="s">
        <v>292</v>
      </c>
      <c r="D175" s="205" t="s">
        <v>120</v>
      </c>
      <c r="E175" s="206" t="s">
        <v>293</v>
      </c>
      <c r="F175" s="207" t="s">
        <v>19</v>
      </c>
      <c r="G175" s="208" t="s">
        <v>294</v>
      </c>
      <c r="H175" s="209">
        <v>1</v>
      </c>
      <c r="I175" s="210"/>
      <c r="J175" s="211">
        <f>ROUND(I175*H175,2)</f>
        <v>0</v>
      </c>
      <c r="K175" s="207" t="s">
        <v>19</v>
      </c>
      <c r="L175" s="45"/>
      <c r="M175" s="212" t="s">
        <v>19</v>
      </c>
      <c r="N175" s="213" t="s">
        <v>44</v>
      </c>
      <c r="O175" s="85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125</v>
      </c>
      <c r="AT175" s="216" t="s">
        <v>120</v>
      </c>
      <c r="AU175" s="216" t="s">
        <v>83</v>
      </c>
      <c r="AY175" s="18" t="s">
        <v>117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81</v>
      </c>
      <c r="BK175" s="217">
        <f>ROUND(I175*H175,2)</f>
        <v>0</v>
      </c>
      <c r="BL175" s="18" t="s">
        <v>125</v>
      </c>
      <c r="BM175" s="216" t="s">
        <v>295</v>
      </c>
    </row>
    <row r="176" s="2" customFormat="1">
      <c r="A176" s="39"/>
      <c r="B176" s="40"/>
      <c r="C176" s="41"/>
      <c r="D176" s="218" t="s">
        <v>127</v>
      </c>
      <c r="E176" s="41"/>
      <c r="F176" s="219" t="s">
        <v>296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127</v>
      </c>
      <c r="AU176" s="18" t="s">
        <v>83</v>
      </c>
    </row>
    <row r="177" s="2" customFormat="1" ht="21.75" customHeight="1">
      <c r="A177" s="39"/>
      <c r="B177" s="40"/>
      <c r="C177" s="205" t="s">
        <v>297</v>
      </c>
      <c r="D177" s="205" t="s">
        <v>120</v>
      </c>
      <c r="E177" s="206" t="s">
        <v>298</v>
      </c>
      <c r="F177" s="207" t="s">
        <v>299</v>
      </c>
      <c r="G177" s="208" t="s">
        <v>227</v>
      </c>
      <c r="H177" s="209">
        <v>2</v>
      </c>
      <c r="I177" s="210"/>
      <c r="J177" s="211">
        <f>ROUND(I177*H177,2)</f>
        <v>0</v>
      </c>
      <c r="K177" s="207" t="s">
        <v>124</v>
      </c>
      <c r="L177" s="45"/>
      <c r="M177" s="212" t="s">
        <v>19</v>
      </c>
      <c r="N177" s="213" t="s">
        <v>44</v>
      </c>
      <c r="O177" s="85"/>
      <c r="P177" s="214">
        <f>O177*H177</f>
        <v>0</v>
      </c>
      <c r="Q177" s="214">
        <v>0.00052999999999999998</v>
      </c>
      <c r="R177" s="214">
        <f>Q177*H177</f>
        <v>0.00106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125</v>
      </c>
      <c r="AT177" s="216" t="s">
        <v>120</v>
      </c>
      <c r="AU177" s="216" t="s">
        <v>83</v>
      </c>
      <c r="AY177" s="18" t="s">
        <v>117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81</v>
      </c>
      <c r="BK177" s="217">
        <f>ROUND(I177*H177,2)</f>
        <v>0</v>
      </c>
      <c r="BL177" s="18" t="s">
        <v>125</v>
      </c>
      <c r="BM177" s="216" t="s">
        <v>300</v>
      </c>
    </row>
    <row r="178" s="2" customFormat="1">
      <c r="A178" s="39"/>
      <c r="B178" s="40"/>
      <c r="C178" s="41"/>
      <c r="D178" s="218" t="s">
        <v>127</v>
      </c>
      <c r="E178" s="41"/>
      <c r="F178" s="219" t="s">
        <v>301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127</v>
      </c>
      <c r="AU178" s="18" t="s">
        <v>83</v>
      </c>
    </row>
    <row r="179" s="2" customFormat="1">
      <c r="A179" s="39"/>
      <c r="B179" s="40"/>
      <c r="C179" s="41"/>
      <c r="D179" s="223" t="s">
        <v>129</v>
      </c>
      <c r="E179" s="41"/>
      <c r="F179" s="224" t="s">
        <v>302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129</v>
      </c>
      <c r="AU179" s="18" t="s">
        <v>83</v>
      </c>
    </row>
    <row r="180" s="2" customFormat="1" ht="24.15" customHeight="1">
      <c r="A180" s="39"/>
      <c r="B180" s="40"/>
      <c r="C180" s="205" t="s">
        <v>303</v>
      </c>
      <c r="D180" s="205" t="s">
        <v>120</v>
      </c>
      <c r="E180" s="206" t="s">
        <v>304</v>
      </c>
      <c r="F180" s="207" t="s">
        <v>305</v>
      </c>
      <c r="G180" s="208" t="s">
        <v>227</v>
      </c>
      <c r="H180" s="209">
        <v>2</v>
      </c>
      <c r="I180" s="210"/>
      <c r="J180" s="211">
        <f>ROUND(I180*H180,2)</f>
        <v>0</v>
      </c>
      <c r="K180" s="207" t="s">
        <v>124</v>
      </c>
      <c r="L180" s="45"/>
      <c r="M180" s="212" t="s">
        <v>19</v>
      </c>
      <c r="N180" s="213" t="s">
        <v>44</v>
      </c>
      <c r="O180" s="85"/>
      <c r="P180" s="214">
        <f>O180*H180</f>
        <v>0</v>
      </c>
      <c r="Q180" s="214">
        <v>0.0014599999999999999</v>
      </c>
      <c r="R180" s="214">
        <f>Q180*H180</f>
        <v>0.0029199999999999999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125</v>
      </c>
      <c r="AT180" s="216" t="s">
        <v>120</v>
      </c>
      <c r="AU180" s="216" t="s">
        <v>83</v>
      </c>
      <c r="AY180" s="18" t="s">
        <v>117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81</v>
      </c>
      <c r="BK180" s="217">
        <f>ROUND(I180*H180,2)</f>
        <v>0</v>
      </c>
      <c r="BL180" s="18" t="s">
        <v>125</v>
      </c>
      <c r="BM180" s="216" t="s">
        <v>306</v>
      </c>
    </row>
    <row r="181" s="2" customFormat="1">
      <c r="A181" s="39"/>
      <c r="B181" s="40"/>
      <c r="C181" s="41"/>
      <c r="D181" s="218" t="s">
        <v>127</v>
      </c>
      <c r="E181" s="41"/>
      <c r="F181" s="219" t="s">
        <v>307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127</v>
      </c>
      <c r="AU181" s="18" t="s">
        <v>83</v>
      </c>
    </row>
    <row r="182" s="2" customFormat="1">
      <c r="A182" s="39"/>
      <c r="B182" s="40"/>
      <c r="C182" s="41"/>
      <c r="D182" s="223" t="s">
        <v>129</v>
      </c>
      <c r="E182" s="41"/>
      <c r="F182" s="224" t="s">
        <v>308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129</v>
      </c>
      <c r="AU182" s="18" t="s">
        <v>83</v>
      </c>
    </row>
    <row r="183" s="2" customFormat="1" ht="16.5" customHeight="1">
      <c r="A183" s="39"/>
      <c r="B183" s="40"/>
      <c r="C183" s="205" t="s">
        <v>309</v>
      </c>
      <c r="D183" s="205" t="s">
        <v>120</v>
      </c>
      <c r="E183" s="206" t="s">
        <v>310</v>
      </c>
      <c r="F183" s="207" t="s">
        <v>311</v>
      </c>
      <c r="G183" s="208" t="s">
        <v>227</v>
      </c>
      <c r="H183" s="209">
        <v>2</v>
      </c>
      <c r="I183" s="210"/>
      <c r="J183" s="211">
        <f>ROUND(I183*H183,2)</f>
        <v>0</v>
      </c>
      <c r="K183" s="207" t="s">
        <v>124</v>
      </c>
      <c r="L183" s="45"/>
      <c r="M183" s="212" t="s">
        <v>19</v>
      </c>
      <c r="N183" s="213" t="s">
        <v>44</v>
      </c>
      <c r="O183" s="85"/>
      <c r="P183" s="214">
        <f>O183*H183</f>
        <v>0</v>
      </c>
      <c r="Q183" s="214">
        <v>0.002</v>
      </c>
      <c r="R183" s="214">
        <f>Q183*H183</f>
        <v>0.0040000000000000001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125</v>
      </c>
      <c r="AT183" s="216" t="s">
        <v>120</v>
      </c>
      <c r="AU183" s="216" t="s">
        <v>83</v>
      </c>
      <c r="AY183" s="18" t="s">
        <v>117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81</v>
      </c>
      <c r="BK183" s="217">
        <f>ROUND(I183*H183,2)</f>
        <v>0</v>
      </c>
      <c r="BL183" s="18" t="s">
        <v>125</v>
      </c>
      <c r="BM183" s="216" t="s">
        <v>312</v>
      </c>
    </row>
    <row r="184" s="2" customFormat="1">
      <c r="A184" s="39"/>
      <c r="B184" s="40"/>
      <c r="C184" s="41"/>
      <c r="D184" s="218" t="s">
        <v>127</v>
      </c>
      <c r="E184" s="41"/>
      <c r="F184" s="219" t="s">
        <v>313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127</v>
      </c>
      <c r="AU184" s="18" t="s">
        <v>83</v>
      </c>
    </row>
    <row r="185" s="2" customFormat="1">
      <c r="A185" s="39"/>
      <c r="B185" s="40"/>
      <c r="C185" s="41"/>
      <c r="D185" s="223" t="s">
        <v>129</v>
      </c>
      <c r="E185" s="41"/>
      <c r="F185" s="224" t="s">
        <v>314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129</v>
      </c>
      <c r="AU185" s="18" t="s">
        <v>83</v>
      </c>
    </row>
    <row r="186" s="2" customFormat="1" ht="24.15" customHeight="1">
      <c r="A186" s="39"/>
      <c r="B186" s="40"/>
      <c r="C186" s="205" t="s">
        <v>136</v>
      </c>
      <c r="D186" s="205" t="s">
        <v>120</v>
      </c>
      <c r="E186" s="206" t="s">
        <v>315</v>
      </c>
      <c r="F186" s="207" t="s">
        <v>316</v>
      </c>
      <c r="G186" s="208" t="s">
        <v>156</v>
      </c>
      <c r="H186" s="209">
        <v>0.20599999999999999</v>
      </c>
      <c r="I186" s="210"/>
      <c r="J186" s="211">
        <f>ROUND(I186*H186,2)</f>
        <v>0</v>
      </c>
      <c r="K186" s="207" t="s">
        <v>124</v>
      </c>
      <c r="L186" s="45"/>
      <c r="M186" s="212" t="s">
        <v>19</v>
      </c>
      <c r="N186" s="213" t="s">
        <v>44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125</v>
      </c>
      <c r="AT186" s="216" t="s">
        <v>120</v>
      </c>
      <c r="AU186" s="216" t="s">
        <v>83</v>
      </c>
      <c r="AY186" s="18" t="s">
        <v>117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81</v>
      </c>
      <c r="BK186" s="217">
        <f>ROUND(I186*H186,2)</f>
        <v>0</v>
      </c>
      <c r="BL186" s="18" t="s">
        <v>125</v>
      </c>
      <c r="BM186" s="216" t="s">
        <v>317</v>
      </c>
    </row>
    <row r="187" s="2" customFormat="1">
      <c r="A187" s="39"/>
      <c r="B187" s="40"/>
      <c r="C187" s="41"/>
      <c r="D187" s="218" t="s">
        <v>127</v>
      </c>
      <c r="E187" s="41"/>
      <c r="F187" s="219" t="s">
        <v>318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127</v>
      </c>
      <c r="AU187" s="18" t="s">
        <v>83</v>
      </c>
    </row>
    <row r="188" s="2" customFormat="1">
      <c r="A188" s="39"/>
      <c r="B188" s="40"/>
      <c r="C188" s="41"/>
      <c r="D188" s="223" t="s">
        <v>129</v>
      </c>
      <c r="E188" s="41"/>
      <c r="F188" s="224" t="s">
        <v>319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129</v>
      </c>
      <c r="AU188" s="18" t="s">
        <v>83</v>
      </c>
    </row>
    <row r="189" s="12" customFormat="1" ht="22.8" customHeight="1">
      <c r="A189" s="12"/>
      <c r="B189" s="189"/>
      <c r="C189" s="190"/>
      <c r="D189" s="191" t="s">
        <v>72</v>
      </c>
      <c r="E189" s="203" t="s">
        <v>320</v>
      </c>
      <c r="F189" s="203" t="s">
        <v>321</v>
      </c>
      <c r="G189" s="190"/>
      <c r="H189" s="190"/>
      <c r="I189" s="193"/>
      <c r="J189" s="204">
        <f>BK189</f>
        <v>0</v>
      </c>
      <c r="K189" s="190"/>
      <c r="L189" s="195"/>
      <c r="M189" s="196"/>
      <c r="N189" s="197"/>
      <c r="O189" s="197"/>
      <c r="P189" s="198">
        <f>SUM(P190:P231)</f>
        <v>0</v>
      </c>
      <c r="Q189" s="197"/>
      <c r="R189" s="198">
        <f>SUM(R190:R231)</f>
        <v>0.68109845999999996</v>
      </c>
      <c r="S189" s="197"/>
      <c r="T189" s="199">
        <f>SUM(T190:T231)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0" t="s">
        <v>83</v>
      </c>
      <c r="AT189" s="201" t="s">
        <v>72</v>
      </c>
      <c r="AU189" s="201" t="s">
        <v>81</v>
      </c>
      <c r="AY189" s="200" t="s">
        <v>117</v>
      </c>
      <c r="BK189" s="202">
        <f>SUM(BK190:BK231)</f>
        <v>0</v>
      </c>
    </row>
    <row r="190" s="2" customFormat="1" ht="37.8" customHeight="1">
      <c r="A190" s="39"/>
      <c r="B190" s="40"/>
      <c r="C190" s="205" t="s">
        <v>322</v>
      </c>
      <c r="D190" s="205" t="s">
        <v>120</v>
      </c>
      <c r="E190" s="206" t="s">
        <v>323</v>
      </c>
      <c r="F190" s="207" t="s">
        <v>324</v>
      </c>
      <c r="G190" s="208" t="s">
        <v>123</v>
      </c>
      <c r="H190" s="209">
        <v>266.44200000000001</v>
      </c>
      <c r="I190" s="210"/>
      <c r="J190" s="211">
        <f>ROUND(I190*H190,2)</f>
        <v>0</v>
      </c>
      <c r="K190" s="207" t="s">
        <v>124</v>
      </c>
      <c r="L190" s="45"/>
      <c r="M190" s="212" t="s">
        <v>19</v>
      </c>
      <c r="N190" s="213" t="s">
        <v>44</v>
      </c>
      <c r="O190" s="85"/>
      <c r="P190" s="214">
        <f>O190*H190</f>
        <v>0</v>
      </c>
      <c r="Q190" s="214">
        <v>0.00174</v>
      </c>
      <c r="R190" s="214">
        <f>Q190*H190</f>
        <v>0.46360908000000001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125</v>
      </c>
      <c r="AT190" s="216" t="s">
        <v>120</v>
      </c>
      <c r="AU190" s="216" t="s">
        <v>83</v>
      </c>
      <c r="AY190" s="18" t="s">
        <v>117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81</v>
      </c>
      <c r="BK190" s="217">
        <f>ROUND(I190*H190,2)</f>
        <v>0</v>
      </c>
      <c r="BL190" s="18" t="s">
        <v>125</v>
      </c>
      <c r="BM190" s="216" t="s">
        <v>325</v>
      </c>
    </row>
    <row r="191" s="2" customFormat="1">
      <c r="A191" s="39"/>
      <c r="B191" s="40"/>
      <c r="C191" s="41"/>
      <c r="D191" s="218" t="s">
        <v>127</v>
      </c>
      <c r="E191" s="41"/>
      <c r="F191" s="219" t="s">
        <v>326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127</v>
      </c>
      <c r="AU191" s="18" t="s">
        <v>83</v>
      </c>
    </row>
    <row r="192" s="2" customFormat="1">
      <c r="A192" s="39"/>
      <c r="B192" s="40"/>
      <c r="C192" s="41"/>
      <c r="D192" s="223" t="s">
        <v>129</v>
      </c>
      <c r="E192" s="41"/>
      <c r="F192" s="224" t="s">
        <v>327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129</v>
      </c>
      <c r="AU192" s="18" t="s">
        <v>83</v>
      </c>
    </row>
    <row r="193" s="13" customFormat="1">
      <c r="A193" s="13"/>
      <c r="B193" s="225"/>
      <c r="C193" s="226"/>
      <c r="D193" s="218" t="s">
        <v>131</v>
      </c>
      <c r="E193" s="226"/>
      <c r="F193" s="228" t="s">
        <v>328</v>
      </c>
      <c r="G193" s="226"/>
      <c r="H193" s="229">
        <v>266.44200000000001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131</v>
      </c>
      <c r="AU193" s="235" t="s">
        <v>83</v>
      </c>
      <c r="AV193" s="13" t="s">
        <v>83</v>
      </c>
      <c r="AW193" s="13" t="s">
        <v>4</v>
      </c>
      <c r="AX193" s="13" t="s">
        <v>81</v>
      </c>
      <c r="AY193" s="235" t="s">
        <v>117</v>
      </c>
    </row>
    <row r="194" s="2" customFormat="1" ht="33" customHeight="1">
      <c r="A194" s="39"/>
      <c r="B194" s="40"/>
      <c r="C194" s="205" t="s">
        <v>329</v>
      </c>
      <c r="D194" s="205" t="s">
        <v>120</v>
      </c>
      <c r="E194" s="206" t="s">
        <v>330</v>
      </c>
      <c r="F194" s="207" t="s">
        <v>331</v>
      </c>
      <c r="G194" s="208" t="s">
        <v>215</v>
      </c>
      <c r="H194" s="209">
        <v>1050.038</v>
      </c>
      <c r="I194" s="210"/>
      <c r="J194" s="211">
        <f>ROUND(I194*H194,2)</f>
        <v>0</v>
      </c>
      <c r="K194" s="207" t="s">
        <v>124</v>
      </c>
      <c r="L194" s="45"/>
      <c r="M194" s="212" t="s">
        <v>19</v>
      </c>
      <c r="N194" s="213" t="s">
        <v>44</v>
      </c>
      <c r="O194" s="85"/>
      <c r="P194" s="214">
        <f>O194*H194</f>
        <v>0</v>
      </c>
      <c r="Q194" s="214">
        <v>0.00011</v>
      </c>
      <c r="R194" s="214">
        <f>Q194*H194</f>
        <v>0.11550418000000001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125</v>
      </c>
      <c r="AT194" s="216" t="s">
        <v>120</v>
      </c>
      <c r="AU194" s="216" t="s">
        <v>83</v>
      </c>
      <c r="AY194" s="18" t="s">
        <v>117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81</v>
      </c>
      <c r="BK194" s="217">
        <f>ROUND(I194*H194,2)</f>
        <v>0</v>
      </c>
      <c r="BL194" s="18" t="s">
        <v>125</v>
      </c>
      <c r="BM194" s="216" t="s">
        <v>332</v>
      </c>
    </row>
    <row r="195" s="2" customFormat="1">
      <c r="A195" s="39"/>
      <c r="B195" s="40"/>
      <c r="C195" s="41"/>
      <c r="D195" s="218" t="s">
        <v>127</v>
      </c>
      <c r="E195" s="41"/>
      <c r="F195" s="219" t="s">
        <v>333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127</v>
      </c>
      <c r="AU195" s="18" t="s">
        <v>83</v>
      </c>
    </row>
    <row r="196" s="2" customFormat="1">
      <c r="A196" s="39"/>
      <c r="B196" s="40"/>
      <c r="C196" s="41"/>
      <c r="D196" s="223" t="s">
        <v>129</v>
      </c>
      <c r="E196" s="41"/>
      <c r="F196" s="224" t="s">
        <v>334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129</v>
      </c>
      <c r="AU196" s="18" t="s">
        <v>83</v>
      </c>
    </row>
    <row r="197" s="13" customFormat="1">
      <c r="A197" s="13"/>
      <c r="B197" s="225"/>
      <c r="C197" s="226"/>
      <c r="D197" s="218" t="s">
        <v>131</v>
      </c>
      <c r="E197" s="226"/>
      <c r="F197" s="228" t="s">
        <v>335</v>
      </c>
      <c r="G197" s="226"/>
      <c r="H197" s="229">
        <v>1050.038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131</v>
      </c>
      <c r="AU197" s="235" t="s">
        <v>83</v>
      </c>
      <c r="AV197" s="13" t="s">
        <v>83</v>
      </c>
      <c r="AW197" s="13" t="s">
        <v>4</v>
      </c>
      <c r="AX197" s="13" t="s">
        <v>81</v>
      </c>
      <c r="AY197" s="235" t="s">
        <v>117</v>
      </c>
    </row>
    <row r="198" s="2" customFormat="1" ht="16.5" customHeight="1">
      <c r="A198" s="39"/>
      <c r="B198" s="40"/>
      <c r="C198" s="205" t="s">
        <v>336</v>
      </c>
      <c r="D198" s="205" t="s">
        <v>120</v>
      </c>
      <c r="E198" s="206" t="s">
        <v>337</v>
      </c>
      <c r="F198" s="207" t="s">
        <v>338</v>
      </c>
      <c r="G198" s="208" t="s">
        <v>123</v>
      </c>
      <c r="H198" s="209">
        <v>242.22</v>
      </c>
      <c r="I198" s="210"/>
      <c r="J198" s="211">
        <f>ROUND(I198*H198,2)</f>
        <v>0</v>
      </c>
      <c r="K198" s="207" t="s">
        <v>124</v>
      </c>
      <c r="L198" s="45"/>
      <c r="M198" s="212" t="s">
        <v>19</v>
      </c>
      <c r="N198" s="213" t="s">
        <v>44</v>
      </c>
      <c r="O198" s="85"/>
      <c r="P198" s="214">
        <f>O198*H198</f>
        <v>0</v>
      </c>
      <c r="Q198" s="214">
        <v>0.00025000000000000001</v>
      </c>
      <c r="R198" s="214">
        <f>Q198*H198</f>
        <v>0.060554999999999998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125</v>
      </c>
      <c r="AT198" s="216" t="s">
        <v>120</v>
      </c>
      <c r="AU198" s="216" t="s">
        <v>83</v>
      </c>
      <c r="AY198" s="18" t="s">
        <v>117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81</v>
      </c>
      <c r="BK198" s="217">
        <f>ROUND(I198*H198,2)</f>
        <v>0</v>
      </c>
      <c r="BL198" s="18" t="s">
        <v>125</v>
      </c>
      <c r="BM198" s="216" t="s">
        <v>339</v>
      </c>
    </row>
    <row r="199" s="2" customFormat="1">
      <c r="A199" s="39"/>
      <c r="B199" s="40"/>
      <c r="C199" s="41"/>
      <c r="D199" s="218" t="s">
        <v>127</v>
      </c>
      <c r="E199" s="41"/>
      <c r="F199" s="219" t="s">
        <v>340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127</v>
      </c>
      <c r="AU199" s="18" t="s">
        <v>83</v>
      </c>
    </row>
    <row r="200" s="2" customFormat="1">
      <c r="A200" s="39"/>
      <c r="B200" s="40"/>
      <c r="C200" s="41"/>
      <c r="D200" s="223" t="s">
        <v>129</v>
      </c>
      <c r="E200" s="41"/>
      <c r="F200" s="224" t="s">
        <v>341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129</v>
      </c>
      <c r="AU200" s="18" t="s">
        <v>83</v>
      </c>
    </row>
    <row r="201" s="2" customFormat="1" ht="24.15" customHeight="1">
      <c r="A201" s="39"/>
      <c r="B201" s="40"/>
      <c r="C201" s="205" t="s">
        <v>342</v>
      </c>
      <c r="D201" s="205" t="s">
        <v>120</v>
      </c>
      <c r="E201" s="206" t="s">
        <v>343</v>
      </c>
      <c r="F201" s="207" t="s">
        <v>344</v>
      </c>
      <c r="G201" s="208" t="s">
        <v>215</v>
      </c>
      <c r="H201" s="209">
        <v>158.16999999999999</v>
      </c>
      <c r="I201" s="210"/>
      <c r="J201" s="211">
        <f>ROUND(I201*H201,2)</f>
        <v>0</v>
      </c>
      <c r="K201" s="207" t="s">
        <v>124</v>
      </c>
      <c r="L201" s="45"/>
      <c r="M201" s="212" t="s">
        <v>19</v>
      </c>
      <c r="N201" s="213" t="s">
        <v>44</v>
      </c>
      <c r="O201" s="85"/>
      <c r="P201" s="214">
        <f>O201*H201</f>
        <v>0</v>
      </c>
      <c r="Q201" s="214">
        <v>6.0000000000000002E-05</v>
      </c>
      <c r="R201" s="214">
        <f>Q201*H201</f>
        <v>0.009490199999999999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125</v>
      </c>
      <c r="AT201" s="216" t="s">
        <v>120</v>
      </c>
      <c r="AU201" s="216" t="s">
        <v>83</v>
      </c>
      <c r="AY201" s="18" t="s">
        <v>117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81</v>
      </c>
      <c r="BK201" s="217">
        <f>ROUND(I201*H201,2)</f>
        <v>0</v>
      </c>
      <c r="BL201" s="18" t="s">
        <v>125</v>
      </c>
      <c r="BM201" s="216" t="s">
        <v>345</v>
      </c>
    </row>
    <row r="202" s="2" customFormat="1">
      <c r="A202" s="39"/>
      <c r="B202" s="40"/>
      <c r="C202" s="41"/>
      <c r="D202" s="218" t="s">
        <v>127</v>
      </c>
      <c r="E202" s="41"/>
      <c r="F202" s="219" t="s">
        <v>346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127</v>
      </c>
      <c r="AU202" s="18" t="s">
        <v>83</v>
      </c>
    </row>
    <row r="203" s="2" customFormat="1">
      <c r="A203" s="39"/>
      <c r="B203" s="40"/>
      <c r="C203" s="41"/>
      <c r="D203" s="223" t="s">
        <v>129</v>
      </c>
      <c r="E203" s="41"/>
      <c r="F203" s="224" t="s">
        <v>347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129</v>
      </c>
      <c r="AU203" s="18" t="s">
        <v>83</v>
      </c>
    </row>
    <row r="204" s="13" customFormat="1">
      <c r="A204" s="13"/>
      <c r="B204" s="225"/>
      <c r="C204" s="226"/>
      <c r="D204" s="218" t="s">
        <v>131</v>
      </c>
      <c r="E204" s="227" t="s">
        <v>19</v>
      </c>
      <c r="F204" s="228" t="s">
        <v>348</v>
      </c>
      <c r="G204" s="226"/>
      <c r="H204" s="229">
        <v>158.16999999999999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131</v>
      </c>
      <c r="AU204" s="235" t="s">
        <v>83</v>
      </c>
      <c r="AV204" s="13" t="s">
        <v>83</v>
      </c>
      <c r="AW204" s="13" t="s">
        <v>35</v>
      </c>
      <c r="AX204" s="13" t="s">
        <v>81</v>
      </c>
      <c r="AY204" s="235" t="s">
        <v>117</v>
      </c>
    </row>
    <row r="205" s="2" customFormat="1" ht="21.75" customHeight="1">
      <c r="A205" s="39"/>
      <c r="B205" s="40"/>
      <c r="C205" s="205" t="s">
        <v>349</v>
      </c>
      <c r="D205" s="205" t="s">
        <v>120</v>
      </c>
      <c r="E205" s="206" t="s">
        <v>350</v>
      </c>
      <c r="F205" s="207" t="s">
        <v>351</v>
      </c>
      <c r="G205" s="208" t="s">
        <v>215</v>
      </c>
      <c r="H205" s="209">
        <v>50.5</v>
      </c>
      <c r="I205" s="210"/>
      <c r="J205" s="211">
        <f>ROUND(I205*H205,2)</f>
        <v>0</v>
      </c>
      <c r="K205" s="207" t="s">
        <v>124</v>
      </c>
      <c r="L205" s="45"/>
      <c r="M205" s="212" t="s">
        <v>19</v>
      </c>
      <c r="N205" s="213" t="s">
        <v>44</v>
      </c>
      <c r="O205" s="85"/>
      <c r="P205" s="214">
        <f>O205*H205</f>
        <v>0</v>
      </c>
      <c r="Q205" s="214">
        <v>6.0000000000000002E-05</v>
      </c>
      <c r="R205" s="214">
        <f>Q205*H205</f>
        <v>0.0030300000000000001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125</v>
      </c>
      <c r="AT205" s="216" t="s">
        <v>120</v>
      </c>
      <c r="AU205" s="216" t="s">
        <v>83</v>
      </c>
      <c r="AY205" s="18" t="s">
        <v>117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81</v>
      </c>
      <c r="BK205" s="217">
        <f>ROUND(I205*H205,2)</f>
        <v>0</v>
      </c>
      <c r="BL205" s="18" t="s">
        <v>125</v>
      </c>
      <c r="BM205" s="216" t="s">
        <v>352</v>
      </c>
    </row>
    <row r="206" s="2" customFormat="1">
      <c r="A206" s="39"/>
      <c r="B206" s="40"/>
      <c r="C206" s="41"/>
      <c r="D206" s="218" t="s">
        <v>127</v>
      </c>
      <c r="E206" s="41"/>
      <c r="F206" s="219" t="s">
        <v>353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127</v>
      </c>
      <c r="AU206" s="18" t="s">
        <v>83</v>
      </c>
    </row>
    <row r="207" s="2" customFormat="1">
      <c r="A207" s="39"/>
      <c r="B207" s="40"/>
      <c r="C207" s="41"/>
      <c r="D207" s="223" t="s">
        <v>129</v>
      </c>
      <c r="E207" s="41"/>
      <c r="F207" s="224" t="s">
        <v>354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129</v>
      </c>
      <c r="AU207" s="18" t="s">
        <v>83</v>
      </c>
    </row>
    <row r="208" s="13" customFormat="1">
      <c r="A208" s="13"/>
      <c r="B208" s="225"/>
      <c r="C208" s="226"/>
      <c r="D208" s="218" t="s">
        <v>131</v>
      </c>
      <c r="E208" s="227" t="s">
        <v>19</v>
      </c>
      <c r="F208" s="228" t="s">
        <v>355</v>
      </c>
      <c r="G208" s="226"/>
      <c r="H208" s="229">
        <v>45.5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131</v>
      </c>
      <c r="AU208" s="235" t="s">
        <v>83</v>
      </c>
      <c r="AV208" s="13" t="s">
        <v>83</v>
      </c>
      <c r="AW208" s="13" t="s">
        <v>35</v>
      </c>
      <c r="AX208" s="13" t="s">
        <v>73</v>
      </c>
      <c r="AY208" s="235" t="s">
        <v>117</v>
      </c>
    </row>
    <row r="209" s="13" customFormat="1">
      <c r="A209" s="13"/>
      <c r="B209" s="225"/>
      <c r="C209" s="226"/>
      <c r="D209" s="218" t="s">
        <v>131</v>
      </c>
      <c r="E209" s="227" t="s">
        <v>19</v>
      </c>
      <c r="F209" s="228" t="s">
        <v>149</v>
      </c>
      <c r="G209" s="226"/>
      <c r="H209" s="229">
        <v>5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131</v>
      </c>
      <c r="AU209" s="235" t="s">
        <v>83</v>
      </c>
      <c r="AV209" s="13" t="s">
        <v>83</v>
      </c>
      <c r="AW209" s="13" t="s">
        <v>35</v>
      </c>
      <c r="AX209" s="13" t="s">
        <v>73</v>
      </c>
      <c r="AY209" s="235" t="s">
        <v>117</v>
      </c>
    </row>
    <row r="210" s="14" customFormat="1">
      <c r="A210" s="14"/>
      <c r="B210" s="246"/>
      <c r="C210" s="247"/>
      <c r="D210" s="218" t="s">
        <v>131</v>
      </c>
      <c r="E210" s="248" t="s">
        <v>19</v>
      </c>
      <c r="F210" s="249" t="s">
        <v>356</v>
      </c>
      <c r="G210" s="247"/>
      <c r="H210" s="250">
        <v>50.5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131</v>
      </c>
      <c r="AU210" s="256" t="s">
        <v>83</v>
      </c>
      <c r="AV210" s="14" t="s">
        <v>143</v>
      </c>
      <c r="AW210" s="14" t="s">
        <v>35</v>
      </c>
      <c r="AX210" s="14" t="s">
        <v>81</v>
      </c>
      <c r="AY210" s="256" t="s">
        <v>117</v>
      </c>
    </row>
    <row r="211" s="2" customFormat="1" ht="24.15" customHeight="1">
      <c r="A211" s="39"/>
      <c r="B211" s="40"/>
      <c r="C211" s="205" t="s">
        <v>357</v>
      </c>
      <c r="D211" s="205" t="s">
        <v>120</v>
      </c>
      <c r="E211" s="206" t="s">
        <v>358</v>
      </c>
      <c r="F211" s="207" t="s">
        <v>359</v>
      </c>
      <c r="G211" s="208" t="s">
        <v>227</v>
      </c>
      <c r="H211" s="209">
        <v>1</v>
      </c>
      <c r="I211" s="210"/>
      <c r="J211" s="211">
        <f>ROUND(I211*H211,2)</f>
        <v>0</v>
      </c>
      <c r="K211" s="207" t="s">
        <v>124</v>
      </c>
      <c r="L211" s="45"/>
      <c r="M211" s="212" t="s">
        <v>19</v>
      </c>
      <c r="N211" s="213" t="s">
        <v>44</v>
      </c>
      <c r="O211" s="85"/>
      <c r="P211" s="214">
        <f>O211*H211</f>
        <v>0</v>
      </c>
      <c r="Q211" s="214">
        <v>0.0076499999999999997</v>
      </c>
      <c r="R211" s="214">
        <f>Q211*H211</f>
        <v>0.0076499999999999997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125</v>
      </c>
      <c r="AT211" s="216" t="s">
        <v>120</v>
      </c>
      <c r="AU211" s="216" t="s">
        <v>83</v>
      </c>
      <c r="AY211" s="18" t="s">
        <v>117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81</v>
      </c>
      <c r="BK211" s="217">
        <f>ROUND(I211*H211,2)</f>
        <v>0</v>
      </c>
      <c r="BL211" s="18" t="s">
        <v>125</v>
      </c>
      <c r="BM211" s="216" t="s">
        <v>360</v>
      </c>
    </row>
    <row r="212" s="2" customFormat="1">
      <c r="A212" s="39"/>
      <c r="B212" s="40"/>
      <c r="C212" s="41"/>
      <c r="D212" s="218" t="s">
        <v>127</v>
      </c>
      <c r="E212" s="41"/>
      <c r="F212" s="219" t="s">
        <v>361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127</v>
      </c>
      <c r="AU212" s="18" t="s">
        <v>83</v>
      </c>
    </row>
    <row r="213" s="2" customFormat="1">
      <c r="A213" s="39"/>
      <c r="B213" s="40"/>
      <c r="C213" s="41"/>
      <c r="D213" s="223" t="s">
        <v>129</v>
      </c>
      <c r="E213" s="41"/>
      <c r="F213" s="224" t="s">
        <v>362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129</v>
      </c>
      <c r="AU213" s="18" t="s">
        <v>83</v>
      </c>
    </row>
    <row r="214" s="2" customFormat="1" ht="24.15" customHeight="1">
      <c r="A214" s="39"/>
      <c r="B214" s="40"/>
      <c r="C214" s="205" t="s">
        <v>363</v>
      </c>
      <c r="D214" s="205" t="s">
        <v>120</v>
      </c>
      <c r="E214" s="206" t="s">
        <v>364</v>
      </c>
      <c r="F214" s="207" t="s">
        <v>365</v>
      </c>
      <c r="G214" s="208" t="s">
        <v>227</v>
      </c>
      <c r="H214" s="209">
        <v>1</v>
      </c>
      <c r="I214" s="210"/>
      <c r="J214" s="211">
        <f>ROUND(I214*H214,2)</f>
        <v>0</v>
      </c>
      <c r="K214" s="207" t="s">
        <v>124</v>
      </c>
      <c r="L214" s="45"/>
      <c r="M214" s="212" t="s">
        <v>19</v>
      </c>
      <c r="N214" s="213" t="s">
        <v>44</v>
      </c>
      <c r="O214" s="85"/>
      <c r="P214" s="214">
        <f>O214*H214</f>
        <v>0</v>
      </c>
      <c r="Q214" s="214">
        <v>0.015800000000000002</v>
      </c>
      <c r="R214" s="214">
        <f>Q214*H214</f>
        <v>0.015800000000000002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125</v>
      </c>
      <c r="AT214" s="216" t="s">
        <v>120</v>
      </c>
      <c r="AU214" s="216" t="s">
        <v>83</v>
      </c>
      <c r="AY214" s="18" t="s">
        <v>117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81</v>
      </c>
      <c r="BK214" s="217">
        <f>ROUND(I214*H214,2)</f>
        <v>0</v>
      </c>
      <c r="BL214" s="18" t="s">
        <v>125</v>
      </c>
      <c r="BM214" s="216" t="s">
        <v>366</v>
      </c>
    </row>
    <row r="215" s="2" customFormat="1">
      <c r="A215" s="39"/>
      <c r="B215" s="40"/>
      <c r="C215" s="41"/>
      <c r="D215" s="218" t="s">
        <v>127</v>
      </c>
      <c r="E215" s="41"/>
      <c r="F215" s="219" t="s">
        <v>367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127</v>
      </c>
      <c r="AU215" s="18" t="s">
        <v>83</v>
      </c>
    </row>
    <row r="216" s="2" customFormat="1">
      <c r="A216" s="39"/>
      <c r="B216" s="40"/>
      <c r="C216" s="41"/>
      <c r="D216" s="223" t="s">
        <v>129</v>
      </c>
      <c r="E216" s="41"/>
      <c r="F216" s="224" t="s">
        <v>368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129</v>
      </c>
      <c r="AU216" s="18" t="s">
        <v>83</v>
      </c>
    </row>
    <row r="217" s="2" customFormat="1" ht="21.75" customHeight="1">
      <c r="A217" s="39"/>
      <c r="B217" s="40"/>
      <c r="C217" s="205" t="s">
        <v>369</v>
      </c>
      <c r="D217" s="205" t="s">
        <v>120</v>
      </c>
      <c r="E217" s="206" t="s">
        <v>370</v>
      </c>
      <c r="F217" s="207" t="s">
        <v>371</v>
      </c>
      <c r="G217" s="208" t="s">
        <v>227</v>
      </c>
      <c r="H217" s="209">
        <v>1</v>
      </c>
      <c r="I217" s="210"/>
      <c r="J217" s="211">
        <f>ROUND(I217*H217,2)</f>
        <v>0</v>
      </c>
      <c r="K217" s="207" t="s">
        <v>124</v>
      </c>
      <c r="L217" s="45"/>
      <c r="M217" s="212" t="s">
        <v>19</v>
      </c>
      <c r="N217" s="213" t="s">
        <v>44</v>
      </c>
      <c r="O217" s="85"/>
      <c r="P217" s="214">
        <f>O217*H217</f>
        <v>0</v>
      </c>
      <c r="Q217" s="214">
        <v>0.0020999999999999999</v>
      </c>
      <c r="R217" s="214">
        <f>Q217*H217</f>
        <v>0.0020999999999999999</v>
      </c>
      <c r="S217" s="214">
        <v>0</v>
      </c>
      <c r="T217" s="21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125</v>
      </c>
      <c r="AT217" s="216" t="s">
        <v>120</v>
      </c>
      <c r="AU217" s="216" t="s">
        <v>83</v>
      </c>
      <c r="AY217" s="18" t="s">
        <v>117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81</v>
      </c>
      <c r="BK217" s="217">
        <f>ROUND(I217*H217,2)</f>
        <v>0</v>
      </c>
      <c r="BL217" s="18" t="s">
        <v>125</v>
      </c>
      <c r="BM217" s="216" t="s">
        <v>372</v>
      </c>
    </row>
    <row r="218" s="2" customFormat="1">
      <c r="A218" s="39"/>
      <c r="B218" s="40"/>
      <c r="C218" s="41"/>
      <c r="D218" s="218" t="s">
        <v>127</v>
      </c>
      <c r="E218" s="41"/>
      <c r="F218" s="219" t="s">
        <v>373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127</v>
      </c>
      <c r="AU218" s="18" t="s">
        <v>83</v>
      </c>
    </row>
    <row r="219" s="2" customFormat="1">
      <c r="A219" s="39"/>
      <c r="B219" s="40"/>
      <c r="C219" s="41"/>
      <c r="D219" s="223" t="s">
        <v>129</v>
      </c>
      <c r="E219" s="41"/>
      <c r="F219" s="224" t="s">
        <v>374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129</v>
      </c>
      <c r="AU219" s="18" t="s">
        <v>83</v>
      </c>
    </row>
    <row r="220" s="2" customFormat="1" ht="33" customHeight="1">
      <c r="A220" s="39"/>
      <c r="B220" s="40"/>
      <c r="C220" s="205" t="s">
        <v>375</v>
      </c>
      <c r="D220" s="205" t="s">
        <v>120</v>
      </c>
      <c r="E220" s="206" t="s">
        <v>376</v>
      </c>
      <c r="F220" s="207" t="s">
        <v>377</v>
      </c>
      <c r="G220" s="208" t="s">
        <v>227</v>
      </c>
      <c r="H220" s="209">
        <v>26</v>
      </c>
      <c r="I220" s="210"/>
      <c r="J220" s="211">
        <f>ROUND(I220*H220,2)</f>
        <v>0</v>
      </c>
      <c r="K220" s="207" t="s">
        <v>124</v>
      </c>
      <c r="L220" s="45"/>
      <c r="M220" s="212" t="s">
        <v>19</v>
      </c>
      <c r="N220" s="213" t="s">
        <v>44</v>
      </c>
      <c r="O220" s="85"/>
      <c r="P220" s="214">
        <f>O220*H220</f>
        <v>0</v>
      </c>
      <c r="Q220" s="214">
        <v>6.9999999999999994E-05</v>
      </c>
      <c r="R220" s="214">
        <f>Q220*H220</f>
        <v>0.0018199999999999998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125</v>
      </c>
      <c r="AT220" s="216" t="s">
        <v>120</v>
      </c>
      <c r="AU220" s="216" t="s">
        <v>83</v>
      </c>
      <c r="AY220" s="18" t="s">
        <v>117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81</v>
      </c>
      <c r="BK220" s="217">
        <f>ROUND(I220*H220,2)</f>
        <v>0</v>
      </c>
      <c r="BL220" s="18" t="s">
        <v>125</v>
      </c>
      <c r="BM220" s="216" t="s">
        <v>378</v>
      </c>
    </row>
    <row r="221" s="2" customFormat="1">
      <c r="A221" s="39"/>
      <c r="B221" s="40"/>
      <c r="C221" s="41"/>
      <c r="D221" s="218" t="s">
        <v>127</v>
      </c>
      <c r="E221" s="41"/>
      <c r="F221" s="219" t="s">
        <v>379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127</v>
      </c>
      <c r="AU221" s="18" t="s">
        <v>83</v>
      </c>
    </row>
    <row r="222" s="2" customFormat="1">
      <c r="A222" s="39"/>
      <c r="B222" s="40"/>
      <c r="C222" s="41"/>
      <c r="D222" s="223" t="s">
        <v>129</v>
      </c>
      <c r="E222" s="41"/>
      <c r="F222" s="224" t="s">
        <v>380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129</v>
      </c>
      <c r="AU222" s="18" t="s">
        <v>83</v>
      </c>
    </row>
    <row r="223" s="2" customFormat="1" ht="16.5" customHeight="1">
      <c r="A223" s="39"/>
      <c r="B223" s="40"/>
      <c r="C223" s="205" t="s">
        <v>381</v>
      </c>
      <c r="D223" s="205" t="s">
        <v>120</v>
      </c>
      <c r="E223" s="206" t="s">
        <v>382</v>
      </c>
      <c r="F223" s="207" t="s">
        <v>383</v>
      </c>
      <c r="G223" s="208" t="s">
        <v>227</v>
      </c>
      <c r="H223" s="209">
        <v>1</v>
      </c>
      <c r="I223" s="210"/>
      <c r="J223" s="211">
        <f>ROUND(I223*H223,2)</f>
        <v>0</v>
      </c>
      <c r="K223" s="207" t="s">
        <v>124</v>
      </c>
      <c r="L223" s="45"/>
      <c r="M223" s="212" t="s">
        <v>19</v>
      </c>
      <c r="N223" s="213" t="s">
        <v>44</v>
      </c>
      <c r="O223" s="85"/>
      <c r="P223" s="214">
        <f>O223*H223</f>
        <v>0</v>
      </c>
      <c r="Q223" s="214">
        <v>0.00010000000000000001</v>
      </c>
      <c r="R223" s="214">
        <f>Q223*H223</f>
        <v>0.00010000000000000001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125</v>
      </c>
      <c r="AT223" s="216" t="s">
        <v>120</v>
      </c>
      <c r="AU223" s="216" t="s">
        <v>83</v>
      </c>
      <c r="AY223" s="18" t="s">
        <v>117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81</v>
      </c>
      <c r="BK223" s="217">
        <f>ROUND(I223*H223,2)</f>
        <v>0</v>
      </c>
      <c r="BL223" s="18" t="s">
        <v>125</v>
      </c>
      <c r="BM223" s="216" t="s">
        <v>384</v>
      </c>
    </row>
    <row r="224" s="2" customFormat="1">
      <c r="A224" s="39"/>
      <c r="B224" s="40"/>
      <c r="C224" s="41"/>
      <c r="D224" s="218" t="s">
        <v>127</v>
      </c>
      <c r="E224" s="41"/>
      <c r="F224" s="219" t="s">
        <v>385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127</v>
      </c>
      <c r="AU224" s="18" t="s">
        <v>83</v>
      </c>
    </row>
    <row r="225" s="2" customFormat="1">
      <c r="A225" s="39"/>
      <c r="B225" s="40"/>
      <c r="C225" s="41"/>
      <c r="D225" s="223" t="s">
        <v>129</v>
      </c>
      <c r="E225" s="41"/>
      <c r="F225" s="224" t="s">
        <v>386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129</v>
      </c>
      <c r="AU225" s="18" t="s">
        <v>83</v>
      </c>
    </row>
    <row r="226" s="2" customFormat="1" ht="24.15" customHeight="1">
      <c r="A226" s="39"/>
      <c r="B226" s="40"/>
      <c r="C226" s="205" t="s">
        <v>387</v>
      </c>
      <c r="D226" s="205" t="s">
        <v>120</v>
      </c>
      <c r="E226" s="206" t="s">
        <v>388</v>
      </c>
      <c r="F226" s="207" t="s">
        <v>389</v>
      </c>
      <c r="G226" s="208" t="s">
        <v>227</v>
      </c>
      <c r="H226" s="209">
        <v>12</v>
      </c>
      <c r="I226" s="210"/>
      <c r="J226" s="211">
        <f>ROUND(I226*H226,2)</f>
        <v>0</v>
      </c>
      <c r="K226" s="207" t="s">
        <v>124</v>
      </c>
      <c r="L226" s="45"/>
      <c r="M226" s="212" t="s">
        <v>19</v>
      </c>
      <c r="N226" s="213" t="s">
        <v>44</v>
      </c>
      <c r="O226" s="85"/>
      <c r="P226" s="214">
        <f>O226*H226</f>
        <v>0</v>
      </c>
      <c r="Q226" s="214">
        <v>0.00012</v>
      </c>
      <c r="R226" s="214">
        <f>Q226*H226</f>
        <v>0.0014400000000000001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125</v>
      </c>
      <c r="AT226" s="216" t="s">
        <v>120</v>
      </c>
      <c r="AU226" s="216" t="s">
        <v>83</v>
      </c>
      <c r="AY226" s="18" t="s">
        <v>117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81</v>
      </c>
      <c r="BK226" s="217">
        <f>ROUND(I226*H226,2)</f>
        <v>0</v>
      </c>
      <c r="BL226" s="18" t="s">
        <v>125</v>
      </c>
      <c r="BM226" s="216" t="s">
        <v>390</v>
      </c>
    </row>
    <row r="227" s="2" customFormat="1">
      <c r="A227" s="39"/>
      <c r="B227" s="40"/>
      <c r="C227" s="41"/>
      <c r="D227" s="218" t="s">
        <v>127</v>
      </c>
      <c r="E227" s="41"/>
      <c r="F227" s="219" t="s">
        <v>391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127</v>
      </c>
      <c r="AU227" s="18" t="s">
        <v>83</v>
      </c>
    </row>
    <row r="228" s="2" customFormat="1">
      <c r="A228" s="39"/>
      <c r="B228" s="40"/>
      <c r="C228" s="41"/>
      <c r="D228" s="223" t="s">
        <v>129</v>
      </c>
      <c r="E228" s="41"/>
      <c r="F228" s="224" t="s">
        <v>392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129</v>
      </c>
      <c r="AU228" s="18" t="s">
        <v>83</v>
      </c>
    </row>
    <row r="229" s="2" customFormat="1" ht="24.15" customHeight="1">
      <c r="A229" s="39"/>
      <c r="B229" s="40"/>
      <c r="C229" s="205" t="s">
        <v>393</v>
      </c>
      <c r="D229" s="205" t="s">
        <v>120</v>
      </c>
      <c r="E229" s="206" t="s">
        <v>394</v>
      </c>
      <c r="F229" s="207" t="s">
        <v>395</v>
      </c>
      <c r="G229" s="208" t="s">
        <v>156</v>
      </c>
      <c r="H229" s="209">
        <v>0.68100000000000005</v>
      </c>
      <c r="I229" s="210"/>
      <c r="J229" s="211">
        <f>ROUND(I229*H229,2)</f>
        <v>0</v>
      </c>
      <c r="K229" s="207" t="s">
        <v>124</v>
      </c>
      <c r="L229" s="45"/>
      <c r="M229" s="212" t="s">
        <v>19</v>
      </c>
      <c r="N229" s="213" t="s">
        <v>44</v>
      </c>
      <c r="O229" s="85"/>
      <c r="P229" s="214">
        <f>O229*H229</f>
        <v>0</v>
      </c>
      <c r="Q229" s="214">
        <v>0</v>
      </c>
      <c r="R229" s="214">
        <f>Q229*H229</f>
        <v>0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125</v>
      </c>
      <c r="AT229" s="216" t="s">
        <v>120</v>
      </c>
      <c r="AU229" s="216" t="s">
        <v>83</v>
      </c>
      <c r="AY229" s="18" t="s">
        <v>117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81</v>
      </c>
      <c r="BK229" s="217">
        <f>ROUND(I229*H229,2)</f>
        <v>0</v>
      </c>
      <c r="BL229" s="18" t="s">
        <v>125</v>
      </c>
      <c r="BM229" s="216" t="s">
        <v>396</v>
      </c>
    </row>
    <row r="230" s="2" customFormat="1">
      <c r="A230" s="39"/>
      <c r="B230" s="40"/>
      <c r="C230" s="41"/>
      <c r="D230" s="218" t="s">
        <v>127</v>
      </c>
      <c r="E230" s="41"/>
      <c r="F230" s="219" t="s">
        <v>397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127</v>
      </c>
      <c r="AU230" s="18" t="s">
        <v>83</v>
      </c>
    </row>
    <row r="231" s="2" customFormat="1">
      <c r="A231" s="39"/>
      <c r="B231" s="40"/>
      <c r="C231" s="41"/>
      <c r="D231" s="223" t="s">
        <v>129</v>
      </c>
      <c r="E231" s="41"/>
      <c r="F231" s="224" t="s">
        <v>398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129</v>
      </c>
      <c r="AU231" s="18" t="s">
        <v>83</v>
      </c>
    </row>
    <row r="232" s="12" customFormat="1" ht="25.92" customHeight="1">
      <c r="A232" s="12"/>
      <c r="B232" s="189"/>
      <c r="C232" s="190"/>
      <c r="D232" s="191" t="s">
        <v>72</v>
      </c>
      <c r="E232" s="192" t="s">
        <v>399</v>
      </c>
      <c r="F232" s="192" t="s">
        <v>400</v>
      </c>
      <c r="G232" s="190"/>
      <c r="H232" s="190"/>
      <c r="I232" s="193"/>
      <c r="J232" s="194">
        <f>BK232</f>
        <v>0</v>
      </c>
      <c r="K232" s="190"/>
      <c r="L232" s="195"/>
      <c r="M232" s="196"/>
      <c r="N232" s="197"/>
      <c r="O232" s="197"/>
      <c r="P232" s="198">
        <f>P233</f>
        <v>0</v>
      </c>
      <c r="Q232" s="197"/>
      <c r="R232" s="198">
        <f>R233</f>
        <v>0</v>
      </c>
      <c r="S232" s="197"/>
      <c r="T232" s="199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0" t="s">
        <v>149</v>
      </c>
      <c r="AT232" s="201" t="s">
        <v>72</v>
      </c>
      <c r="AU232" s="201" t="s">
        <v>73</v>
      </c>
      <c r="AY232" s="200" t="s">
        <v>117</v>
      </c>
      <c r="BK232" s="202">
        <f>BK233</f>
        <v>0</v>
      </c>
    </row>
    <row r="233" s="12" customFormat="1" ht="22.8" customHeight="1">
      <c r="A233" s="12"/>
      <c r="B233" s="189"/>
      <c r="C233" s="190"/>
      <c r="D233" s="191" t="s">
        <v>72</v>
      </c>
      <c r="E233" s="203" t="s">
        <v>401</v>
      </c>
      <c r="F233" s="203" t="s">
        <v>402</v>
      </c>
      <c r="G233" s="190"/>
      <c r="H233" s="190"/>
      <c r="I233" s="193"/>
      <c r="J233" s="204">
        <f>BK233</f>
        <v>0</v>
      </c>
      <c r="K233" s="190"/>
      <c r="L233" s="195"/>
      <c r="M233" s="196"/>
      <c r="N233" s="197"/>
      <c r="O233" s="197"/>
      <c r="P233" s="198">
        <f>SUM(P234:P236)</f>
        <v>0</v>
      </c>
      <c r="Q233" s="197"/>
      <c r="R233" s="198">
        <f>SUM(R234:R236)</f>
        <v>0</v>
      </c>
      <c r="S233" s="197"/>
      <c r="T233" s="199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0" t="s">
        <v>149</v>
      </c>
      <c r="AT233" s="201" t="s">
        <v>72</v>
      </c>
      <c r="AU233" s="201" t="s">
        <v>81</v>
      </c>
      <c r="AY233" s="200" t="s">
        <v>117</v>
      </c>
      <c r="BK233" s="202">
        <f>SUM(BK234:BK236)</f>
        <v>0</v>
      </c>
    </row>
    <row r="234" s="2" customFormat="1" ht="16.5" customHeight="1">
      <c r="A234" s="39"/>
      <c r="B234" s="40"/>
      <c r="C234" s="205" t="s">
        <v>403</v>
      </c>
      <c r="D234" s="205" t="s">
        <v>120</v>
      </c>
      <c r="E234" s="206" t="s">
        <v>404</v>
      </c>
      <c r="F234" s="207" t="s">
        <v>402</v>
      </c>
      <c r="G234" s="208" t="s">
        <v>405</v>
      </c>
      <c r="H234" s="257"/>
      <c r="I234" s="210"/>
      <c r="J234" s="211">
        <f>ROUND(I234*H234,2)</f>
        <v>0</v>
      </c>
      <c r="K234" s="207" t="s">
        <v>124</v>
      </c>
      <c r="L234" s="45"/>
      <c r="M234" s="212" t="s">
        <v>19</v>
      </c>
      <c r="N234" s="213" t="s">
        <v>44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406</v>
      </c>
      <c r="AT234" s="216" t="s">
        <v>120</v>
      </c>
      <c r="AU234" s="216" t="s">
        <v>83</v>
      </c>
      <c r="AY234" s="18" t="s">
        <v>117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81</v>
      </c>
      <c r="BK234" s="217">
        <f>ROUND(I234*H234,2)</f>
        <v>0</v>
      </c>
      <c r="BL234" s="18" t="s">
        <v>406</v>
      </c>
      <c r="BM234" s="216" t="s">
        <v>407</v>
      </c>
    </row>
    <row r="235" s="2" customFormat="1">
      <c r="A235" s="39"/>
      <c r="B235" s="40"/>
      <c r="C235" s="41"/>
      <c r="D235" s="218" t="s">
        <v>127</v>
      </c>
      <c r="E235" s="41"/>
      <c r="F235" s="219" t="s">
        <v>408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127</v>
      </c>
      <c r="AU235" s="18" t="s">
        <v>83</v>
      </c>
    </row>
    <row r="236" s="2" customFormat="1">
      <c r="A236" s="39"/>
      <c r="B236" s="40"/>
      <c r="C236" s="41"/>
      <c r="D236" s="223" t="s">
        <v>129</v>
      </c>
      <c r="E236" s="41"/>
      <c r="F236" s="224" t="s">
        <v>409</v>
      </c>
      <c r="G236" s="41"/>
      <c r="H236" s="41"/>
      <c r="I236" s="220"/>
      <c r="J236" s="41"/>
      <c r="K236" s="41"/>
      <c r="L236" s="45"/>
      <c r="M236" s="258"/>
      <c r="N236" s="259"/>
      <c r="O236" s="260"/>
      <c r="P236" s="260"/>
      <c r="Q236" s="260"/>
      <c r="R236" s="260"/>
      <c r="S236" s="260"/>
      <c r="T236" s="261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129</v>
      </c>
      <c r="AU236" s="18" t="s">
        <v>83</v>
      </c>
    </row>
    <row r="237" s="2" customFormat="1" ht="6.96" customHeight="1">
      <c r="A237" s="39"/>
      <c r="B237" s="60"/>
      <c r="C237" s="61"/>
      <c r="D237" s="61"/>
      <c r="E237" s="61"/>
      <c r="F237" s="61"/>
      <c r="G237" s="61"/>
      <c r="H237" s="61"/>
      <c r="I237" s="61"/>
      <c r="J237" s="61"/>
      <c r="K237" s="61"/>
      <c r="L237" s="45"/>
      <c r="M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</row>
  </sheetData>
  <sheetProtection sheet="1" autoFilter="0" formatColumns="0" formatRows="0" objects="1" scenarios="1" spinCount="100000" saltValue="TJSutJ3AiXWdtIW8C1GD7nzqRPYk/ouFw6od/X6xcmamNwqlXQTXCdWh04y2xRiywr84ORlEyCnvIi2FX6FJKQ==" hashValue="gnLsIqI7S4OxAWB13Lgl9ELIGb0dxjI6eVDgKQF+MIumknVu/ZDv85k5XVSuC+tJs9fs8PC3V5l8x7qx4q0+Lg==" algorithmName="SHA-512" password="CC35"/>
  <autoFilter ref="C86:K23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4_01/713111121"/>
    <hyperlink ref="F102" r:id="rId2" display="https://podminky.urs.cz/item/CS_URS_2024_01/713121111"/>
    <hyperlink ref="F108" r:id="rId3" display="https://podminky.urs.cz/item/CS_URS_2024_01/998713121"/>
    <hyperlink ref="F112" r:id="rId4" display="https://podminky.urs.cz/item/CS_URS_2024_01/732294313"/>
    <hyperlink ref="F115" r:id="rId5" display="https://podminky.urs.cz/item/CS_URS_2024_01/732331117"/>
    <hyperlink ref="F118" r:id="rId6" display="https://podminky.urs.cz/item/CS_URS_2024_01/732421417"/>
    <hyperlink ref="F121" r:id="rId7" display="https://podminky.urs.cz/item/CS_URS_2024_01/732522119"/>
    <hyperlink ref="F124" r:id="rId8" display="https://podminky.urs.cz/item/CS_URS_2024_01/732522142"/>
    <hyperlink ref="F127" r:id="rId9" display="https://podminky.urs.cz/item/CS_URS_2024_01/732525111"/>
    <hyperlink ref="F130" r:id="rId10" display="https://podminky.urs.cz/item/CS_URS_2024_01/732525172"/>
    <hyperlink ref="F133" r:id="rId11" display="https://podminky.urs.cz/item/CS_URS_2024_01/998732121"/>
    <hyperlink ref="F137" r:id="rId12" display="https://podminky.urs.cz/item/CS_URS_2024_01/733223304"/>
    <hyperlink ref="F140" r:id="rId13" display="https://podminky.urs.cz/item/CS_URS_2024_01/733224205"/>
    <hyperlink ref="F143" r:id="rId14" display="https://podminky.urs.cz/item/CS_URS_2024_01/733224225"/>
    <hyperlink ref="F146" r:id="rId15" display="https://podminky.urs.cz/item/CS_URS_2024_01/733291101"/>
    <hyperlink ref="F149" r:id="rId16" display="https://podminky.urs.cz/item/CS_URS_2024_01/733390104"/>
    <hyperlink ref="F152" r:id="rId17" display="https://podminky.urs.cz/item/CS_URS_2024_01/733390304"/>
    <hyperlink ref="F155" r:id="rId18" display="https://podminky.urs.cz/item/CS_URS_2024_01/733390411"/>
    <hyperlink ref="F158" r:id="rId19" display="https://podminky.urs.cz/item/CS_URS_2024_01/733811252"/>
    <hyperlink ref="F161" r:id="rId20" display="https://podminky.urs.cz/item/CS_URS_2024_01/998733121"/>
    <hyperlink ref="F165" r:id="rId21" display="https://podminky.urs.cz/item/CS_URS_2024_01/734111612"/>
    <hyperlink ref="F168" r:id="rId22" display="https://podminky.urs.cz/item/CS_URS_2024_01/734111772"/>
    <hyperlink ref="F171" r:id="rId23" display="https://podminky.urs.cz/item/CS_URS_2024_01/734134641"/>
    <hyperlink ref="F174" r:id="rId24" display="https://podminky.urs.cz/item/CS_URS_2024_01/734163443"/>
    <hyperlink ref="F179" r:id="rId25" display="https://podminky.urs.cz/item/CS_URS_2024_01/734242414"/>
    <hyperlink ref="F182" r:id="rId26" display="https://podminky.urs.cz/item/CS_URS_2024_01/734295022"/>
    <hyperlink ref="F185" r:id="rId27" display="https://podminky.urs.cz/item/CS_URS_2024_01/734412113"/>
    <hyperlink ref="F188" r:id="rId28" display="https://podminky.urs.cz/item/CS_URS_2024_01/998734121"/>
    <hyperlink ref="F192" r:id="rId29" display="https://podminky.urs.cz/item/CS_URS_2024_01/735511008"/>
    <hyperlink ref="F196" r:id="rId30" display="https://podminky.urs.cz/item/CS_URS_2024_01/735511010"/>
    <hyperlink ref="F200" r:id="rId31" display="https://podminky.urs.cz/item/CS_URS_2024_01/735511061"/>
    <hyperlink ref="F203" r:id="rId32" display="https://podminky.urs.cz/item/CS_URS_2024_01/735511062"/>
    <hyperlink ref="F207" r:id="rId33" display="https://podminky.urs.cz/item/CS_URS_2024_01/735511064"/>
    <hyperlink ref="F213" r:id="rId34" display="https://podminky.urs.cz/item/CS_URS_2024_01/735511091"/>
    <hyperlink ref="F216" r:id="rId35" display="https://podminky.urs.cz/item/CS_URS_2024_01/735511105"/>
    <hyperlink ref="F219" r:id="rId36" display="https://podminky.urs.cz/item/CS_URS_2024_01/735511136"/>
    <hyperlink ref="F222" r:id="rId37" display="https://podminky.urs.cz/item/CS_URS_2024_01/735511138"/>
    <hyperlink ref="F225" r:id="rId38" display="https://podminky.urs.cz/item/CS_URS_2024_01/735511141"/>
    <hyperlink ref="F228" r:id="rId39" display="https://podminky.urs.cz/item/CS_URS_2024_01/735511143"/>
    <hyperlink ref="F231" r:id="rId40" display="https://podminky.urs.cz/item/CS_URS_2024_01/998735101"/>
    <hyperlink ref="F236" r:id="rId41" display="https://podminky.urs.cz/item/CS_URS_2024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  <c r="AZ2" s="262" t="s">
        <v>410</v>
      </c>
      <c r="BA2" s="262" t="s">
        <v>411</v>
      </c>
      <c r="BB2" s="262" t="s">
        <v>19</v>
      </c>
      <c r="BC2" s="262" t="s">
        <v>412</v>
      </c>
      <c r="BD2" s="262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  <c r="AZ3" s="262" t="s">
        <v>413</v>
      </c>
      <c r="BA3" s="262" t="s">
        <v>414</v>
      </c>
      <c r="BB3" s="262" t="s">
        <v>19</v>
      </c>
      <c r="BC3" s="262" t="s">
        <v>415</v>
      </c>
      <c r="BD3" s="262" t="s">
        <v>83</v>
      </c>
    </row>
    <row r="4" s="1" customFormat="1" ht="24.96" customHeight="1">
      <c r="B4" s="21"/>
      <c r="D4" s="131" t="s">
        <v>87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KOMUNITNÍHO CENTRA VE VÝSLUNÍ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36" t="s">
        <v>416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417</v>
      </c>
      <c r="G12" s="39"/>
      <c r="H12" s="39"/>
      <c r="I12" s="133" t="s">
        <v>23</v>
      </c>
      <c r="J12" s="138" t="str">
        <f>'Rekapitulace stavby'!AN8</f>
        <v>8. 1. 2024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32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33</v>
      </c>
      <c r="F21" s="39"/>
      <c r="G21" s="39"/>
      <c r="H21" s="39"/>
      <c r="I21" s="133" t="s">
        <v>28</v>
      </c>
      <c r="J21" s="137" t="s">
        <v>34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ROUND(J110,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ROUND((SUM(BE110:BE1520)),  2)</f>
        <v>0</v>
      </c>
      <c r="G33" s="39"/>
      <c r="H33" s="39"/>
      <c r="I33" s="149">
        <v>0.20999999999999999</v>
      </c>
      <c r="J33" s="148">
        <f>ROUND(((SUM(BE110:BE1520))*I33),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ROUND((SUM(BF110:BF1520)),  2)</f>
        <v>0</v>
      </c>
      <c r="G34" s="39"/>
      <c r="H34" s="39"/>
      <c r="I34" s="149">
        <v>0.12</v>
      </c>
      <c r="J34" s="148">
        <f>ROUND(((SUM(BF110:BF1520))*I34),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ROUND((SUM(BG110:BG1520)),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ROUND((SUM(BH110:BH1520)),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ROUND((SUM(BI110:BI1520)),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KOMUNITNÍHO CENTRA VE VÝSLUNÍ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41"/>
      <c r="D50" s="41"/>
      <c r="E50" s="70" t="str">
        <f>E9</f>
        <v>Kom_centr_stav - Komunitní cenrum Výsluní - Stavební úpravy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Výsluní</v>
      </c>
      <c r="G52" s="41"/>
      <c r="H52" s="41"/>
      <c r="I52" s="33" t="s">
        <v>23</v>
      </c>
      <c r="J52" s="73" t="str">
        <f>IF(J12="","",J12)</f>
        <v>8. 1. 2024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IPS Kadaň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J110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93</v>
      </c>
    </row>
    <row r="60" s="9" customFormat="1" ht="24.96" customHeight="1">
      <c r="A60" s="9"/>
      <c r="B60" s="166"/>
      <c r="C60" s="167"/>
      <c r="D60" s="168" t="s">
        <v>418</v>
      </c>
      <c r="E60" s="169"/>
      <c r="F60" s="169"/>
      <c r="G60" s="169"/>
      <c r="H60" s="169"/>
      <c r="I60" s="169"/>
      <c r="J60" s="170">
        <f>J111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419</v>
      </c>
      <c r="E61" s="175"/>
      <c r="F61" s="175"/>
      <c r="G61" s="175"/>
      <c r="H61" s="175"/>
      <c r="I61" s="175"/>
      <c r="J61" s="176">
        <f>J112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420</v>
      </c>
      <c r="E62" s="175"/>
      <c r="F62" s="175"/>
      <c r="G62" s="175"/>
      <c r="H62" s="175"/>
      <c r="I62" s="175"/>
      <c r="J62" s="176">
        <f>J201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421</v>
      </c>
      <c r="E63" s="175"/>
      <c r="F63" s="175"/>
      <c r="G63" s="175"/>
      <c r="H63" s="175"/>
      <c r="I63" s="175"/>
      <c r="J63" s="176">
        <f>J230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422</v>
      </c>
      <c r="E64" s="175"/>
      <c r="F64" s="175"/>
      <c r="G64" s="175"/>
      <c r="H64" s="175"/>
      <c r="I64" s="175"/>
      <c r="J64" s="176">
        <f>J321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423</v>
      </c>
      <c r="E65" s="175"/>
      <c r="F65" s="175"/>
      <c r="G65" s="175"/>
      <c r="H65" s="175"/>
      <c r="I65" s="175"/>
      <c r="J65" s="176">
        <f>J326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424</v>
      </c>
      <c r="E66" s="175"/>
      <c r="F66" s="175"/>
      <c r="G66" s="175"/>
      <c r="H66" s="175"/>
      <c r="I66" s="175"/>
      <c r="J66" s="176">
        <f>J338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425</v>
      </c>
      <c r="E67" s="175"/>
      <c r="F67" s="175"/>
      <c r="G67" s="175"/>
      <c r="H67" s="175"/>
      <c r="I67" s="175"/>
      <c r="J67" s="176">
        <f>J560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426</v>
      </c>
      <c r="E68" s="175"/>
      <c r="F68" s="175"/>
      <c r="G68" s="175"/>
      <c r="H68" s="175"/>
      <c r="I68" s="175"/>
      <c r="J68" s="176">
        <f>J693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427</v>
      </c>
      <c r="E69" s="175"/>
      <c r="F69" s="175"/>
      <c r="G69" s="175"/>
      <c r="H69" s="175"/>
      <c r="I69" s="175"/>
      <c r="J69" s="176">
        <f>J707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94</v>
      </c>
      <c r="E70" s="169"/>
      <c r="F70" s="169"/>
      <c r="G70" s="169"/>
      <c r="H70" s="169"/>
      <c r="I70" s="169"/>
      <c r="J70" s="170">
        <f>J711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2"/>
      <c r="C71" s="173"/>
      <c r="D71" s="174" t="s">
        <v>428</v>
      </c>
      <c r="E71" s="175"/>
      <c r="F71" s="175"/>
      <c r="G71" s="175"/>
      <c r="H71" s="175"/>
      <c r="I71" s="175"/>
      <c r="J71" s="176">
        <f>J712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429</v>
      </c>
      <c r="E72" s="175"/>
      <c r="F72" s="175"/>
      <c r="G72" s="175"/>
      <c r="H72" s="175"/>
      <c r="I72" s="175"/>
      <c r="J72" s="176">
        <f>J735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430</v>
      </c>
      <c r="E73" s="175"/>
      <c r="F73" s="175"/>
      <c r="G73" s="175"/>
      <c r="H73" s="175"/>
      <c r="I73" s="175"/>
      <c r="J73" s="176">
        <f>J762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431</v>
      </c>
      <c r="E74" s="175"/>
      <c r="F74" s="175"/>
      <c r="G74" s="175"/>
      <c r="H74" s="175"/>
      <c r="I74" s="175"/>
      <c r="J74" s="176">
        <f>J803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432</v>
      </c>
      <c r="E75" s="175"/>
      <c r="F75" s="175"/>
      <c r="G75" s="175"/>
      <c r="H75" s="175"/>
      <c r="I75" s="175"/>
      <c r="J75" s="176">
        <f>J832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433</v>
      </c>
      <c r="E76" s="175"/>
      <c r="F76" s="175"/>
      <c r="G76" s="175"/>
      <c r="H76" s="175"/>
      <c r="I76" s="175"/>
      <c r="J76" s="176">
        <f>J900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434</v>
      </c>
      <c r="E77" s="175"/>
      <c r="F77" s="175"/>
      <c r="G77" s="175"/>
      <c r="H77" s="175"/>
      <c r="I77" s="175"/>
      <c r="J77" s="176">
        <f>J1030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435</v>
      </c>
      <c r="E78" s="175"/>
      <c r="F78" s="175"/>
      <c r="G78" s="175"/>
      <c r="H78" s="175"/>
      <c r="I78" s="175"/>
      <c r="J78" s="176">
        <f>J1065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436</v>
      </c>
      <c r="E79" s="175"/>
      <c r="F79" s="175"/>
      <c r="G79" s="175"/>
      <c r="H79" s="175"/>
      <c r="I79" s="175"/>
      <c r="J79" s="176">
        <f>J1097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437</v>
      </c>
      <c r="E80" s="175"/>
      <c r="F80" s="175"/>
      <c r="G80" s="175"/>
      <c r="H80" s="175"/>
      <c r="I80" s="175"/>
      <c r="J80" s="176">
        <f>J1113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2"/>
      <c r="C81" s="173"/>
      <c r="D81" s="174" t="s">
        <v>438</v>
      </c>
      <c r="E81" s="175"/>
      <c r="F81" s="175"/>
      <c r="G81" s="175"/>
      <c r="H81" s="175"/>
      <c r="I81" s="175"/>
      <c r="J81" s="176">
        <f>J1197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2"/>
      <c r="C82" s="173"/>
      <c r="D82" s="174" t="s">
        <v>439</v>
      </c>
      <c r="E82" s="175"/>
      <c r="F82" s="175"/>
      <c r="G82" s="175"/>
      <c r="H82" s="175"/>
      <c r="I82" s="175"/>
      <c r="J82" s="176">
        <f>J1208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2"/>
      <c r="C83" s="173"/>
      <c r="D83" s="174" t="s">
        <v>440</v>
      </c>
      <c r="E83" s="175"/>
      <c r="F83" s="175"/>
      <c r="G83" s="175"/>
      <c r="H83" s="175"/>
      <c r="I83" s="175"/>
      <c r="J83" s="176">
        <f>J1264</f>
        <v>0</v>
      </c>
      <c r="K83" s="173"/>
      <c r="L83" s="17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2"/>
      <c r="C84" s="173"/>
      <c r="D84" s="174" t="s">
        <v>441</v>
      </c>
      <c r="E84" s="175"/>
      <c r="F84" s="175"/>
      <c r="G84" s="175"/>
      <c r="H84" s="175"/>
      <c r="I84" s="175"/>
      <c r="J84" s="176">
        <f>J1289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2"/>
      <c r="C85" s="173"/>
      <c r="D85" s="174" t="s">
        <v>442</v>
      </c>
      <c r="E85" s="175"/>
      <c r="F85" s="175"/>
      <c r="G85" s="175"/>
      <c r="H85" s="175"/>
      <c r="I85" s="175"/>
      <c r="J85" s="176">
        <f>J1336</f>
        <v>0</v>
      </c>
      <c r="K85" s="173"/>
      <c r="L85" s="17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2"/>
      <c r="C86" s="173"/>
      <c r="D86" s="174" t="s">
        <v>443</v>
      </c>
      <c r="E86" s="175"/>
      <c r="F86" s="175"/>
      <c r="G86" s="175"/>
      <c r="H86" s="175"/>
      <c r="I86" s="175"/>
      <c r="J86" s="176">
        <f>J1372</f>
        <v>0</v>
      </c>
      <c r="K86" s="173"/>
      <c r="L86" s="17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2"/>
      <c r="C87" s="173"/>
      <c r="D87" s="174" t="s">
        <v>444</v>
      </c>
      <c r="E87" s="175"/>
      <c r="F87" s="175"/>
      <c r="G87" s="175"/>
      <c r="H87" s="175"/>
      <c r="I87" s="175"/>
      <c r="J87" s="176">
        <f>J1420</f>
        <v>0</v>
      </c>
      <c r="K87" s="173"/>
      <c r="L87" s="17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2"/>
      <c r="C88" s="173"/>
      <c r="D88" s="174" t="s">
        <v>445</v>
      </c>
      <c r="E88" s="175"/>
      <c r="F88" s="175"/>
      <c r="G88" s="175"/>
      <c r="H88" s="175"/>
      <c r="I88" s="175"/>
      <c r="J88" s="176">
        <f>J1445</f>
        <v>0</v>
      </c>
      <c r="K88" s="173"/>
      <c r="L88" s="17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9" customFormat="1" ht="24.96" customHeight="1">
      <c r="A89" s="9"/>
      <c r="B89" s="166"/>
      <c r="C89" s="167"/>
      <c r="D89" s="168" t="s">
        <v>100</v>
      </c>
      <c r="E89" s="169"/>
      <c r="F89" s="169"/>
      <c r="G89" s="169"/>
      <c r="H89" s="169"/>
      <c r="I89" s="169"/>
      <c r="J89" s="170">
        <f>J1516</f>
        <v>0</v>
      </c>
      <c r="K89" s="167"/>
      <c r="L89" s="17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="10" customFormat="1" ht="19.92" customHeight="1">
      <c r="A90" s="10"/>
      <c r="B90" s="172"/>
      <c r="C90" s="173"/>
      <c r="D90" s="174" t="s">
        <v>101</v>
      </c>
      <c r="E90" s="175"/>
      <c r="F90" s="175"/>
      <c r="G90" s="175"/>
      <c r="H90" s="175"/>
      <c r="I90" s="175"/>
      <c r="J90" s="176">
        <f>J1517</f>
        <v>0</v>
      </c>
      <c r="K90" s="173"/>
      <c r="L90" s="17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2" customFormat="1" ht="21.84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6" s="2" customFormat="1" ht="6.96" customHeight="1">
      <c r="A96" s="39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24.96" customHeight="1">
      <c r="A97" s="39"/>
      <c r="B97" s="40"/>
      <c r="C97" s="24" t="s">
        <v>102</v>
      </c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2" customHeight="1">
      <c r="A99" s="39"/>
      <c r="B99" s="40"/>
      <c r="C99" s="33" t="s">
        <v>16</v>
      </c>
      <c r="D99" s="41"/>
      <c r="E99" s="41"/>
      <c r="F99" s="41"/>
      <c r="G99" s="41"/>
      <c r="H99" s="41"/>
      <c r="I99" s="41"/>
      <c r="J99" s="41"/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6.5" customHeight="1">
      <c r="A100" s="39"/>
      <c r="B100" s="40"/>
      <c r="C100" s="41"/>
      <c r="D100" s="41"/>
      <c r="E100" s="161" t="str">
        <f>E7</f>
        <v>OPRAVA KOMUNITNÍHO CENTRA VE VÝSLUNÍ</v>
      </c>
      <c r="F100" s="33"/>
      <c r="G100" s="33"/>
      <c r="H100" s="33"/>
      <c r="I100" s="41"/>
      <c r="J100" s="41"/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2" customHeight="1">
      <c r="A101" s="39"/>
      <c r="B101" s="40"/>
      <c r="C101" s="33" t="s">
        <v>88</v>
      </c>
      <c r="D101" s="41"/>
      <c r="E101" s="41"/>
      <c r="F101" s="41"/>
      <c r="G101" s="41"/>
      <c r="H101" s="41"/>
      <c r="I101" s="41"/>
      <c r="J101" s="41"/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30" customHeight="1">
      <c r="A102" s="39"/>
      <c r="B102" s="40"/>
      <c r="C102" s="41"/>
      <c r="D102" s="41"/>
      <c r="E102" s="70" t="str">
        <f>E9</f>
        <v>Kom_centr_stav - Komunitní cenrum Výsluní - Stavební úpravy</v>
      </c>
      <c r="F102" s="41"/>
      <c r="G102" s="41"/>
      <c r="H102" s="41"/>
      <c r="I102" s="41"/>
      <c r="J102" s="41"/>
      <c r="K102" s="41"/>
      <c r="L102" s="13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3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2" customHeight="1">
      <c r="A104" s="39"/>
      <c r="B104" s="40"/>
      <c r="C104" s="33" t="s">
        <v>21</v>
      </c>
      <c r="D104" s="41"/>
      <c r="E104" s="41"/>
      <c r="F104" s="28" t="str">
        <f>F12</f>
        <v>Výsluní</v>
      </c>
      <c r="G104" s="41"/>
      <c r="H104" s="41"/>
      <c r="I104" s="33" t="s">
        <v>23</v>
      </c>
      <c r="J104" s="73" t="str">
        <f>IF(J12="","",J12)</f>
        <v>8. 1. 2024</v>
      </c>
      <c r="K104" s="41"/>
      <c r="L104" s="135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135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5.15" customHeight="1">
      <c r="A106" s="39"/>
      <c r="B106" s="40"/>
      <c r="C106" s="33" t="s">
        <v>25</v>
      </c>
      <c r="D106" s="41"/>
      <c r="E106" s="41"/>
      <c r="F106" s="28" t="str">
        <f>E15</f>
        <v xml:space="preserve"> </v>
      </c>
      <c r="G106" s="41"/>
      <c r="H106" s="41"/>
      <c r="I106" s="33" t="s">
        <v>31</v>
      </c>
      <c r="J106" s="37" t="str">
        <f>E21</f>
        <v>IPS Kadaň s.r.o.</v>
      </c>
      <c r="K106" s="41"/>
      <c r="L106" s="135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5.15" customHeight="1">
      <c r="A107" s="39"/>
      <c r="B107" s="40"/>
      <c r="C107" s="33" t="s">
        <v>29</v>
      </c>
      <c r="D107" s="41"/>
      <c r="E107" s="41"/>
      <c r="F107" s="28" t="str">
        <f>IF(E18="","",E18)</f>
        <v>Vyplň údaj</v>
      </c>
      <c r="G107" s="41"/>
      <c r="H107" s="41"/>
      <c r="I107" s="33" t="s">
        <v>36</v>
      </c>
      <c r="J107" s="37" t="str">
        <f>E24</f>
        <v xml:space="preserve"> </v>
      </c>
      <c r="K107" s="41"/>
      <c r="L107" s="135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0.32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35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11" customFormat="1" ht="29.28" customHeight="1">
      <c r="A109" s="178"/>
      <c r="B109" s="179"/>
      <c r="C109" s="180" t="s">
        <v>103</v>
      </c>
      <c r="D109" s="181" t="s">
        <v>58</v>
      </c>
      <c r="E109" s="181" t="s">
        <v>54</v>
      </c>
      <c r="F109" s="181" t="s">
        <v>55</v>
      </c>
      <c r="G109" s="181" t="s">
        <v>104</v>
      </c>
      <c r="H109" s="181" t="s">
        <v>105</v>
      </c>
      <c r="I109" s="181" t="s">
        <v>106</v>
      </c>
      <c r="J109" s="181" t="s">
        <v>92</v>
      </c>
      <c r="K109" s="182" t="s">
        <v>107</v>
      </c>
      <c r="L109" s="183"/>
      <c r="M109" s="93" t="s">
        <v>19</v>
      </c>
      <c r="N109" s="94" t="s">
        <v>43</v>
      </c>
      <c r="O109" s="94" t="s">
        <v>108</v>
      </c>
      <c r="P109" s="94" t="s">
        <v>109</v>
      </c>
      <c r="Q109" s="94" t="s">
        <v>110</v>
      </c>
      <c r="R109" s="94" t="s">
        <v>111</v>
      </c>
      <c r="S109" s="94" t="s">
        <v>112</v>
      </c>
      <c r="T109" s="95" t="s">
        <v>113</v>
      </c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</row>
    <row r="110" s="2" customFormat="1" ht="22.8" customHeight="1">
      <c r="A110" s="39"/>
      <c r="B110" s="40"/>
      <c r="C110" s="100" t="s">
        <v>114</v>
      </c>
      <c r="D110" s="41"/>
      <c r="E110" s="41"/>
      <c r="F110" s="41"/>
      <c r="G110" s="41"/>
      <c r="H110" s="41"/>
      <c r="I110" s="41"/>
      <c r="J110" s="184">
        <f>BK110</f>
        <v>0</v>
      </c>
      <c r="K110" s="41"/>
      <c r="L110" s="45"/>
      <c r="M110" s="96"/>
      <c r="N110" s="185"/>
      <c r="O110" s="97"/>
      <c r="P110" s="186">
        <f>P111+P711+P1516</f>
        <v>0</v>
      </c>
      <c r="Q110" s="97"/>
      <c r="R110" s="186">
        <f>R111+R711+R1516</f>
        <v>349.07265209999997</v>
      </c>
      <c r="S110" s="97"/>
      <c r="T110" s="187">
        <f>T111+T711+T1516</f>
        <v>126.84552752999998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72</v>
      </c>
      <c r="AU110" s="18" t="s">
        <v>93</v>
      </c>
      <c r="BK110" s="188">
        <f>BK111+BK711+BK1516</f>
        <v>0</v>
      </c>
    </row>
    <row r="111" s="12" customFormat="1" ht="25.92" customHeight="1">
      <c r="A111" s="12"/>
      <c r="B111" s="189"/>
      <c r="C111" s="190"/>
      <c r="D111" s="191" t="s">
        <v>72</v>
      </c>
      <c r="E111" s="192" t="s">
        <v>446</v>
      </c>
      <c r="F111" s="192" t="s">
        <v>447</v>
      </c>
      <c r="G111" s="190"/>
      <c r="H111" s="190"/>
      <c r="I111" s="193"/>
      <c r="J111" s="194">
        <f>BK111</f>
        <v>0</v>
      </c>
      <c r="K111" s="190"/>
      <c r="L111" s="195"/>
      <c r="M111" s="196"/>
      <c r="N111" s="197"/>
      <c r="O111" s="197"/>
      <c r="P111" s="198">
        <f>P112+P201+P230+P321+P326+P338+P560+P693+P707</f>
        <v>0</v>
      </c>
      <c r="Q111" s="197"/>
      <c r="R111" s="198">
        <f>R112+R201+R230+R321+R326+R338+R560+R693+R707</f>
        <v>332.94880691999998</v>
      </c>
      <c r="S111" s="197"/>
      <c r="T111" s="199">
        <f>T112+T201+T230+T321+T326+T338+T560+T693+T707</f>
        <v>126.50826688999999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0" t="s">
        <v>81</v>
      </c>
      <c r="AT111" s="201" t="s">
        <v>72</v>
      </c>
      <c r="AU111" s="201" t="s">
        <v>73</v>
      </c>
      <c r="AY111" s="200" t="s">
        <v>117</v>
      </c>
      <c r="BK111" s="202">
        <f>BK112+BK201+BK230+BK321+BK326+BK338+BK560+BK693+BK707</f>
        <v>0</v>
      </c>
    </row>
    <row r="112" s="12" customFormat="1" ht="22.8" customHeight="1">
      <c r="A112" s="12"/>
      <c r="B112" s="189"/>
      <c r="C112" s="190"/>
      <c r="D112" s="191" t="s">
        <v>72</v>
      </c>
      <c r="E112" s="203" t="s">
        <v>81</v>
      </c>
      <c r="F112" s="203" t="s">
        <v>448</v>
      </c>
      <c r="G112" s="190"/>
      <c r="H112" s="190"/>
      <c r="I112" s="193"/>
      <c r="J112" s="204">
        <f>BK112</f>
        <v>0</v>
      </c>
      <c r="K112" s="190"/>
      <c r="L112" s="195"/>
      <c r="M112" s="196"/>
      <c r="N112" s="197"/>
      <c r="O112" s="197"/>
      <c r="P112" s="198">
        <f>SUM(P113:P200)</f>
        <v>0</v>
      </c>
      <c r="Q112" s="197"/>
      <c r="R112" s="198">
        <f>SUM(R113:R200)</f>
        <v>0.10155440000000002</v>
      </c>
      <c r="S112" s="197"/>
      <c r="T112" s="199">
        <f>SUM(T113:T200)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0" t="s">
        <v>81</v>
      </c>
      <c r="AT112" s="201" t="s">
        <v>72</v>
      </c>
      <c r="AU112" s="201" t="s">
        <v>81</v>
      </c>
      <c r="AY112" s="200" t="s">
        <v>117</v>
      </c>
      <c r="BK112" s="202">
        <f>SUM(BK113:BK200)</f>
        <v>0</v>
      </c>
    </row>
    <row r="113" s="2" customFormat="1" ht="24.15" customHeight="1">
      <c r="A113" s="39"/>
      <c r="B113" s="40"/>
      <c r="C113" s="205" t="s">
        <v>81</v>
      </c>
      <c r="D113" s="205" t="s">
        <v>120</v>
      </c>
      <c r="E113" s="206" t="s">
        <v>449</v>
      </c>
      <c r="F113" s="207" t="s">
        <v>450</v>
      </c>
      <c r="G113" s="208" t="s">
        <v>123</v>
      </c>
      <c r="H113" s="209">
        <v>146.88999999999999</v>
      </c>
      <c r="I113" s="210"/>
      <c r="J113" s="211">
        <f>ROUND(I113*H113,2)</f>
        <v>0</v>
      </c>
      <c r="K113" s="207" t="s">
        <v>124</v>
      </c>
      <c r="L113" s="45"/>
      <c r="M113" s="212" t="s">
        <v>19</v>
      </c>
      <c r="N113" s="213" t="s">
        <v>44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143</v>
      </c>
      <c r="AT113" s="216" t="s">
        <v>120</v>
      </c>
      <c r="AU113" s="216" t="s">
        <v>83</v>
      </c>
      <c r="AY113" s="18" t="s">
        <v>117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81</v>
      </c>
      <c r="BK113" s="217">
        <f>ROUND(I113*H113,2)</f>
        <v>0</v>
      </c>
      <c r="BL113" s="18" t="s">
        <v>143</v>
      </c>
      <c r="BM113" s="216" t="s">
        <v>451</v>
      </c>
    </row>
    <row r="114" s="2" customFormat="1">
      <c r="A114" s="39"/>
      <c r="B114" s="40"/>
      <c r="C114" s="41"/>
      <c r="D114" s="218" t="s">
        <v>127</v>
      </c>
      <c r="E114" s="41"/>
      <c r="F114" s="219" t="s">
        <v>452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127</v>
      </c>
      <c r="AU114" s="18" t="s">
        <v>83</v>
      </c>
    </row>
    <row r="115" s="2" customFormat="1">
      <c r="A115" s="39"/>
      <c r="B115" s="40"/>
      <c r="C115" s="41"/>
      <c r="D115" s="223" t="s">
        <v>129</v>
      </c>
      <c r="E115" s="41"/>
      <c r="F115" s="224" t="s">
        <v>453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129</v>
      </c>
      <c r="AU115" s="18" t="s">
        <v>83</v>
      </c>
    </row>
    <row r="116" s="13" customFormat="1">
      <c r="A116" s="13"/>
      <c r="B116" s="225"/>
      <c r="C116" s="226"/>
      <c r="D116" s="218" t="s">
        <v>131</v>
      </c>
      <c r="E116" s="227" t="s">
        <v>19</v>
      </c>
      <c r="F116" s="228" t="s">
        <v>454</v>
      </c>
      <c r="G116" s="226"/>
      <c r="H116" s="229">
        <v>81.090000000000003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131</v>
      </c>
      <c r="AU116" s="235" t="s">
        <v>83</v>
      </c>
      <c r="AV116" s="13" t="s">
        <v>83</v>
      </c>
      <c r="AW116" s="13" t="s">
        <v>35</v>
      </c>
      <c r="AX116" s="13" t="s">
        <v>73</v>
      </c>
      <c r="AY116" s="235" t="s">
        <v>117</v>
      </c>
    </row>
    <row r="117" s="13" customFormat="1">
      <c r="A117" s="13"/>
      <c r="B117" s="225"/>
      <c r="C117" s="226"/>
      <c r="D117" s="218" t="s">
        <v>131</v>
      </c>
      <c r="E117" s="227" t="s">
        <v>19</v>
      </c>
      <c r="F117" s="228" t="s">
        <v>455</v>
      </c>
      <c r="G117" s="226"/>
      <c r="H117" s="229">
        <v>13.69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131</v>
      </c>
      <c r="AU117" s="235" t="s">
        <v>83</v>
      </c>
      <c r="AV117" s="13" t="s">
        <v>83</v>
      </c>
      <c r="AW117" s="13" t="s">
        <v>35</v>
      </c>
      <c r="AX117" s="13" t="s">
        <v>73</v>
      </c>
      <c r="AY117" s="235" t="s">
        <v>117</v>
      </c>
    </row>
    <row r="118" s="13" customFormat="1">
      <c r="A118" s="13"/>
      <c r="B118" s="225"/>
      <c r="C118" s="226"/>
      <c r="D118" s="218" t="s">
        <v>131</v>
      </c>
      <c r="E118" s="227" t="s">
        <v>19</v>
      </c>
      <c r="F118" s="228" t="s">
        <v>456</v>
      </c>
      <c r="G118" s="226"/>
      <c r="H118" s="229">
        <v>45.439999999999998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131</v>
      </c>
      <c r="AU118" s="235" t="s">
        <v>83</v>
      </c>
      <c r="AV118" s="13" t="s">
        <v>83</v>
      </c>
      <c r="AW118" s="13" t="s">
        <v>35</v>
      </c>
      <c r="AX118" s="13" t="s">
        <v>73</v>
      </c>
      <c r="AY118" s="235" t="s">
        <v>117</v>
      </c>
    </row>
    <row r="119" s="13" customFormat="1">
      <c r="A119" s="13"/>
      <c r="B119" s="225"/>
      <c r="C119" s="226"/>
      <c r="D119" s="218" t="s">
        <v>131</v>
      </c>
      <c r="E119" s="227" t="s">
        <v>19</v>
      </c>
      <c r="F119" s="228" t="s">
        <v>457</v>
      </c>
      <c r="G119" s="226"/>
      <c r="H119" s="229">
        <v>6.6699999999999999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131</v>
      </c>
      <c r="AU119" s="235" t="s">
        <v>83</v>
      </c>
      <c r="AV119" s="13" t="s">
        <v>83</v>
      </c>
      <c r="AW119" s="13" t="s">
        <v>35</v>
      </c>
      <c r="AX119" s="13" t="s">
        <v>73</v>
      </c>
      <c r="AY119" s="235" t="s">
        <v>117</v>
      </c>
    </row>
    <row r="120" s="14" customFormat="1">
      <c r="A120" s="14"/>
      <c r="B120" s="246"/>
      <c r="C120" s="247"/>
      <c r="D120" s="218" t="s">
        <v>131</v>
      </c>
      <c r="E120" s="248" t="s">
        <v>19</v>
      </c>
      <c r="F120" s="249" t="s">
        <v>356</v>
      </c>
      <c r="G120" s="247"/>
      <c r="H120" s="250">
        <v>146.88999999999999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131</v>
      </c>
      <c r="AU120" s="256" t="s">
        <v>83</v>
      </c>
      <c r="AV120" s="14" t="s">
        <v>143</v>
      </c>
      <c r="AW120" s="14" t="s">
        <v>35</v>
      </c>
      <c r="AX120" s="14" t="s">
        <v>81</v>
      </c>
      <c r="AY120" s="256" t="s">
        <v>117</v>
      </c>
    </row>
    <row r="121" s="2" customFormat="1" ht="24.15" customHeight="1">
      <c r="A121" s="39"/>
      <c r="B121" s="40"/>
      <c r="C121" s="205" t="s">
        <v>83</v>
      </c>
      <c r="D121" s="205" t="s">
        <v>120</v>
      </c>
      <c r="E121" s="206" t="s">
        <v>458</v>
      </c>
      <c r="F121" s="207" t="s">
        <v>459</v>
      </c>
      <c r="G121" s="208" t="s">
        <v>460</v>
      </c>
      <c r="H121" s="209">
        <v>78.069999999999993</v>
      </c>
      <c r="I121" s="210"/>
      <c r="J121" s="211">
        <f>ROUND(I121*H121,2)</f>
        <v>0</v>
      </c>
      <c r="K121" s="207" t="s">
        <v>124</v>
      </c>
      <c r="L121" s="45"/>
      <c r="M121" s="212" t="s">
        <v>19</v>
      </c>
      <c r="N121" s="213" t="s">
        <v>44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143</v>
      </c>
      <c r="AT121" s="216" t="s">
        <v>120</v>
      </c>
      <c r="AU121" s="216" t="s">
        <v>83</v>
      </c>
      <c r="AY121" s="18" t="s">
        <v>117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81</v>
      </c>
      <c r="BK121" s="217">
        <f>ROUND(I121*H121,2)</f>
        <v>0</v>
      </c>
      <c r="BL121" s="18" t="s">
        <v>143</v>
      </c>
      <c r="BM121" s="216" t="s">
        <v>461</v>
      </c>
    </row>
    <row r="122" s="2" customFormat="1">
      <c r="A122" s="39"/>
      <c r="B122" s="40"/>
      <c r="C122" s="41"/>
      <c r="D122" s="218" t="s">
        <v>127</v>
      </c>
      <c r="E122" s="41"/>
      <c r="F122" s="219" t="s">
        <v>462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127</v>
      </c>
      <c r="AU122" s="18" t="s">
        <v>83</v>
      </c>
    </row>
    <row r="123" s="2" customFormat="1">
      <c r="A123" s="39"/>
      <c r="B123" s="40"/>
      <c r="C123" s="41"/>
      <c r="D123" s="223" t="s">
        <v>129</v>
      </c>
      <c r="E123" s="41"/>
      <c r="F123" s="224" t="s">
        <v>463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129</v>
      </c>
      <c r="AU123" s="18" t="s">
        <v>83</v>
      </c>
    </row>
    <row r="124" s="13" customFormat="1">
      <c r="A124" s="13"/>
      <c r="B124" s="225"/>
      <c r="C124" s="226"/>
      <c r="D124" s="218" t="s">
        <v>131</v>
      </c>
      <c r="E124" s="227" t="s">
        <v>19</v>
      </c>
      <c r="F124" s="228" t="s">
        <v>464</v>
      </c>
      <c r="G124" s="226"/>
      <c r="H124" s="229">
        <v>78.069999999999993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131</v>
      </c>
      <c r="AU124" s="235" t="s">
        <v>83</v>
      </c>
      <c r="AV124" s="13" t="s">
        <v>83</v>
      </c>
      <c r="AW124" s="13" t="s">
        <v>35</v>
      </c>
      <c r="AX124" s="13" t="s">
        <v>81</v>
      </c>
      <c r="AY124" s="235" t="s">
        <v>117</v>
      </c>
    </row>
    <row r="125" s="2" customFormat="1" ht="33" customHeight="1">
      <c r="A125" s="39"/>
      <c r="B125" s="40"/>
      <c r="C125" s="205" t="s">
        <v>139</v>
      </c>
      <c r="D125" s="205" t="s">
        <v>120</v>
      </c>
      <c r="E125" s="206" t="s">
        <v>465</v>
      </c>
      <c r="F125" s="207" t="s">
        <v>466</v>
      </c>
      <c r="G125" s="208" t="s">
        <v>460</v>
      </c>
      <c r="H125" s="209">
        <v>20.303999999999998</v>
      </c>
      <c r="I125" s="210"/>
      <c r="J125" s="211">
        <f>ROUND(I125*H125,2)</f>
        <v>0</v>
      </c>
      <c r="K125" s="207" t="s">
        <v>124</v>
      </c>
      <c r="L125" s="45"/>
      <c r="M125" s="212" t="s">
        <v>19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143</v>
      </c>
      <c r="AT125" s="216" t="s">
        <v>120</v>
      </c>
      <c r="AU125" s="216" t="s">
        <v>83</v>
      </c>
      <c r="AY125" s="18" t="s">
        <v>117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143</v>
      </c>
      <c r="BM125" s="216" t="s">
        <v>467</v>
      </c>
    </row>
    <row r="126" s="2" customFormat="1">
      <c r="A126" s="39"/>
      <c r="B126" s="40"/>
      <c r="C126" s="41"/>
      <c r="D126" s="218" t="s">
        <v>127</v>
      </c>
      <c r="E126" s="41"/>
      <c r="F126" s="219" t="s">
        <v>468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127</v>
      </c>
      <c r="AU126" s="18" t="s">
        <v>83</v>
      </c>
    </row>
    <row r="127" s="2" customFormat="1">
      <c r="A127" s="39"/>
      <c r="B127" s="40"/>
      <c r="C127" s="41"/>
      <c r="D127" s="223" t="s">
        <v>129</v>
      </c>
      <c r="E127" s="41"/>
      <c r="F127" s="224" t="s">
        <v>469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129</v>
      </c>
      <c r="AU127" s="18" t="s">
        <v>83</v>
      </c>
    </row>
    <row r="128" s="13" customFormat="1">
      <c r="A128" s="13"/>
      <c r="B128" s="225"/>
      <c r="C128" s="226"/>
      <c r="D128" s="218" t="s">
        <v>131</v>
      </c>
      <c r="E128" s="227" t="s">
        <v>19</v>
      </c>
      <c r="F128" s="228" t="s">
        <v>470</v>
      </c>
      <c r="G128" s="226"/>
      <c r="H128" s="229">
        <v>10.944000000000001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131</v>
      </c>
      <c r="AU128" s="235" t="s">
        <v>83</v>
      </c>
      <c r="AV128" s="13" t="s">
        <v>83</v>
      </c>
      <c r="AW128" s="13" t="s">
        <v>35</v>
      </c>
      <c r="AX128" s="13" t="s">
        <v>73</v>
      </c>
      <c r="AY128" s="235" t="s">
        <v>117</v>
      </c>
    </row>
    <row r="129" s="13" customFormat="1">
      <c r="A129" s="13"/>
      <c r="B129" s="225"/>
      <c r="C129" s="226"/>
      <c r="D129" s="218" t="s">
        <v>131</v>
      </c>
      <c r="E129" s="227" t="s">
        <v>19</v>
      </c>
      <c r="F129" s="228" t="s">
        <v>471</v>
      </c>
      <c r="G129" s="226"/>
      <c r="H129" s="229">
        <v>9.3599999999999994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131</v>
      </c>
      <c r="AU129" s="235" t="s">
        <v>83</v>
      </c>
      <c r="AV129" s="13" t="s">
        <v>83</v>
      </c>
      <c r="AW129" s="13" t="s">
        <v>35</v>
      </c>
      <c r="AX129" s="13" t="s">
        <v>73</v>
      </c>
      <c r="AY129" s="235" t="s">
        <v>117</v>
      </c>
    </row>
    <row r="130" s="14" customFormat="1">
      <c r="A130" s="14"/>
      <c r="B130" s="246"/>
      <c r="C130" s="247"/>
      <c r="D130" s="218" t="s">
        <v>131</v>
      </c>
      <c r="E130" s="248" t="s">
        <v>19</v>
      </c>
      <c r="F130" s="249" t="s">
        <v>356</v>
      </c>
      <c r="G130" s="247"/>
      <c r="H130" s="250">
        <v>20.303999999999998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131</v>
      </c>
      <c r="AU130" s="256" t="s">
        <v>83</v>
      </c>
      <c r="AV130" s="14" t="s">
        <v>143</v>
      </c>
      <c r="AW130" s="14" t="s">
        <v>35</v>
      </c>
      <c r="AX130" s="14" t="s">
        <v>81</v>
      </c>
      <c r="AY130" s="256" t="s">
        <v>117</v>
      </c>
    </row>
    <row r="131" s="2" customFormat="1" ht="24.15" customHeight="1">
      <c r="A131" s="39"/>
      <c r="B131" s="40"/>
      <c r="C131" s="205" t="s">
        <v>143</v>
      </c>
      <c r="D131" s="205" t="s">
        <v>120</v>
      </c>
      <c r="E131" s="206" t="s">
        <v>472</v>
      </c>
      <c r="F131" s="207" t="s">
        <v>473</v>
      </c>
      <c r="G131" s="208" t="s">
        <v>460</v>
      </c>
      <c r="H131" s="209">
        <v>11.77</v>
      </c>
      <c r="I131" s="210"/>
      <c r="J131" s="211">
        <f>ROUND(I131*H131,2)</f>
        <v>0</v>
      </c>
      <c r="K131" s="207" t="s">
        <v>124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143</v>
      </c>
      <c r="AT131" s="216" t="s">
        <v>120</v>
      </c>
      <c r="AU131" s="216" t="s">
        <v>83</v>
      </c>
      <c r="AY131" s="18" t="s">
        <v>117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143</v>
      </c>
      <c r="BM131" s="216" t="s">
        <v>474</v>
      </c>
    </row>
    <row r="132" s="2" customFormat="1">
      <c r="A132" s="39"/>
      <c r="B132" s="40"/>
      <c r="C132" s="41"/>
      <c r="D132" s="218" t="s">
        <v>127</v>
      </c>
      <c r="E132" s="41"/>
      <c r="F132" s="219" t="s">
        <v>475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127</v>
      </c>
      <c r="AU132" s="18" t="s">
        <v>83</v>
      </c>
    </row>
    <row r="133" s="2" customFormat="1">
      <c r="A133" s="39"/>
      <c r="B133" s="40"/>
      <c r="C133" s="41"/>
      <c r="D133" s="223" t="s">
        <v>129</v>
      </c>
      <c r="E133" s="41"/>
      <c r="F133" s="224" t="s">
        <v>476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129</v>
      </c>
      <c r="AU133" s="18" t="s">
        <v>83</v>
      </c>
    </row>
    <row r="134" s="13" customFormat="1">
      <c r="A134" s="13"/>
      <c r="B134" s="225"/>
      <c r="C134" s="226"/>
      <c r="D134" s="218" t="s">
        <v>131</v>
      </c>
      <c r="E134" s="227" t="s">
        <v>19</v>
      </c>
      <c r="F134" s="228" t="s">
        <v>477</v>
      </c>
      <c r="G134" s="226"/>
      <c r="H134" s="229">
        <v>2.5049999999999999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131</v>
      </c>
      <c r="AU134" s="235" t="s">
        <v>83</v>
      </c>
      <c r="AV134" s="13" t="s">
        <v>83</v>
      </c>
      <c r="AW134" s="13" t="s">
        <v>35</v>
      </c>
      <c r="AX134" s="13" t="s">
        <v>73</v>
      </c>
      <c r="AY134" s="235" t="s">
        <v>117</v>
      </c>
    </row>
    <row r="135" s="13" customFormat="1">
      <c r="A135" s="13"/>
      <c r="B135" s="225"/>
      <c r="C135" s="226"/>
      <c r="D135" s="218" t="s">
        <v>131</v>
      </c>
      <c r="E135" s="227" t="s">
        <v>19</v>
      </c>
      <c r="F135" s="228" t="s">
        <v>478</v>
      </c>
      <c r="G135" s="226"/>
      <c r="H135" s="229">
        <v>8.0500000000000007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131</v>
      </c>
      <c r="AU135" s="235" t="s">
        <v>83</v>
      </c>
      <c r="AV135" s="13" t="s">
        <v>83</v>
      </c>
      <c r="AW135" s="13" t="s">
        <v>35</v>
      </c>
      <c r="AX135" s="13" t="s">
        <v>73</v>
      </c>
      <c r="AY135" s="235" t="s">
        <v>117</v>
      </c>
    </row>
    <row r="136" s="13" customFormat="1">
      <c r="A136" s="13"/>
      <c r="B136" s="225"/>
      <c r="C136" s="226"/>
      <c r="D136" s="218" t="s">
        <v>131</v>
      </c>
      <c r="E136" s="227" t="s">
        <v>19</v>
      </c>
      <c r="F136" s="228" t="s">
        <v>479</v>
      </c>
      <c r="G136" s="226"/>
      <c r="H136" s="229">
        <v>1.2150000000000001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131</v>
      </c>
      <c r="AU136" s="235" t="s">
        <v>83</v>
      </c>
      <c r="AV136" s="13" t="s">
        <v>83</v>
      </c>
      <c r="AW136" s="13" t="s">
        <v>35</v>
      </c>
      <c r="AX136" s="13" t="s">
        <v>73</v>
      </c>
      <c r="AY136" s="235" t="s">
        <v>117</v>
      </c>
    </row>
    <row r="137" s="14" customFormat="1">
      <c r="A137" s="14"/>
      <c r="B137" s="246"/>
      <c r="C137" s="247"/>
      <c r="D137" s="218" t="s">
        <v>131</v>
      </c>
      <c r="E137" s="248" t="s">
        <v>19</v>
      </c>
      <c r="F137" s="249" t="s">
        <v>356</v>
      </c>
      <c r="G137" s="247"/>
      <c r="H137" s="250">
        <v>11.77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131</v>
      </c>
      <c r="AU137" s="256" t="s">
        <v>83</v>
      </c>
      <c r="AV137" s="14" t="s">
        <v>143</v>
      </c>
      <c r="AW137" s="14" t="s">
        <v>35</v>
      </c>
      <c r="AX137" s="14" t="s">
        <v>81</v>
      </c>
      <c r="AY137" s="256" t="s">
        <v>117</v>
      </c>
    </row>
    <row r="138" s="2" customFormat="1" ht="37.8" customHeight="1">
      <c r="A138" s="39"/>
      <c r="B138" s="40"/>
      <c r="C138" s="205" t="s">
        <v>149</v>
      </c>
      <c r="D138" s="205" t="s">
        <v>120</v>
      </c>
      <c r="E138" s="206" t="s">
        <v>480</v>
      </c>
      <c r="F138" s="207" t="s">
        <v>481</v>
      </c>
      <c r="G138" s="208" t="s">
        <v>460</v>
      </c>
      <c r="H138" s="209">
        <v>78.069999999999993</v>
      </c>
      <c r="I138" s="210"/>
      <c r="J138" s="211">
        <f>ROUND(I138*H138,2)</f>
        <v>0</v>
      </c>
      <c r="K138" s="207" t="s">
        <v>124</v>
      </c>
      <c r="L138" s="45"/>
      <c r="M138" s="212" t="s">
        <v>19</v>
      </c>
      <c r="N138" s="213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143</v>
      </c>
      <c r="AT138" s="216" t="s">
        <v>120</v>
      </c>
      <c r="AU138" s="216" t="s">
        <v>83</v>
      </c>
      <c r="AY138" s="18" t="s">
        <v>117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143</v>
      </c>
      <c r="BM138" s="216" t="s">
        <v>482</v>
      </c>
    </row>
    <row r="139" s="2" customFormat="1">
      <c r="A139" s="39"/>
      <c r="B139" s="40"/>
      <c r="C139" s="41"/>
      <c r="D139" s="218" t="s">
        <v>127</v>
      </c>
      <c r="E139" s="41"/>
      <c r="F139" s="219" t="s">
        <v>483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127</v>
      </c>
      <c r="AU139" s="18" t="s">
        <v>83</v>
      </c>
    </row>
    <row r="140" s="2" customFormat="1">
      <c r="A140" s="39"/>
      <c r="B140" s="40"/>
      <c r="C140" s="41"/>
      <c r="D140" s="223" t="s">
        <v>129</v>
      </c>
      <c r="E140" s="41"/>
      <c r="F140" s="224" t="s">
        <v>484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129</v>
      </c>
      <c r="AU140" s="18" t="s">
        <v>83</v>
      </c>
    </row>
    <row r="141" s="2" customFormat="1" ht="37.8" customHeight="1">
      <c r="A141" s="39"/>
      <c r="B141" s="40"/>
      <c r="C141" s="205" t="s">
        <v>153</v>
      </c>
      <c r="D141" s="205" t="s">
        <v>120</v>
      </c>
      <c r="E141" s="206" t="s">
        <v>485</v>
      </c>
      <c r="F141" s="207" t="s">
        <v>486</v>
      </c>
      <c r="G141" s="208" t="s">
        <v>460</v>
      </c>
      <c r="H141" s="209">
        <v>78.069999999999993</v>
      </c>
      <c r="I141" s="210"/>
      <c r="J141" s="211">
        <f>ROUND(I141*H141,2)</f>
        <v>0</v>
      </c>
      <c r="K141" s="207" t="s">
        <v>124</v>
      </c>
      <c r="L141" s="45"/>
      <c r="M141" s="212" t="s">
        <v>19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143</v>
      </c>
      <c r="AT141" s="216" t="s">
        <v>120</v>
      </c>
      <c r="AU141" s="216" t="s">
        <v>83</v>
      </c>
      <c r="AY141" s="18" t="s">
        <v>117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143</v>
      </c>
      <c r="BM141" s="216" t="s">
        <v>487</v>
      </c>
    </row>
    <row r="142" s="2" customFormat="1">
      <c r="A142" s="39"/>
      <c r="B142" s="40"/>
      <c r="C142" s="41"/>
      <c r="D142" s="218" t="s">
        <v>127</v>
      </c>
      <c r="E142" s="41"/>
      <c r="F142" s="219" t="s">
        <v>488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127</v>
      </c>
      <c r="AU142" s="18" t="s">
        <v>83</v>
      </c>
    </row>
    <row r="143" s="2" customFormat="1">
      <c r="A143" s="39"/>
      <c r="B143" s="40"/>
      <c r="C143" s="41"/>
      <c r="D143" s="223" t="s">
        <v>129</v>
      </c>
      <c r="E143" s="41"/>
      <c r="F143" s="224" t="s">
        <v>489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129</v>
      </c>
      <c r="AU143" s="18" t="s">
        <v>83</v>
      </c>
    </row>
    <row r="144" s="2" customFormat="1" ht="37.8" customHeight="1">
      <c r="A144" s="39"/>
      <c r="B144" s="40"/>
      <c r="C144" s="205" t="s">
        <v>162</v>
      </c>
      <c r="D144" s="205" t="s">
        <v>120</v>
      </c>
      <c r="E144" s="206" t="s">
        <v>490</v>
      </c>
      <c r="F144" s="207" t="s">
        <v>491</v>
      </c>
      <c r="G144" s="208" t="s">
        <v>460</v>
      </c>
      <c r="H144" s="209">
        <v>20.303999999999998</v>
      </c>
      <c r="I144" s="210"/>
      <c r="J144" s="211">
        <f>ROUND(I144*H144,2)</f>
        <v>0</v>
      </c>
      <c r="K144" s="207" t="s">
        <v>124</v>
      </c>
      <c r="L144" s="45"/>
      <c r="M144" s="212" t="s">
        <v>19</v>
      </c>
      <c r="N144" s="213" t="s">
        <v>44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143</v>
      </c>
      <c r="AT144" s="216" t="s">
        <v>120</v>
      </c>
      <c r="AU144" s="216" t="s">
        <v>83</v>
      </c>
      <c r="AY144" s="18" t="s">
        <v>117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81</v>
      </c>
      <c r="BK144" s="217">
        <f>ROUND(I144*H144,2)</f>
        <v>0</v>
      </c>
      <c r="BL144" s="18" t="s">
        <v>143</v>
      </c>
      <c r="BM144" s="216" t="s">
        <v>492</v>
      </c>
    </row>
    <row r="145" s="2" customFormat="1">
      <c r="A145" s="39"/>
      <c r="B145" s="40"/>
      <c r="C145" s="41"/>
      <c r="D145" s="218" t="s">
        <v>127</v>
      </c>
      <c r="E145" s="41"/>
      <c r="F145" s="219" t="s">
        <v>493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127</v>
      </c>
      <c r="AU145" s="18" t="s">
        <v>83</v>
      </c>
    </row>
    <row r="146" s="2" customFormat="1">
      <c r="A146" s="39"/>
      <c r="B146" s="40"/>
      <c r="C146" s="41"/>
      <c r="D146" s="223" t="s">
        <v>129</v>
      </c>
      <c r="E146" s="41"/>
      <c r="F146" s="224" t="s">
        <v>494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129</v>
      </c>
      <c r="AU146" s="18" t="s">
        <v>83</v>
      </c>
    </row>
    <row r="147" s="2" customFormat="1" ht="37.8" customHeight="1">
      <c r="A147" s="39"/>
      <c r="B147" s="40"/>
      <c r="C147" s="205" t="s">
        <v>169</v>
      </c>
      <c r="D147" s="205" t="s">
        <v>120</v>
      </c>
      <c r="E147" s="206" t="s">
        <v>495</v>
      </c>
      <c r="F147" s="207" t="s">
        <v>496</v>
      </c>
      <c r="G147" s="208" t="s">
        <v>460</v>
      </c>
      <c r="H147" s="209">
        <v>78.069999999999993</v>
      </c>
      <c r="I147" s="210"/>
      <c r="J147" s="211">
        <f>ROUND(I147*H147,2)</f>
        <v>0</v>
      </c>
      <c r="K147" s="207" t="s">
        <v>124</v>
      </c>
      <c r="L147" s="45"/>
      <c r="M147" s="212" t="s">
        <v>19</v>
      </c>
      <c r="N147" s="213" t="s">
        <v>44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143</v>
      </c>
      <c r="AT147" s="216" t="s">
        <v>120</v>
      </c>
      <c r="AU147" s="216" t="s">
        <v>83</v>
      </c>
      <c r="AY147" s="18" t="s">
        <v>117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81</v>
      </c>
      <c r="BK147" s="217">
        <f>ROUND(I147*H147,2)</f>
        <v>0</v>
      </c>
      <c r="BL147" s="18" t="s">
        <v>143</v>
      </c>
      <c r="BM147" s="216" t="s">
        <v>497</v>
      </c>
    </row>
    <row r="148" s="2" customFormat="1">
      <c r="A148" s="39"/>
      <c r="B148" s="40"/>
      <c r="C148" s="41"/>
      <c r="D148" s="218" t="s">
        <v>127</v>
      </c>
      <c r="E148" s="41"/>
      <c r="F148" s="219" t="s">
        <v>498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127</v>
      </c>
      <c r="AU148" s="18" t="s">
        <v>83</v>
      </c>
    </row>
    <row r="149" s="2" customFormat="1">
      <c r="A149" s="39"/>
      <c r="B149" s="40"/>
      <c r="C149" s="41"/>
      <c r="D149" s="223" t="s">
        <v>129</v>
      </c>
      <c r="E149" s="41"/>
      <c r="F149" s="224" t="s">
        <v>499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129</v>
      </c>
      <c r="AU149" s="18" t="s">
        <v>83</v>
      </c>
    </row>
    <row r="150" s="2" customFormat="1" ht="24.15" customHeight="1">
      <c r="A150" s="39"/>
      <c r="B150" s="40"/>
      <c r="C150" s="205" t="s">
        <v>175</v>
      </c>
      <c r="D150" s="205" t="s">
        <v>120</v>
      </c>
      <c r="E150" s="206" t="s">
        <v>500</v>
      </c>
      <c r="F150" s="207" t="s">
        <v>501</v>
      </c>
      <c r="G150" s="208" t="s">
        <v>123</v>
      </c>
      <c r="H150" s="209">
        <v>20.199999999999999</v>
      </c>
      <c r="I150" s="210"/>
      <c r="J150" s="211">
        <f>ROUND(I150*H150,2)</f>
        <v>0</v>
      </c>
      <c r="K150" s="207" t="s">
        <v>124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143</v>
      </c>
      <c r="AT150" s="216" t="s">
        <v>120</v>
      </c>
      <c r="AU150" s="216" t="s">
        <v>83</v>
      </c>
      <c r="AY150" s="18" t="s">
        <v>117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143</v>
      </c>
      <c r="BM150" s="216" t="s">
        <v>502</v>
      </c>
    </row>
    <row r="151" s="2" customFormat="1">
      <c r="A151" s="39"/>
      <c r="B151" s="40"/>
      <c r="C151" s="41"/>
      <c r="D151" s="218" t="s">
        <v>127</v>
      </c>
      <c r="E151" s="41"/>
      <c r="F151" s="219" t="s">
        <v>503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127</v>
      </c>
      <c r="AU151" s="18" t="s">
        <v>83</v>
      </c>
    </row>
    <row r="152" s="2" customFormat="1">
      <c r="A152" s="39"/>
      <c r="B152" s="40"/>
      <c r="C152" s="41"/>
      <c r="D152" s="223" t="s">
        <v>129</v>
      </c>
      <c r="E152" s="41"/>
      <c r="F152" s="224" t="s">
        <v>504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129</v>
      </c>
      <c r="AU152" s="18" t="s">
        <v>83</v>
      </c>
    </row>
    <row r="153" s="13" customFormat="1">
      <c r="A153" s="13"/>
      <c r="B153" s="225"/>
      <c r="C153" s="226"/>
      <c r="D153" s="218" t="s">
        <v>131</v>
      </c>
      <c r="E153" s="227" t="s">
        <v>19</v>
      </c>
      <c r="F153" s="228" t="s">
        <v>505</v>
      </c>
      <c r="G153" s="226"/>
      <c r="H153" s="229">
        <v>20.199999999999999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131</v>
      </c>
      <c r="AU153" s="235" t="s">
        <v>83</v>
      </c>
      <c r="AV153" s="13" t="s">
        <v>83</v>
      </c>
      <c r="AW153" s="13" t="s">
        <v>35</v>
      </c>
      <c r="AX153" s="13" t="s">
        <v>81</v>
      </c>
      <c r="AY153" s="235" t="s">
        <v>117</v>
      </c>
    </row>
    <row r="154" s="2" customFormat="1" ht="24.15" customHeight="1">
      <c r="A154" s="39"/>
      <c r="B154" s="40"/>
      <c r="C154" s="205" t="s">
        <v>181</v>
      </c>
      <c r="D154" s="205" t="s">
        <v>120</v>
      </c>
      <c r="E154" s="206" t="s">
        <v>506</v>
      </c>
      <c r="F154" s="207" t="s">
        <v>507</v>
      </c>
      <c r="G154" s="208" t="s">
        <v>123</v>
      </c>
      <c r="H154" s="209">
        <v>122.25</v>
      </c>
      <c r="I154" s="210"/>
      <c r="J154" s="211">
        <f>ROUND(I154*H154,2)</f>
        <v>0</v>
      </c>
      <c r="K154" s="207" t="s">
        <v>124</v>
      </c>
      <c r="L154" s="45"/>
      <c r="M154" s="212" t="s">
        <v>19</v>
      </c>
      <c r="N154" s="213" t="s">
        <v>44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143</v>
      </c>
      <c r="AT154" s="216" t="s">
        <v>120</v>
      </c>
      <c r="AU154" s="216" t="s">
        <v>83</v>
      </c>
      <c r="AY154" s="18" t="s">
        <v>117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81</v>
      </c>
      <c r="BK154" s="217">
        <f>ROUND(I154*H154,2)</f>
        <v>0</v>
      </c>
      <c r="BL154" s="18" t="s">
        <v>143</v>
      </c>
      <c r="BM154" s="216" t="s">
        <v>508</v>
      </c>
    </row>
    <row r="155" s="2" customFormat="1">
      <c r="A155" s="39"/>
      <c r="B155" s="40"/>
      <c r="C155" s="41"/>
      <c r="D155" s="218" t="s">
        <v>127</v>
      </c>
      <c r="E155" s="41"/>
      <c r="F155" s="219" t="s">
        <v>509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127</v>
      </c>
      <c r="AU155" s="18" t="s">
        <v>83</v>
      </c>
    </row>
    <row r="156" s="2" customFormat="1">
      <c r="A156" s="39"/>
      <c r="B156" s="40"/>
      <c r="C156" s="41"/>
      <c r="D156" s="223" t="s">
        <v>129</v>
      </c>
      <c r="E156" s="41"/>
      <c r="F156" s="224" t="s">
        <v>510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129</v>
      </c>
      <c r="AU156" s="18" t="s">
        <v>83</v>
      </c>
    </row>
    <row r="157" s="13" customFormat="1">
      <c r="A157" s="13"/>
      <c r="B157" s="225"/>
      <c r="C157" s="226"/>
      <c r="D157" s="218" t="s">
        <v>131</v>
      </c>
      <c r="E157" s="227" t="s">
        <v>19</v>
      </c>
      <c r="F157" s="228" t="s">
        <v>505</v>
      </c>
      <c r="G157" s="226"/>
      <c r="H157" s="229">
        <v>20.199999999999999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131</v>
      </c>
      <c r="AU157" s="235" t="s">
        <v>83</v>
      </c>
      <c r="AV157" s="13" t="s">
        <v>83</v>
      </c>
      <c r="AW157" s="13" t="s">
        <v>35</v>
      </c>
      <c r="AX157" s="13" t="s">
        <v>73</v>
      </c>
      <c r="AY157" s="235" t="s">
        <v>117</v>
      </c>
    </row>
    <row r="158" s="13" customFormat="1">
      <c r="A158" s="13"/>
      <c r="B158" s="225"/>
      <c r="C158" s="226"/>
      <c r="D158" s="218" t="s">
        <v>131</v>
      </c>
      <c r="E158" s="227" t="s">
        <v>19</v>
      </c>
      <c r="F158" s="228" t="s">
        <v>511</v>
      </c>
      <c r="G158" s="226"/>
      <c r="H158" s="229">
        <v>74.049999999999997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131</v>
      </c>
      <c r="AU158" s="235" t="s">
        <v>83</v>
      </c>
      <c r="AV158" s="13" t="s">
        <v>83</v>
      </c>
      <c r="AW158" s="13" t="s">
        <v>35</v>
      </c>
      <c r="AX158" s="13" t="s">
        <v>73</v>
      </c>
      <c r="AY158" s="235" t="s">
        <v>117</v>
      </c>
    </row>
    <row r="159" s="13" customFormat="1">
      <c r="A159" s="13"/>
      <c r="B159" s="225"/>
      <c r="C159" s="226"/>
      <c r="D159" s="218" t="s">
        <v>131</v>
      </c>
      <c r="E159" s="227" t="s">
        <v>19</v>
      </c>
      <c r="F159" s="228" t="s">
        <v>512</v>
      </c>
      <c r="G159" s="226"/>
      <c r="H159" s="229">
        <v>28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131</v>
      </c>
      <c r="AU159" s="235" t="s">
        <v>83</v>
      </c>
      <c r="AV159" s="13" t="s">
        <v>83</v>
      </c>
      <c r="AW159" s="13" t="s">
        <v>35</v>
      </c>
      <c r="AX159" s="13" t="s">
        <v>73</v>
      </c>
      <c r="AY159" s="235" t="s">
        <v>117</v>
      </c>
    </row>
    <row r="160" s="14" customFormat="1">
      <c r="A160" s="14"/>
      <c r="B160" s="246"/>
      <c r="C160" s="247"/>
      <c r="D160" s="218" t="s">
        <v>131</v>
      </c>
      <c r="E160" s="248" t="s">
        <v>19</v>
      </c>
      <c r="F160" s="249" t="s">
        <v>356</v>
      </c>
      <c r="G160" s="247"/>
      <c r="H160" s="250">
        <v>122.25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131</v>
      </c>
      <c r="AU160" s="256" t="s">
        <v>83</v>
      </c>
      <c r="AV160" s="14" t="s">
        <v>143</v>
      </c>
      <c r="AW160" s="14" t="s">
        <v>35</v>
      </c>
      <c r="AX160" s="14" t="s">
        <v>81</v>
      </c>
      <c r="AY160" s="256" t="s">
        <v>117</v>
      </c>
    </row>
    <row r="161" s="2" customFormat="1" ht="33" customHeight="1">
      <c r="A161" s="39"/>
      <c r="B161" s="40"/>
      <c r="C161" s="205" t="s">
        <v>187</v>
      </c>
      <c r="D161" s="205" t="s">
        <v>120</v>
      </c>
      <c r="E161" s="206" t="s">
        <v>513</v>
      </c>
      <c r="F161" s="207" t="s">
        <v>514</v>
      </c>
      <c r="G161" s="208" t="s">
        <v>156</v>
      </c>
      <c r="H161" s="209">
        <v>34.454000000000001</v>
      </c>
      <c r="I161" s="210"/>
      <c r="J161" s="211">
        <f>ROUND(I161*H161,2)</f>
        <v>0</v>
      </c>
      <c r="K161" s="207" t="s">
        <v>124</v>
      </c>
      <c r="L161" s="45"/>
      <c r="M161" s="212" t="s">
        <v>19</v>
      </c>
      <c r="N161" s="213" t="s">
        <v>44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143</v>
      </c>
      <c r="AT161" s="216" t="s">
        <v>120</v>
      </c>
      <c r="AU161" s="216" t="s">
        <v>83</v>
      </c>
      <c r="AY161" s="18" t="s">
        <v>117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81</v>
      </c>
      <c r="BK161" s="217">
        <f>ROUND(I161*H161,2)</f>
        <v>0</v>
      </c>
      <c r="BL161" s="18" t="s">
        <v>143</v>
      </c>
      <c r="BM161" s="216" t="s">
        <v>515</v>
      </c>
    </row>
    <row r="162" s="2" customFormat="1">
      <c r="A162" s="39"/>
      <c r="B162" s="40"/>
      <c r="C162" s="41"/>
      <c r="D162" s="218" t="s">
        <v>127</v>
      </c>
      <c r="E162" s="41"/>
      <c r="F162" s="219" t="s">
        <v>516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127</v>
      </c>
      <c r="AU162" s="18" t="s">
        <v>83</v>
      </c>
    </row>
    <row r="163" s="2" customFormat="1">
      <c r="A163" s="39"/>
      <c r="B163" s="40"/>
      <c r="C163" s="41"/>
      <c r="D163" s="223" t="s">
        <v>129</v>
      </c>
      <c r="E163" s="41"/>
      <c r="F163" s="224" t="s">
        <v>517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129</v>
      </c>
      <c r="AU163" s="18" t="s">
        <v>83</v>
      </c>
    </row>
    <row r="164" s="2" customFormat="1" ht="16.5" customHeight="1">
      <c r="A164" s="39"/>
      <c r="B164" s="40"/>
      <c r="C164" s="205" t="s">
        <v>8</v>
      </c>
      <c r="D164" s="205" t="s">
        <v>120</v>
      </c>
      <c r="E164" s="206" t="s">
        <v>518</v>
      </c>
      <c r="F164" s="207" t="s">
        <v>519</v>
      </c>
      <c r="G164" s="208" t="s">
        <v>460</v>
      </c>
      <c r="H164" s="209">
        <v>139.52199999999999</v>
      </c>
      <c r="I164" s="210"/>
      <c r="J164" s="211">
        <f>ROUND(I164*H164,2)</f>
        <v>0</v>
      </c>
      <c r="K164" s="207" t="s">
        <v>124</v>
      </c>
      <c r="L164" s="45"/>
      <c r="M164" s="212" t="s">
        <v>19</v>
      </c>
      <c r="N164" s="213" t="s">
        <v>44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143</v>
      </c>
      <c r="AT164" s="216" t="s">
        <v>120</v>
      </c>
      <c r="AU164" s="216" t="s">
        <v>83</v>
      </c>
      <c r="AY164" s="18" t="s">
        <v>117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143</v>
      </c>
      <c r="BM164" s="216" t="s">
        <v>520</v>
      </c>
    </row>
    <row r="165" s="2" customFormat="1">
      <c r="A165" s="39"/>
      <c r="B165" s="40"/>
      <c r="C165" s="41"/>
      <c r="D165" s="218" t="s">
        <v>127</v>
      </c>
      <c r="E165" s="41"/>
      <c r="F165" s="219" t="s">
        <v>521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127</v>
      </c>
      <c r="AU165" s="18" t="s">
        <v>83</v>
      </c>
    </row>
    <row r="166" s="2" customFormat="1">
      <c r="A166" s="39"/>
      <c r="B166" s="40"/>
      <c r="C166" s="41"/>
      <c r="D166" s="223" t="s">
        <v>129</v>
      </c>
      <c r="E166" s="41"/>
      <c r="F166" s="224" t="s">
        <v>522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129</v>
      </c>
      <c r="AU166" s="18" t="s">
        <v>83</v>
      </c>
    </row>
    <row r="167" s="13" customFormat="1">
      <c r="A167" s="13"/>
      <c r="B167" s="225"/>
      <c r="C167" s="226"/>
      <c r="D167" s="218" t="s">
        <v>131</v>
      </c>
      <c r="E167" s="227" t="s">
        <v>19</v>
      </c>
      <c r="F167" s="228" t="s">
        <v>523</v>
      </c>
      <c r="G167" s="226"/>
      <c r="H167" s="229">
        <v>29.378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131</v>
      </c>
      <c r="AU167" s="235" t="s">
        <v>83</v>
      </c>
      <c r="AV167" s="13" t="s">
        <v>83</v>
      </c>
      <c r="AW167" s="13" t="s">
        <v>35</v>
      </c>
      <c r="AX167" s="13" t="s">
        <v>73</v>
      </c>
      <c r="AY167" s="235" t="s">
        <v>117</v>
      </c>
    </row>
    <row r="168" s="13" customFormat="1">
      <c r="A168" s="13"/>
      <c r="B168" s="225"/>
      <c r="C168" s="226"/>
      <c r="D168" s="218" t="s">
        <v>131</v>
      </c>
      <c r="E168" s="227" t="s">
        <v>19</v>
      </c>
      <c r="F168" s="228" t="s">
        <v>524</v>
      </c>
      <c r="G168" s="226"/>
      <c r="H168" s="229">
        <v>78.069999999999993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131</v>
      </c>
      <c r="AU168" s="235" t="s">
        <v>83</v>
      </c>
      <c r="AV168" s="13" t="s">
        <v>83</v>
      </c>
      <c r="AW168" s="13" t="s">
        <v>35</v>
      </c>
      <c r="AX168" s="13" t="s">
        <v>73</v>
      </c>
      <c r="AY168" s="235" t="s">
        <v>117</v>
      </c>
    </row>
    <row r="169" s="13" customFormat="1">
      <c r="A169" s="13"/>
      <c r="B169" s="225"/>
      <c r="C169" s="226"/>
      <c r="D169" s="218" t="s">
        <v>131</v>
      </c>
      <c r="E169" s="227" t="s">
        <v>19</v>
      </c>
      <c r="F169" s="228" t="s">
        <v>525</v>
      </c>
      <c r="G169" s="226"/>
      <c r="H169" s="229">
        <v>20.303999999999998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131</v>
      </c>
      <c r="AU169" s="235" t="s">
        <v>83</v>
      </c>
      <c r="AV169" s="13" t="s">
        <v>83</v>
      </c>
      <c r="AW169" s="13" t="s">
        <v>35</v>
      </c>
      <c r="AX169" s="13" t="s">
        <v>73</v>
      </c>
      <c r="AY169" s="235" t="s">
        <v>117</v>
      </c>
    </row>
    <row r="170" s="13" customFormat="1">
      <c r="A170" s="13"/>
      <c r="B170" s="225"/>
      <c r="C170" s="226"/>
      <c r="D170" s="218" t="s">
        <v>131</v>
      </c>
      <c r="E170" s="227" t="s">
        <v>19</v>
      </c>
      <c r="F170" s="228" t="s">
        <v>526</v>
      </c>
      <c r="G170" s="226"/>
      <c r="H170" s="229">
        <v>11.77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131</v>
      </c>
      <c r="AU170" s="235" t="s">
        <v>83</v>
      </c>
      <c r="AV170" s="13" t="s">
        <v>83</v>
      </c>
      <c r="AW170" s="13" t="s">
        <v>35</v>
      </c>
      <c r="AX170" s="13" t="s">
        <v>73</v>
      </c>
      <c r="AY170" s="235" t="s">
        <v>117</v>
      </c>
    </row>
    <row r="171" s="14" customFormat="1">
      <c r="A171" s="14"/>
      <c r="B171" s="246"/>
      <c r="C171" s="247"/>
      <c r="D171" s="218" t="s">
        <v>131</v>
      </c>
      <c r="E171" s="248" t="s">
        <v>19</v>
      </c>
      <c r="F171" s="249" t="s">
        <v>356</v>
      </c>
      <c r="G171" s="247"/>
      <c r="H171" s="250">
        <v>139.52199999999999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131</v>
      </c>
      <c r="AU171" s="256" t="s">
        <v>83</v>
      </c>
      <c r="AV171" s="14" t="s">
        <v>143</v>
      </c>
      <c r="AW171" s="14" t="s">
        <v>35</v>
      </c>
      <c r="AX171" s="14" t="s">
        <v>81</v>
      </c>
      <c r="AY171" s="256" t="s">
        <v>117</v>
      </c>
    </row>
    <row r="172" s="2" customFormat="1" ht="24.15" customHeight="1">
      <c r="A172" s="39"/>
      <c r="B172" s="40"/>
      <c r="C172" s="205" t="s">
        <v>198</v>
      </c>
      <c r="D172" s="205" t="s">
        <v>120</v>
      </c>
      <c r="E172" s="206" t="s">
        <v>527</v>
      </c>
      <c r="F172" s="207" t="s">
        <v>528</v>
      </c>
      <c r="G172" s="208" t="s">
        <v>460</v>
      </c>
      <c r="H172" s="209">
        <v>11.77</v>
      </c>
      <c r="I172" s="210"/>
      <c r="J172" s="211">
        <f>ROUND(I172*H172,2)</f>
        <v>0</v>
      </c>
      <c r="K172" s="207" t="s">
        <v>124</v>
      </c>
      <c r="L172" s="45"/>
      <c r="M172" s="212" t="s">
        <v>19</v>
      </c>
      <c r="N172" s="213" t="s">
        <v>44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143</v>
      </c>
      <c r="AT172" s="216" t="s">
        <v>120</v>
      </c>
      <c r="AU172" s="216" t="s">
        <v>83</v>
      </c>
      <c r="AY172" s="18" t="s">
        <v>117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81</v>
      </c>
      <c r="BK172" s="217">
        <f>ROUND(I172*H172,2)</f>
        <v>0</v>
      </c>
      <c r="BL172" s="18" t="s">
        <v>143</v>
      </c>
      <c r="BM172" s="216" t="s">
        <v>529</v>
      </c>
    </row>
    <row r="173" s="2" customFormat="1">
      <c r="A173" s="39"/>
      <c r="B173" s="40"/>
      <c r="C173" s="41"/>
      <c r="D173" s="218" t="s">
        <v>127</v>
      </c>
      <c r="E173" s="41"/>
      <c r="F173" s="219" t="s">
        <v>530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127</v>
      </c>
      <c r="AU173" s="18" t="s">
        <v>83</v>
      </c>
    </row>
    <row r="174" s="2" customFormat="1">
      <c r="A174" s="39"/>
      <c r="B174" s="40"/>
      <c r="C174" s="41"/>
      <c r="D174" s="223" t="s">
        <v>129</v>
      </c>
      <c r="E174" s="41"/>
      <c r="F174" s="224" t="s">
        <v>531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129</v>
      </c>
      <c r="AU174" s="18" t="s">
        <v>83</v>
      </c>
    </row>
    <row r="175" s="13" customFormat="1">
      <c r="A175" s="13"/>
      <c r="B175" s="225"/>
      <c r="C175" s="226"/>
      <c r="D175" s="218" t="s">
        <v>131</v>
      </c>
      <c r="E175" s="227" t="s">
        <v>19</v>
      </c>
      <c r="F175" s="228" t="s">
        <v>477</v>
      </c>
      <c r="G175" s="226"/>
      <c r="H175" s="229">
        <v>2.5049999999999999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131</v>
      </c>
      <c r="AU175" s="235" t="s">
        <v>83</v>
      </c>
      <c r="AV175" s="13" t="s">
        <v>83</v>
      </c>
      <c r="AW175" s="13" t="s">
        <v>35</v>
      </c>
      <c r="AX175" s="13" t="s">
        <v>73</v>
      </c>
      <c r="AY175" s="235" t="s">
        <v>117</v>
      </c>
    </row>
    <row r="176" s="13" customFormat="1">
      <c r="A176" s="13"/>
      <c r="B176" s="225"/>
      <c r="C176" s="226"/>
      <c r="D176" s="218" t="s">
        <v>131</v>
      </c>
      <c r="E176" s="227" t="s">
        <v>19</v>
      </c>
      <c r="F176" s="228" t="s">
        <v>478</v>
      </c>
      <c r="G176" s="226"/>
      <c r="H176" s="229">
        <v>8.0500000000000007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131</v>
      </c>
      <c r="AU176" s="235" t="s">
        <v>83</v>
      </c>
      <c r="AV176" s="13" t="s">
        <v>83</v>
      </c>
      <c r="AW176" s="13" t="s">
        <v>35</v>
      </c>
      <c r="AX176" s="13" t="s">
        <v>73</v>
      </c>
      <c r="AY176" s="235" t="s">
        <v>117</v>
      </c>
    </row>
    <row r="177" s="13" customFormat="1">
      <c r="A177" s="13"/>
      <c r="B177" s="225"/>
      <c r="C177" s="226"/>
      <c r="D177" s="218" t="s">
        <v>131</v>
      </c>
      <c r="E177" s="227" t="s">
        <v>19</v>
      </c>
      <c r="F177" s="228" t="s">
        <v>479</v>
      </c>
      <c r="G177" s="226"/>
      <c r="H177" s="229">
        <v>1.2150000000000001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131</v>
      </c>
      <c r="AU177" s="235" t="s">
        <v>83</v>
      </c>
      <c r="AV177" s="13" t="s">
        <v>83</v>
      </c>
      <c r="AW177" s="13" t="s">
        <v>35</v>
      </c>
      <c r="AX177" s="13" t="s">
        <v>73</v>
      </c>
      <c r="AY177" s="235" t="s">
        <v>117</v>
      </c>
    </row>
    <row r="178" s="14" customFormat="1">
      <c r="A178" s="14"/>
      <c r="B178" s="246"/>
      <c r="C178" s="247"/>
      <c r="D178" s="218" t="s">
        <v>131</v>
      </c>
      <c r="E178" s="248" t="s">
        <v>19</v>
      </c>
      <c r="F178" s="249" t="s">
        <v>356</v>
      </c>
      <c r="G178" s="247"/>
      <c r="H178" s="250">
        <v>11.77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131</v>
      </c>
      <c r="AU178" s="256" t="s">
        <v>83</v>
      </c>
      <c r="AV178" s="14" t="s">
        <v>143</v>
      </c>
      <c r="AW178" s="14" t="s">
        <v>35</v>
      </c>
      <c r="AX178" s="14" t="s">
        <v>81</v>
      </c>
      <c r="AY178" s="256" t="s">
        <v>117</v>
      </c>
    </row>
    <row r="179" s="2" customFormat="1" ht="33" customHeight="1">
      <c r="A179" s="39"/>
      <c r="B179" s="40"/>
      <c r="C179" s="205" t="s">
        <v>204</v>
      </c>
      <c r="D179" s="205" t="s">
        <v>120</v>
      </c>
      <c r="E179" s="206" t="s">
        <v>532</v>
      </c>
      <c r="F179" s="207" t="s">
        <v>533</v>
      </c>
      <c r="G179" s="208" t="s">
        <v>460</v>
      </c>
      <c r="H179" s="209">
        <v>71.959999999999994</v>
      </c>
      <c r="I179" s="210"/>
      <c r="J179" s="211">
        <f>ROUND(I179*H179,2)</f>
        <v>0</v>
      </c>
      <c r="K179" s="207" t="s">
        <v>124</v>
      </c>
      <c r="L179" s="45"/>
      <c r="M179" s="212" t="s">
        <v>19</v>
      </c>
      <c r="N179" s="213" t="s">
        <v>44</v>
      </c>
      <c r="O179" s="85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143</v>
      </c>
      <c r="AT179" s="216" t="s">
        <v>120</v>
      </c>
      <c r="AU179" s="216" t="s">
        <v>83</v>
      </c>
      <c r="AY179" s="18" t="s">
        <v>117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81</v>
      </c>
      <c r="BK179" s="217">
        <f>ROUND(I179*H179,2)</f>
        <v>0</v>
      </c>
      <c r="BL179" s="18" t="s">
        <v>143</v>
      </c>
      <c r="BM179" s="216" t="s">
        <v>534</v>
      </c>
    </row>
    <row r="180" s="2" customFormat="1">
      <c r="A180" s="39"/>
      <c r="B180" s="40"/>
      <c r="C180" s="41"/>
      <c r="D180" s="218" t="s">
        <v>127</v>
      </c>
      <c r="E180" s="41"/>
      <c r="F180" s="219" t="s">
        <v>535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127</v>
      </c>
      <c r="AU180" s="18" t="s">
        <v>83</v>
      </c>
    </row>
    <row r="181" s="2" customFormat="1">
      <c r="A181" s="39"/>
      <c r="B181" s="40"/>
      <c r="C181" s="41"/>
      <c r="D181" s="223" t="s">
        <v>129</v>
      </c>
      <c r="E181" s="41"/>
      <c r="F181" s="224" t="s">
        <v>536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129</v>
      </c>
      <c r="AU181" s="18" t="s">
        <v>83</v>
      </c>
    </row>
    <row r="182" s="13" customFormat="1">
      <c r="A182" s="13"/>
      <c r="B182" s="225"/>
      <c r="C182" s="226"/>
      <c r="D182" s="218" t="s">
        <v>131</v>
      </c>
      <c r="E182" s="227" t="s">
        <v>19</v>
      </c>
      <c r="F182" s="228" t="s">
        <v>537</v>
      </c>
      <c r="G182" s="226"/>
      <c r="H182" s="229">
        <v>55.537999999999997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131</v>
      </c>
      <c r="AU182" s="235" t="s">
        <v>83</v>
      </c>
      <c r="AV182" s="13" t="s">
        <v>83</v>
      </c>
      <c r="AW182" s="13" t="s">
        <v>35</v>
      </c>
      <c r="AX182" s="13" t="s">
        <v>73</v>
      </c>
      <c r="AY182" s="235" t="s">
        <v>117</v>
      </c>
    </row>
    <row r="183" s="13" customFormat="1">
      <c r="A183" s="13"/>
      <c r="B183" s="225"/>
      <c r="C183" s="226"/>
      <c r="D183" s="218" t="s">
        <v>131</v>
      </c>
      <c r="E183" s="227" t="s">
        <v>19</v>
      </c>
      <c r="F183" s="228" t="s">
        <v>538</v>
      </c>
      <c r="G183" s="226"/>
      <c r="H183" s="229">
        <v>10.6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131</v>
      </c>
      <c r="AU183" s="235" t="s">
        <v>83</v>
      </c>
      <c r="AV183" s="13" t="s">
        <v>83</v>
      </c>
      <c r="AW183" s="13" t="s">
        <v>35</v>
      </c>
      <c r="AX183" s="13" t="s">
        <v>73</v>
      </c>
      <c r="AY183" s="235" t="s">
        <v>117</v>
      </c>
    </row>
    <row r="184" s="13" customFormat="1">
      <c r="A184" s="13"/>
      <c r="B184" s="225"/>
      <c r="C184" s="226"/>
      <c r="D184" s="218" t="s">
        <v>131</v>
      </c>
      <c r="E184" s="227" t="s">
        <v>19</v>
      </c>
      <c r="F184" s="228" t="s">
        <v>539</v>
      </c>
      <c r="G184" s="226"/>
      <c r="H184" s="229">
        <v>5.8220000000000001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131</v>
      </c>
      <c r="AU184" s="235" t="s">
        <v>83</v>
      </c>
      <c r="AV184" s="13" t="s">
        <v>83</v>
      </c>
      <c r="AW184" s="13" t="s">
        <v>35</v>
      </c>
      <c r="AX184" s="13" t="s">
        <v>73</v>
      </c>
      <c r="AY184" s="235" t="s">
        <v>117</v>
      </c>
    </row>
    <row r="185" s="14" customFormat="1">
      <c r="A185" s="14"/>
      <c r="B185" s="246"/>
      <c r="C185" s="247"/>
      <c r="D185" s="218" t="s">
        <v>131</v>
      </c>
      <c r="E185" s="248" t="s">
        <v>19</v>
      </c>
      <c r="F185" s="249" t="s">
        <v>356</v>
      </c>
      <c r="G185" s="247"/>
      <c r="H185" s="250">
        <v>71.959999999999994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131</v>
      </c>
      <c r="AU185" s="256" t="s">
        <v>83</v>
      </c>
      <c r="AV185" s="14" t="s">
        <v>143</v>
      </c>
      <c r="AW185" s="14" t="s">
        <v>35</v>
      </c>
      <c r="AX185" s="14" t="s">
        <v>81</v>
      </c>
      <c r="AY185" s="256" t="s">
        <v>117</v>
      </c>
    </row>
    <row r="186" s="2" customFormat="1" ht="24.15" customHeight="1">
      <c r="A186" s="39"/>
      <c r="B186" s="40"/>
      <c r="C186" s="205" t="s">
        <v>212</v>
      </c>
      <c r="D186" s="205" t="s">
        <v>120</v>
      </c>
      <c r="E186" s="206" t="s">
        <v>540</v>
      </c>
      <c r="F186" s="207" t="s">
        <v>541</v>
      </c>
      <c r="G186" s="208" t="s">
        <v>123</v>
      </c>
      <c r="H186" s="209">
        <v>78.420000000000002</v>
      </c>
      <c r="I186" s="210"/>
      <c r="J186" s="211">
        <f>ROUND(I186*H186,2)</f>
        <v>0</v>
      </c>
      <c r="K186" s="207" t="s">
        <v>124</v>
      </c>
      <c r="L186" s="45"/>
      <c r="M186" s="212" t="s">
        <v>19</v>
      </c>
      <c r="N186" s="213" t="s">
        <v>44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143</v>
      </c>
      <c r="AT186" s="216" t="s">
        <v>120</v>
      </c>
      <c r="AU186" s="216" t="s">
        <v>83</v>
      </c>
      <c r="AY186" s="18" t="s">
        <v>117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81</v>
      </c>
      <c r="BK186" s="217">
        <f>ROUND(I186*H186,2)</f>
        <v>0</v>
      </c>
      <c r="BL186" s="18" t="s">
        <v>143</v>
      </c>
      <c r="BM186" s="216" t="s">
        <v>542</v>
      </c>
    </row>
    <row r="187" s="2" customFormat="1">
      <c r="A187" s="39"/>
      <c r="B187" s="40"/>
      <c r="C187" s="41"/>
      <c r="D187" s="218" t="s">
        <v>127</v>
      </c>
      <c r="E187" s="41"/>
      <c r="F187" s="219" t="s">
        <v>543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127</v>
      </c>
      <c r="AU187" s="18" t="s">
        <v>83</v>
      </c>
    </row>
    <row r="188" s="2" customFormat="1">
      <c r="A188" s="39"/>
      <c r="B188" s="40"/>
      <c r="C188" s="41"/>
      <c r="D188" s="223" t="s">
        <v>129</v>
      </c>
      <c r="E188" s="41"/>
      <c r="F188" s="224" t="s">
        <v>544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129</v>
      </c>
      <c r="AU188" s="18" t="s">
        <v>83</v>
      </c>
    </row>
    <row r="189" s="13" customFormat="1">
      <c r="A189" s="13"/>
      <c r="B189" s="225"/>
      <c r="C189" s="226"/>
      <c r="D189" s="218" t="s">
        <v>131</v>
      </c>
      <c r="E189" s="227" t="s">
        <v>19</v>
      </c>
      <c r="F189" s="228" t="s">
        <v>545</v>
      </c>
      <c r="G189" s="226"/>
      <c r="H189" s="229">
        <v>58.219999999999999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131</v>
      </c>
      <c r="AU189" s="235" t="s">
        <v>83</v>
      </c>
      <c r="AV189" s="13" t="s">
        <v>83</v>
      </c>
      <c r="AW189" s="13" t="s">
        <v>35</v>
      </c>
      <c r="AX189" s="13" t="s">
        <v>73</v>
      </c>
      <c r="AY189" s="235" t="s">
        <v>117</v>
      </c>
    </row>
    <row r="190" s="13" customFormat="1">
      <c r="A190" s="13"/>
      <c r="B190" s="225"/>
      <c r="C190" s="226"/>
      <c r="D190" s="218" t="s">
        <v>131</v>
      </c>
      <c r="E190" s="227" t="s">
        <v>19</v>
      </c>
      <c r="F190" s="228" t="s">
        <v>505</v>
      </c>
      <c r="G190" s="226"/>
      <c r="H190" s="229">
        <v>20.199999999999999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131</v>
      </c>
      <c r="AU190" s="235" t="s">
        <v>83</v>
      </c>
      <c r="AV190" s="13" t="s">
        <v>83</v>
      </c>
      <c r="AW190" s="13" t="s">
        <v>35</v>
      </c>
      <c r="AX190" s="13" t="s">
        <v>73</v>
      </c>
      <c r="AY190" s="235" t="s">
        <v>117</v>
      </c>
    </row>
    <row r="191" s="14" customFormat="1">
      <c r="A191" s="14"/>
      <c r="B191" s="246"/>
      <c r="C191" s="247"/>
      <c r="D191" s="218" t="s">
        <v>131</v>
      </c>
      <c r="E191" s="248" t="s">
        <v>19</v>
      </c>
      <c r="F191" s="249" t="s">
        <v>356</v>
      </c>
      <c r="G191" s="247"/>
      <c r="H191" s="250">
        <v>78.420000000000002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131</v>
      </c>
      <c r="AU191" s="256" t="s">
        <v>83</v>
      </c>
      <c r="AV191" s="14" t="s">
        <v>143</v>
      </c>
      <c r="AW191" s="14" t="s">
        <v>35</v>
      </c>
      <c r="AX191" s="14" t="s">
        <v>81</v>
      </c>
      <c r="AY191" s="256" t="s">
        <v>117</v>
      </c>
    </row>
    <row r="192" s="2" customFormat="1" ht="16.5" customHeight="1">
      <c r="A192" s="39"/>
      <c r="B192" s="40"/>
      <c r="C192" s="205" t="s">
        <v>125</v>
      </c>
      <c r="D192" s="205" t="s">
        <v>120</v>
      </c>
      <c r="E192" s="206" t="s">
        <v>546</v>
      </c>
      <c r="F192" s="207" t="s">
        <v>547</v>
      </c>
      <c r="G192" s="208" t="s">
        <v>123</v>
      </c>
      <c r="H192" s="209">
        <v>78.420000000000002</v>
      </c>
      <c r="I192" s="210"/>
      <c r="J192" s="211">
        <f>ROUND(I192*H192,2)</f>
        <v>0</v>
      </c>
      <c r="K192" s="207" t="s">
        <v>124</v>
      </c>
      <c r="L192" s="45"/>
      <c r="M192" s="212" t="s">
        <v>19</v>
      </c>
      <c r="N192" s="213" t="s">
        <v>44</v>
      </c>
      <c r="O192" s="85"/>
      <c r="P192" s="214">
        <f>O192*H192</f>
        <v>0</v>
      </c>
      <c r="Q192" s="214">
        <v>0.0012700000000000001</v>
      </c>
      <c r="R192" s="214">
        <f>Q192*H192</f>
        <v>0.099593400000000012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143</v>
      </c>
      <c r="AT192" s="216" t="s">
        <v>120</v>
      </c>
      <c r="AU192" s="216" t="s">
        <v>83</v>
      </c>
      <c r="AY192" s="18" t="s">
        <v>117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81</v>
      </c>
      <c r="BK192" s="217">
        <f>ROUND(I192*H192,2)</f>
        <v>0</v>
      </c>
      <c r="BL192" s="18" t="s">
        <v>143</v>
      </c>
      <c r="BM192" s="216" t="s">
        <v>548</v>
      </c>
    </row>
    <row r="193" s="2" customFormat="1">
      <c r="A193" s="39"/>
      <c r="B193" s="40"/>
      <c r="C193" s="41"/>
      <c r="D193" s="218" t="s">
        <v>127</v>
      </c>
      <c r="E193" s="41"/>
      <c r="F193" s="219" t="s">
        <v>547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127</v>
      </c>
      <c r="AU193" s="18" t="s">
        <v>83</v>
      </c>
    </row>
    <row r="194" s="2" customFormat="1">
      <c r="A194" s="39"/>
      <c r="B194" s="40"/>
      <c r="C194" s="41"/>
      <c r="D194" s="223" t="s">
        <v>129</v>
      </c>
      <c r="E194" s="41"/>
      <c r="F194" s="224" t="s">
        <v>549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129</v>
      </c>
      <c r="AU194" s="18" t="s">
        <v>83</v>
      </c>
    </row>
    <row r="195" s="13" customFormat="1">
      <c r="A195" s="13"/>
      <c r="B195" s="225"/>
      <c r="C195" s="226"/>
      <c r="D195" s="218" t="s">
        <v>131</v>
      </c>
      <c r="E195" s="227" t="s">
        <v>19</v>
      </c>
      <c r="F195" s="228" t="s">
        <v>545</v>
      </c>
      <c r="G195" s="226"/>
      <c r="H195" s="229">
        <v>58.219999999999999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131</v>
      </c>
      <c r="AU195" s="235" t="s">
        <v>83</v>
      </c>
      <c r="AV195" s="13" t="s">
        <v>83</v>
      </c>
      <c r="AW195" s="13" t="s">
        <v>35</v>
      </c>
      <c r="AX195" s="13" t="s">
        <v>73</v>
      </c>
      <c r="AY195" s="235" t="s">
        <v>117</v>
      </c>
    </row>
    <row r="196" s="13" customFormat="1">
      <c r="A196" s="13"/>
      <c r="B196" s="225"/>
      <c r="C196" s="226"/>
      <c r="D196" s="218" t="s">
        <v>131</v>
      </c>
      <c r="E196" s="227" t="s">
        <v>19</v>
      </c>
      <c r="F196" s="228" t="s">
        <v>505</v>
      </c>
      <c r="G196" s="226"/>
      <c r="H196" s="229">
        <v>20.199999999999999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131</v>
      </c>
      <c r="AU196" s="235" t="s">
        <v>83</v>
      </c>
      <c r="AV196" s="13" t="s">
        <v>83</v>
      </c>
      <c r="AW196" s="13" t="s">
        <v>35</v>
      </c>
      <c r="AX196" s="13" t="s">
        <v>73</v>
      </c>
      <c r="AY196" s="235" t="s">
        <v>117</v>
      </c>
    </row>
    <row r="197" s="14" customFormat="1">
      <c r="A197" s="14"/>
      <c r="B197" s="246"/>
      <c r="C197" s="247"/>
      <c r="D197" s="218" t="s">
        <v>131</v>
      </c>
      <c r="E197" s="248" t="s">
        <v>19</v>
      </c>
      <c r="F197" s="249" t="s">
        <v>356</v>
      </c>
      <c r="G197" s="247"/>
      <c r="H197" s="250">
        <v>78.420000000000002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131</v>
      </c>
      <c r="AU197" s="256" t="s">
        <v>83</v>
      </c>
      <c r="AV197" s="14" t="s">
        <v>143</v>
      </c>
      <c r="AW197" s="14" t="s">
        <v>35</v>
      </c>
      <c r="AX197" s="14" t="s">
        <v>81</v>
      </c>
      <c r="AY197" s="256" t="s">
        <v>117</v>
      </c>
    </row>
    <row r="198" s="2" customFormat="1" ht="16.5" customHeight="1">
      <c r="A198" s="39"/>
      <c r="B198" s="40"/>
      <c r="C198" s="236" t="s">
        <v>224</v>
      </c>
      <c r="D198" s="236" t="s">
        <v>133</v>
      </c>
      <c r="E198" s="237" t="s">
        <v>550</v>
      </c>
      <c r="F198" s="238" t="s">
        <v>551</v>
      </c>
      <c r="G198" s="239" t="s">
        <v>552</v>
      </c>
      <c r="H198" s="240">
        <v>1.9610000000000001</v>
      </c>
      <c r="I198" s="241"/>
      <c r="J198" s="242">
        <f>ROUND(I198*H198,2)</f>
        <v>0</v>
      </c>
      <c r="K198" s="238" t="s">
        <v>124</v>
      </c>
      <c r="L198" s="243"/>
      <c r="M198" s="244" t="s">
        <v>19</v>
      </c>
      <c r="N198" s="245" t="s">
        <v>44</v>
      </c>
      <c r="O198" s="85"/>
      <c r="P198" s="214">
        <f>O198*H198</f>
        <v>0</v>
      </c>
      <c r="Q198" s="214">
        <v>0.001</v>
      </c>
      <c r="R198" s="214">
        <f>Q198*H198</f>
        <v>0.0019610000000000001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169</v>
      </c>
      <c r="AT198" s="216" t="s">
        <v>133</v>
      </c>
      <c r="AU198" s="216" t="s">
        <v>83</v>
      </c>
      <c r="AY198" s="18" t="s">
        <v>117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81</v>
      </c>
      <c r="BK198" s="217">
        <f>ROUND(I198*H198,2)</f>
        <v>0</v>
      </c>
      <c r="BL198" s="18" t="s">
        <v>143</v>
      </c>
      <c r="BM198" s="216" t="s">
        <v>553</v>
      </c>
    </row>
    <row r="199" s="2" customFormat="1">
      <c r="A199" s="39"/>
      <c r="B199" s="40"/>
      <c r="C199" s="41"/>
      <c r="D199" s="218" t="s">
        <v>127</v>
      </c>
      <c r="E199" s="41"/>
      <c r="F199" s="219" t="s">
        <v>551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127</v>
      </c>
      <c r="AU199" s="18" t="s">
        <v>83</v>
      </c>
    </row>
    <row r="200" s="13" customFormat="1">
      <c r="A200" s="13"/>
      <c r="B200" s="225"/>
      <c r="C200" s="226"/>
      <c r="D200" s="218" t="s">
        <v>131</v>
      </c>
      <c r="E200" s="226"/>
      <c r="F200" s="228" t="s">
        <v>554</v>
      </c>
      <c r="G200" s="226"/>
      <c r="H200" s="229">
        <v>1.9610000000000001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131</v>
      </c>
      <c r="AU200" s="235" t="s">
        <v>83</v>
      </c>
      <c r="AV200" s="13" t="s">
        <v>83</v>
      </c>
      <c r="AW200" s="13" t="s">
        <v>4</v>
      </c>
      <c r="AX200" s="13" t="s">
        <v>81</v>
      </c>
      <c r="AY200" s="235" t="s">
        <v>117</v>
      </c>
    </row>
    <row r="201" s="12" customFormat="1" ht="22.8" customHeight="1">
      <c r="A201" s="12"/>
      <c r="B201" s="189"/>
      <c r="C201" s="190"/>
      <c r="D201" s="191" t="s">
        <v>72</v>
      </c>
      <c r="E201" s="203" t="s">
        <v>83</v>
      </c>
      <c r="F201" s="203" t="s">
        <v>555</v>
      </c>
      <c r="G201" s="190"/>
      <c r="H201" s="190"/>
      <c r="I201" s="193"/>
      <c r="J201" s="204">
        <f>BK201</f>
        <v>0</v>
      </c>
      <c r="K201" s="190"/>
      <c r="L201" s="195"/>
      <c r="M201" s="196"/>
      <c r="N201" s="197"/>
      <c r="O201" s="197"/>
      <c r="P201" s="198">
        <f>SUM(P202:P229)</f>
        <v>0</v>
      </c>
      <c r="Q201" s="197"/>
      <c r="R201" s="198">
        <f>SUM(R202:R229)</f>
        <v>164.51568571999999</v>
      </c>
      <c r="S201" s="197"/>
      <c r="T201" s="199">
        <f>SUM(T202:T229)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0" t="s">
        <v>81</v>
      </c>
      <c r="AT201" s="201" t="s">
        <v>72</v>
      </c>
      <c r="AU201" s="201" t="s">
        <v>81</v>
      </c>
      <c r="AY201" s="200" t="s">
        <v>117</v>
      </c>
      <c r="BK201" s="202">
        <f>SUM(BK202:BK229)</f>
        <v>0</v>
      </c>
    </row>
    <row r="202" s="2" customFormat="1" ht="24.15" customHeight="1">
      <c r="A202" s="39"/>
      <c r="B202" s="40"/>
      <c r="C202" s="205" t="s">
        <v>231</v>
      </c>
      <c r="D202" s="205" t="s">
        <v>120</v>
      </c>
      <c r="E202" s="206" t="s">
        <v>556</v>
      </c>
      <c r="F202" s="207" t="s">
        <v>557</v>
      </c>
      <c r="G202" s="208" t="s">
        <v>460</v>
      </c>
      <c r="H202" s="209">
        <v>26.007999999999999</v>
      </c>
      <c r="I202" s="210"/>
      <c r="J202" s="211">
        <f>ROUND(I202*H202,2)</f>
        <v>0</v>
      </c>
      <c r="K202" s="207" t="s">
        <v>124</v>
      </c>
      <c r="L202" s="45"/>
      <c r="M202" s="212" t="s">
        <v>19</v>
      </c>
      <c r="N202" s="213" t="s">
        <v>44</v>
      </c>
      <c r="O202" s="85"/>
      <c r="P202" s="214">
        <f>O202*H202</f>
        <v>0</v>
      </c>
      <c r="Q202" s="214">
        <v>1.98</v>
      </c>
      <c r="R202" s="214">
        <f>Q202*H202</f>
        <v>51.495840000000001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143</v>
      </c>
      <c r="AT202" s="216" t="s">
        <v>120</v>
      </c>
      <c r="AU202" s="216" t="s">
        <v>83</v>
      </c>
      <c r="AY202" s="18" t="s">
        <v>117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81</v>
      </c>
      <c r="BK202" s="217">
        <f>ROUND(I202*H202,2)</f>
        <v>0</v>
      </c>
      <c r="BL202" s="18" t="s">
        <v>143</v>
      </c>
      <c r="BM202" s="216" t="s">
        <v>558</v>
      </c>
    </row>
    <row r="203" s="2" customFormat="1">
      <c r="A203" s="39"/>
      <c r="B203" s="40"/>
      <c r="C203" s="41"/>
      <c r="D203" s="218" t="s">
        <v>127</v>
      </c>
      <c r="E203" s="41"/>
      <c r="F203" s="219" t="s">
        <v>559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127</v>
      </c>
      <c r="AU203" s="18" t="s">
        <v>83</v>
      </c>
    </row>
    <row r="204" s="2" customFormat="1">
      <c r="A204" s="39"/>
      <c r="B204" s="40"/>
      <c r="C204" s="41"/>
      <c r="D204" s="223" t="s">
        <v>129</v>
      </c>
      <c r="E204" s="41"/>
      <c r="F204" s="224" t="s">
        <v>560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129</v>
      </c>
      <c r="AU204" s="18" t="s">
        <v>83</v>
      </c>
    </row>
    <row r="205" s="13" customFormat="1">
      <c r="A205" s="13"/>
      <c r="B205" s="225"/>
      <c r="C205" s="226"/>
      <c r="D205" s="218" t="s">
        <v>131</v>
      </c>
      <c r="E205" s="227" t="s">
        <v>19</v>
      </c>
      <c r="F205" s="228" t="s">
        <v>561</v>
      </c>
      <c r="G205" s="226"/>
      <c r="H205" s="229">
        <v>24.396999999999998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131</v>
      </c>
      <c r="AU205" s="235" t="s">
        <v>83</v>
      </c>
      <c r="AV205" s="13" t="s">
        <v>83</v>
      </c>
      <c r="AW205" s="13" t="s">
        <v>35</v>
      </c>
      <c r="AX205" s="13" t="s">
        <v>73</v>
      </c>
      <c r="AY205" s="235" t="s">
        <v>117</v>
      </c>
    </row>
    <row r="206" s="13" customFormat="1">
      <c r="A206" s="13"/>
      <c r="B206" s="225"/>
      <c r="C206" s="226"/>
      <c r="D206" s="218" t="s">
        <v>131</v>
      </c>
      <c r="E206" s="227" t="s">
        <v>19</v>
      </c>
      <c r="F206" s="228" t="s">
        <v>562</v>
      </c>
      <c r="G206" s="226"/>
      <c r="H206" s="229">
        <v>1.026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131</v>
      </c>
      <c r="AU206" s="235" t="s">
        <v>83</v>
      </c>
      <c r="AV206" s="13" t="s">
        <v>83</v>
      </c>
      <c r="AW206" s="13" t="s">
        <v>35</v>
      </c>
      <c r="AX206" s="13" t="s">
        <v>73</v>
      </c>
      <c r="AY206" s="235" t="s">
        <v>117</v>
      </c>
    </row>
    <row r="207" s="13" customFormat="1">
      <c r="A207" s="13"/>
      <c r="B207" s="225"/>
      <c r="C207" s="226"/>
      <c r="D207" s="218" t="s">
        <v>131</v>
      </c>
      <c r="E207" s="227" t="s">
        <v>19</v>
      </c>
      <c r="F207" s="228" t="s">
        <v>563</v>
      </c>
      <c r="G207" s="226"/>
      <c r="H207" s="229">
        <v>0.58499999999999996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131</v>
      </c>
      <c r="AU207" s="235" t="s">
        <v>83</v>
      </c>
      <c r="AV207" s="13" t="s">
        <v>83</v>
      </c>
      <c r="AW207" s="13" t="s">
        <v>35</v>
      </c>
      <c r="AX207" s="13" t="s">
        <v>73</v>
      </c>
      <c r="AY207" s="235" t="s">
        <v>117</v>
      </c>
    </row>
    <row r="208" s="14" customFormat="1">
      <c r="A208" s="14"/>
      <c r="B208" s="246"/>
      <c r="C208" s="247"/>
      <c r="D208" s="218" t="s">
        <v>131</v>
      </c>
      <c r="E208" s="248" t="s">
        <v>19</v>
      </c>
      <c r="F208" s="249" t="s">
        <v>356</v>
      </c>
      <c r="G208" s="247"/>
      <c r="H208" s="250">
        <v>26.007999999999999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131</v>
      </c>
      <c r="AU208" s="256" t="s">
        <v>83</v>
      </c>
      <c r="AV208" s="14" t="s">
        <v>143</v>
      </c>
      <c r="AW208" s="14" t="s">
        <v>35</v>
      </c>
      <c r="AX208" s="14" t="s">
        <v>81</v>
      </c>
      <c r="AY208" s="256" t="s">
        <v>117</v>
      </c>
    </row>
    <row r="209" s="2" customFormat="1" ht="16.5" customHeight="1">
      <c r="A209" s="39"/>
      <c r="B209" s="40"/>
      <c r="C209" s="205" t="s">
        <v>237</v>
      </c>
      <c r="D209" s="205" t="s">
        <v>120</v>
      </c>
      <c r="E209" s="206" t="s">
        <v>564</v>
      </c>
      <c r="F209" s="207" t="s">
        <v>565</v>
      </c>
      <c r="G209" s="208" t="s">
        <v>460</v>
      </c>
      <c r="H209" s="209">
        <v>2.0299999999999998</v>
      </c>
      <c r="I209" s="210"/>
      <c r="J209" s="211">
        <f>ROUND(I209*H209,2)</f>
        <v>0</v>
      </c>
      <c r="K209" s="207" t="s">
        <v>124</v>
      </c>
      <c r="L209" s="45"/>
      <c r="M209" s="212" t="s">
        <v>19</v>
      </c>
      <c r="N209" s="213" t="s">
        <v>44</v>
      </c>
      <c r="O209" s="85"/>
      <c r="P209" s="214">
        <f>O209*H209</f>
        <v>0</v>
      </c>
      <c r="Q209" s="214">
        <v>2.3010199999999998</v>
      </c>
      <c r="R209" s="214">
        <f>Q209*H209</f>
        <v>4.6710705999999993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143</v>
      </c>
      <c r="AT209" s="216" t="s">
        <v>120</v>
      </c>
      <c r="AU209" s="216" t="s">
        <v>83</v>
      </c>
      <c r="AY209" s="18" t="s">
        <v>117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81</v>
      </c>
      <c r="BK209" s="217">
        <f>ROUND(I209*H209,2)</f>
        <v>0</v>
      </c>
      <c r="BL209" s="18" t="s">
        <v>143</v>
      </c>
      <c r="BM209" s="216" t="s">
        <v>566</v>
      </c>
    </row>
    <row r="210" s="2" customFormat="1">
      <c r="A210" s="39"/>
      <c r="B210" s="40"/>
      <c r="C210" s="41"/>
      <c r="D210" s="218" t="s">
        <v>127</v>
      </c>
      <c r="E210" s="41"/>
      <c r="F210" s="219" t="s">
        <v>567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127</v>
      </c>
      <c r="AU210" s="18" t="s">
        <v>83</v>
      </c>
    </row>
    <row r="211" s="2" customFormat="1">
      <c r="A211" s="39"/>
      <c r="B211" s="40"/>
      <c r="C211" s="41"/>
      <c r="D211" s="223" t="s">
        <v>129</v>
      </c>
      <c r="E211" s="41"/>
      <c r="F211" s="224" t="s">
        <v>568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129</v>
      </c>
      <c r="AU211" s="18" t="s">
        <v>83</v>
      </c>
    </row>
    <row r="212" s="13" customFormat="1">
      <c r="A212" s="13"/>
      <c r="B212" s="225"/>
      <c r="C212" s="226"/>
      <c r="D212" s="218" t="s">
        <v>131</v>
      </c>
      <c r="E212" s="227" t="s">
        <v>19</v>
      </c>
      <c r="F212" s="228" t="s">
        <v>569</v>
      </c>
      <c r="G212" s="226"/>
      <c r="H212" s="229">
        <v>2.0299999999999998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131</v>
      </c>
      <c r="AU212" s="235" t="s">
        <v>83</v>
      </c>
      <c r="AV212" s="13" t="s">
        <v>83</v>
      </c>
      <c r="AW212" s="13" t="s">
        <v>35</v>
      </c>
      <c r="AX212" s="13" t="s">
        <v>81</v>
      </c>
      <c r="AY212" s="235" t="s">
        <v>117</v>
      </c>
    </row>
    <row r="213" s="2" customFormat="1" ht="24.15" customHeight="1">
      <c r="A213" s="39"/>
      <c r="B213" s="40"/>
      <c r="C213" s="205" t="s">
        <v>243</v>
      </c>
      <c r="D213" s="205" t="s">
        <v>120</v>
      </c>
      <c r="E213" s="206" t="s">
        <v>570</v>
      </c>
      <c r="F213" s="207" t="s">
        <v>571</v>
      </c>
      <c r="G213" s="208" t="s">
        <v>460</v>
      </c>
      <c r="H213" s="209">
        <v>36.332999999999998</v>
      </c>
      <c r="I213" s="210"/>
      <c r="J213" s="211">
        <f>ROUND(I213*H213,2)</f>
        <v>0</v>
      </c>
      <c r="K213" s="207" t="s">
        <v>124</v>
      </c>
      <c r="L213" s="45"/>
      <c r="M213" s="212" t="s">
        <v>19</v>
      </c>
      <c r="N213" s="213" t="s">
        <v>44</v>
      </c>
      <c r="O213" s="85"/>
      <c r="P213" s="214">
        <f>O213*H213</f>
        <v>0</v>
      </c>
      <c r="Q213" s="214">
        <v>2.3010199999999998</v>
      </c>
      <c r="R213" s="214">
        <f>Q213*H213</f>
        <v>83.602959659999996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143</v>
      </c>
      <c r="AT213" s="216" t="s">
        <v>120</v>
      </c>
      <c r="AU213" s="216" t="s">
        <v>83</v>
      </c>
      <c r="AY213" s="18" t="s">
        <v>117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81</v>
      </c>
      <c r="BK213" s="217">
        <f>ROUND(I213*H213,2)</f>
        <v>0</v>
      </c>
      <c r="BL213" s="18" t="s">
        <v>143</v>
      </c>
      <c r="BM213" s="216" t="s">
        <v>572</v>
      </c>
    </row>
    <row r="214" s="2" customFormat="1">
      <c r="A214" s="39"/>
      <c r="B214" s="40"/>
      <c r="C214" s="41"/>
      <c r="D214" s="218" t="s">
        <v>127</v>
      </c>
      <c r="E214" s="41"/>
      <c r="F214" s="219" t="s">
        <v>573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127</v>
      </c>
      <c r="AU214" s="18" t="s">
        <v>83</v>
      </c>
    </row>
    <row r="215" s="2" customFormat="1">
      <c r="A215" s="39"/>
      <c r="B215" s="40"/>
      <c r="C215" s="41"/>
      <c r="D215" s="223" t="s">
        <v>129</v>
      </c>
      <c r="E215" s="41"/>
      <c r="F215" s="224" t="s">
        <v>574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129</v>
      </c>
      <c r="AU215" s="18" t="s">
        <v>83</v>
      </c>
    </row>
    <row r="216" s="13" customFormat="1">
      <c r="A216" s="13"/>
      <c r="B216" s="225"/>
      <c r="C216" s="226"/>
      <c r="D216" s="218" t="s">
        <v>131</v>
      </c>
      <c r="E216" s="227" t="s">
        <v>19</v>
      </c>
      <c r="F216" s="228" t="s">
        <v>575</v>
      </c>
      <c r="G216" s="226"/>
      <c r="H216" s="229">
        <v>36.332999999999998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131</v>
      </c>
      <c r="AU216" s="235" t="s">
        <v>83</v>
      </c>
      <c r="AV216" s="13" t="s">
        <v>83</v>
      </c>
      <c r="AW216" s="13" t="s">
        <v>35</v>
      </c>
      <c r="AX216" s="13" t="s">
        <v>81</v>
      </c>
      <c r="AY216" s="235" t="s">
        <v>117</v>
      </c>
    </row>
    <row r="217" s="2" customFormat="1" ht="16.5" customHeight="1">
      <c r="A217" s="39"/>
      <c r="B217" s="40"/>
      <c r="C217" s="205" t="s">
        <v>7</v>
      </c>
      <c r="D217" s="205" t="s">
        <v>120</v>
      </c>
      <c r="E217" s="206" t="s">
        <v>576</v>
      </c>
      <c r="F217" s="207" t="s">
        <v>577</v>
      </c>
      <c r="G217" s="208" t="s">
        <v>156</v>
      </c>
      <c r="H217" s="209">
        <v>7.0979999999999999</v>
      </c>
      <c r="I217" s="210"/>
      <c r="J217" s="211">
        <f>ROUND(I217*H217,2)</f>
        <v>0</v>
      </c>
      <c r="K217" s="207" t="s">
        <v>124</v>
      </c>
      <c r="L217" s="45"/>
      <c r="M217" s="212" t="s">
        <v>19</v>
      </c>
      <c r="N217" s="213" t="s">
        <v>44</v>
      </c>
      <c r="O217" s="85"/>
      <c r="P217" s="214">
        <f>O217*H217</f>
        <v>0</v>
      </c>
      <c r="Q217" s="214">
        <v>1.06277</v>
      </c>
      <c r="R217" s="214">
        <f>Q217*H217</f>
        <v>7.5435414600000001</v>
      </c>
      <c r="S217" s="214">
        <v>0</v>
      </c>
      <c r="T217" s="21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143</v>
      </c>
      <c r="AT217" s="216" t="s">
        <v>120</v>
      </c>
      <c r="AU217" s="216" t="s">
        <v>83</v>
      </c>
      <c r="AY217" s="18" t="s">
        <v>117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81</v>
      </c>
      <c r="BK217" s="217">
        <f>ROUND(I217*H217,2)</f>
        <v>0</v>
      </c>
      <c r="BL217" s="18" t="s">
        <v>143</v>
      </c>
      <c r="BM217" s="216" t="s">
        <v>578</v>
      </c>
    </row>
    <row r="218" s="2" customFormat="1">
      <c r="A218" s="39"/>
      <c r="B218" s="40"/>
      <c r="C218" s="41"/>
      <c r="D218" s="218" t="s">
        <v>127</v>
      </c>
      <c r="E218" s="41"/>
      <c r="F218" s="219" t="s">
        <v>579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127</v>
      </c>
      <c r="AU218" s="18" t="s">
        <v>83</v>
      </c>
    </row>
    <row r="219" s="2" customFormat="1">
      <c r="A219" s="39"/>
      <c r="B219" s="40"/>
      <c r="C219" s="41"/>
      <c r="D219" s="223" t="s">
        <v>129</v>
      </c>
      <c r="E219" s="41"/>
      <c r="F219" s="224" t="s">
        <v>580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129</v>
      </c>
      <c r="AU219" s="18" t="s">
        <v>83</v>
      </c>
    </row>
    <row r="220" s="13" customFormat="1">
      <c r="A220" s="13"/>
      <c r="B220" s="225"/>
      <c r="C220" s="226"/>
      <c r="D220" s="218" t="s">
        <v>131</v>
      </c>
      <c r="E220" s="227" t="s">
        <v>19</v>
      </c>
      <c r="F220" s="228" t="s">
        <v>581</v>
      </c>
      <c r="G220" s="226"/>
      <c r="H220" s="229">
        <v>6.4530000000000003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131</v>
      </c>
      <c r="AU220" s="235" t="s">
        <v>83</v>
      </c>
      <c r="AV220" s="13" t="s">
        <v>83</v>
      </c>
      <c r="AW220" s="13" t="s">
        <v>35</v>
      </c>
      <c r="AX220" s="13" t="s">
        <v>81</v>
      </c>
      <c r="AY220" s="235" t="s">
        <v>117</v>
      </c>
    </row>
    <row r="221" s="13" customFormat="1">
      <c r="A221" s="13"/>
      <c r="B221" s="225"/>
      <c r="C221" s="226"/>
      <c r="D221" s="218" t="s">
        <v>131</v>
      </c>
      <c r="E221" s="226"/>
      <c r="F221" s="228" t="s">
        <v>582</v>
      </c>
      <c r="G221" s="226"/>
      <c r="H221" s="229">
        <v>7.0979999999999999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131</v>
      </c>
      <c r="AU221" s="235" t="s">
        <v>83</v>
      </c>
      <c r="AV221" s="13" t="s">
        <v>83</v>
      </c>
      <c r="AW221" s="13" t="s">
        <v>4</v>
      </c>
      <c r="AX221" s="13" t="s">
        <v>81</v>
      </c>
      <c r="AY221" s="235" t="s">
        <v>117</v>
      </c>
    </row>
    <row r="222" s="2" customFormat="1" ht="33" customHeight="1">
      <c r="A222" s="39"/>
      <c r="B222" s="40"/>
      <c r="C222" s="205" t="s">
        <v>254</v>
      </c>
      <c r="D222" s="205" t="s">
        <v>120</v>
      </c>
      <c r="E222" s="206" t="s">
        <v>583</v>
      </c>
      <c r="F222" s="207" t="s">
        <v>584</v>
      </c>
      <c r="G222" s="208" t="s">
        <v>123</v>
      </c>
      <c r="H222" s="209">
        <v>24.359999999999999</v>
      </c>
      <c r="I222" s="210"/>
      <c r="J222" s="211">
        <f>ROUND(I222*H222,2)</f>
        <v>0</v>
      </c>
      <c r="K222" s="207" t="s">
        <v>124</v>
      </c>
      <c r="L222" s="45"/>
      <c r="M222" s="212" t="s">
        <v>19</v>
      </c>
      <c r="N222" s="213" t="s">
        <v>44</v>
      </c>
      <c r="O222" s="85"/>
      <c r="P222" s="214">
        <f>O222*H222</f>
        <v>0</v>
      </c>
      <c r="Q222" s="214">
        <v>0.69347000000000003</v>
      </c>
      <c r="R222" s="214">
        <f>Q222*H222</f>
        <v>16.892929200000001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143</v>
      </c>
      <c r="AT222" s="216" t="s">
        <v>120</v>
      </c>
      <c r="AU222" s="216" t="s">
        <v>83</v>
      </c>
      <c r="AY222" s="18" t="s">
        <v>117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81</v>
      </c>
      <c r="BK222" s="217">
        <f>ROUND(I222*H222,2)</f>
        <v>0</v>
      </c>
      <c r="BL222" s="18" t="s">
        <v>143</v>
      </c>
      <c r="BM222" s="216" t="s">
        <v>585</v>
      </c>
    </row>
    <row r="223" s="2" customFormat="1">
      <c r="A223" s="39"/>
      <c r="B223" s="40"/>
      <c r="C223" s="41"/>
      <c r="D223" s="218" t="s">
        <v>127</v>
      </c>
      <c r="E223" s="41"/>
      <c r="F223" s="219" t="s">
        <v>586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127</v>
      </c>
      <c r="AU223" s="18" t="s">
        <v>83</v>
      </c>
    </row>
    <row r="224" s="2" customFormat="1">
      <c r="A224" s="39"/>
      <c r="B224" s="40"/>
      <c r="C224" s="41"/>
      <c r="D224" s="223" t="s">
        <v>129</v>
      </c>
      <c r="E224" s="41"/>
      <c r="F224" s="224" t="s">
        <v>587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129</v>
      </c>
      <c r="AU224" s="18" t="s">
        <v>83</v>
      </c>
    </row>
    <row r="225" s="13" customFormat="1">
      <c r="A225" s="13"/>
      <c r="B225" s="225"/>
      <c r="C225" s="226"/>
      <c r="D225" s="218" t="s">
        <v>131</v>
      </c>
      <c r="E225" s="227" t="s">
        <v>19</v>
      </c>
      <c r="F225" s="228" t="s">
        <v>588</v>
      </c>
      <c r="G225" s="226"/>
      <c r="H225" s="229">
        <v>24.359999999999999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131</v>
      </c>
      <c r="AU225" s="235" t="s">
        <v>83</v>
      </c>
      <c r="AV225" s="13" t="s">
        <v>83</v>
      </c>
      <c r="AW225" s="13" t="s">
        <v>35</v>
      </c>
      <c r="AX225" s="13" t="s">
        <v>81</v>
      </c>
      <c r="AY225" s="235" t="s">
        <v>117</v>
      </c>
    </row>
    <row r="226" s="2" customFormat="1" ht="24.15" customHeight="1">
      <c r="A226" s="39"/>
      <c r="B226" s="40"/>
      <c r="C226" s="205" t="s">
        <v>260</v>
      </c>
      <c r="D226" s="205" t="s">
        <v>120</v>
      </c>
      <c r="E226" s="206" t="s">
        <v>589</v>
      </c>
      <c r="F226" s="207" t="s">
        <v>590</v>
      </c>
      <c r="G226" s="208" t="s">
        <v>156</v>
      </c>
      <c r="H226" s="209">
        <v>0.29199999999999998</v>
      </c>
      <c r="I226" s="210"/>
      <c r="J226" s="211">
        <f>ROUND(I226*H226,2)</f>
        <v>0</v>
      </c>
      <c r="K226" s="207" t="s">
        <v>124</v>
      </c>
      <c r="L226" s="45"/>
      <c r="M226" s="212" t="s">
        <v>19</v>
      </c>
      <c r="N226" s="213" t="s">
        <v>44</v>
      </c>
      <c r="O226" s="85"/>
      <c r="P226" s="214">
        <f>O226*H226</f>
        <v>0</v>
      </c>
      <c r="Q226" s="214">
        <v>1.0593999999999999</v>
      </c>
      <c r="R226" s="214">
        <f>Q226*H226</f>
        <v>0.30934479999999998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143</v>
      </c>
      <c r="AT226" s="216" t="s">
        <v>120</v>
      </c>
      <c r="AU226" s="216" t="s">
        <v>83</v>
      </c>
      <c r="AY226" s="18" t="s">
        <v>117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81</v>
      </c>
      <c r="BK226" s="217">
        <f>ROUND(I226*H226,2)</f>
        <v>0</v>
      </c>
      <c r="BL226" s="18" t="s">
        <v>143</v>
      </c>
      <c r="BM226" s="216" t="s">
        <v>591</v>
      </c>
    </row>
    <row r="227" s="2" customFormat="1">
      <c r="A227" s="39"/>
      <c r="B227" s="40"/>
      <c r="C227" s="41"/>
      <c r="D227" s="218" t="s">
        <v>127</v>
      </c>
      <c r="E227" s="41"/>
      <c r="F227" s="219" t="s">
        <v>592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127</v>
      </c>
      <c r="AU227" s="18" t="s">
        <v>83</v>
      </c>
    </row>
    <row r="228" s="2" customFormat="1">
      <c r="A228" s="39"/>
      <c r="B228" s="40"/>
      <c r="C228" s="41"/>
      <c r="D228" s="223" t="s">
        <v>129</v>
      </c>
      <c r="E228" s="41"/>
      <c r="F228" s="224" t="s">
        <v>593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129</v>
      </c>
      <c r="AU228" s="18" t="s">
        <v>83</v>
      </c>
    </row>
    <row r="229" s="13" customFormat="1">
      <c r="A229" s="13"/>
      <c r="B229" s="225"/>
      <c r="C229" s="226"/>
      <c r="D229" s="218" t="s">
        <v>131</v>
      </c>
      <c r="E229" s="227" t="s">
        <v>19</v>
      </c>
      <c r="F229" s="228" t="s">
        <v>594</v>
      </c>
      <c r="G229" s="226"/>
      <c r="H229" s="229">
        <v>0.29199999999999998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131</v>
      </c>
      <c r="AU229" s="235" t="s">
        <v>83</v>
      </c>
      <c r="AV229" s="13" t="s">
        <v>83</v>
      </c>
      <c r="AW229" s="13" t="s">
        <v>35</v>
      </c>
      <c r="AX229" s="13" t="s">
        <v>81</v>
      </c>
      <c r="AY229" s="235" t="s">
        <v>117</v>
      </c>
    </row>
    <row r="230" s="12" customFormat="1" ht="22.8" customHeight="1">
      <c r="A230" s="12"/>
      <c r="B230" s="189"/>
      <c r="C230" s="190"/>
      <c r="D230" s="191" t="s">
        <v>72</v>
      </c>
      <c r="E230" s="203" t="s">
        <v>139</v>
      </c>
      <c r="F230" s="203" t="s">
        <v>595</v>
      </c>
      <c r="G230" s="190"/>
      <c r="H230" s="190"/>
      <c r="I230" s="193"/>
      <c r="J230" s="204">
        <f>BK230</f>
        <v>0</v>
      </c>
      <c r="K230" s="190"/>
      <c r="L230" s="195"/>
      <c r="M230" s="196"/>
      <c r="N230" s="197"/>
      <c r="O230" s="197"/>
      <c r="P230" s="198">
        <f>SUM(P231:P320)</f>
        <v>0</v>
      </c>
      <c r="Q230" s="197"/>
      <c r="R230" s="198">
        <f>SUM(R231:R320)</f>
        <v>28.472433769999999</v>
      </c>
      <c r="S230" s="197"/>
      <c r="T230" s="199">
        <f>SUM(T231:T320)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0" t="s">
        <v>81</v>
      </c>
      <c r="AT230" s="201" t="s">
        <v>72</v>
      </c>
      <c r="AU230" s="201" t="s">
        <v>81</v>
      </c>
      <c r="AY230" s="200" t="s">
        <v>117</v>
      </c>
      <c r="BK230" s="202">
        <f>SUM(BK231:BK320)</f>
        <v>0</v>
      </c>
    </row>
    <row r="231" s="2" customFormat="1" ht="24.15" customHeight="1">
      <c r="A231" s="39"/>
      <c r="B231" s="40"/>
      <c r="C231" s="205" t="s">
        <v>268</v>
      </c>
      <c r="D231" s="205" t="s">
        <v>120</v>
      </c>
      <c r="E231" s="206" t="s">
        <v>596</v>
      </c>
      <c r="F231" s="207" t="s">
        <v>597</v>
      </c>
      <c r="G231" s="208" t="s">
        <v>460</v>
      </c>
      <c r="H231" s="209">
        <v>0.108</v>
      </c>
      <c r="I231" s="210"/>
      <c r="J231" s="211">
        <f>ROUND(I231*H231,2)</f>
        <v>0</v>
      </c>
      <c r="K231" s="207" t="s">
        <v>124</v>
      </c>
      <c r="L231" s="45"/>
      <c r="M231" s="212" t="s">
        <v>19</v>
      </c>
      <c r="N231" s="213" t="s">
        <v>44</v>
      </c>
      <c r="O231" s="85"/>
      <c r="P231" s="214">
        <f>O231*H231</f>
        <v>0</v>
      </c>
      <c r="Q231" s="214">
        <v>1.8775</v>
      </c>
      <c r="R231" s="214">
        <f>Q231*H231</f>
        <v>0.20277000000000001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143</v>
      </c>
      <c r="AT231" s="216" t="s">
        <v>120</v>
      </c>
      <c r="AU231" s="216" t="s">
        <v>83</v>
      </c>
      <c r="AY231" s="18" t="s">
        <v>117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81</v>
      </c>
      <c r="BK231" s="217">
        <f>ROUND(I231*H231,2)</f>
        <v>0</v>
      </c>
      <c r="BL231" s="18" t="s">
        <v>143</v>
      </c>
      <c r="BM231" s="216" t="s">
        <v>598</v>
      </c>
    </row>
    <row r="232" s="2" customFormat="1">
      <c r="A232" s="39"/>
      <c r="B232" s="40"/>
      <c r="C232" s="41"/>
      <c r="D232" s="218" t="s">
        <v>127</v>
      </c>
      <c r="E232" s="41"/>
      <c r="F232" s="219" t="s">
        <v>599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127</v>
      </c>
      <c r="AU232" s="18" t="s">
        <v>83</v>
      </c>
    </row>
    <row r="233" s="2" customFormat="1">
      <c r="A233" s="39"/>
      <c r="B233" s="40"/>
      <c r="C233" s="41"/>
      <c r="D233" s="223" t="s">
        <v>129</v>
      </c>
      <c r="E233" s="41"/>
      <c r="F233" s="224" t="s">
        <v>600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129</v>
      </c>
      <c r="AU233" s="18" t="s">
        <v>83</v>
      </c>
    </row>
    <row r="234" s="13" customFormat="1">
      <c r="A234" s="13"/>
      <c r="B234" s="225"/>
      <c r="C234" s="226"/>
      <c r="D234" s="218" t="s">
        <v>131</v>
      </c>
      <c r="E234" s="227" t="s">
        <v>19</v>
      </c>
      <c r="F234" s="228" t="s">
        <v>601</v>
      </c>
      <c r="G234" s="226"/>
      <c r="H234" s="229">
        <v>0.108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131</v>
      </c>
      <c r="AU234" s="235" t="s">
        <v>83</v>
      </c>
      <c r="AV234" s="13" t="s">
        <v>83</v>
      </c>
      <c r="AW234" s="13" t="s">
        <v>35</v>
      </c>
      <c r="AX234" s="13" t="s">
        <v>81</v>
      </c>
      <c r="AY234" s="235" t="s">
        <v>117</v>
      </c>
    </row>
    <row r="235" s="2" customFormat="1" ht="33" customHeight="1">
      <c r="A235" s="39"/>
      <c r="B235" s="40"/>
      <c r="C235" s="205" t="s">
        <v>274</v>
      </c>
      <c r="D235" s="205" t="s">
        <v>120</v>
      </c>
      <c r="E235" s="206" t="s">
        <v>602</v>
      </c>
      <c r="F235" s="207" t="s">
        <v>603</v>
      </c>
      <c r="G235" s="208" t="s">
        <v>460</v>
      </c>
      <c r="H235" s="209">
        <v>0.54000000000000004</v>
      </c>
      <c r="I235" s="210"/>
      <c r="J235" s="211">
        <f>ROUND(I235*H235,2)</f>
        <v>0</v>
      </c>
      <c r="K235" s="207" t="s">
        <v>124</v>
      </c>
      <c r="L235" s="45"/>
      <c r="M235" s="212" t="s">
        <v>19</v>
      </c>
      <c r="N235" s="213" t="s">
        <v>44</v>
      </c>
      <c r="O235" s="85"/>
      <c r="P235" s="214">
        <f>O235*H235</f>
        <v>0</v>
      </c>
      <c r="Q235" s="214">
        <v>1.3271500000000001</v>
      </c>
      <c r="R235" s="214">
        <f>Q235*H235</f>
        <v>0.7166610000000001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143</v>
      </c>
      <c r="AT235" s="216" t="s">
        <v>120</v>
      </c>
      <c r="AU235" s="216" t="s">
        <v>83</v>
      </c>
      <c r="AY235" s="18" t="s">
        <v>117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81</v>
      </c>
      <c r="BK235" s="217">
        <f>ROUND(I235*H235,2)</f>
        <v>0</v>
      </c>
      <c r="BL235" s="18" t="s">
        <v>143</v>
      </c>
      <c r="BM235" s="216" t="s">
        <v>604</v>
      </c>
    </row>
    <row r="236" s="2" customFormat="1">
      <c r="A236" s="39"/>
      <c r="B236" s="40"/>
      <c r="C236" s="41"/>
      <c r="D236" s="218" t="s">
        <v>127</v>
      </c>
      <c r="E236" s="41"/>
      <c r="F236" s="219" t="s">
        <v>605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127</v>
      </c>
      <c r="AU236" s="18" t="s">
        <v>83</v>
      </c>
    </row>
    <row r="237" s="2" customFormat="1">
      <c r="A237" s="39"/>
      <c r="B237" s="40"/>
      <c r="C237" s="41"/>
      <c r="D237" s="223" t="s">
        <v>129</v>
      </c>
      <c r="E237" s="41"/>
      <c r="F237" s="224" t="s">
        <v>606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129</v>
      </c>
      <c r="AU237" s="18" t="s">
        <v>83</v>
      </c>
    </row>
    <row r="238" s="13" customFormat="1">
      <c r="A238" s="13"/>
      <c r="B238" s="225"/>
      <c r="C238" s="226"/>
      <c r="D238" s="218" t="s">
        <v>131</v>
      </c>
      <c r="E238" s="227" t="s">
        <v>19</v>
      </c>
      <c r="F238" s="228" t="s">
        <v>607</v>
      </c>
      <c r="G238" s="226"/>
      <c r="H238" s="229">
        <v>0.54000000000000004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131</v>
      </c>
      <c r="AU238" s="235" t="s">
        <v>83</v>
      </c>
      <c r="AV238" s="13" t="s">
        <v>83</v>
      </c>
      <c r="AW238" s="13" t="s">
        <v>35</v>
      </c>
      <c r="AX238" s="13" t="s">
        <v>81</v>
      </c>
      <c r="AY238" s="235" t="s">
        <v>117</v>
      </c>
    </row>
    <row r="239" s="2" customFormat="1" ht="37.8" customHeight="1">
      <c r="A239" s="39"/>
      <c r="B239" s="40"/>
      <c r="C239" s="205" t="s">
        <v>280</v>
      </c>
      <c r="D239" s="205" t="s">
        <v>120</v>
      </c>
      <c r="E239" s="206" t="s">
        <v>608</v>
      </c>
      <c r="F239" s="207" t="s">
        <v>609</v>
      </c>
      <c r="G239" s="208" t="s">
        <v>123</v>
      </c>
      <c r="H239" s="209">
        <v>12.4</v>
      </c>
      <c r="I239" s="210"/>
      <c r="J239" s="211">
        <f>ROUND(I239*H239,2)</f>
        <v>0</v>
      </c>
      <c r="K239" s="207" t="s">
        <v>124</v>
      </c>
      <c r="L239" s="45"/>
      <c r="M239" s="212" t="s">
        <v>19</v>
      </c>
      <c r="N239" s="213" t="s">
        <v>44</v>
      </c>
      <c r="O239" s="85"/>
      <c r="P239" s="214">
        <f>O239*H239</f>
        <v>0</v>
      </c>
      <c r="Q239" s="214">
        <v>0.15273999999999999</v>
      </c>
      <c r="R239" s="214">
        <f>Q239*H239</f>
        <v>1.8939759999999999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143</v>
      </c>
      <c r="AT239" s="216" t="s">
        <v>120</v>
      </c>
      <c r="AU239" s="216" t="s">
        <v>83</v>
      </c>
      <c r="AY239" s="18" t="s">
        <v>117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81</v>
      </c>
      <c r="BK239" s="217">
        <f>ROUND(I239*H239,2)</f>
        <v>0</v>
      </c>
      <c r="BL239" s="18" t="s">
        <v>143</v>
      </c>
      <c r="BM239" s="216" t="s">
        <v>610</v>
      </c>
    </row>
    <row r="240" s="2" customFormat="1">
      <c r="A240" s="39"/>
      <c r="B240" s="40"/>
      <c r="C240" s="41"/>
      <c r="D240" s="218" t="s">
        <v>127</v>
      </c>
      <c r="E240" s="41"/>
      <c r="F240" s="219" t="s">
        <v>611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127</v>
      </c>
      <c r="AU240" s="18" t="s">
        <v>83</v>
      </c>
    </row>
    <row r="241" s="2" customFormat="1">
      <c r="A241" s="39"/>
      <c r="B241" s="40"/>
      <c r="C241" s="41"/>
      <c r="D241" s="223" t="s">
        <v>129</v>
      </c>
      <c r="E241" s="41"/>
      <c r="F241" s="224" t="s">
        <v>612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129</v>
      </c>
      <c r="AU241" s="18" t="s">
        <v>83</v>
      </c>
    </row>
    <row r="242" s="13" customFormat="1">
      <c r="A242" s="13"/>
      <c r="B242" s="225"/>
      <c r="C242" s="226"/>
      <c r="D242" s="218" t="s">
        <v>131</v>
      </c>
      <c r="E242" s="227" t="s">
        <v>19</v>
      </c>
      <c r="F242" s="228" t="s">
        <v>613</v>
      </c>
      <c r="G242" s="226"/>
      <c r="H242" s="229">
        <v>2.2000000000000002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131</v>
      </c>
      <c r="AU242" s="235" t="s">
        <v>83</v>
      </c>
      <c r="AV242" s="13" t="s">
        <v>83</v>
      </c>
      <c r="AW242" s="13" t="s">
        <v>35</v>
      </c>
      <c r="AX242" s="13" t="s">
        <v>73</v>
      </c>
      <c r="AY242" s="235" t="s">
        <v>117</v>
      </c>
    </row>
    <row r="243" s="13" customFormat="1">
      <c r="A243" s="13"/>
      <c r="B243" s="225"/>
      <c r="C243" s="226"/>
      <c r="D243" s="218" t="s">
        <v>131</v>
      </c>
      <c r="E243" s="227" t="s">
        <v>19</v>
      </c>
      <c r="F243" s="228" t="s">
        <v>614</v>
      </c>
      <c r="G243" s="226"/>
      <c r="H243" s="229">
        <v>2.6400000000000001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131</v>
      </c>
      <c r="AU243" s="235" t="s">
        <v>83</v>
      </c>
      <c r="AV243" s="13" t="s">
        <v>83</v>
      </c>
      <c r="AW243" s="13" t="s">
        <v>35</v>
      </c>
      <c r="AX243" s="13" t="s">
        <v>73</v>
      </c>
      <c r="AY243" s="235" t="s">
        <v>117</v>
      </c>
    </row>
    <row r="244" s="13" customFormat="1">
      <c r="A244" s="13"/>
      <c r="B244" s="225"/>
      <c r="C244" s="226"/>
      <c r="D244" s="218" t="s">
        <v>131</v>
      </c>
      <c r="E244" s="227" t="s">
        <v>19</v>
      </c>
      <c r="F244" s="228" t="s">
        <v>615</v>
      </c>
      <c r="G244" s="226"/>
      <c r="H244" s="229">
        <v>7.5599999999999996</v>
      </c>
      <c r="I244" s="230"/>
      <c r="J244" s="226"/>
      <c r="K244" s="226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131</v>
      </c>
      <c r="AU244" s="235" t="s">
        <v>83</v>
      </c>
      <c r="AV244" s="13" t="s">
        <v>83</v>
      </c>
      <c r="AW244" s="13" t="s">
        <v>35</v>
      </c>
      <c r="AX244" s="13" t="s">
        <v>73</v>
      </c>
      <c r="AY244" s="235" t="s">
        <v>117</v>
      </c>
    </row>
    <row r="245" s="14" customFormat="1">
      <c r="A245" s="14"/>
      <c r="B245" s="246"/>
      <c r="C245" s="247"/>
      <c r="D245" s="218" t="s">
        <v>131</v>
      </c>
      <c r="E245" s="248" t="s">
        <v>19</v>
      </c>
      <c r="F245" s="249" t="s">
        <v>356</v>
      </c>
      <c r="G245" s="247"/>
      <c r="H245" s="250">
        <v>12.4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131</v>
      </c>
      <c r="AU245" s="256" t="s">
        <v>83</v>
      </c>
      <c r="AV245" s="14" t="s">
        <v>143</v>
      </c>
      <c r="AW245" s="14" t="s">
        <v>35</v>
      </c>
      <c r="AX245" s="14" t="s">
        <v>81</v>
      </c>
      <c r="AY245" s="256" t="s">
        <v>117</v>
      </c>
    </row>
    <row r="246" s="2" customFormat="1" ht="33" customHeight="1">
      <c r="A246" s="39"/>
      <c r="B246" s="40"/>
      <c r="C246" s="205" t="s">
        <v>286</v>
      </c>
      <c r="D246" s="205" t="s">
        <v>120</v>
      </c>
      <c r="E246" s="206" t="s">
        <v>616</v>
      </c>
      <c r="F246" s="207" t="s">
        <v>617</v>
      </c>
      <c r="G246" s="208" t="s">
        <v>123</v>
      </c>
      <c r="H246" s="209">
        <v>12.4</v>
      </c>
      <c r="I246" s="210"/>
      <c r="J246" s="211">
        <f>ROUND(I246*H246,2)</f>
        <v>0</v>
      </c>
      <c r="K246" s="207" t="s">
        <v>124</v>
      </c>
      <c r="L246" s="45"/>
      <c r="M246" s="212" t="s">
        <v>19</v>
      </c>
      <c r="N246" s="213" t="s">
        <v>44</v>
      </c>
      <c r="O246" s="85"/>
      <c r="P246" s="214">
        <f>O246*H246</f>
        <v>0</v>
      </c>
      <c r="Q246" s="214">
        <v>0.18249000000000001</v>
      </c>
      <c r="R246" s="214">
        <f>Q246*H246</f>
        <v>2.2628760000000003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143</v>
      </c>
      <c r="AT246" s="216" t="s">
        <v>120</v>
      </c>
      <c r="AU246" s="216" t="s">
        <v>83</v>
      </c>
      <c r="AY246" s="18" t="s">
        <v>117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81</v>
      </c>
      <c r="BK246" s="217">
        <f>ROUND(I246*H246,2)</f>
        <v>0</v>
      </c>
      <c r="BL246" s="18" t="s">
        <v>143</v>
      </c>
      <c r="BM246" s="216" t="s">
        <v>618</v>
      </c>
    </row>
    <row r="247" s="2" customFormat="1">
      <c r="A247" s="39"/>
      <c r="B247" s="40"/>
      <c r="C247" s="41"/>
      <c r="D247" s="218" t="s">
        <v>127</v>
      </c>
      <c r="E247" s="41"/>
      <c r="F247" s="219" t="s">
        <v>619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127</v>
      </c>
      <c r="AU247" s="18" t="s">
        <v>83</v>
      </c>
    </row>
    <row r="248" s="2" customFormat="1">
      <c r="A248" s="39"/>
      <c r="B248" s="40"/>
      <c r="C248" s="41"/>
      <c r="D248" s="223" t="s">
        <v>129</v>
      </c>
      <c r="E248" s="41"/>
      <c r="F248" s="224" t="s">
        <v>620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129</v>
      </c>
      <c r="AU248" s="18" t="s">
        <v>83</v>
      </c>
    </row>
    <row r="249" s="13" customFormat="1">
      <c r="A249" s="13"/>
      <c r="B249" s="225"/>
      <c r="C249" s="226"/>
      <c r="D249" s="218" t="s">
        <v>131</v>
      </c>
      <c r="E249" s="227" t="s">
        <v>19</v>
      </c>
      <c r="F249" s="228" t="s">
        <v>613</v>
      </c>
      <c r="G249" s="226"/>
      <c r="H249" s="229">
        <v>2.2000000000000002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131</v>
      </c>
      <c r="AU249" s="235" t="s">
        <v>83</v>
      </c>
      <c r="AV249" s="13" t="s">
        <v>83</v>
      </c>
      <c r="AW249" s="13" t="s">
        <v>35</v>
      </c>
      <c r="AX249" s="13" t="s">
        <v>73</v>
      </c>
      <c r="AY249" s="235" t="s">
        <v>117</v>
      </c>
    </row>
    <row r="250" s="13" customFormat="1">
      <c r="A250" s="13"/>
      <c r="B250" s="225"/>
      <c r="C250" s="226"/>
      <c r="D250" s="218" t="s">
        <v>131</v>
      </c>
      <c r="E250" s="227" t="s">
        <v>19</v>
      </c>
      <c r="F250" s="228" t="s">
        <v>614</v>
      </c>
      <c r="G250" s="226"/>
      <c r="H250" s="229">
        <v>2.6400000000000001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131</v>
      </c>
      <c r="AU250" s="235" t="s">
        <v>83</v>
      </c>
      <c r="AV250" s="13" t="s">
        <v>83</v>
      </c>
      <c r="AW250" s="13" t="s">
        <v>35</v>
      </c>
      <c r="AX250" s="13" t="s">
        <v>73</v>
      </c>
      <c r="AY250" s="235" t="s">
        <v>117</v>
      </c>
    </row>
    <row r="251" s="13" customFormat="1">
      <c r="A251" s="13"/>
      <c r="B251" s="225"/>
      <c r="C251" s="226"/>
      <c r="D251" s="218" t="s">
        <v>131</v>
      </c>
      <c r="E251" s="227" t="s">
        <v>19</v>
      </c>
      <c r="F251" s="228" t="s">
        <v>615</v>
      </c>
      <c r="G251" s="226"/>
      <c r="H251" s="229">
        <v>7.5599999999999996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131</v>
      </c>
      <c r="AU251" s="235" t="s">
        <v>83</v>
      </c>
      <c r="AV251" s="13" t="s">
        <v>83</v>
      </c>
      <c r="AW251" s="13" t="s">
        <v>35</v>
      </c>
      <c r="AX251" s="13" t="s">
        <v>73</v>
      </c>
      <c r="AY251" s="235" t="s">
        <v>117</v>
      </c>
    </row>
    <row r="252" s="14" customFormat="1">
      <c r="A252" s="14"/>
      <c r="B252" s="246"/>
      <c r="C252" s="247"/>
      <c r="D252" s="218" t="s">
        <v>131</v>
      </c>
      <c r="E252" s="248" t="s">
        <v>19</v>
      </c>
      <c r="F252" s="249" t="s">
        <v>356</v>
      </c>
      <c r="G252" s="247"/>
      <c r="H252" s="250">
        <v>12.4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131</v>
      </c>
      <c r="AU252" s="256" t="s">
        <v>83</v>
      </c>
      <c r="AV252" s="14" t="s">
        <v>143</v>
      </c>
      <c r="AW252" s="14" t="s">
        <v>35</v>
      </c>
      <c r="AX252" s="14" t="s">
        <v>81</v>
      </c>
      <c r="AY252" s="256" t="s">
        <v>117</v>
      </c>
    </row>
    <row r="253" s="2" customFormat="1" ht="33" customHeight="1">
      <c r="A253" s="39"/>
      <c r="B253" s="40"/>
      <c r="C253" s="205" t="s">
        <v>292</v>
      </c>
      <c r="D253" s="205" t="s">
        <v>120</v>
      </c>
      <c r="E253" s="206" t="s">
        <v>621</v>
      </c>
      <c r="F253" s="207" t="s">
        <v>622</v>
      </c>
      <c r="G253" s="208" t="s">
        <v>227</v>
      </c>
      <c r="H253" s="209">
        <v>7</v>
      </c>
      <c r="I253" s="210"/>
      <c r="J253" s="211">
        <f>ROUND(I253*H253,2)</f>
        <v>0</v>
      </c>
      <c r="K253" s="207" t="s">
        <v>124</v>
      </c>
      <c r="L253" s="45"/>
      <c r="M253" s="212" t="s">
        <v>19</v>
      </c>
      <c r="N253" s="213" t="s">
        <v>44</v>
      </c>
      <c r="O253" s="85"/>
      <c r="P253" s="214">
        <f>O253*H253</f>
        <v>0</v>
      </c>
      <c r="Q253" s="214">
        <v>0.022280000000000001</v>
      </c>
      <c r="R253" s="214">
        <f>Q253*H253</f>
        <v>0.15596000000000002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143</v>
      </c>
      <c r="AT253" s="216" t="s">
        <v>120</v>
      </c>
      <c r="AU253" s="216" t="s">
        <v>83</v>
      </c>
      <c r="AY253" s="18" t="s">
        <v>117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81</v>
      </c>
      <c r="BK253" s="217">
        <f>ROUND(I253*H253,2)</f>
        <v>0</v>
      </c>
      <c r="BL253" s="18" t="s">
        <v>143</v>
      </c>
      <c r="BM253" s="216" t="s">
        <v>623</v>
      </c>
    </row>
    <row r="254" s="2" customFormat="1">
      <c r="A254" s="39"/>
      <c r="B254" s="40"/>
      <c r="C254" s="41"/>
      <c r="D254" s="218" t="s">
        <v>127</v>
      </c>
      <c r="E254" s="41"/>
      <c r="F254" s="219" t="s">
        <v>624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127</v>
      </c>
      <c r="AU254" s="18" t="s">
        <v>83</v>
      </c>
    </row>
    <row r="255" s="2" customFormat="1">
      <c r="A255" s="39"/>
      <c r="B255" s="40"/>
      <c r="C255" s="41"/>
      <c r="D255" s="223" t="s">
        <v>129</v>
      </c>
      <c r="E255" s="41"/>
      <c r="F255" s="224" t="s">
        <v>625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129</v>
      </c>
      <c r="AU255" s="18" t="s">
        <v>83</v>
      </c>
    </row>
    <row r="256" s="2" customFormat="1" ht="33" customHeight="1">
      <c r="A256" s="39"/>
      <c r="B256" s="40"/>
      <c r="C256" s="205" t="s">
        <v>297</v>
      </c>
      <c r="D256" s="205" t="s">
        <v>120</v>
      </c>
      <c r="E256" s="206" t="s">
        <v>626</v>
      </c>
      <c r="F256" s="207" t="s">
        <v>627</v>
      </c>
      <c r="G256" s="208" t="s">
        <v>227</v>
      </c>
      <c r="H256" s="209">
        <v>1</v>
      </c>
      <c r="I256" s="210"/>
      <c r="J256" s="211">
        <f>ROUND(I256*H256,2)</f>
        <v>0</v>
      </c>
      <c r="K256" s="207" t="s">
        <v>124</v>
      </c>
      <c r="L256" s="45"/>
      <c r="M256" s="212" t="s">
        <v>19</v>
      </c>
      <c r="N256" s="213" t="s">
        <v>44</v>
      </c>
      <c r="O256" s="85"/>
      <c r="P256" s="214">
        <f>O256*H256</f>
        <v>0</v>
      </c>
      <c r="Q256" s="214">
        <v>0.026280000000000001</v>
      </c>
      <c r="R256" s="214">
        <f>Q256*H256</f>
        <v>0.026280000000000001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143</v>
      </c>
      <c r="AT256" s="216" t="s">
        <v>120</v>
      </c>
      <c r="AU256" s="216" t="s">
        <v>83</v>
      </c>
      <c r="AY256" s="18" t="s">
        <v>117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143</v>
      </c>
      <c r="BM256" s="216" t="s">
        <v>628</v>
      </c>
    </row>
    <row r="257" s="2" customFormat="1">
      <c r="A257" s="39"/>
      <c r="B257" s="40"/>
      <c r="C257" s="41"/>
      <c r="D257" s="218" t="s">
        <v>127</v>
      </c>
      <c r="E257" s="41"/>
      <c r="F257" s="219" t="s">
        <v>629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127</v>
      </c>
      <c r="AU257" s="18" t="s">
        <v>83</v>
      </c>
    </row>
    <row r="258" s="2" customFormat="1">
      <c r="A258" s="39"/>
      <c r="B258" s="40"/>
      <c r="C258" s="41"/>
      <c r="D258" s="223" t="s">
        <v>129</v>
      </c>
      <c r="E258" s="41"/>
      <c r="F258" s="224" t="s">
        <v>630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129</v>
      </c>
      <c r="AU258" s="18" t="s">
        <v>83</v>
      </c>
    </row>
    <row r="259" s="2" customFormat="1" ht="33" customHeight="1">
      <c r="A259" s="39"/>
      <c r="B259" s="40"/>
      <c r="C259" s="205" t="s">
        <v>303</v>
      </c>
      <c r="D259" s="205" t="s">
        <v>120</v>
      </c>
      <c r="E259" s="206" t="s">
        <v>631</v>
      </c>
      <c r="F259" s="207" t="s">
        <v>632</v>
      </c>
      <c r="G259" s="208" t="s">
        <v>227</v>
      </c>
      <c r="H259" s="209">
        <v>1</v>
      </c>
      <c r="I259" s="210"/>
      <c r="J259" s="211">
        <f>ROUND(I259*H259,2)</f>
        <v>0</v>
      </c>
      <c r="K259" s="207" t="s">
        <v>124</v>
      </c>
      <c r="L259" s="45"/>
      <c r="M259" s="212" t="s">
        <v>19</v>
      </c>
      <c r="N259" s="213" t="s">
        <v>44</v>
      </c>
      <c r="O259" s="85"/>
      <c r="P259" s="214">
        <f>O259*H259</f>
        <v>0</v>
      </c>
      <c r="Q259" s="214">
        <v>0.039629999999999999</v>
      </c>
      <c r="R259" s="214">
        <f>Q259*H259</f>
        <v>0.039629999999999999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143</v>
      </c>
      <c r="AT259" s="216" t="s">
        <v>120</v>
      </c>
      <c r="AU259" s="216" t="s">
        <v>83</v>
      </c>
      <c r="AY259" s="18" t="s">
        <v>117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81</v>
      </c>
      <c r="BK259" s="217">
        <f>ROUND(I259*H259,2)</f>
        <v>0</v>
      </c>
      <c r="BL259" s="18" t="s">
        <v>143</v>
      </c>
      <c r="BM259" s="216" t="s">
        <v>633</v>
      </c>
    </row>
    <row r="260" s="2" customFormat="1">
      <c r="A260" s="39"/>
      <c r="B260" s="40"/>
      <c r="C260" s="41"/>
      <c r="D260" s="218" t="s">
        <v>127</v>
      </c>
      <c r="E260" s="41"/>
      <c r="F260" s="219" t="s">
        <v>634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127</v>
      </c>
      <c r="AU260" s="18" t="s">
        <v>83</v>
      </c>
    </row>
    <row r="261" s="2" customFormat="1">
      <c r="A261" s="39"/>
      <c r="B261" s="40"/>
      <c r="C261" s="41"/>
      <c r="D261" s="223" t="s">
        <v>129</v>
      </c>
      <c r="E261" s="41"/>
      <c r="F261" s="224" t="s">
        <v>635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129</v>
      </c>
      <c r="AU261" s="18" t="s">
        <v>83</v>
      </c>
    </row>
    <row r="262" s="2" customFormat="1" ht="16.5" customHeight="1">
      <c r="A262" s="39"/>
      <c r="B262" s="40"/>
      <c r="C262" s="205" t="s">
        <v>309</v>
      </c>
      <c r="D262" s="205" t="s">
        <v>120</v>
      </c>
      <c r="E262" s="206" t="s">
        <v>636</v>
      </c>
      <c r="F262" s="207" t="s">
        <v>637</v>
      </c>
      <c r="G262" s="208" t="s">
        <v>460</v>
      </c>
      <c r="H262" s="209">
        <v>0.042999999999999997</v>
      </c>
      <c r="I262" s="210"/>
      <c r="J262" s="211">
        <f>ROUND(I262*H262,2)</f>
        <v>0</v>
      </c>
      <c r="K262" s="207" t="s">
        <v>124</v>
      </c>
      <c r="L262" s="45"/>
      <c r="M262" s="212" t="s">
        <v>19</v>
      </c>
      <c r="N262" s="213" t="s">
        <v>44</v>
      </c>
      <c r="O262" s="85"/>
      <c r="P262" s="214">
        <f>O262*H262</f>
        <v>0</v>
      </c>
      <c r="Q262" s="214">
        <v>1.94302</v>
      </c>
      <c r="R262" s="214">
        <f>Q262*H262</f>
        <v>0.08354985999999999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143</v>
      </c>
      <c r="AT262" s="216" t="s">
        <v>120</v>
      </c>
      <c r="AU262" s="216" t="s">
        <v>83</v>
      </c>
      <c r="AY262" s="18" t="s">
        <v>117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81</v>
      </c>
      <c r="BK262" s="217">
        <f>ROUND(I262*H262,2)</f>
        <v>0</v>
      </c>
      <c r="BL262" s="18" t="s">
        <v>143</v>
      </c>
      <c r="BM262" s="216" t="s">
        <v>638</v>
      </c>
    </row>
    <row r="263" s="2" customFormat="1">
      <c r="A263" s="39"/>
      <c r="B263" s="40"/>
      <c r="C263" s="41"/>
      <c r="D263" s="218" t="s">
        <v>127</v>
      </c>
      <c r="E263" s="41"/>
      <c r="F263" s="219" t="s">
        <v>639</v>
      </c>
      <c r="G263" s="41"/>
      <c r="H263" s="41"/>
      <c r="I263" s="220"/>
      <c r="J263" s="41"/>
      <c r="K263" s="41"/>
      <c r="L263" s="45"/>
      <c r="M263" s="221"/>
      <c r="N263" s="222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127</v>
      </c>
      <c r="AU263" s="18" t="s">
        <v>83</v>
      </c>
    </row>
    <row r="264" s="2" customFormat="1">
      <c r="A264" s="39"/>
      <c r="B264" s="40"/>
      <c r="C264" s="41"/>
      <c r="D264" s="223" t="s">
        <v>129</v>
      </c>
      <c r="E264" s="41"/>
      <c r="F264" s="224" t="s">
        <v>640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129</v>
      </c>
      <c r="AU264" s="18" t="s">
        <v>83</v>
      </c>
    </row>
    <row r="265" s="13" customFormat="1">
      <c r="A265" s="13"/>
      <c r="B265" s="225"/>
      <c r="C265" s="226"/>
      <c r="D265" s="218" t="s">
        <v>131</v>
      </c>
      <c r="E265" s="227" t="s">
        <v>19</v>
      </c>
      <c r="F265" s="228" t="s">
        <v>641</v>
      </c>
      <c r="G265" s="226"/>
      <c r="H265" s="229">
        <v>0.042999999999999997</v>
      </c>
      <c r="I265" s="230"/>
      <c r="J265" s="226"/>
      <c r="K265" s="226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131</v>
      </c>
      <c r="AU265" s="235" t="s">
        <v>83</v>
      </c>
      <c r="AV265" s="13" t="s">
        <v>83</v>
      </c>
      <c r="AW265" s="13" t="s">
        <v>35</v>
      </c>
      <c r="AX265" s="13" t="s">
        <v>81</v>
      </c>
      <c r="AY265" s="235" t="s">
        <v>117</v>
      </c>
    </row>
    <row r="266" s="2" customFormat="1" ht="24.15" customHeight="1">
      <c r="A266" s="39"/>
      <c r="B266" s="40"/>
      <c r="C266" s="205" t="s">
        <v>136</v>
      </c>
      <c r="D266" s="205" t="s">
        <v>120</v>
      </c>
      <c r="E266" s="206" t="s">
        <v>642</v>
      </c>
      <c r="F266" s="207" t="s">
        <v>643</v>
      </c>
      <c r="G266" s="208" t="s">
        <v>156</v>
      </c>
      <c r="H266" s="209">
        <v>0.028000000000000001</v>
      </c>
      <c r="I266" s="210"/>
      <c r="J266" s="211">
        <f>ROUND(I266*H266,2)</f>
        <v>0</v>
      </c>
      <c r="K266" s="207" t="s">
        <v>124</v>
      </c>
      <c r="L266" s="45"/>
      <c r="M266" s="212" t="s">
        <v>19</v>
      </c>
      <c r="N266" s="213" t="s">
        <v>44</v>
      </c>
      <c r="O266" s="85"/>
      <c r="P266" s="214">
        <f>O266*H266</f>
        <v>0</v>
      </c>
      <c r="Q266" s="214">
        <v>1.0900000000000001</v>
      </c>
      <c r="R266" s="214">
        <f>Q266*H266</f>
        <v>0.030520000000000002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143</v>
      </c>
      <c r="AT266" s="216" t="s">
        <v>120</v>
      </c>
      <c r="AU266" s="216" t="s">
        <v>83</v>
      </c>
      <c r="AY266" s="18" t="s">
        <v>117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81</v>
      </c>
      <c r="BK266" s="217">
        <f>ROUND(I266*H266,2)</f>
        <v>0</v>
      </c>
      <c r="BL266" s="18" t="s">
        <v>143</v>
      </c>
      <c r="BM266" s="216" t="s">
        <v>644</v>
      </c>
    </row>
    <row r="267" s="2" customFormat="1">
      <c r="A267" s="39"/>
      <c r="B267" s="40"/>
      <c r="C267" s="41"/>
      <c r="D267" s="218" t="s">
        <v>127</v>
      </c>
      <c r="E267" s="41"/>
      <c r="F267" s="219" t="s">
        <v>645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127</v>
      </c>
      <c r="AU267" s="18" t="s">
        <v>83</v>
      </c>
    </row>
    <row r="268" s="2" customFormat="1">
      <c r="A268" s="39"/>
      <c r="B268" s="40"/>
      <c r="C268" s="41"/>
      <c r="D268" s="223" t="s">
        <v>129</v>
      </c>
      <c r="E268" s="41"/>
      <c r="F268" s="224" t="s">
        <v>646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129</v>
      </c>
      <c r="AU268" s="18" t="s">
        <v>83</v>
      </c>
    </row>
    <row r="269" s="13" customFormat="1">
      <c r="A269" s="13"/>
      <c r="B269" s="225"/>
      <c r="C269" s="226"/>
      <c r="D269" s="218" t="s">
        <v>131</v>
      </c>
      <c r="E269" s="227" t="s">
        <v>19</v>
      </c>
      <c r="F269" s="228" t="s">
        <v>647</v>
      </c>
      <c r="G269" s="226"/>
      <c r="H269" s="229">
        <v>0.028000000000000001</v>
      </c>
      <c r="I269" s="230"/>
      <c r="J269" s="226"/>
      <c r="K269" s="226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131</v>
      </c>
      <c r="AU269" s="235" t="s">
        <v>83</v>
      </c>
      <c r="AV269" s="13" t="s">
        <v>83</v>
      </c>
      <c r="AW269" s="13" t="s">
        <v>35</v>
      </c>
      <c r="AX269" s="13" t="s">
        <v>81</v>
      </c>
      <c r="AY269" s="235" t="s">
        <v>117</v>
      </c>
    </row>
    <row r="270" s="2" customFormat="1" ht="24.15" customHeight="1">
      <c r="A270" s="39"/>
      <c r="B270" s="40"/>
      <c r="C270" s="236" t="s">
        <v>322</v>
      </c>
      <c r="D270" s="236" t="s">
        <v>133</v>
      </c>
      <c r="E270" s="237" t="s">
        <v>648</v>
      </c>
      <c r="F270" s="238" t="s">
        <v>649</v>
      </c>
      <c r="G270" s="239" t="s">
        <v>156</v>
      </c>
      <c r="H270" s="240">
        <v>0.028000000000000001</v>
      </c>
      <c r="I270" s="241"/>
      <c r="J270" s="242">
        <f>ROUND(I270*H270,2)</f>
        <v>0</v>
      </c>
      <c r="K270" s="238" t="s">
        <v>124</v>
      </c>
      <c r="L270" s="243"/>
      <c r="M270" s="244" t="s">
        <v>19</v>
      </c>
      <c r="N270" s="245" t="s">
        <v>44</v>
      </c>
      <c r="O270" s="85"/>
      <c r="P270" s="214">
        <f>O270*H270</f>
        <v>0</v>
      </c>
      <c r="Q270" s="214">
        <v>1</v>
      </c>
      <c r="R270" s="214">
        <f>Q270*H270</f>
        <v>0.028000000000000001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169</v>
      </c>
      <c r="AT270" s="216" t="s">
        <v>133</v>
      </c>
      <c r="AU270" s="216" t="s">
        <v>83</v>
      </c>
      <c r="AY270" s="18" t="s">
        <v>117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81</v>
      </c>
      <c r="BK270" s="217">
        <f>ROUND(I270*H270,2)</f>
        <v>0</v>
      </c>
      <c r="BL270" s="18" t="s">
        <v>143</v>
      </c>
      <c r="BM270" s="216" t="s">
        <v>650</v>
      </c>
    </row>
    <row r="271" s="2" customFormat="1">
      <c r="A271" s="39"/>
      <c r="B271" s="40"/>
      <c r="C271" s="41"/>
      <c r="D271" s="218" t="s">
        <v>127</v>
      </c>
      <c r="E271" s="41"/>
      <c r="F271" s="219" t="s">
        <v>649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127</v>
      </c>
      <c r="AU271" s="18" t="s">
        <v>83</v>
      </c>
    </row>
    <row r="272" s="2" customFormat="1" ht="21.75" customHeight="1">
      <c r="A272" s="39"/>
      <c r="B272" s="40"/>
      <c r="C272" s="205" t="s">
        <v>329</v>
      </c>
      <c r="D272" s="205" t="s">
        <v>120</v>
      </c>
      <c r="E272" s="206" t="s">
        <v>651</v>
      </c>
      <c r="F272" s="207" t="s">
        <v>652</v>
      </c>
      <c r="G272" s="208" t="s">
        <v>123</v>
      </c>
      <c r="H272" s="209">
        <v>4.2699999999999996</v>
      </c>
      <c r="I272" s="210"/>
      <c r="J272" s="211">
        <f>ROUND(I272*H272,2)</f>
        <v>0</v>
      </c>
      <c r="K272" s="207" t="s">
        <v>124</v>
      </c>
      <c r="L272" s="45"/>
      <c r="M272" s="212" t="s">
        <v>19</v>
      </c>
      <c r="N272" s="213" t="s">
        <v>44</v>
      </c>
      <c r="O272" s="85"/>
      <c r="P272" s="214">
        <f>O272*H272</f>
        <v>0</v>
      </c>
      <c r="Q272" s="214">
        <v>0.028570000000000002</v>
      </c>
      <c r="R272" s="214">
        <f>Q272*H272</f>
        <v>0.12199389999999999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143</v>
      </c>
      <c r="AT272" s="216" t="s">
        <v>120</v>
      </c>
      <c r="AU272" s="216" t="s">
        <v>83</v>
      </c>
      <c r="AY272" s="18" t="s">
        <v>117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81</v>
      </c>
      <c r="BK272" s="217">
        <f>ROUND(I272*H272,2)</f>
        <v>0</v>
      </c>
      <c r="BL272" s="18" t="s">
        <v>143</v>
      </c>
      <c r="BM272" s="216" t="s">
        <v>653</v>
      </c>
    </row>
    <row r="273" s="2" customFormat="1">
      <c r="A273" s="39"/>
      <c r="B273" s="40"/>
      <c r="C273" s="41"/>
      <c r="D273" s="218" t="s">
        <v>127</v>
      </c>
      <c r="E273" s="41"/>
      <c r="F273" s="219" t="s">
        <v>654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127</v>
      </c>
      <c r="AU273" s="18" t="s">
        <v>83</v>
      </c>
    </row>
    <row r="274" s="2" customFormat="1">
      <c r="A274" s="39"/>
      <c r="B274" s="40"/>
      <c r="C274" s="41"/>
      <c r="D274" s="223" t="s">
        <v>129</v>
      </c>
      <c r="E274" s="41"/>
      <c r="F274" s="224" t="s">
        <v>655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129</v>
      </c>
      <c r="AU274" s="18" t="s">
        <v>83</v>
      </c>
    </row>
    <row r="275" s="13" customFormat="1">
      <c r="A275" s="13"/>
      <c r="B275" s="225"/>
      <c r="C275" s="226"/>
      <c r="D275" s="218" t="s">
        <v>131</v>
      </c>
      <c r="E275" s="227" t="s">
        <v>19</v>
      </c>
      <c r="F275" s="228" t="s">
        <v>656</v>
      </c>
      <c r="G275" s="226"/>
      <c r="H275" s="229">
        <v>4.2699999999999996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131</v>
      </c>
      <c r="AU275" s="235" t="s">
        <v>83</v>
      </c>
      <c r="AV275" s="13" t="s">
        <v>83</v>
      </c>
      <c r="AW275" s="13" t="s">
        <v>35</v>
      </c>
      <c r="AX275" s="13" t="s">
        <v>81</v>
      </c>
      <c r="AY275" s="235" t="s">
        <v>117</v>
      </c>
    </row>
    <row r="276" s="2" customFormat="1" ht="24.15" customHeight="1">
      <c r="A276" s="39"/>
      <c r="B276" s="40"/>
      <c r="C276" s="205" t="s">
        <v>336</v>
      </c>
      <c r="D276" s="205" t="s">
        <v>120</v>
      </c>
      <c r="E276" s="206" t="s">
        <v>657</v>
      </c>
      <c r="F276" s="207" t="s">
        <v>658</v>
      </c>
      <c r="G276" s="208" t="s">
        <v>215</v>
      </c>
      <c r="H276" s="209">
        <v>3.2000000000000002</v>
      </c>
      <c r="I276" s="210"/>
      <c r="J276" s="211">
        <f>ROUND(I276*H276,2)</f>
        <v>0</v>
      </c>
      <c r="K276" s="207" t="s">
        <v>124</v>
      </c>
      <c r="L276" s="45"/>
      <c r="M276" s="212" t="s">
        <v>19</v>
      </c>
      <c r="N276" s="213" t="s">
        <v>44</v>
      </c>
      <c r="O276" s="85"/>
      <c r="P276" s="214">
        <f>O276*H276</f>
        <v>0</v>
      </c>
      <c r="Q276" s="214">
        <v>0.12064</v>
      </c>
      <c r="R276" s="214">
        <f>Q276*H276</f>
        <v>0.386048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143</v>
      </c>
      <c r="AT276" s="216" t="s">
        <v>120</v>
      </c>
      <c r="AU276" s="216" t="s">
        <v>83</v>
      </c>
      <c r="AY276" s="18" t="s">
        <v>117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81</v>
      </c>
      <c r="BK276" s="217">
        <f>ROUND(I276*H276,2)</f>
        <v>0</v>
      </c>
      <c r="BL276" s="18" t="s">
        <v>143</v>
      </c>
      <c r="BM276" s="216" t="s">
        <v>659</v>
      </c>
    </row>
    <row r="277" s="2" customFormat="1">
      <c r="A277" s="39"/>
      <c r="B277" s="40"/>
      <c r="C277" s="41"/>
      <c r="D277" s="218" t="s">
        <v>127</v>
      </c>
      <c r="E277" s="41"/>
      <c r="F277" s="219" t="s">
        <v>660</v>
      </c>
      <c r="G277" s="41"/>
      <c r="H277" s="41"/>
      <c r="I277" s="220"/>
      <c r="J277" s="41"/>
      <c r="K277" s="41"/>
      <c r="L277" s="45"/>
      <c r="M277" s="221"/>
      <c r="N277" s="222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127</v>
      </c>
      <c r="AU277" s="18" t="s">
        <v>83</v>
      </c>
    </row>
    <row r="278" s="2" customFormat="1">
      <c r="A278" s="39"/>
      <c r="B278" s="40"/>
      <c r="C278" s="41"/>
      <c r="D278" s="223" t="s">
        <v>129</v>
      </c>
      <c r="E278" s="41"/>
      <c r="F278" s="224" t="s">
        <v>661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129</v>
      </c>
      <c r="AU278" s="18" t="s">
        <v>83</v>
      </c>
    </row>
    <row r="279" s="13" customFormat="1">
      <c r="A279" s="13"/>
      <c r="B279" s="225"/>
      <c r="C279" s="226"/>
      <c r="D279" s="218" t="s">
        <v>131</v>
      </c>
      <c r="E279" s="227" t="s">
        <v>19</v>
      </c>
      <c r="F279" s="228" t="s">
        <v>662</v>
      </c>
      <c r="G279" s="226"/>
      <c r="H279" s="229">
        <v>3.2000000000000002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131</v>
      </c>
      <c r="AU279" s="235" t="s">
        <v>83</v>
      </c>
      <c r="AV279" s="13" t="s">
        <v>83</v>
      </c>
      <c r="AW279" s="13" t="s">
        <v>35</v>
      </c>
      <c r="AX279" s="13" t="s">
        <v>81</v>
      </c>
      <c r="AY279" s="235" t="s">
        <v>117</v>
      </c>
    </row>
    <row r="280" s="2" customFormat="1" ht="24.15" customHeight="1">
      <c r="A280" s="39"/>
      <c r="B280" s="40"/>
      <c r="C280" s="236" t="s">
        <v>342</v>
      </c>
      <c r="D280" s="236" t="s">
        <v>133</v>
      </c>
      <c r="E280" s="237" t="s">
        <v>663</v>
      </c>
      <c r="F280" s="238" t="s">
        <v>664</v>
      </c>
      <c r="G280" s="239" t="s">
        <v>227</v>
      </c>
      <c r="H280" s="240">
        <v>20</v>
      </c>
      <c r="I280" s="241"/>
      <c r="J280" s="242">
        <f>ROUND(I280*H280,2)</f>
        <v>0</v>
      </c>
      <c r="K280" s="238" t="s">
        <v>124</v>
      </c>
      <c r="L280" s="243"/>
      <c r="M280" s="244" t="s">
        <v>19</v>
      </c>
      <c r="N280" s="245" t="s">
        <v>44</v>
      </c>
      <c r="O280" s="85"/>
      <c r="P280" s="214">
        <f>O280*H280</f>
        <v>0</v>
      </c>
      <c r="Q280" s="214">
        <v>0.0235</v>
      </c>
      <c r="R280" s="214">
        <f>Q280*H280</f>
        <v>0.46999999999999997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169</v>
      </c>
      <c r="AT280" s="216" t="s">
        <v>133</v>
      </c>
      <c r="AU280" s="216" t="s">
        <v>83</v>
      </c>
      <c r="AY280" s="18" t="s">
        <v>117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81</v>
      </c>
      <c r="BK280" s="217">
        <f>ROUND(I280*H280,2)</f>
        <v>0</v>
      </c>
      <c r="BL280" s="18" t="s">
        <v>143</v>
      </c>
      <c r="BM280" s="216" t="s">
        <v>665</v>
      </c>
    </row>
    <row r="281" s="2" customFormat="1">
      <c r="A281" s="39"/>
      <c r="B281" s="40"/>
      <c r="C281" s="41"/>
      <c r="D281" s="218" t="s">
        <v>127</v>
      </c>
      <c r="E281" s="41"/>
      <c r="F281" s="219" t="s">
        <v>664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127</v>
      </c>
      <c r="AU281" s="18" t="s">
        <v>83</v>
      </c>
    </row>
    <row r="282" s="13" customFormat="1">
      <c r="A282" s="13"/>
      <c r="B282" s="225"/>
      <c r="C282" s="226"/>
      <c r="D282" s="218" t="s">
        <v>131</v>
      </c>
      <c r="E282" s="227" t="s">
        <v>19</v>
      </c>
      <c r="F282" s="228" t="s">
        <v>666</v>
      </c>
      <c r="G282" s="226"/>
      <c r="H282" s="229">
        <v>20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131</v>
      </c>
      <c r="AU282" s="235" t="s">
        <v>83</v>
      </c>
      <c r="AV282" s="13" t="s">
        <v>83</v>
      </c>
      <c r="AW282" s="13" t="s">
        <v>35</v>
      </c>
      <c r="AX282" s="13" t="s">
        <v>81</v>
      </c>
      <c r="AY282" s="235" t="s">
        <v>117</v>
      </c>
    </row>
    <row r="283" s="2" customFormat="1" ht="24.15" customHeight="1">
      <c r="A283" s="39"/>
      <c r="B283" s="40"/>
      <c r="C283" s="205" t="s">
        <v>349</v>
      </c>
      <c r="D283" s="205" t="s">
        <v>120</v>
      </c>
      <c r="E283" s="206" t="s">
        <v>667</v>
      </c>
      <c r="F283" s="207" t="s">
        <v>668</v>
      </c>
      <c r="G283" s="208" t="s">
        <v>215</v>
      </c>
      <c r="H283" s="209">
        <v>5.4400000000000004</v>
      </c>
      <c r="I283" s="210"/>
      <c r="J283" s="211">
        <f>ROUND(I283*H283,2)</f>
        <v>0</v>
      </c>
      <c r="K283" s="207" t="s">
        <v>124</v>
      </c>
      <c r="L283" s="45"/>
      <c r="M283" s="212" t="s">
        <v>19</v>
      </c>
      <c r="N283" s="213" t="s">
        <v>44</v>
      </c>
      <c r="O283" s="85"/>
      <c r="P283" s="214">
        <f>O283*H283</f>
        <v>0</v>
      </c>
      <c r="Q283" s="214">
        <v>0.24127000000000001</v>
      </c>
      <c r="R283" s="214">
        <f>Q283*H283</f>
        <v>1.3125088000000003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143</v>
      </c>
      <c r="AT283" s="216" t="s">
        <v>120</v>
      </c>
      <c r="AU283" s="216" t="s">
        <v>83</v>
      </c>
      <c r="AY283" s="18" t="s">
        <v>117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81</v>
      </c>
      <c r="BK283" s="217">
        <f>ROUND(I283*H283,2)</f>
        <v>0</v>
      </c>
      <c r="BL283" s="18" t="s">
        <v>143</v>
      </c>
      <c r="BM283" s="216" t="s">
        <v>669</v>
      </c>
    </row>
    <row r="284" s="2" customFormat="1">
      <c r="A284" s="39"/>
      <c r="B284" s="40"/>
      <c r="C284" s="41"/>
      <c r="D284" s="218" t="s">
        <v>127</v>
      </c>
      <c r="E284" s="41"/>
      <c r="F284" s="219" t="s">
        <v>670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127</v>
      </c>
      <c r="AU284" s="18" t="s">
        <v>83</v>
      </c>
    </row>
    <row r="285" s="2" customFormat="1">
      <c r="A285" s="39"/>
      <c r="B285" s="40"/>
      <c r="C285" s="41"/>
      <c r="D285" s="223" t="s">
        <v>129</v>
      </c>
      <c r="E285" s="41"/>
      <c r="F285" s="224" t="s">
        <v>671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129</v>
      </c>
      <c r="AU285" s="18" t="s">
        <v>83</v>
      </c>
    </row>
    <row r="286" s="13" customFormat="1">
      <c r="A286" s="13"/>
      <c r="B286" s="225"/>
      <c r="C286" s="226"/>
      <c r="D286" s="218" t="s">
        <v>131</v>
      </c>
      <c r="E286" s="227" t="s">
        <v>19</v>
      </c>
      <c r="F286" s="228" t="s">
        <v>672</v>
      </c>
      <c r="G286" s="226"/>
      <c r="H286" s="229">
        <v>5.4400000000000004</v>
      </c>
      <c r="I286" s="230"/>
      <c r="J286" s="226"/>
      <c r="K286" s="226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131</v>
      </c>
      <c r="AU286" s="235" t="s">
        <v>83</v>
      </c>
      <c r="AV286" s="13" t="s">
        <v>83</v>
      </c>
      <c r="AW286" s="13" t="s">
        <v>35</v>
      </c>
      <c r="AX286" s="13" t="s">
        <v>81</v>
      </c>
      <c r="AY286" s="235" t="s">
        <v>117</v>
      </c>
    </row>
    <row r="287" s="2" customFormat="1" ht="24.15" customHeight="1">
      <c r="A287" s="39"/>
      <c r="B287" s="40"/>
      <c r="C287" s="236" t="s">
        <v>357</v>
      </c>
      <c r="D287" s="236" t="s">
        <v>133</v>
      </c>
      <c r="E287" s="237" t="s">
        <v>673</v>
      </c>
      <c r="F287" s="238" t="s">
        <v>674</v>
      </c>
      <c r="G287" s="239" t="s">
        <v>227</v>
      </c>
      <c r="H287" s="240">
        <v>34</v>
      </c>
      <c r="I287" s="241"/>
      <c r="J287" s="242">
        <f>ROUND(I287*H287,2)</f>
        <v>0</v>
      </c>
      <c r="K287" s="238" t="s">
        <v>124</v>
      </c>
      <c r="L287" s="243"/>
      <c r="M287" s="244" t="s">
        <v>19</v>
      </c>
      <c r="N287" s="245" t="s">
        <v>44</v>
      </c>
      <c r="O287" s="85"/>
      <c r="P287" s="214">
        <f>O287*H287</f>
        <v>0</v>
      </c>
      <c r="Q287" s="214">
        <v>0.032500000000000001</v>
      </c>
      <c r="R287" s="214">
        <f>Q287*H287</f>
        <v>1.105</v>
      </c>
      <c r="S287" s="214">
        <v>0</v>
      </c>
      <c r="T287" s="21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6" t="s">
        <v>169</v>
      </c>
      <c r="AT287" s="216" t="s">
        <v>133</v>
      </c>
      <c r="AU287" s="216" t="s">
        <v>83</v>
      </c>
      <c r="AY287" s="18" t="s">
        <v>117</v>
      </c>
      <c r="BE287" s="217">
        <f>IF(N287="základní",J287,0)</f>
        <v>0</v>
      </c>
      <c r="BF287" s="217">
        <f>IF(N287="snížená",J287,0)</f>
        <v>0</v>
      </c>
      <c r="BG287" s="217">
        <f>IF(N287="zákl. přenesená",J287,0)</f>
        <v>0</v>
      </c>
      <c r="BH287" s="217">
        <f>IF(N287="sníž. přenesená",J287,0)</f>
        <v>0</v>
      </c>
      <c r="BI287" s="217">
        <f>IF(N287="nulová",J287,0)</f>
        <v>0</v>
      </c>
      <c r="BJ287" s="18" t="s">
        <v>81</v>
      </c>
      <c r="BK287" s="217">
        <f>ROUND(I287*H287,2)</f>
        <v>0</v>
      </c>
      <c r="BL287" s="18" t="s">
        <v>143</v>
      </c>
      <c r="BM287" s="216" t="s">
        <v>675</v>
      </c>
    </row>
    <row r="288" s="2" customFormat="1">
      <c r="A288" s="39"/>
      <c r="B288" s="40"/>
      <c r="C288" s="41"/>
      <c r="D288" s="218" t="s">
        <v>127</v>
      </c>
      <c r="E288" s="41"/>
      <c r="F288" s="219" t="s">
        <v>674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127</v>
      </c>
      <c r="AU288" s="18" t="s">
        <v>83</v>
      </c>
    </row>
    <row r="289" s="13" customFormat="1">
      <c r="A289" s="13"/>
      <c r="B289" s="225"/>
      <c r="C289" s="226"/>
      <c r="D289" s="218" t="s">
        <v>131</v>
      </c>
      <c r="E289" s="227" t="s">
        <v>19</v>
      </c>
      <c r="F289" s="228" t="s">
        <v>676</v>
      </c>
      <c r="G289" s="226"/>
      <c r="H289" s="229">
        <v>34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131</v>
      </c>
      <c r="AU289" s="235" t="s">
        <v>83</v>
      </c>
      <c r="AV289" s="13" t="s">
        <v>83</v>
      </c>
      <c r="AW289" s="13" t="s">
        <v>35</v>
      </c>
      <c r="AX289" s="13" t="s">
        <v>81</v>
      </c>
      <c r="AY289" s="235" t="s">
        <v>117</v>
      </c>
    </row>
    <row r="290" s="2" customFormat="1" ht="24.15" customHeight="1">
      <c r="A290" s="39"/>
      <c r="B290" s="40"/>
      <c r="C290" s="205" t="s">
        <v>363</v>
      </c>
      <c r="D290" s="205" t="s">
        <v>120</v>
      </c>
      <c r="E290" s="206" t="s">
        <v>677</v>
      </c>
      <c r="F290" s="207" t="s">
        <v>678</v>
      </c>
      <c r="G290" s="208" t="s">
        <v>215</v>
      </c>
      <c r="H290" s="209">
        <v>20.640000000000001</v>
      </c>
      <c r="I290" s="210"/>
      <c r="J290" s="211">
        <f>ROUND(I290*H290,2)</f>
        <v>0</v>
      </c>
      <c r="K290" s="207" t="s">
        <v>124</v>
      </c>
      <c r="L290" s="45"/>
      <c r="M290" s="212" t="s">
        <v>19</v>
      </c>
      <c r="N290" s="213" t="s">
        <v>44</v>
      </c>
      <c r="O290" s="85"/>
      <c r="P290" s="214">
        <f>O290*H290</f>
        <v>0</v>
      </c>
      <c r="Q290" s="214">
        <v>0.29757</v>
      </c>
      <c r="R290" s="214">
        <f>Q290*H290</f>
        <v>6.1418448000000003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143</v>
      </c>
      <c r="AT290" s="216" t="s">
        <v>120</v>
      </c>
      <c r="AU290" s="216" t="s">
        <v>83</v>
      </c>
      <c r="AY290" s="18" t="s">
        <v>117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81</v>
      </c>
      <c r="BK290" s="217">
        <f>ROUND(I290*H290,2)</f>
        <v>0</v>
      </c>
      <c r="BL290" s="18" t="s">
        <v>143</v>
      </c>
      <c r="BM290" s="216" t="s">
        <v>679</v>
      </c>
    </row>
    <row r="291" s="2" customFormat="1">
      <c r="A291" s="39"/>
      <c r="B291" s="40"/>
      <c r="C291" s="41"/>
      <c r="D291" s="218" t="s">
        <v>127</v>
      </c>
      <c r="E291" s="41"/>
      <c r="F291" s="219" t="s">
        <v>680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127</v>
      </c>
      <c r="AU291" s="18" t="s">
        <v>83</v>
      </c>
    </row>
    <row r="292" s="2" customFormat="1">
      <c r="A292" s="39"/>
      <c r="B292" s="40"/>
      <c r="C292" s="41"/>
      <c r="D292" s="223" t="s">
        <v>129</v>
      </c>
      <c r="E292" s="41"/>
      <c r="F292" s="224" t="s">
        <v>681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129</v>
      </c>
      <c r="AU292" s="18" t="s">
        <v>83</v>
      </c>
    </row>
    <row r="293" s="13" customFormat="1">
      <c r="A293" s="13"/>
      <c r="B293" s="225"/>
      <c r="C293" s="226"/>
      <c r="D293" s="218" t="s">
        <v>131</v>
      </c>
      <c r="E293" s="227" t="s">
        <v>19</v>
      </c>
      <c r="F293" s="228" t="s">
        <v>682</v>
      </c>
      <c r="G293" s="226"/>
      <c r="H293" s="229">
        <v>20.640000000000001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131</v>
      </c>
      <c r="AU293" s="235" t="s">
        <v>83</v>
      </c>
      <c r="AV293" s="13" t="s">
        <v>83</v>
      </c>
      <c r="AW293" s="13" t="s">
        <v>35</v>
      </c>
      <c r="AX293" s="13" t="s">
        <v>81</v>
      </c>
      <c r="AY293" s="235" t="s">
        <v>117</v>
      </c>
    </row>
    <row r="294" s="2" customFormat="1" ht="24.15" customHeight="1">
      <c r="A294" s="39"/>
      <c r="B294" s="40"/>
      <c r="C294" s="236" t="s">
        <v>369</v>
      </c>
      <c r="D294" s="236" t="s">
        <v>133</v>
      </c>
      <c r="E294" s="237" t="s">
        <v>683</v>
      </c>
      <c r="F294" s="238" t="s">
        <v>684</v>
      </c>
      <c r="G294" s="239" t="s">
        <v>227</v>
      </c>
      <c r="H294" s="240">
        <v>86</v>
      </c>
      <c r="I294" s="241"/>
      <c r="J294" s="242">
        <f>ROUND(I294*H294,2)</f>
        <v>0</v>
      </c>
      <c r="K294" s="238" t="s">
        <v>124</v>
      </c>
      <c r="L294" s="243"/>
      <c r="M294" s="244" t="s">
        <v>19</v>
      </c>
      <c r="N294" s="245" t="s">
        <v>44</v>
      </c>
      <c r="O294" s="85"/>
      <c r="P294" s="214">
        <f>O294*H294</f>
        <v>0</v>
      </c>
      <c r="Q294" s="214">
        <v>0.050000000000000003</v>
      </c>
      <c r="R294" s="214">
        <f>Q294*H294</f>
        <v>4.2999999999999998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169</v>
      </c>
      <c r="AT294" s="216" t="s">
        <v>133</v>
      </c>
      <c r="AU294" s="216" t="s">
        <v>83</v>
      </c>
      <c r="AY294" s="18" t="s">
        <v>117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81</v>
      </c>
      <c r="BK294" s="217">
        <f>ROUND(I294*H294,2)</f>
        <v>0</v>
      </c>
      <c r="BL294" s="18" t="s">
        <v>143</v>
      </c>
      <c r="BM294" s="216" t="s">
        <v>685</v>
      </c>
    </row>
    <row r="295" s="2" customFormat="1">
      <c r="A295" s="39"/>
      <c r="B295" s="40"/>
      <c r="C295" s="41"/>
      <c r="D295" s="218" t="s">
        <v>127</v>
      </c>
      <c r="E295" s="41"/>
      <c r="F295" s="219" t="s">
        <v>684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127</v>
      </c>
      <c r="AU295" s="18" t="s">
        <v>83</v>
      </c>
    </row>
    <row r="296" s="13" customFormat="1">
      <c r="A296" s="13"/>
      <c r="B296" s="225"/>
      <c r="C296" s="226"/>
      <c r="D296" s="218" t="s">
        <v>131</v>
      </c>
      <c r="E296" s="227" t="s">
        <v>19</v>
      </c>
      <c r="F296" s="228" t="s">
        <v>686</v>
      </c>
      <c r="G296" s="226"/>
      <c r="H296" s="229">
        <v>86</v>
      </c>
      <c r="I296" s="230"/>
      <c r="J296" s="226"/>
      <c r="K296" s="226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131</v>
      </c>
      <c r="AU296" s="235" t="s">
        <v>83</v>
      </c>
      <c r="AV296" s="13" t="s">
        <v>83</v>
      </c>
      <c r="AW296" s="13" t="s">
        <v>35</v>
      </c>
      <c r="AX296" s="13" t="s">
        <v>81</v>
      </c>
      <c r="AY296" s="235" t="s">
        <v>117</v>
      </c>
    </row>
    <row r="297" s="2" customFormat="1" ht="24.15" customHeight="1">
      <c r="A297" s="39"/>
      <c r="B297" s="40"/>
      <c r="C297" s="236" t="s">
        <v>375</v>
      </c>
      <c r="D297" s="236" t="s">
        <v>133</v>
      </c>
      <c r="E297" s="237" t="s">
        <v>687</v>
      </c>
      <c r="F297" s="238" t="s">
        <v>688</v>
      </c>
      <c r="G297" s="239" t="s">
        <v>227</v>
      </c>
      <c r="H297" s="240">
        <v>44</v>
      </c>
      <c r="I297" s="241"/>
      <c r="J297" s="242">
        <f>ROUND(I297*H297,2)</f>
        <v>0</v>
      </c>
      <c r="K297" s="238" t="s">
        <v>124</v>
      </c>
      <c r="L297" s="243"/>
      <c r="M297" s="244" t="s">
        <v>19</v>
      </c>
      <c r="N297" s="245" t="s">
        <v>44</v>
      </c>
      <c r="O297" s="85"/>
      <c r="P297" s="214">
        <f>O297*H297</f>
        <v>0</v>
      </c>
      <c r="Q297" s="214">
        <v>0.063</v>
      </c>
      <c r="R297" s="214">
        <f>Q297*H297</f>
        <v>2.7720000000000002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169</v>
      </c>
      <c r="AT297" s="216" t="s">
        <v>133</v>
      </c>
      <c r="AU297" s="216" t="s">
        <v>83</v>
      </c>
      <c r="AY297" s="18" t="s">
        <v>117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81</v>
      </c>
      <c r="BK297" s="217">
        <f>ROUND(I297*H297,2)</f>
        <v>0</v>
      </c>
      <c r="BL297" s="18" t="s">
        <v>143</v>
      </c>
      <c r="BM297" s="216" t="s">
        <v>689</v>
      </c>
    </row>
    <row r="298" s="2" customFormat="1">
      <c r="A298" s="39"/>
      <c r="B298" s="40"/>
      <c r="C298" s="41"/>
      <c r="D298" s="218" t="s">
        <v>127</v>
      </c>
      <c r="E298" s="41"/>
      <c r="F298" s="219" t="s">
        <v>688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127</v>
      </c>
      <c r="AU298" s="18" t="s">
        <v>83</v>
      </c>
    </row>
    <row r="299" s="13" customFormat="1">
      <c r="A299" s="13"/>
      <c r="B299" s="225"/>
      <c r="C299" s="226"/>
      <c r="D299" s="218" t="s">
        <v>131</v>
      </c>
      <c r="E299" s="227" t="s">
        <v>19</v>
      </c>
      <c r="F299" s="228" t="s">
        <v>690</v>
      </c>
      <c r="G299" s="226"/>
      <c r="H299" s="229">
        <v>44</v>
      </c>
      <c r="I299" s="230"/>
      <c r="J299" s="226"/>
      <c r="K299" s="226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131</v>
      </c>
      <c r="AU299" s="235" t="s">
        <v>83</v>
      </c>
      <c r="AV299" s="13" t="s">
        <v>83</v>
      </c>
      <c r="AW299" s="13" t="s">
        <v>35</v>
      </c>
      <c r="AX299" s="13" t="s">
        <v>81</v>
      </c>
      <c r="AY299" s="235" t="s">
        <v>117</v>
      </c>
    </row>
    <row r="300" s="2" customFormat="1" ht="24.15" customHeight="1">
      <c r="A300" s="39"/>
      <c r="B300" s="40"/>
      <c r="C300" s="205" t="s">
        <v>381</v>
      </c>
      <c r="D300" s="205" t="s">
        <v>120</v>
      </c>
      <c r="E300" s="206" t="s">
        <v>691</v>
      </c>
      <c r="F300" s="207" t="s">
        <v>692</v>
      </c>
      <c r="G300" s="208" t="s">
        <v>123</v>
      </c>
      <c r="H300" s="209">
        <v>52.755000000000003</v>
      </c>
      <c r="I300" s="210"/>
      <c r="J300" s="211">
        <f>ROUND(I300*H300,2)</f>
        <v>0</v>
      </c>
      <c r="K300" s="207" t="s">
        <v>124</v>
      </c>
      <c r="L300" s="45"/>
      <c r="M300" s="212" t="s">
        <v>19</v>
      </c>
      <c r="N300" s="213" t="s">
        <v>44</v>
      </c>
      <c r="O300" s="85"/>
      <c r="P300" s="214">
        <f>O300*H300</f>
        <v>0</v>
      </c>
      <c r="Q300" s="214">
        <v>0.061719999999999997</v>
      </c>
      <c r="R300" s="214">
        <f>Q300*H300</f>
        <v>3.2560386000000001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143</v>
      </c>
      <c r="AT300" s="216" t="s">
        <v>120</v>
      </c>
      <c r="AU300" s="216" t="s">
        <v>83</v>
      </c>
      <c r="AY300" s="18" t="s">
        <v>117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81</v>
      </c>
      <c r="BK300" s="217">
        <f>ROUND(I300*H300,2)</f>
        <v>0</v>
      </c>
      <c r="BL300" s="18" t="s">
        <v>143</v>
      </c>
      <c r="BM300" s="216" t="s">
        <v>693</v>
      </c>
    </row>
    <row r="301" s="2" customFormat="1">
      <c r="A301" s="39"/>
      <c r="B301" s="40"/>
      <c r="C301" s="41"/>
      <c r="D301" s="218" t="s">
        <v>127</v>
      </c>
      <c r="E301" s="41"/>
      <c r="F301" s="219" t="s">
        <v>694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127</v>
      </c>
      <c r="AU301" s="18" t="s">
        <v>83</v>
      </c>
    </row>
    <row r="302" s="2" customFormat="1">
      <c r="A302" s="39"/>
      <c r="B302" s="40"/>
      <c r="C302" s="41"/>
      <c r="D302" s="223" t="s">
        <v>129</v>
      </c>
      <c r="E302" s="41"/>
      <c r="F302" s="224" t="s">
        <v>695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129</v>
      </c>
      <c r="AU302" s="18" t="s">
        <v>83</v>
      </c>
    </row>
    <row r="303" s="13" customFormat="1">
      <c r="A303" s="13"/>
      <c r="B303" s="225"/>
      <c r="C303" s="226"/>
      <c r="D303" s="218" t="s">
        <v>131</v>
      </c>
      <c r="E303" s="227" t="s">
        <v>19</v>
      </c>
      <c r="F303" s="228" t="s">
        <v>696</v>
      </c>
      <c r="G303" s="226"/>
      <c r="H303" s="229">
        <v>63.938000000000002</v>
      </c>
      <c r="I303" s="230"/>
      <c r="J303" s="226"/>
      <c r="K303" s="226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131</v>
      </c>
      <c r="AU303" s="235" t="s">
        <v>83</v>
      </c>
      <c r="AV303" s="13" t="s">
        <v>83</v>
      </c>
      <c r="AW303" s="13" t="s">
        <v>35</v>
      </c>
      <c r="AX303" s="13" t="s">
        <v>73</v>
      </c>
      <c r="AY303" s="235" t="s">
        <v>117</v>
      </c>
    </row>
    <row r="304" s="13" customFormat="1">
      <c r="A304" s="13"/>
      <c r="B304" s="225"/>
      <c r="C304" s="226"/>
      <c r="D304" s="218" t="s">
        <v>131</v>
      </c>
      <c r="E304" s="227" t="s">
        <v>19</v>
      </c>
      <c r="F304" s="228" t="s">
        <v>697</v>
      </c>
      <c r="G304" s="226"/>
      <c r="H304" s="229">
        <v>-9.6530000000000005</v>
      </c>
      <c r="I304" s="230"/>
      <c r="J304" s="226"/>
      <c r="K304" s="226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131</v>
      </c>
      <c r="AU304" s="235" t="s">
        <v>83</v>
      </c>
      <c r="AV304" s="13" t="s">
        <v>83</v>
      </c>
      <c r="AW304" s="13" t="s">
        <v>35</v>
      </c>
      <c r="AX304" s="13" t="s">
        <v>73</v>
      </c>
      <c r="AY304" s="235" t="s">
        <v>117</v>
      </c>
    </row>
    <row r="305" s="13" customFormat="1">
      <c r="A305" s="13"/>
      <c r="B305" s="225"/>
      <c r="C305" s="226"/>
      <c r="D305" s="218" t="s">
        <v>131</v>
      </c>
      <c r="E305" s="227" t="s">
        <v>19</v>
      </c>
      <c r="F305" s="228" t="s">
        <v>698</v>
      </c>
      <c r="G305" s="226"/>
      <c r="H305" s="229">
        <v>-1.53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131</v>
      </c>
      <c r="AU305" s="235" t="s">
        <v>83</v>
      </c>
      <c r="AV305" s="13" t="s">
        <v>83</v>
      </c>
      <c r="AW305" s="13" t="s">
        <v>35</v>
      </c>
      <c r="AX305" s="13" t="s">
        <v>73</v>
      </c>
      <c r="AY305" s="235" t="s">
        <v>117</v>
      </c>
    </row>
    <row r="306" s="14" customFormat="1">
      <c r="A306" s="14"/>
      <c r="B306" s="246"/>
      <c r="C306" s="247"/>
      <c r="D306" s="218" t="s">
        <v>131</v>
      </c>
      <c r="E306" s="248" t="s">
        <v>19</v>
      </c>
      <c r="F306" s="249" t="s">
        <v>356</v>
      </c>
      <c r="G306" s="247"/>
      <c r="H306" s="250">
        <v>52.755000000000003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6" t="s">
        <v>131</v>
      </c>
      <c r="AU306" s="256" t="s">
        <v>83</v>
      </c>
      <c r="AV306" s="14" t="s">
        <v>143</v>
      </c>
      <c r="AW306" s="14" t="s">
        <v>35</v>
      </c>
      <c r="AX306" s="14" t="s">
        <v>81</v>
      </c>
      <c r="AY306" s="256" t="s">
        <v>117</v>
      </c>
    </row>
    <row r="307" s="2" customFormat="1" ht="24.15" customHeight="1">
      <c r="A307" s="39"/>
      <c r="B307" s="40"/>
      <c r="C307" s="205" t="s">
        <v>387</v>
      </c>
      <c r="D307" s="205" t="s">
        <v>120</v>
      </c>
      <c r="E307" s="206" t="s">
        <v>699</v>
      </c>
      <c r="F307" s="207" t="s">
        <v>700</v>
      </c>
      <c r="G307" s="208" t="s">
        <v>123</v>
      </c>
      <c r="H307" s="209">
        <v>36.851999999999997</v>
      </c>
      <c r="I307" s="210"/>
      <c r="J307" s="211">
        <f>ROUND(I307*H307,2)</f>
        <v>0</v>
      </c>
      <c r="K307" s="207" t="s">
        <v>124</v>
      </c>
      <c r="L307" s="45"/>
      <c r="M307" s="212" t="s">
        <v>19</v>
      </c>
      <c r="N307" s="213" t="s">
        <v>44</v>
      </c>
      <c r="O307" s="85"/>
      <c r="P307" s="214">
        <f>O307*H307</f>
        <v>0</v>
      </c>
      <c r="Q307" s="214">
        <v>0.079210000000000003</v>
      </c>
      <c r="R307" s="214">
        <f>Q307*H307</f>
        <v>2.91904692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143</v>
      </c>
      <c r="AT307" s="216" t="s">
        <v>120</v>
      </c>
      <c r="AU307" s="216" t="s">
        <v>83</v>
      </c>
      <c r="AY307" s="18" t="s">
        <v>117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81</v>
      </c>
      <c r="BK307" s="217">
        <f>ROUND(I307*H307,2)</f>
        <v>0</v>
      </c>
      <c r="BL307" s="18" t="s">
        <v>143</v>
      </c>
      <c r="BM307" s="216" t="s">
        <v>701</v>
      </c>
    </row>
    <row r="308" s="2" customFormat="1">
      <c r="A308" s="39"/>
      <c r="B308" s="40"/>
      <c r="C308" s="41"/>
      <c r="D308" s="218" t="s">
        <v>127</v>
      </c>
      <c r="E308" s="41"/>
      <c r="F308" s="219" t="s">
        <v>702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127</v>
      </c>
      <c r="AU308" s="18" t="s">
        <v>83</v>
      </c>
    </row>
    <row r="309" s="2" customFormat="1">
      <c r="A309" s="39"/>
      <c r="B309" s="40"/>
      <c r="C309" s="41"/>
      <c r="D309" s="223" t="s">
        <v>129</v>
      </c>
      <c r="E309" s="41"/>
      <c r="F309" s="224" t="s">
        <v>703</v>
      </c>
      <c r="G309" s="41"/>
      <c r="H309" s="41"/>
      <c r="I309" s="220"/>
      <c r="J309" s="41"/>
      <c r="K309" s="41"/>
      <c r="L309" s="45"/>
      <c r="M309" s="221"/>
      <c r="N309" s="222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129</v>
      </c>
      <c r="AU309" s="18" t="s">
        <v>83</v>
      </c>
    </row>
    <row r="310" s="13" customFormat="1">
      <c r="A310" s="13"/>
      <c r="B310" s="225"/>
      <c r="C310" s="226"/>
      <c r="D310" s="218" t="s">
        <v>131</v>
      </c>
      <c r="E310" s="227" t="s">
        <v>19</v>
      </c>
      <c r="F310" s="228" t="s">
        <v>704</v>
      </c>
      <c r="G310" s="226"/>
      <c r="H310" s="229">
        <v>38.625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131</v>
      </c>
      <c r="AU310" s="235" t="s">
        <v>83</v>
      </c>
      <c r="AV310" s="13" t="s">
        <v>83</v>
      </c>
      <c r="AW310" s="13" t="s">
        <v>35</v>
      </c>
      <c r="AX310" s="13" t="s">
        <v>73</v>
      </c>
      <c r="AY310" s="235" t="s">
        <v>117</v>
      </c>
    </row>
    <row r="311" s="13" customFormat="1">
      <c r="A311" s="13"/>
      <c r="B311" s="225"/>
      <c r="C311" s="226"/>
      <c r="D311" s="218" t="s">
        <v>131</v>
      </c>
      <c r="E311" s="227" t="s">
        <v>19</v>
      </c>
      <c r="F311" s="228" t="s">
        <v>705</v>
      </c>
      <c r="G311" s="226"/>
      <c r="H311" s="229">
        <v>-1.7729999999999999</v>
      </c>
      <c r="I311" s="230"/>
      <c r="J311" s="226"/>
      <c r="K311" s="226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131</v>
      </c>
      <c r="AU311" s="235" t="s">
        <v>83</v>
      </c>
      <c r="AV311" s="13" t="s">
        <v>83</v>
      </c>
      <c r="AW311" s="13" t="s">
        <v>35</v>
      </c>
      <c r="AX311" s="13" t="s">
        <v>73</v>
      </c>
      <c r="AY311" s="235" t="s">
        <v>117</v>
      </c>
    </row>
    <row r="312" s="14" customFormat="1">
      <c r="A312" s="14"/>
      <c r="B312" s="246"/>
      <c r="C312" s="247"/>
      <c r="D312" s="218" t="s">
        <v>131</v>
      </c>
      <c r="E312" s="248" t="s">
        <v>19</v>
      </c>
      <c r="F312" s="249" t="s">
        <v>356</v>
      </c>
      <c r="G312" s="247"/>
      <c r="H312" s="250">
        <v>36.851999999999997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6" t="s">
        <v>131</v>
      </c>
      <c r="AU312" s="256" t="s">
        <v>83</v>
      </c>
      <c r="AV312" s="14" t="s">
        <v>143</v>
      </c>
      <c r="AW312" s="14" t="s">
        <v>35</v>
      </c>
      <c r="AX312" s="14" t="s">
        <v>81</v>
      </c>
      <c r="AY312" s="256" t="s">
        <v>117</v>
      </c>
    </row>
    <row r="313" s="2" customFormat="1" ht="24.15" customHeight="1">
      <c r="A313" s="39"/>
      <c r="B313" s="40"/>
      <c r="C313" s="205" t="s">
        <v>393</v>
      </c>
      <c r="D313" s="205" t="s">
        <v>120</v>
      </c>
      <c r="E313" s="206" t="s">
        <v>706</v>
      </c>
      <c r="F313" s="207" t="s">
        <v>707</v>
      </c>
      <c r="G313" s="208" t="s">
        <v>123</v>
      </c>
      <c r="H313" s="209">
        <v>0.28799999999999998</v>
      </c>
      <c r="I313" s="210"/>
      <c r="J313" s="211">
        <f>ROUND(I313*H313,2)</f>
        <v>0</v>
      </c>
      <c r="K313" s="207" t="s">
        <v>124</v>
      </c>
      <c r="L313" s="45"/>
      <c r="M313" s="212" t="s">
        <v>19</v>
      </c>
      <c r="N313" s="213" t="s">
        <v>44</v>
      </c>
      <c r="O313" s="85"/>
      <c r="P313" s="214">
        <f>O313*H313</f>
        <v>0</v>
      </c>
      <c r="Q313" s="214">
        <v>0.17818000000000001</v>
      </c>
      <c r="R313" s="214">
        <f>Q313*H313</f>
        <v>0.051315839999999995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143</v>
      </c>
      <c r="AT313" s="216" t="s">
        <v>120</v>
      </c>
      <c r="AU313" s="216" t="s">
        <v>83</v>
      </c>
      <c r="AY313" s="18" t="s">
        <v>117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81</v>
      </c>
      <c r="BK313" s="217">
        <f>ROUND(I313*H313,2)</f>
        <v>0</v>
      </c>
      <c r="BL313" s="18" t="s">
        <v>143</v>
      </c>
      <c r="BM313" s="216" t="s">
        <v>708</v>
      </c>
    </row>
    <row r="314" s="2" customFormat="1">
      <c r="A314" s="39"/>
      <c r="B314" s="40"/>
      <c r="C314" s="41"/>
      <c r="D314" s="218" t="s">
        <v>127</v>
      </c>
      <c r="E314" s="41"/>
      <c r="F314" s="219" t="s">
        <v>709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127</v>
      </c>
      <c r="AU314" s="18" t="s">
        <v>83</v>
      </c>
    </row>
    <row r="315" s="2" customFormat="1">
      <c r="A315" s="39"/>
      <c r="B315" s="40"/>
      <c r="C315" s="41"/>
      <c r="D315" s="223" t="s">
        <v>129</v>
      </c>
      <c r="E315" s="41"/>
      <c r="F315" s="224" t="s">
        <v>710</v>
      </c>
      <c r="G315" s="41"/>
      <c r="H315" s="41"/>
      <c r="I315" s="220"/>
      <c r="J315" s="41"/>
      <c r="K315" s="41"/>
      <c r="L315" s="45"/>
      <c r="M315" s="221"/>
      <c r="N315" s="22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129</v>
      </c>
      <c r="AU315" s="18" t="s">
        <v>83</v>
      </c>
    </row>
    <row r="316" s="13" customFormat="1">
      <c r="A316" s="13"/>
      <c r="B316" s="225"/>
      <c r="C316" s="226"/>
      <c r="D316" s="218" t="s">
        <v>131</v>
      </c>
      <c r="E316" s="227" t="s">
        <v>19</v>
      </c>
      <c r="F316" s="228" t="s">
        <v>711</v>
      </c>
      <c r="G316" s="226"/>
      <c r="H316" s="229">
        <v>0.28799999999999998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131</v>
      </c>
      <c r="AU316" s="235" t="s">
        <v>83</v>
      </c>
      <c r="AV316" s="13" t="s">
        <v>83</v>
      </c>
      <c r="AW316" s="13" t="s">
        <v>35</v>
      </c>
      <c r="AX316" s="13" t="s">
        <v>81</v>
      </c>
      <c r="AY316" s="235" t="s">
        <v>117</v>
      </c>
    </row>
    <row r="317" s="2" customFormat="1" ht="21.75" customHeight="1">
      <c r="A317" s="39"/>
      <c r="B317" s="40"/>
      <c r="C317" s="205" t="s">
        <v>403</v>
      </c>
      <c r="D317" s="205" t="s">
        <v>120</v>
      </c>
      <c r="E317" s="206" t="s">
        <v>712</v>
      </c>
      <c r="F317" s="207" t="s">
        <v>713</v>
      </c>
      <c r="G317" s="208" t="s">
        <v>123</v>
      </c>
      <c r="H317" s="209">
        <v>0.73499999999999999</v>
      </c>
      <c r="I317" s="210"/>
      <c r="J317" s="211">
        <f>ROUND(I317*H317,2)</f>
        <v>0</v>
      </c>
      <c r="K317" s="207" t="s">
        <v>124</v>
      </c>
      <c r="L317" s="45"/>
      <c r="M317" s="212" t="s">
        <v>19</v>
      </c>
      <c r="N317" s="213" t="s">
        <v>44</v>
      </c>
      <c r="O317" s="85"/>
      <c r="P317" s="214">
        <f>O317*H317</f>
        <v>0</v>
      </c>
      <c r="Q317" s="214">
        <v>0.26723000000000002</v>
      </c>
      <c r="R317" s="214">
        <f>Q317*H317</f>
        <v>0.19641405000000001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143</v>
      </c>
      <c r="AT317" s="216" t="s">
        <v>120</v>
      </c>
      <c r="AU317" s="216" t="s">
        <v>83</v>
      </c>
      <c r="AY317" s="18" t="s">
        <v>117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81</v>
      </c>
      <c r="BK317" s="217">
        <f>ROUND(I317*H317,2)</f>
        <v>0</v>
      </c>
      <c r="BL317" s="18" t="s">
        <v>143</v>
      </c>
      <c r="BM317" s="216" t="s">
        <v>714</v>
      </c>
    </row>
    <row r="318" s="2" customFormat="1">
      <c r="A318" s="39"/>
      <c r="B318" s="40"/>
      <c r="C318" s="41"/>
      <c r="D318" s="218" t="s">
        <v>127</v>
      </c>
      <c r="E318" s="41"/>
      <c r="F318" s="219" t="s">
        <v>715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127</v>
      </c>
      <c r="AU318" s="18" t="s">
        <v>83</v>
      </c>
    </row>
    <row r="319" s="2" customFormat="1">
      <c r="A319" s="39"/>
      <c r="B319" s="40"/>
      <c r="C319" s="41"/>
      <c r="D319" s="223" t="s">
        <v>129</v>
      </c>
      <c r="E319" s="41"/>
      <c r="F319" s="224" t="s">
        <v>716</v>
      </c>
      <c r="G319" s="41"/>
      <c r="H319" s="41"/>
      <c r="I319" s="220"/>
      <c r="J319" s="41"/>
      <c r="K319" s="41"/>
      <c r="L319" s="45"/>
      <c r="M319" s="221"/>
      <c r="N319" s="22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129</v>
      </c>
      <c r="AU319" s="18" t="s">
        <v>83</v>
      </c>
    </row>
    <row r="320" s="13" customFormat="1">
      <c r="A320" s="13"/>
      <c r="B320" s="225"/>
      <c r="C320" s="226"/>
      <c r="D320" s="218" t="s">
        <v>131</v>
      </c>
      <c r="E320" s="227" t="s">
        <v>19</v>
      </c>
      <c r="F320" s="228" t="s">
        <v>717</v>
      </c>
      <c r="G320" s="226"/>
      <c r="H320" s="229">
        <v>0.73499999999999999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131</v>
      </c>
      <c r="AU320" s="235" t="s">
        <v>83</v>
      </c>
      <c r="AV320" s="13" t="s">
        <v>83</v>
      </c>
      <c r="AW320" s="13" t="s">
        <v>35</v>
      </c>
      <c r="AX320" s="13" t="s">
        <v>81</v>
      </c>
      <c r="AY320" s="235" t="s">
        <v>117</v>
      </c>
    </row>
    <row r="321" s="12" customFormat="1" ht="22.8" customHeight="1">
      <c r="A321" s="12"/>
      <c r="B321" s="189"/>
      <c r="C321" s="190"/>
      <c r="D321" s="191" t="s">
        <v>72</v>
      </c>
      <c r="E321" s="203" t="s">
        <v>143</v>
      </c>
      <c r="F321" s="203" t="s">
        <v>718</v>
      </c>
      <c r="G321" s="190"/>
      <c r="H321" s="190"/>
      <c r="I321" s="193"/>
      <c r="J321" s="204">
        <f>BK321</f>
        <v>0</v>
      </c>
      <c r="K321" s="190"/>
      <c r="L321" s="195"/>
      <c r="M321" s="196"/>
      <c r="N321" s="197"/>
      <c r="O321" s="197"/>
      <c r="P321" s="198">
        <f>SUM(P322:P325)</f>
        <v>0</v>
      </c>
      <c r="Q321" s="197"/>
      <c r="R321" s="198">
        <f>SUM(R322:R325)</f>
        <v>5.4855625000000003</v>
      </c>
      <c r="S321" s="197"/>
      <c r="T321" s="199">
        <f>SUM(T322:T325)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0" t="s">
        <v>81</v>
      </c>
      <c r="AT321" s="201" t="s">
        <v>72</v>
      </c>
      <c r="AU321" s="201" t="s">
        <v>81</v>
      </c>
      <c r="AY321" s="200" t="s">
        <v>117</v>
      </c>
      <c r="BK321" s="202">
        <f>SUM(BK322:BK325)</f>
        <v>0</v>
      </c>
    </row>
    <row r="322" s="2" customFormat="1" ht="24.15" customHeight="1">
      <c r="A322" s="39"/>
      <c r="B322" s="40"/>
      <c r="C322" s="205" t="s">
        <v>719</v>
      </c>
      <c r="D322" s="205" t="s">
        <v>120</v>
      </c>
      <c r="E322" s="206" t="s">
        <v>720</v>
      </c>
      <c r="F322" s="207" t="s">
        <v>721</v>
      </c>
      <c r="G322" s="208" t="s">
        <v>215</v>
      </c>
      <c r="H322" s="209">
        <v>13.75</v>
      </c>
      <c r="I322" s="210"/>
      <c r="J322" s="211">
        <f>ROUND(I322*H322,2)</f>
        <v>0</v>
      </c>
      <c r="K322" s="207" t="s">
        <v>124</v>
      </c>
      <c r="L322" s="45"/>
      <c r="M322" s="212" t="s">
        <v>19</v>
      </c>
      <c r="N322" s="213" t="s">
        <v>44</v>
      </c>
      <c r="O322" s="85"/>
      <c r="P322" s="214">
        <f>O322*H322</f>
        <v>0</v>
      </c>
      <c r="Q322" s="214">
        <v>0.39895000000000003</v>
      </c>
      <c r="R322" s="214">
        <f>Q322*H322</f>
        <v>5.4855625000000003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143</v>
      </c>
      <c r="AT322" s="216" t="s">
        <v>120</v>
      </c>
      <c r="AU322" s="216" t="s">
        <v>83</v>
      </c>
      <c r="AY322" s="18" t="s">
        <v>117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81</v>
      </c>
      <c r="BK322" s="217">
        <f>ROUND(I322*H322,2)</f>
        <v>0</v>
      </c>
      <c r="BL322" s="18" t="s">
        <v>143</v>
      </c>
      <c r="BM322" s="216" t="s">
        <v>722</v>
      </c>
    </row>
    <row r="323" s="2" customFormat="1">
      <c r="A323" s="39"/>
      <c r="B323" s="40"/>
      <c r="C323" s="41"/>
      <c r="D323" s="218" t="s">
        <v>127</v>
      </c>
      <c r="E323" s="41"/>
      <c r="F323" s="219" t="s">
        <v>723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127</v>
      </c>
      <c r="AU323" s="18" t="s">
        <v>83</v>
      </c>
    </row>
    <row r="324" s="2" customFormat="1">
      <c r="A324" s="39"/>
      <c r="B324" s="40"/>
      <c r="C324" s="41"/>
      <c r="D324" s="223" t="s">
        <v>129</v>
      </c>
      <c r="E324" s="41"/>
      <c r="F324" s="224" t="s">
        <v>724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129</v>
      </c>
      <c r="AU324" s="18" t="s">
        <v>83</v>
      </c>
    </row>
    <row r="325" s="13" customFormat="1">
      <c r="A325" s="13"/>
      <c r="B325" s="225"/>
      <c r="C325" s="226"/>
      <c r="D325" s="218" t="s">
        <v>131</v>
      </c>
      <c r="E325" s="227" t="s">
        <v>19</v>
      </c>
      <c r="F325" s="228" t="s">
        <v>725</v>
      </c>
      <c r="G325" s="226"/>
      <c r="H325" s="229">
        <v>13.75</v>
      </c>
      <c r="I325" s="230"/>
      <c r="J325" s="226"/>
      <c r="K325" s="226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131</v>
      </c>
      <c r="AU325" s="235" t="s">
        <v>83</v>
      </c>
      <c r="AV325" s="13" t="s">
        <v>83</v>
      </c>
      <c r="AW325" s="13" t="s">
        <v>35</v>
      </c>
      <c r="AX325" s="13" t="s">
        <v>81</v>
      </c>
      <c r="AY325" s="235" t="s">
        <v>117</v>
      </c>
    </row>
    <row r="326" s="12" customFormat="1" ht="22.8" customHeight="1">
      <c r="A326" s="12"/>
      <c r="B326" s="189"/>
      <c r="C326" s="190"/>
      <c r="D326" s="191" t="s">
        <v>72</v>
      </c>
      <c r="E326" s="203" t="s">
        <v>149</v>
      </c>
      <c r="F326" s="203" t="s">
        <v>726</v>
      </c>
      <c r="G326" s="190"/>
      <c r="H326" s="190"/>
      <c r="I326" s="193"/>
      <c r="J326" s="204">
        <f>BK326</f>
        <v>0</v>
      </c>
      <c r="K326" s="190"/>
      <c r="L326" s="195"/>
      <c r="M326" s="196"/>
      <c r="N326" s="197"/>
      <c r="O326" s="197"/>
      <c r="P326" s="198">
        <f>SUM(P327:P337)</f>
        <v>0</v>
      </c>
      <c r="Q326" s="197"/>
      <c r="R326" s="198">
        <f>SUM(R327:R337)</f>
        <v>74.258904999999999</v>
      </c>
      <c r="S326" s="197"/>
      <c r="T326" s="199">
        <f>SUM(T327:T337)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0" t="s">
        <v>81</v>
      </c>
      <c r="AT326" s="201" t="s">
        <v>72</v>
      </c>
      <c r="AU326" s="201" t="s">
        <v>81</v>
      </c>
      <c r="AY326" s="200" t="s">
        <v>117</v>
      </c>
      <c r="BK326" s="202">
        <f>SUM(BK327:BK337)</f>
        <v>0</v>
      </c>
    </row>
    <row r="327" s="2" customFormat="1" ht="24.15" customHeight="1">
      <c r="A327" s="39"/>
      <c r="B327" s="40"/>
      <c r="C327" s="205" t="s">
        <v>727</v>
      </c>
      <c r="D327" s="205" t="s">
        <v>120</v>
      </c>
      <c r="E327" s="206" t="s">
        <v>728</v>
      </c>
      <c r="F327" s="207" t="s">
        <v>729</v>
      </c>
      <c r="G327" s="208" t="s">
        <v>123</v>
      </c>
      <c r="H327" s="209">
        <v>116.75</v>
      </c>
      <c r="I327" s="210"/>
      <c r="J327" s="211">
        <f>ROUND(I327*H327,2)</f>
        <v>0</v>
      </c>
      <c r="K327" s="207" t="s">
        <v>124</v>
      </c>
      <c r="L327" s="45"/>
      <c r="M327" s="212" t="s">
        <v>19</v>
      </c>
      <c r="N327" s="213" t="s">
        <v>44</v>
      </c>
      <c r="O327" s="85"/>
      <c r="P327" s="214">
        <f>O327*H327</f>
        <v>0</v>
      </c>
      <c r="Q327" s="214">
        <v>0.39600000000000002</v>
      </c>
      <c r="R327" s="214">
        <f>Q327*H327</f>
        <v>46.233000000000004</v>
      </c>
      <c r="S327" s="214">
        <v>0</v>
      </c>
      <c r="T327" s="21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6" t="s">
        <v>143</v>
      </c>
      <c r="AT327" s="216" t="s">
        <v>120</v>
      </c>
      <c r="AU327" s="216" t="s">
        <v>83</v>
      </c>
      <c r="AY327" s="18" t="s">
        <v>117</v>
      </c>
      <c r="BE327" s="217">
        <f>IF(N327="základní",J327,0)</f>
        <v>0</v>
      </c>
      <c r="BF327" s="217">
        <f>IF(N327="snížená",J327,0)</f>
        <v>0</v>
      </c>
      <c r="BG327" s="217">
        <f>IF(N327="zákl. přenesená",J327,0)</f>
        <v>0</v>
      </c>
      <c r="BH327" s="217">
        <f>IF(N327="sníž. přenesená",J327,0)</f>
        <v>0</v>
      </c>
      <c r="BI327" s="217">
        <f>IF(N327="nulová",J327,0)</f>
        <v>0</v>
      </c>
      <c r="BJ327" s="18" t="s">
        <v>81</v>
      </c>
      <c r="BK327" s="217">
        <f>ROUND(I327*H327,2)</f>
        <v>0</v>
      </c>
      <c r="BL327" s="18" t="s">
        <v>143</v>
      </c>
      <c r="BM327" s="216" t="s">
        <v>730</v>
      </c>
    </row>
    <row r="328" s="2" customFormat="1">
      <c r="A328" s="39"/>
      <c r="B328" s="40"/>
      <c r="C328" s="41"/>
      <c r="D328" s="218" t="s">
        <v>127</v>
      </c>
      <c r="E328" s="41"/>
      <c r="F328" s="219" t="s">
        <v>731</v>
      </c>
      <c r="G328" s="41"/>
      <c r="H328" s="41"/>
      <c r="I328" s="220"/>
      <c r="J328" s="41"/>
      <c r="K328" s="41"/>
      <c r="L328" s="45"/>
      <c r="M328" s="221"/>
      <c r="N328" s="222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127</v>
      </c>
      <c r="AU328" s="18" t="s">
        <v>83</v>
      </c>
    </row>
    <row r="329" s="2" customFormat="1">
      <c r="A329" s="39"/>
      <c r="B329" s="40"/>
      <c r="C329" s="41"/>
      <c r="D329" s="223" t="s">
        <v>129</v>
      </c>
      <c r="E329" s="41"/>
      <c r="F329" s="224" t="s">
        <v>732</v>
      </c>
      <c r="G329" s="41"/>
      <c r="H329" s="41"/>
      <c r="I329" s="220"/>
      <c r="J329" s="41"/>
      <c r="K329" s="41"/>
      <c r="L329" s="45"/>
      <c r="M329" s="221"/>
      <c r="N329" s="222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129</v>
      </c>
      <c r="AU329" s="18" t="s">
        <v>83</v>
      </c>
    </row>
    <row r="330" s="13" customFormat="1">
      <c r="A330" s="13"/>
      <c r="B330" s="225"/>
      <c r="C330" s="226"/>
      <c r="D330" s="218" t="s">
        <v>131</v>
      </c>
      <c r="E330" s="227" t="s">
        <v>19</v>
      </c>
      <c r="F330" s="228" t="s">
        <v>733</v>
      </c>
      <c r="G330" s="226"/>
      <c r="H330" s="229">
        <v>116.75</v>
      </c>
      <c r="I330" s="230"/>
      <c r="J330" s="226"/>
      <c r="K330" s="226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131</v>
      </c>
      <c r="AU330" s="235" t="s">
        <v>83</v>
      </c>
      <c r="AV330" s="13" t="s">
        <v>83</v>
      </c>
      <c r="AW330" s="13" t="s">
        <v>35</v>
      </c>
      <c r="AX330" s="13" t="s">
        <v>81</v>
      </c>
      <c r="AY330" s="235" t="s">
        <v>117</v>
      </c>
    </row>
    <row r="331" s="2" customFormat="1" ht="37.8" customHeight="1">
      <c r="A331" s="39"/>
      <c r="B331" s="40"/>
      <c r="C331" s="205" t="s">
        <v>734</v>
      </c>
      <c r="D331" s="205" t="s">
        <v>120</v>
      </c>
      <c r="E331" s="206" t="s">
        <v>735</v>
      </c>
      <c r="F331" s="207" t="s">
        <v>736</v>
      </c>
      <c r="G331" s="208" t="s">
        <v>123</v>
      </c>
      <c r="H331" s="209">
        <v>116.75</v>
      </c>
      <c r="I331" s="210"/>
      <c r="J331" s="211">
        <f>ROUND(I331*H331,2)</f>
        <v>0</v>
      </c>
      <c r="K331" s="207" t="s">
        <v>124</v>
      </c>
      <c r="L331" s="45"/>
      <c r="M331" s="212" t="s">
        <v>19</v>
      </c>
      <c r="N331" s="213" t="s">
        <v>44</v>
      </c>
      <c r="O331" s="85"/>
      <c r="P331" s="214">
        <f>O331*H331</f>
        <v>0</v>
      </c>
      <c r="Q331" s="214">
        <v>0.10100000000000001</v>
      </c>
      <c r="R331" s="214">
        <f>Q331*H331</f>
        <v>11.79175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143</v>
      </c>
      <c r="AT331" s="216" t="s">
        <v>120</v>
      </c>
      <c r="AU331" s="216" t="s">
        <v>83</v>
      </c>
      <c r="AY331" s="18" t="s">
        <v>117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81</v>
      </c>
      <c r="BK331" s="217">
        <f>ROUND(I331*H331,2)</f>
        <v>0</v>
      </c>
      <c r="BL331" s="18" t="s">
        <v>143</v>
      </c>
      <c r="BM331" s="216" t="s">
        <v>737</v>
      </c>
    </row>
    <row r="332" s="2" customFormat="1">
      <c r="A332" s="39"/>
      <c r="B332" s="40"/>
      <c r="C332" s="41"/>
      <c r="D332" s="218" t="s">
        <v>127</v>
      </c>
      <c r="E332" s="41"/>
      <c r="F332" s="219" t="s">
        <v>738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127</v>
      </c>
      <c r="AU332" s="18" t="s">
        <v>83</v>
      </c>
    </row>
    <row r="333" s="2" customFormat="1">
      <c r="A333" s="39"/>
      <c r="B333" s="40"/>
      <c r="C333" s="41"/>
      <c r="D333" s="223" t="s">
        <v>129</v>
      </c>
      <c r="E333" s="41"/>
      <c r="F333" s="224" t="s">
        <v>739</v>
      </c>
      <c r="G333" s="41"/>
      <c r="H333" s="41"/>
      <c r="I333" s="220"/>
      <c r="J333" s="41"/>
      <c r="K333" s="41"/>
      <c r="L333" s="45"/>
      <c r="M333" s="221"/>
      <c r="N333" s="222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129</v>
      </c>
      <c r="AU333" s="18" t="s">
        <v>83</v>
      </c>
    </row>
    <row r="334" s="13" customFormat="1">
      <c r="A334" s="13"/>
      <c r="B334" s="225"/>
      <c r="C334" s="226"/>
      <c r="D334" s="218" t="s">
        <v>131</v>
      </c>
      <c r="E334" s="227" t="s">
        <v>19</v>
      </c>
      <c r="F334" s="228" t="s">
        <v>733</v>
      </c>
      <c r="G334" s="226"/>
      <c r="H334" s="229">
        <v>116.75</v>
      </c>
      <c r="I334" s="230"/>
      <c r="J334" s="226"/>
      <c r="K334" s="226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131</v>
      </c>
      <c r="AU334" s="235" t="s">
        <v>83</v>
      </c>
      <c r="AV334" s="13" t="s">
        <v>83</v>
      </c>
      <c r="AW334" s="13" t="s">
        <v>35</v>
      </c>
      <c r="AX334" s="13" t="s">
        <v>81</v>
      </c>
      <c r="AY334" s="235" t="s">
        <v>117</v>
      </c>
    </row>
    <row r="335" s="2" customFormat="1" ht="24.15" customHeight="1">
      <c r="A335" s="39"/>
      <c r="B335" s="40"/>
      <c r="C335" s="236" t="s">
        <v>740</v>
      </c>
      <c r="D335" s="236" t="s">
        <v>133</v>
      </c>
      <c r="E335" s="237" t="s">
        <v>741</v>
      </c>
      <c r="F335" s="238" t="s">
        <v>742</v>
      </c>
      <c r="G335" s="239" t="s">
        <v>123</v>
      </c>
      <c r="H335" s="240">
        <v>120.253</v>
      </c>
      <c r="I335" s="241"/>
      <c r="J335" s="242">
        <f>ROUND(I335*H335,2)</f>
        <v>0</v>
      </c>
      <c r="K335" s="238" t="s">
        <v>124</v>
      </c>
      <c r="L335" s="243"/>
      <c r="M335" s="244" t="s">
        <v>19</v>
      </c>
      <c r="N335" s="245" t="s">
        <v>44</v>
      </c>
      <c r="O335" s="85"/>
      <c r="P335" s="214">
        <f>O335*H335</f>
        <v>0</v>
      </c>
      <c r="Q335" s="214">
        <v>0.13500000000000001</v>
      </c>
      <c r="R335" s="214">
        <f>Q335*H335</f>
        <v>16.234155000000001</v>
      </c>
      <c r="S335" s="214">
        <v>0</v>
      </c>
      <c r="T335" s="215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169</v>
      </c>
      <c r="AT335" s="216" t="s">
        <v>133</v>
      </c>
      <c r="AU335" s="216" t="s">
        <v>83</v>
      </c>
      <c r="AY335" s="18" t="s">
        <v>117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81</v>
      </c>
      <c r="BK335" s="217">
        <f>ROUND(I335*H335,2)</f>
        <v>0</v>
      </c>
      <c r="BL335" s="18" t="s">
        <v>143</v>
      </c>
      <c r="BM335" s="216" t="s">
        <v>743</v>
      </c>
    </row>
    <row r="336" s="2" customFormat="1">
      <c r="A336" s="39"/>
      <c r="B336" s="40"/>
      <c r="C336" s="41"/>
      <c r="D336" s="218" t="s">
        <v>127</v>
      </c>
      <c r="E336" s="41"/>
      <c r="F336" s="219" t="s">
        <v>742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127</v>
      </c>
      <c r="AU336" s="18" t="s">
        <v>83</v>
      </c>
    </row>
    <row r="337" s="13" customFormat="1">
      <c r="A337" s="13"/>
      <c r="B337" s="225"/>
      <c r="C337" s="226"/>
      <c r="D337" s="218" t="s">
        <v>131</v>
      </c>
      <c r="E337" s="226"/>
      <c r="F337" s="228" t="s">
        <v>744</v>
      </c>
      <c r="G337" s="226"/>
      <c r="H337" s="229">
        <v>120.253</v>
      </c>
      <c r="I337" s="230"/>
      <c r="J337" s="226"/>
      <c r="K337" s="226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131</v>
      </c>
      <c r="AU337" s="235" t="s">
        <v>83</v>
      </c>
      <c r="AV337" s="13" t="s">
        <v>83</v>
      </c>
      <c r="AW337" s="13" t="s">
        <v>4</v>
      </c>
      <c r="AX337" s="13" t="s">
        <v>81</v>
      </c>
      <c r="AY337" s="235" t="s">
        <v>117</v>
      </c>
    </row>
    <row r="338" s="12" customFormat="1" ht="22.8" customHeight="1">
      <c r="A338" s="12"/>
      <c r="B338" s="189"/>
      <c r="C338" s="190"/>
      <c r="D338" s="191" t="s">
        <v>72</v>
      </c>
      <c r="E338" s="203" t="s">
        <v>153</v>
      </c>
      <c r="F338" s="203" t="s">
        <v>745</v>
      </c>
      <c r="G338" s="190"/>
      <c r="H338" s="190"/>
      <c r="I338" s="193"/>
      <c r="J338" s="204">
        <f>BK338</f>
        <v>0</v>
      </c>
      <c r="K338" s="190"/>
      <c r="L338" s="195"/>
      <c r="M338" s="196"/>
      <c r="N338" s="197"/>
      <c r="O338" s="197"/>
      <c r="P338" s="198">
        <f>SUM(P339:P559)</f>
        <v>0</v>
      </c>
      <c r="Q338" s="197"/>
      <c r="R338" s="198">
        <f>SUM(R339:R559)</f>
        <v>59.177337729999998</v>
      </c>
      <c r="S338" s="197"/>
      <c r="T338" s="199">
        <f>SUM(T339:T559)</f>
        <v>0.00016989000000000002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0" t="s">
        <v>81</v>
      </c>
      <c r="AT338" s="201" t="s">
        <v>72</v>
      </c>
      <c r="AU338" s="201" t="s">
        <v>81</v>
      </c>
      <c r="AY338" s="200" t="s">
        <v>117</v>
      </c>
      <c r="BK338" s="202">
        <f>SUM(BK339:BK559)</f>
        <v>0</v>
      </c>
    </row>
    <row r="339" s="2" customFormat="1" ht="21.75" customHeight="1">
      <c r="A339" s="39"/>
      <c r="B339" s="40"/>
      <c r="C339" s="205" t="s">
        <v>746</v>
      </c>
      <c r="D339" s="205" t="s">
        <v>120</v>
      </c>
      <c r="E339" s="206" t="s">
        <v>747</v>
      </c>
      <c r="F339" s="207" t="s">
        <v>748</v>
      </c>
      <c r="G339" s="208" t="s">
        <v>123</v>
      </c>
      <c r="H339" s="209">
        <v>179.21299999999999</v>
      </c>
      <c r="I339" s="210"/>
      <c r="J339" s="211">
        <f>ROUND(I339*H339,2)</f>
        <v>0</v>
      </c>
      <c r="K339" s="207" t="s">
        <v>124</v>
      </c>
      <c r="L339" s="45"/>
      <c r="M339" s="212" t="s">
        <v>19</v>
      </c>
      <c r="N339" s="213" t="s">
        <v>44</v>
      </c>
      <c r="O339" s="85"/>
      <c r="P339" s="214">
        <f>O339*H339</f>
        <v>0</v>
      </c>
      <c r="Q339" s="214">
        <v>0.0043800000000000002</v>
      </c>
      <c r="R339" s="214">
        <f>Q339*H339</f>
        <v>0.78495294000000004</v>
      </c>
      <c r="S339" s="214">
        <v>0</v>
      </c>
      <c r="T339" s="215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6" t="s">
        <v>143</v>
      </c>
      <c r="AT339" s="216" t="s">
        <v>120</v>
      </c>
      <c r="AU339" s="216" t="s">
        <v>83</v>
      </c>
      <c r="AY339" s="18" t="s">
        <v>117</v>
      </c>
      <c r="BE339" s="217">
        <f>IF(N339="základní",J339,0)</f>
        <v>0</v>
      </c>
      <c r="BF339" s="217">
        <f>IF(N339="snížená",J339,0)</f>
        <v>0</v>
      </c>
      <c r="BG339" s="217">
        <f>IF(N339="zákl. přenesená",J339,0)</f>
        <v>0</v>
      </c>
      <c r="BH339" s="217">
        <f>IF(N339="sníž. přenesená",J339,0)</f>
        <v>0</v>
      </c>
      <c r="BI339" s="217">
        <f>IF(N339="nulová",J339,0)</f>
        <v>0</v>
      </c>
      <c r="BJ339" s="18" t="s">
        <v>81</v>
      </c>
      <c r="BK339" s="217">
        <f>ROUND(I339*H339,2)</f>
        <v>0</v>
      </c>
      <c r="BL339" s="18" t="s">
        <v>143</v>
      </c>
      <c r="BM339" s="216" t="s">
        <v>749</v>
      </c>
    </row>
    <row r="340" s="2" customFormat="1">
      <c r="A340" s="39"/>
      <c r="B340" s="40"/>
      <c r="C340" s="41"/>
      <c r="D340" s="218" t="s">
        <v>127</v>
      </c>
      <c r="E340" s="41"/>
      <c r="F340" s="219" t="s">
        <v>750</v>
      </c>
      <c r="G340" s="41"/>
      <c r="H340" s="41"/>
      <c r="I340" s="220"/>
      <c r="J340" s="41"/>
      <c r="K340" s="41"/>
      <c r="L340" s="45"/>
      <c r="M340" s="221"/>
      <c r="N340" s="222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127</v>
      </c>
      <c r="AU340" s="18" t="s">
        <v>83</v>
      </c>
    </row>
    <row r="341" s="2" customFormat="1">
      <c r="A341" s="39"/>
      <c r="B341" s="40"/>
      <c r="C341" s="41"/>
      <c r="D341" s="223" t="s">
        <v>129</v>
      </c>
      <c r="E341" s="41"/>
      <c r="F341" s="224" t="s">
        <v>751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129</v>
      </c>
      <c r="AU341" s="18" t="s">
        <v>83</v>
      </c>
    </row>
    <row r="342" s="13" customFormat="1">
      <c r="A342" s="13"/>
      <c r="B342" s="225"/>
      <c r="C342" s="226"/>
      <c r="D342" s="218" t="s">
        <v>131</v>
      </c>
      <c r="E342" s="227" t="s">
        <v>19</v>
      </c>
      <c r="F342" s="228" t="s">
        <v>752</v>
      </c>
      <c r="G342" s="226"/>
      <c r="H342" s="229">
        <v>127.875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131</v>
      </c>
      <c r="AU342" s="235" t="s">
        <v>83</v>
      </c>
      <c r="AV342" s="13" t="s">
        <v>83</v>
      </c>
      <c r="AW342" s="13" t="s">
        <v>35</v>
      </c>
      <c r="AX342" s="13" t="s">
        <v>73</v>
      </c>
      <c r="AY342" s="235" t="s">
        <v>117</v>
      </c>
    </row>
    <row r="343" s="13" customFormat="1">
      <c r="A343" s="13"/>
      <c r="B343" s="225"/>
      <c r="C343" s="226"/>
      <c r="D343" s="218" t="s">
        <v>131</v>
      </c>
      <c r="E343" s="227" t="s">
        <v>19</v>
      </c>
      <c r="F343" s="228" t="s">
        <v>753</v>
      </c>
      <c r="G343" s="226"/>
      <c r="H343" s="229">
        <v>-19.306000000000001</v>
      </c>
      <c r="I343" s="230"/>
      <c r="J343" s="226"/>
      <c r="K343" s="226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131</v>
      </c>
      <c r="AU343" s="235" t="s">
        <v>83</v>
      </c>
      <c r="AV343" s="13" t="s">
        <v>83</v>
      </c>
      <c r="AW343" s="13" t="s">
        <v>35</v>
      </c>
      <c r="AX343" s="13" t="s">
        <v>73</v>
      </c>
      <c r="AY343" s="235" t="s">
        <v>117</v>
      </c>
    </row>
    <row r="344" s="13" customFormat="1">
      <c r="A344" s="13"/>
      <c r="B344" s="225"/>
      <c r="C344" s="226"/>
      <c r="D344" s="218" t="s">
        <v>131</v>
      </c>
      <c r="E344" s="227" t="s">
        <v>19</v>
      </c>
      <c r="F344" s="228" t="s">
        <v>754</v>
      </c>
      <c r="G344" s="226"/>
      <c r="H344" s="229">
        <v>-3.0600000000000001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131</v>
      </c>
      <c r="AU344" s="235" t="s">
        <v>83</v>
      </c>
      <c r="AV344" s="13" t="s">
        <v>83</v>
      </c>
      <c r="AW344" s="13" t="s">
        <v>35</v>
      </c>
      <c r="AX344" s="13" t="s">
        <v>73</v>
      </c>
      <c r="AY344" s="235" t="s">
        <v>117</v>
      </c>
    </row>
    <row r="345" s="13" customFormat="1">
      <c r="A345" s="13"/>
      <c r="B345" s="225"/>
      <c r="C345" s="226"/>
      <c r="D345" s="218" t="s">
        <v>131</v>
      </c>
      <c r="E345" s="227" t="s">
        <v>19</v>
      </c>
      <c r="F345" s="228" t="s">
        <v>755</v>
      </c>
      <c r="G345" s="226"/>
      <c r="H345" s="229">
        <v>77.25</v>
      </c>
      <c r="I345" s="230"/>
      <c r="J345" s="226"/>
      <c r="K345" s="226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131</v>
      </c>
      <c r="AU345" s="235" t="s">
        <v>83</v>
      </c>
      <c r="AV345" s="13" t="s">
        <v>83</v>
      </c>
      <c r="AW345" s="13" t="s">
        <v>35</v>
      </c>
      <c r="AX345" s="13" t="s">
        <v>73</v>
      </c>
      <c r="AY345" s="235" t="s">
        <v>117</v>
      </c>
    </row>
    <row r="346" s="13" customFormat="1">
      <c r="A346" s="13"/>
      <c r="B346" s="225"/>
      <c r="C346" s="226"/>
      <c r="D346" s="218" t="s">
        <v>131</v>
      </c>
      <c r="E346" s="227" t="s">
        <v>19</v>
      </c>
      <c r="F346" s="228" t="s">
        <v>756</v>
      </c>
      <c r="G346" s="226"/>
      <c r="H346" s="229">
        <v>-3.5459999999999998</v>
      </c>
      <c r="I346" s="230"/>
      <c r="J346" s="226"/>
      <c r="K346" s="226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131</v>
      </c>
      <c r="AU346" s="235" t="s">
        <v>83</v>
      </c>
      <c r="AV346" s="13" t="s">
        <v>83</v>
      </c>
      <c r="AW346" s="13" t="s">
        <v>35</v>
      </c>
      <c r="AX346" s="13" t="s">
        <v>73</v>
      </c>
      <c r="AY346" s="235" t="s">
        <v>117</v>
      </c>
    </row>
    <row r="347" s="14" customFormat="1">
      <c r="A347" s="14"/>
      <c r="B347" s="246"/>
      <c r="C347" s="247"/>
      <c r="D347" s="218" t="s">
        <v>131</v>
      </c>
      <c r="E347" s="248" t="s">
        <v>410</v>
      </c>
      <c r="F347" s="249" t="s">
        <v>356</v>
      </c>
      <c r="G347" s="247"/>
      <c r="H347" s="250">
        <v>179.21299999999999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131</v>
      </c>
      <c r="AU347" s="256" t="s">
        <v>83</v>
      </c>
      <c r="AV347" s="14" t="s">
        <v>143</v>
      </c>
      <c r="AW347" s="14" t="s">
        <v>35</v>
      </c>
      <c r="AX347" s="14" t="s">
        <v>81</v>
      </c>
      <c r="AY347" s="256" t="s">
        <v>117</v>
      </c>
    </row>
    <row r="348" s="2" customFormat="1" ht="16.5" customHeight="1">
      <c r="A348" s="39"/>
      <c r="B348" s="40"/>
      <c r="C348" s="205" t="s">
        <v>757</v>
      </c>
      <c r="D348" s="205" t="s">
        <v>120</v>
      </c>
      <c r="E348" s="206" t="s">
        <v>758</v>
      </c>
      <c r="F348" s="207" t="s">
        <v>759</v>
      </c>
      <c r="G348" s="208" t="s">
        <v>123</v>
      </c>
      <c r="H348" s="209">
        <v>529.23800000000006</v>
      </c>
      <c r="I348" s="210"/>
      <c r="J348" s="211">
        <f>ROUND(I348*H348,2)</f>
        <v>0</v>
      </c>
      <c r="K348" s="207" t="s">
        <v>124</v>
      </c>
      <c r="L348" s="45"/>
      <c r="M348" s="212" t="s">
        <v>19</v>
      </c>
      <c r="N348" s="213" t="s">
        <v>44</v>
      </c>
      <c r="O348" s="85"/>
      <c r="P348" s="214">
        <f>O348*H348</f>
        <v>0</v>
      </c>
      <c r="Q348" s="214">
        <v>0.0040000000000000001</v>
      </c>
      <c r="R348" s="214">
        <f>Q348*H348</f>
        <v>2.1169520000000004</v>
      </c>
      <c r="S348" s="214">
        <v>0</v>
      </c>
      <c r="T348" s="215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143</v>
      </c>
      <c r="AT348" s="216" t="s">
        <v>120</v>
      </c>
      <c r="AU348" s="216" t="s">
        <v>83</v>
      </c>
      <c r="AY348" s="18" t="s">
        <v>117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81</v>
      </c>
      <c r="BK348" s="217">
        <f>ROUND(I348*H348,2)</f>
        <v>0</v>
      </c>
      <c r="BL348" s="18" t="s">
        <v>143</v>
      </c>
      <c r="BM348" s="216" t="s">
        <v>760</v>
      </c>
    </row>
    <row r="349" s="2" customFormat="1">
      <c r="A349" s="39"/>
      <c r="B349" s="40"/>
      <c r="C349" s="41"/>
      <c r="D349" s="218" t="s">
        <v>127</v>
      </c>
      <c r="E349" s="41"/>
      <c r="F349" s="219" t="s">
        <v>761</v>
      </c>
      <c r="G349" s="41"/>
      <c r="H349" s="41"/>
      <c r="I349" s="220"/>
      <c r="J349" s="41"/>
      <c r="K349" s="41"/>
      <c r="L349" s="45"/>
      <c r="M349" s="221"/>
      <c r="N349" s="222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127</v>
      </c>
      <c r="AU349" s="18" t="s">
        <v>83</v>
      </c>
    </row>
    <row r="350" s="2" customFormat="1">
      <c r="A350" s="39"/>
      <c r="B350" s="40"/>
      <c r="C350" s="41"/>
      <c r="D350" s="223" t="s">
        <v>129</v>
      </c>
      <c r="E350" s="41"/>
      <c r="F350" s="224" t="s">
        <v>762</v>
      </c>
      <c r="G350" s="41"/>
      <c r="H350" s="41"/>
      <c r="I350" s="220"/>
      <c r="J350" s="41"/>
      <c r="K350" s="41"/>
      <c r="L350" s="45"/>
      <c r="M350" s="221"/>
      <c r="N350" s="222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129</v>
      </c>
      <c r="AU350" s="18" t="s">
        <v>83</v>
      </c>
    </row>
    <row r="351" s="13" customFormat="1">
      <c r="A351" s="13"/>
      <c r="B351" s="225"/>
      <c r="C351" s="226"/>
      <c r="D351" s="218" t="s">
        <v>131</v>
      </c>
      <c r="E351" s="227" t="s">
        <v>19</v>
      </c>
      <c r="F351" s="228" t="s">
        <v>413</v>
      </c>
      <c r="G351" s="226"/>
      <c r="H351" s="229">
        <v>408.42500000000001</v>
      </c>
      <c r="I351" s="230"/>
      <c r="J351" s="226"/>
      <c r="K351" s="226"/>
      <c r="L351" s="231"/>
      <c r="M351" s="232"/>
      <c r="N351" s="233"/>
      <c r="O351" s="233"/>
      <c r="P351" s="233"/>
      <c r="Q351" s="233"/>
      <c r="R351" s="233"/>
      <c r="S351" s="233"/>
      <c r="T351" s="23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131</v>
      </c>
      <c r="AU351" s="235" t="s">
        <v>83</v>
      </c>
      <c r="AV351" s="13" t="s">
        <v>83</v>
      </c>
      <c r="AW351" s="13" t="s">
        <v>35</v>
      </c>
      <c r="AX351" s="13" t="s">
        <v>73</v>
      </c>
      <c r="AY351" s="235" t="s">
        <v>117</v>
      </c>
    </row>
    <row r="352" s="13" customFormat="1">
      <c r="A352" s="13"/>
      <c r="B352" s="225"/>
      <c r="C352" s="226"/>
      <c r="D352" s="218" t="s">
        <v>131</v>
      </c>
      <c r="E352" s="227" t="s">
        <v>19</v>
      </c>
      <c r="F352" s="228" t="s">
        <v>410</v>
      </c>
      <c r="G352" s="226"/>
      <c r="H352" s="229">
        <v>179.21299999999999</v>
      </c>
      <c r="I352" s="230"/>
      <c r="J352" s="226"/>
      <c r="K352" s="226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131</v>
      </c>
      <c r="AU352" s="235" t="s">
        <v>83</v>
      </c>
      <c r="AV352" s="13" t="s">
        <v>83</v>
      </c>
      <c r="AW352" s="13" t="s">
        <v>35</v>
      </c>
      <c r="AX352" s="13" t="s">
        <v>73</v>
      </c>
      <c r="AY352" s="235" t="s">
        <v>117</v>
      </c>
    </row>
    <row r="353" s="13" customFormat="1">
      <c r="A353" s="13"/>
      <c r="B353" s="225"/>
      <c r="C353" s="226"/>
      <c r="D353" s="218" t="s">
        <v>131</v>
      </c>
      <c r="E353" s="227" t="s">
        <v>19</v>
      </c>
      <c r="F353" s="228" t="s">
        <v>763</v>
      </c>
      <c r="G353" s="226"/>
      <c r="H353" s="229">
        <v>-58.399999999999999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131</v>
      </c>
      <c r="AU353" s="235" t="s">
        <v>83</v>
      </c>
      <c r="AV353" s="13" t="s">
        <v>83</v>
      </c>
      <c r="AW353" s="13" t="s">
        <v>35</v>
      </c>
      <c r="AX353" s="13" t="s">
        <v>73</v>
      </c>
      <c r="AY353" s="235" t="s">
        <v>117</v>
      </c>
    </row>
    <row r="354" s="14" customFormat="1">
      <c r="A354" s="14"/>
      <c r="B354" s="246"/>
      <c r="C354" s="247"/>
      <c r="D354" s="218" t="s">
        <v>131</v>
      </c>
      <c r="E354" s="248" t="s">
        <v>19</v>
      </c>
      <c r="F354" s="249" t="s">
        <v>356</v>
      </c>
      <c r="G354" s="247"/>
      <c r="H354" s="250">
        <v>529.23800000000006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131</v>
      </c>
      <c r="AU354" s="256" t="s">
        <v>83</v>
      </c>
      <c r="AV354" s="14" t="s">
        <v>143</v>
      </c>
      <c r="AW354" s="14" t="s">
        <v>35</v>
      </c>
      <c r="AX354" s="14" t="s">
        <v>81</v>
      </c>
      <c r="AY354" s="256" t="s">
        <v>117</v>
      </c>
    </row>
    <row r="355" s="2" customFormat="1" ht="24.15" customHeight="1">
      <c r="A355" s="39"/>
      <c r="B355" s="40"/>
      <c r="C355" s="205" t="s">
        <v>764</v>
      </c>
      <c r="D355" s="205" t="s">
        <v>120</v>
      </c>
      <c r="E355" s="206" t="s">
        <v>765</v>
      </c>
      <c r="F355" s="207" t="s">
        <v>766</v>
      </c>
      <c r="G355" s="208" t="s">
        <v>123</v>
      </c>
      <c r="H355" s="209">
        <v>408.42500000000001</v>
      </c>
      <c r="I355" s="210"/>
      <c r="J355" s="211">
        <f>ROUND(I355*H355,2)</f>
        <v>0</v>
      </c>
      <c r="K355" s="207" t="s">
        <v>124</v>
      </c>
      <c r="L355" s="45"/>
      <c r="M355" s="212" t="s">
        <v>19</v>
      </c>
      <c r="N355" s="213" t="s">
        <v>44</v>
      </c>
      <c r="O355" s="85"/>
      <c r="P355" s="214">
        <f>O355*H355</f>
        <v>0</v>
      </c>
      <c r="Q355" s="214">
        <v>0.01575</v>
      </c>
      <c r="R355" s="214">
        <f>Q355*H355</f>
        <v>6.4326937500000003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143</v>
      </c>
      <c r="AT355" s="216" t="s">
        <v>120</v>
      </c>
      <c r="AU355" s="216" t="s">
        <v>83</v>
      </c>
      <c r="AY355" s="18" t="s">
        <v>117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81</v>
      </c>
      <c r="BK355" s="217">
        <f>ROUND(I355*H355,2)</f>
        <v>0</v>
      </c>
      <c r="BL355" s="18" t="s">
        <v>143</v>
      </c>
      <c r="BM355" s="216" t="s">
        <v>767</v>
      </c>
    </row>
    <row r="356" s="2" customFormat="1">
      <c r="A356" s="39"/>
      <c r="B356" s="40"/>
      <c r="C356" s="41"/>
      <c r="D356" s="218" t="s">
        <v>127</v>
      </c>
      <c r="E356" s="41"/>
      <c r="F356" s="219" t="s">
        <v>768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127</v>
      </c>
      <c r="AU356" s="18" t="s">
        <v>83</v>
      </c>
    </row>
    <row r="357" s="2" customFormat="1">
      <c r="A357" s="39"/>
      <c r="B357" s="40"/>
      <c r="C357" s="41"/>
      <c r="D357" s="223" t="s">
        <v>129</v>
      </c>
      <c r="E357" s="41"/>
      <c r="F357" s="224" t="s">
        <v>769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129</v>
      </c>
      <c r="AU357" s="18" t="s">
        <v>83</v>
      </c>
    </row>
    <row r="358" s="13" customFormat="1">
      <c r="A358" s="13"/>
      <c r="B358" s="225"/>
      <c r="C358" s="226"/>
      <c r="D358" s="218" t="s">
        <v>131</v>
      </c>
      <c r="E358" s="227" t="s">
        <v>19</v>
      </c>
      <c r="F358" s="228" t="s">
        <v>770</v>
      </c>
      <c r="G358" s="226"/>
      <c r="H358" s="229">
        <v>236.29499999999999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131</v>
      </c>
      <c r="AU358" s="235" t="s">
        <v>83</v>
      </c>
      <c r="AV358" s="13" t="s">
        <v>83</v>
      </c>
      <c r="AW358" s="13" t="s">
        <v>35</v>
      </c>
      <c r="AX358" s="13" t="s">
        <v>73</v>
      </c>
      <c r="AY358" s="235" t="s">
        <v>117</v>
      </c>
    </row>
    <row r="359" s="13" customFormat="1">
      <c r="A359" s="13"/>
      <c r="B359" s="225"/>
      <c r="C359" s="226"/>
      <c r="D359" s="218" t="s">
        <v>131</v>
      </c>
      <c r="E359" s="227" t="s">
        <v>19</v>
      </c>
      <c r="F359" s="228" t="s">
        <v>771</v>
      </c>
      <c r="G359" s="226"/>
      <c r="H359" s="229">
        <v>-15.51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131</v>
      </c>
      <c r="AU359" s="235" t="s">
        <v>83</v>
      </c>
      <c r="AV359" s="13" t="s">
        <v>83</v>
      </c>
      <c r="AW359" s="13" t="s">
        <v>35</v>
      </c>
      <c r="AX359" s="13" t="s">
        <v>73</v>
      </c>
      <c r="AY359" s="235" t="s">
        <v>117</v>
      </c>
    </row>
    <row r="360" s="13" customFormat="1">
      <c r="A360" s="13"/>
      <c r="B360" s="225"/>
      <c r="C360" s="226"/>
      <c r="D360" s="218" t="s">
        <v>131</v>
      </c>
      <c r="E360" s="227" t="s">
        <v>19</v>
      </c>
      <c r="F360" s="228" t="s">
        <v>772</v>
      </c>
      <c r="G360" s="226"/>
      <c r="H360" s="229">
        <v>5.0629999999999997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131</v>
      </c>
      <c r="AU360" s="235" t="s">
        <v>83</v>
      </c>
      <c r="AV360" s="13" t="s">
        <v>83</v>
      </c>
      <c r="AW360" s="13" t="s">
        <v>35</v>
      </c>
      <c r="AX360" s="13" t="s">
        <v>73</v>
      </c>
      <c r="AY360" s="235" t="s">
        <v>117</v>
      </c>
    </row>
    <row r="361" s="13" customFormat="1">
      <c r="A361" s="13"/>
      <c r="B361" s="225"/>
      <c r="C361" s="226"/>
      <c r="D361" s="218" t="s">
        <v>131</v>
      </c>
      <c r="E361" s="227" t="s">
        <v>19</v>
      </c>
      <c r="F361" s="228" t="s">
        <v>773</v>
      </c>
      <c r="G361" s="226"/>
      <c r="H361" s="229">
        <v>-7.5599999999999996</v>
      </c>
      <c r="I361" s="230"/>
      <c r="J361" s="226"/>
      <c r="K361" s="226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131</v>
      </c>
      <c r="AU361" s="235" t="s">
        <v>83</v>
      </c>
      <c r="AV361" s="13" t="s">
        <v>83</v>
      </c>
      <c r="AW361" s="13" t="s">
        <v>35</v>
      </c>
      <c r="AX361" s="13" t="s">
        <v>73</v>
      </c>
      <c r="AY361" s="235" t="s">
        <v>117</v>
      </c>
    </row>
    <row r="362" s="13" customFormat="1">
      <c r="A362" s="13"/>
      <c r="B362" s="225"/>
      <c r="C362" s="226"/>
      <c r="D362" s="218" t="s">
        <v>131</v>
      </c>
      <c r="E362" s="227" t="s">
        <v>19</v>
      </c>
      <c r="F362" s="228" t="s">
        <v>774</v>
      </c>
      <c r="G362" s="226"/>
      <c r="H362" s="229">
        <v>2.1749999999999998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131</v>
      </c>
      <c r="AU362" s="235" t="s">
        <v>83</v>
      </c>
      <c r="AV362" s="13" t="s">
        <v>83</v>
      </c>
      <c r="AW362" s="13" t="s">
        <v>35</v>
      </c>
      <c r="AX362" s="13" t="s">
        <v>73</v>
      </c>
      <c r="AY362" s="235" t="s">
        <v>117</v>
      </c>
    </row>
    <row r="363" s="13" customFormat="1">
      <c r="A363" s="13"/>
      <c r="B363" s="225"/>
      <c r="C363" s="226"/>
      <c r="D363" s="218" t="s">
        <v>131</v>
      </c>
      <c r="E363" s="227" t="s">
        <v>19</v>
      </c>
      <c r="F363" s="228" t="s">
        <v>775</v>
      </c>
      <c r="G363" s="226"/>
      <c r="H363" s="229">
        <v>-3.5699999999999998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131</v>
      </c>
      <c r="AU363" s="235" t="s">
        <v>83</v>
      </c>
      <c r="AV363" s="13" t="s">
        <v>83</v>
      </c>
      <c r="AW363" s="13" t="s">
        <v>35</v>
      </c>
      <c r="AX363" s="13" t="s">
        <v>73</v>
      </c>
      <c r="AY363" s="235" t="s">
        <v>117</v>
      </c>
    </row>
    <row r="364" s="13" customFormat="1">
      <c r="A364" s="13"/>
      <c r="B364" s="225"/>
      <c r="C364" s="226"/>
      <c r="D364" s="218" t="s">
        <v>131</v>
      </c>
      <c r="E364" s="227" t="s">
        <v>19</v>
      </c>
      <c r="F364" s="228" t="s">
        <v>776</v>
      </c>
      <c r="G364" s="226"/>
      <c r="H364" s="229">
        <v>1.4750000000000001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131</v>
      </c>
      <c r="AU364" s="235" t="s">
        <v>83</v>
      </c>
      <c r="AV364" s="13" t="s">
        <v>83</v>
      </c>
      <c r="AW364" s="13" t="s">
        <v>35</v>
      </c>
      <c r="AX364" s="13" t="s">
        <v>73</v>
      </c>
      <c r="AY364" s="235" t="s">
        <v>117</v>
      </c>
    </row>
    <row r="365" s="13" customFormat="1">
      <c r="A365" s="13"/>
      <c r="B365" s="225"/>
      <c r="C365" s="226"/>
      <c r="D365" s="218" t="s">
        <v>131</v>
      </c>
      <c r="E365" s="227" t="s">
        <v>19</v>
      </c>
      <c r="F365" s="228" t="s">
        <v>777</v>
      </c>
      <c r="G365" s="226"/>
      <c r="H365" s="229">
        <v>60.75</v>
      </c>
      <c r="I365" s="230"/>
      <c r="J365" s="226"/>
      <c r="K365" s="226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131</v>
      </c>
      <c r="AU365" s="235" t="s">
        <v>83</v>
      </c>
      <c r="AV365" s="13" t="s">
        <v>83</v>
      </c>
      <c r="AW365" s="13" t="s">
        <v>35</v>
      </c>
      <c r="AX365" s="13" t="s">
        <v>73</v>
      </c>
      <c r="AY365" s="235" t="s">
        <v>117</v>
      </c>
    </row>
    <row r="366" s="13" customFormat="1">
      <c r="A366" s="13"/>
      <c r="B366" s="225"/>
      <c r="C366" s="226"/>
      <c r="D366" s="218" t="s">
        <v>131</v>
      </c>
      <c r="E366" s="227" t="s">
        <v>19</v>
      </c>
      <c r="F366" s="228" t="s">
        <v>775</v>
      </c>
      <c r="G366" s="226"/>
      <c r="H366" s="229">
        <v>-3.5699999999999998</v>
      </c>
      <c r="I366" s="230"/>
      <c r="J366" s="226"/>
      <c r="K366" s="226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131</v>
      </c>
      <c r="AU366" s="235" t="s">
        <v>83</v>
      </c>
      <c r="AV366" s="13" t="s">
        <v>83</v>
      </c>
      <c r="AW366" s="13" t="s">
        <v>35</v>
      </c>
      <c r="AX366" s="13" t="s">
        <v>73</v>
      </c>
      <c r="AY366" s="235" t="s">
        <v>117</v>
      </c>
    </row>
    <row r="367" s="13" customFormat="1">
      <c r="A367" s="13"/>
      <c r="B367" s="225"/>
      <c r="C367" s="226"/>
      <c r="D367" s="218" t="s">
        <v>131</v>
      </c>
      <c r="E367" s="227" t="s">
        <v>19</v>
      </c>
      <c r="F367" s="228" t="s">
        <v>776</v>
      </c>
      <c r="G367" s="226"/>
      <c r="H367" s="229">
        <v>1.4750000000000001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131</v>
      </c>
      <c r="AU367" s="235" t="s">
        <v>83</v>
      </c>
      <c r="AV367" s="13" t="s">
        <v>83</v>
      </c>
      <c r="AW367" s="13" t="s">
        <v>35</v>
      </c>
      <c r="AX367" s="13" t="s">
        <v>73</v>
      </c>
      <c r="AY367" s="235" t="s">
        <v>117</v>
      </c>
    </row>
    <row r="368" s="13" customFormat="1">
      <c r="A368" s="13"/>
      <c r="B368" s="225"/>
      <c r="C368" s="226"/>
      <c r="D368" s="218" t="s">
        <v>131</v>
      </c>
      <c r="E368" s="227" t="s">
        <v>19</v>
      </c>
      <c r="F368" s="228" t="s">
        <v>778</v>
      </c>
      <c r="G368" s="226"/>
      <c r="H368" s="229">
        <v>-6.8819999999999997</v>
      </c>
      <c r="I368" s="230"/>
      <c r="J368" s="226"/>
      <c r="K368" s="226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131</v>
      </c>
      <c r="AU368" s="235" t="s">
        <v>83</v>
      </c>
      <c r="AV368" s="13" t="s">
        <v>83</v>
      </c>
      <c r="AW368" s="13" t="s">
        <v>35</v>
      </c>
      <c r="AX368" s="13" t="s">
        <v>73</v>
      </c>
      <c r="AY368" s="235" t="s">
        <v>117</v>
      </c>
    </row>
    <row r="369" s="13" customFormat="1">
      <c r="A369" s="13"/>
      <c r="B369" s="225"/>
      <c r="C369" s="226"/>
      <c r="D369" s="218" t="s">
        <v>131</v>
      </c>
      <c r="E369" s="227" t="s">
        <v>19</v>
      </c>
      <c r="F369" s="228" t="s">
        <v>779</v>
      </c>
      <c r="G369" s="226"/>
      <c r="H369" s="229">
        <v>2.105</v>
      </c>
      <c r="I369" s="230"/>
      <c r="J369" s="226"/>
      <c r="K369" s="226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131</v>
      </c>
      <c r="AU369" s="235" t="s">
        <v>83</v>
      </c>
      <c r="AV369" s="13" t="s">
        <v>83</v>
      </c>
      <c r="AW369" s="13" t="s">
        <v>35</v>
      </c>
      <c r="AX369" s="13" t="s">
        <v>73</v>
      </c>
      <c r="AY369" s="235" t="s">
        <v>117</v>
      </c>
    </row>
    <row r="370" s="13" customFormat="1">
      <c r="A370" s="13"/>
      <c r="B370" s="225"/>
      <c r="C370" s="226"/>
      <c r="D370" s="218" t="s">
        <v>131</v>
      </c>
      <c r="E370" s="227" t="s">
        <v>19</v>
      </c>
      <c r="F370" s="228" t="s">
        <v>780</v>
      </c>
      <c r="G370" s="226"/>
      <c r="H370" s="229">
        <v>-1.7729999999999999</v>
      </c>
      <c r="I370" s="230"/>
      <c r="J370" s="226"/>
      <c r="K370" s="226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131</v>
      </c>
      <c r="AU370" s="235" t="s">
        <v>83</v>
      </c>
      <c r="AV370" s="13" t="s">
        <v>83</v>
      </c>
      <c r="AW370" s="13" t="s">
        <v>35</v>
      </c>
      <c r="AX370" s="13" t="s">
        <v>73</v>
      </c>
      <c r="AY370" s="235" t="s">
        <v>117</v>
      </c>
    </row>
    <row r="371" s="13" customFormat="1">
      <c r="A371" s="13"/>
      <c r="B371" s="225"/>
      <c r="C371" s="226"/>
      <c r="D371" s="218" t="s">
        <v>131</v>
      </c>
      <c r="E371" s="227" t="s">
        <v>19</v>
      </c>
      <c r="F371" s="228" t="s">
        <v>781</v>
      </c>
      <c r="G371" s="226"/>
      <c r="H371" s="229">
        <v>63.75</v>
      </c>
      <c r="I371" s="230"/>
      <c r="J371" s="226"/>
      <c r="K371" s="226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131</v>
      </c>
      <c r="AU371" s="235" t="s">
        <v>83</v>
      </c>
      <c r="AV371" s="13" t="s">
        <v>83</v>
      </c>
      <c r="AW371" s="13" t="s">
        <v>35</v>
      </c>
      <c r="AX371" s="13" t="s">
        <v>73</v>
      </c>
      <c r="AY371" s="235" t="s">
        <v>117</v>
      </c>
    </row>
    <row r="372" s="13" customFormat="1">
      <c r="A372" s="13"/>
      <c r="B372" s="225"/>
      <c r="C372" s="226"/>
      <c r="D372" s="218" t="s">
        <v>131</v>
      </c>
      <c r="E372" s="227" t="s">
        <v>19</v>
      </c>
      <c r="F372" s="228" t="s">
        <v>780</v>
      </c>
      <c r="G372" s="226"/>
      <c r="H372" s="229">
        <v>-1.7729999999999999</v>
      </c>
      <c r="I372" s="230"/>
      <c r="J372" s="226"/>
      <c r="K372" s="226"/>
      <c r="L372" s="231"/>
      <c r="M372" s="232"/>
      <c r="N372" s="233"/>
      <c r="O372" s="233"/>
      <c r="P372" s="233"/>
      <c r="Q372" s="233"/>
      <c r="R372" s="233"/>
      <c r="S372" s="233"/>
      <c r="T372" s="23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5" t="s">
        <v>131</v>
      </c>
      <c r="AU372" s="235" t="s">
        <v>83</v>
      </c>
      <c r="AV372" s="13" t="s">
        <v>83</v>
      </c>
      <c r="AW372" s="13" t="s">
        <v>35</v>
      </c>
      <c r="AX372" s="13" t="s">
        <v>73</v>
      </c>
      <c r="AY372" s="235" t="s">
        <v>117</v>
      </c>
    </row>
    <row r="373" s="13" customFormat="1">
      <c r="A373" s="13"/>
      <c r="B373" s="225"/>
      <c r="C373" s="226"/>
      <c r="D373" s="218" t="s">
        <v>131</v>
      </c>
      <c r="E373" s="227" t="s">
        <v>19</v>
      </c>
      <c r="F373" s="228" t="s">
        <v>782</v>
      </c>
      <c r="G373" s="226"/>
      <c r="H373" s="229">
        <v>-0.91500000000000004</v>
      </c>
      <c r="I373" s="230"/>
      <c r="J373" s="226"/>
      <c r="K373" s="226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131</v>
      </c>
      <c r="AU373" s="235" t="s">
        <v>83</v>
      </c>
      <c r="AV373" s="13" t="s">
        <v>83</v>
      </c>
      <c r="AW373" s="13" t="s">
        <v>35</v>
      </c>
      <c r="AX373" s="13" t="s">
        <v>73</v>
      </c>
      <c r="AY373" s="235" t="s">
        <v>117</v>
      </c>
    </row>
    <row r="374" s="13" customFormat="1">
      <c r="A374" s="13"/>
      <c r="B374" s="225"/>
      <c r="C374" s="226"/>
      <c r="D374" s="218" t="s">
        <v>131</v>
      </c>
      <c r="E374" s="227" t="s">
        <v>19</v>
      </c>
      <c r="F374" s="228" t="s">
        <v>783</v>
      </c>
      <c r="G374" s="226"/>
      <c r="H374" s="229">
        <v>86.625</v>
      </c>
      <c r="I374" s="230"/>
      <c r="J374" s="226"/>
      <c r="K374" s="226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131</v>
      </c>
      <c r="AU374" s="235" t="s">
        <v>83</v>
      </c>
      <c r="AV374" s="13" t="s">
        <v>83</v>
      </c>
      <c r="AW374" s="13" t="s">
        <v>35</v>
      </c>
      <c r="AX374" s="13" t="s">
        <v>73</v>
      </c>
      <c r="AY374" s="235" t="s">
        <v>117</v>
      </c>
    </row>
    <row r="375" s="13" customFormat="1">
      <c r="A375" s="13"/>
      <c r="B375" s="225"/>
      <c r="C375" s="226"/>
      <c r="D375" s="218" t="s">
        <v>131</v>
      </c>
      <c r="E375" s="227" t="s">
        <v>19</v>
      </c>
      <c r="F375" s="228" t="s">
        <v>773</v>
      </c>
      <c r="G375" s="226"/>
      <c r="H375" s="229">
        <v>-7.5599999999999996</v>
      </c>
      <c r="I375" s="230"/>
      <c r="J375" s="226"/>
      <c r="K375" s="226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131</v>
      </c>
      <c r="AU375" s="235" t="s">
        <v>83</v>
      </c>
      <c r="AV375" s="13" t="s">
        <v>83</v>
      </c>
      <c r="AW375" s="13" t="s">
        <v>35</v>
      </c>
      <c r="AX375" s="13" t="s">
        <v>73</v>
      </c>
      <c r="AY375" s="235" t="s">
        <v>117</v>
      </c>
    </row>
    <row r="376" s="13" customFormat="1">
      <c r="A376" s="13"/>
      <c r="B376" s="225"/>
      <c r="C376" s="226"/>
      <c r="D376" s="218" t="s">
        <v>131</v>
      </c>
      <c r="E376" s="227" t="s">
        <v>19</v>
      </c>
      <c r="F376" s="228" t="s">
        <v>774</v>
      </c>
      <c r="G376" s="226"/>
      <c r="H376" s="229">
        <v>2.1749999999999998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131</v>
      </c>
      <c r="AU376" s="235" t="s">
        <v>83</v>
      </c>
      <c r="AV376" s="13" t="s">
        <v>83</v>
      </c>
      <c r="AW376" s="13" t="s">
        <v>35</v>
      </c>
      <c r="AX376" s="13" t="s">
        <v>73</v>
      </c>
      <c r="AY376" s="235" t="s">
        <v>117</v>
      </c>
    </row>
    <row r="377" s="13" customFormat="1">
      <c r="A377" s="13"/>
      <c r="B377" s="225"/>
      <c r="C377" s="226"/>
      <c r="D377" s="218" t="s">
        <v>131</v>
      </c>
      <c r="E377" s="227" t="s">
        <v>19</v>
      </c>
      <c r="F377" s="228" t="s">
        <v>784</v>
      </c>
      <c r="G377" s="226"/>
      <c r="H377" s="229">
        <v>-2.48</v>
      </c>
      <c r="I377" s="230"/>
      <c r="J377" s="226"/>
      <c r="K377" s="226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131</v>
      </c>
      <c r="AU377" s="235" t="s">
        <v>83</v>
      </c>
      <c r="AV377" s="13" t="s">
        <v>83</v>
      </c>
      <c r="AW377" s="13" t="s">
        <v>35</v>
      </c>
      <c r="AX377" s="13" t="s">
        <v>73</v>
      </c>
      <c r="AY377" s="235" t="s">
        <v>117</v>
      </c>
    </row>
    <row r="378" s="13" customFormat="1">
      <c r="A378" s="13"/>
      <c r="B378" s="225"/>
      <c r="C378" s="226"/>
      <c r="D378" s="218" t="s">
        <v>131</v>
      </c>
      <c r="E378" s="227" t="s">
        <v>19</v>
      </c>
      <c r="F378" s="228" t="s">
        <v>785</v>
      </c>
      <c r="G378" s="226"/>
      <c r="H378" s="229">
        <v>-1.8700000000000001</v>
      </c>
      <c r="I378" s="230"/>
      <c r="J378" s="226"/>
      <c r="K378" s="226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131</v>
      </c>
      <c r="AU378" s="235" t="s">
        <v>83</v>
      </c>
      <c r="AV378" s="13" t="s">
        <v>83</v>
      </c>
      <c r="AW378" s="13" t="s">
        <v>35</v>
      </c>
      <c r="AX378" s="13" t="s">
        <v>73</v>
      </c>
      <c r="AY378" s="235" t="s">
        <v>117</v>
      </c>
    </row>
    <row r="379" s="14" customFormat="1">
      <c r="A379" s="14"/>
      <c r="B379" s="246"/>
      <c r="C379" s="247"/>
      <c r="D379" s="218" t="s">
        <v>131</v>
      </c>
      <c r="E379" s="248" t="s">
        <v>413</v>
      </c>
      <c r="F379" s="249" t="s">
        <v>356</v>
      </c>
      <c r="G379" s="247"/>
      <c r="H379" s="250">
        <v>408.42500000000001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6" t="s">
        <v>131</v>
      </c>
      <c r="AU379" s="256" t="s">
        <v>83</v>
      </c>
      <c r="AV379" s="14" t="s">
        <v>143</v>
      </c>
      <c r="AW379" s="14" t="s">
        <v>35</v>
      </c>
      <c r="AX379" s="14" t="s">
        <v>81</v>
      </c>
      <c r="AY379" s="256" t="s">
        <v>117</v>
      </c>
    </row>
    <row r="380" s="2" customFormat="1" ht="24.15" customHeight="1">
      <c r="A380" s="39"/>
      <c r="B380" s="40"/>
      <c r="C380" s="205" t="s">
        <v>786</v>
      </c>
      <c r="D380" s="205" t="s">
        <v>120</v>
      </c>
      <c r="E380" s="206" t="s">
        <v>787</v>
      </c>
      <c r="F380" s="207" t="s">
        <v>788</v>
      </c>
      <c r="G380" s="208" t="s">
        <v>123</v>
      </c>
      <c r="H380" s="209">
        <v>1633.7000000000001</v>
      </c>
      <c r="I380" s="210"/>
      <c r="J380" s="211">
        <f>ROUND(I380*H380,2)</f>
        <v>0</v>
      </c>
      <c r="K380" s="207" t="s">
        <v>124</v>
      </c>
      <c r="L380" s="45"/>
      <c r="M380" s="212" t="s">
        <v>19</v>
      </c>
      <c r="N380" s="213" t="s">
        <v>44</v>
      </c>
      <c r="O380" s="85"/>
      <c r="P380" s="214">
        <f>O380*H380</f>
        <v>0</v>
      </c>
      <c r="Q380" s="214">
        <v>0.0079000000000000008</v>
      </c>
      <c r="R380" s="214">
        <f>Q380*H380</f>
        <v>12.906230000000001</v>
      </c>
      <c r="S380" s="214">
        <v>0</v>
      </c>
      <c r="T380" s="215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6" t="s">
        <v>143</v>
      </c>
      <c r="AT380" s="216" t="s">
        <v>120</v>
      </c>
      <c r="AU380" s="216" t="s">
        <v>83</v>
      </c>
      <c r="AY380" s="18" t="s">
        <v>117</v>
      </c>
      <c r="BE380" s="217">
        <f>IF(N380="základní",J380,0)</f>
        <v>0</v>
      </c>
      <c r="BF380" s="217">
        <f>IF(N380="snížená",J380,0)</f>
        <v>0</v>
      </c>
      <c r="BG380" s="217">
        <f>IF(N380="zákl. přenesená",J380,0)</f>
        <v>0</v>
      </c>
      <c r="BH380" s="217">
        <f>IF(N380="sníž. přenesená",J380,0)</f>
        <v>0</v>
      </c>
      <c r="BI380" s="217">
        <f>IF(N380="nulová",J380,0)</f>
        <v>0</v>
      </c>
      <c r="BJ380" s="18" t="s">
        <v>81</v>
      </c>
      <c r="BK380" s="217">
        <f>ROUND(I380*H380,2)</f>
        <v>0</v>
      </c>
      <c r="BL380" s="18" t="s">
        <v>143</v>
      </c>
      <c r="BM380" s="216" t="s">
        <v>789</v>
      </c>
    </row>
    <row r="381" s="2" customFormat="1">
      <c r="A381" s="39"/>
      <c r="B381" s="40"/>
      <c r="C381" s="41"/>
      <c r="D381" s="218" t="s">
        <v>127</v>
      </c>
      <c r="E381" s="41"/>
      <c r="F381" s="219" t="s">
        <v>790</v>
      </c>
      <c r="G381" s="41"/>
      <c r="H381" s="41"/>
      <c r="I381" s="220"/>
      <c r="J381" s="41"/>
      <c r="K381" s="41"/>
      <c r="L381" s="45"/>
      <c r="M381" s="221"/>
      <c r="N381" s="222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127</v>
      </c>
      <c r="AU381" s="18" t="s">
        <v>83</v>
      </c>
    </row>
    <row r="382" s="2" customFormat="1">
      <c r="A382" s="39"/>
      <c r="B382" s="40"/>
      <c r="C382" s="41"/>
      <c r="D382" s="223" t="s">
        <v>129</v>
      </c>
      <c r="E382" s="41"/>
      <c r="F382" s="224" t="s">
        <v>791</v>
      </c>
      <c r="G382" s="41"/>
      <c r="H382" s="41"/>
      <c r="I382" s="220"/>
      <c r="J382" s="41"/>
      <c r="K382" s="41"/>
      <c r="L382" s="45"/>
      <c r="M382" s="221"/>
      <c r="N382" s="222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129</v>
      </c>
      <c r="AU382" s="18" t="s">
        <v>83</v>
      </c>
    </row>
    <row r="383" s="13" customFormat="1">
      <c r="A383" s="13"/>
      <c r="B383" s="225"/>
      <c r="C383" s="226"/>
      <c r="D383" s="218" t="s">
        <v>131</v>
      </c>
      <c r="E383" s="227" t="s">
        <v>19</v>
      </c>
      <c r="F383" s="228" t="s">
        <v>792</v>
      </c>
      <c r="G383" s="226"/>
      <c r="H383" s="229">
        <v>1633.7000000000001</v>
      </c>
      <c r="I383" s="230"/>
      <c r="J383" s="226"/>
      <c r="K383" s="226"/>
      <c r="L383" s="231"/>
      <c r="M383" s="232"/>
      <c r="N383" s="233"/>
      <c r="O383" s="233"/>
      <c r="P383" s="233"/>
      <c r="Q383" s="233"/>
      <c r="R383" s="233"/>
      <c r="S383" s="233"/>
      <c r="T383" s="23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5" t="s">
        <v>131</v>
      </c>
      <c r="AU383" s="235" t="s">
        <v>83</v>
      </c>
      <c r="AV383" s="13" t="s">
        <v>83</v>
      </c>
      <c r="AW383" s="13" t="s">
        <v>35</v>
      </c>
      <c r="AX383" s="13" t="s">
        <v>81</v>
      </c>
      <c r="AY383" s="235" t="s">
        <v>117</v>
      </c>
    </row>
    <row r="384" s="2" customFormat="1" ht="24.15" customHeight="1">
      <c r="A384" s="39"/>
      <c r="B384" s="40"/>
      <c r="C384" s="205" t="s">
        <v>793</v>
      </c>
      <c r="D384" s="205" t="s">
        <v>120</v>
      </c>
      <c r="E384" s="206" t="s">
        <v>794</v>
      </c>
      <c r="F384" s="207" t="s">
        <v>795</v>
      </c>
      <c r="G384" s="208" t="s">
        <v>123</v>
      </c>
      <c r="H384" s="209">
        <v>20.503</v>
      </c>
      <c r="I384" s="210"/>
      <c r="J384" s="211">
        <f>ROUND(I384*H384,2)</f>
        <v>0</v>
      </c>
      <c r="K384" s="207" t="s">
        <v>124</v>
      </c>
      <c r="L384" s="45"/>
      <c r="M384" s="212" t="s">
        <v>19</v>
      </c>
      <c r="N384" s="213" t="s">
        <v>44</v>
      </c>
      <c r="O384" s="85"/>
      <c r="P384" s="214">
        <f>O384*H384</f>
        <v>0</v>
      </c>
      <c r="Q384" s="214">
        <v>0.038899999999999997</v>
      </c>
      <c r="R384" s="214">
        <f>Q384*H384</f>
        <v>0.79756669999999996</v>
      </c>
      <c r="S384" s="214">
        <v>0</v>
      </c>
      <c r="T384" s="215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16" t="s">
        <v>143</v>
      </c>
      <c r="AT384" s="216" t="s">
        <v>120</v>
      </c>
      <c r="AU384" s="216" t="s">
        <v>83</v>
      </c>
      <c r="AY384" s="18" t="s">
        <v>117</v>
      </c>
      <c r="BE384" s="217">
        <f>IF(N384="základní",J384,0)</f>
        <v>0</v>
      </c>
      <c r="BF384" s="217">
        <f>IF(N384="snížená",J384,0)</f>
        <v>0</v>
      </c>
      <c r="BG384" s="217">
        <f>IF(N384="zákl. přenesená",J384,0)</f>
        <v>0</v>
      </c>
      <c r="BH384" s="217">
        <f>IF(N384="sníž. přenesená",J384,0)</f>
        <v>0</v>
      </c>
      <c r="BI384" s="217">
        <f>IF(N384="nulová",J384,0)</f>
        <v>0</v>
      </c>
      <c r="BJ384" s="18" t="s">
        <v>81</v>
      </c>
      <c r="BK384" s="217">
        <f>ROUND(I384*H384,2)</f>
        <v>0</v>
      </c>
      <c r="BL384" s="18" t="s">
        <v>143</v>
      </c>
      <c r="BM384" s="216" t="s">
        <v>796</v>
      </c>
    </row>
    <row r="385" s="2" customFormat="1">
      <c r="A385" s="39"/>
      <c r="B385" s="40"/>
      <c r="C385" s="41"/>
      <c r="D385" s="218" t="s">
        <v>127</v>
      </c>
      <c r="E385" s="41"/>
      <c r="F385" s="219" t="s">
        <v>797</v>
      </c>
      <c r="G385" s="41"/>
      <c r="H385" s="41"/>
      <c r="I385" s="220"/>
      <c r="J385" s="41"/>
      <c r="K385" s="41"/>
      <c r="L385" s="45"/>
      <c r="M385" s="221"/>
      <c r="N385" s="222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127</v>
      </c>
      <c r="AU385" s="18" t="s">
        <v>83</v>
      </c>
    </row>
    <row r="386" s="2" customFormat="1">
      <c r="A386" s="39"/>
      <c r="B386" s="40"/>
      <c r="C386" s="41"/>
      <c r="D386" s="223" t="s">
        <v>129</v>
      </c>
      <c r="E386" s="41"/>
      <c r="F386" s="224" t="s">
        <v>798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129</v>
      </c>
      <c r="AU386" s="18" t="s">
        <v>83</v>
      </c>
    </row>
    <row r="387" s="13" customFormat="1">
      <c r="A387" s="13"/>
      <c r="B387" s="225"/>
      <c r="C387" s="226"/>
      <c r="D387" s="218" t="s">
        <v>131</v>
      </c>
      <c r="E387" s="227" t="s">
        <v>19</v>
      </c>
      <c r="F387" s="228" t="s">
        <v>799</v>
      </c>
      <c r="G387" s="226"/>
      <c r="H387" s="229">
        <v>15.738</v>
      </c>
      <c r="I387" s="230"/>
      <c r="J387" s="226"/>
      <c r="K387" s="226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131</v>
      </c>
      <c r="AU387" s="235" t="s">
        <v>83</v>
      </c>
      <c r="AV387" s="13" t="s">
        <v>83</v>
      </c>
      <c r="AW387" s="13" t="s">
        <v>35</v>
      </c>
      <c r="AX387" s="13" t="s">
        <v>73</v>
      </c>
      <c r="AY387" s="235" t="s">
        <v>117</v>
      </c>
    </row>
    <row r="388" s="13" customFormat="1">
      <c r="A388" s="13"/>
      <c r="B388" s="225"/>
      <c r="C388" s="226"/>
      <c r="D388" s="218" t="s">
        <v>131</v>
      </c>
      <c r="E388" s="227" t="s">
        <v>19</v>
      </c>
      <c r="F388" s="228" t="s">
        <v>800</v>
      </c>
      <c r="G388" s="226"/>
      <c r="H388" s="229">
        <v>3.4350000000000001</v>
      </c>
      <c r="I388" s="230"/>
      <c r="J388" s="226"/>
      <c r="K388" s="226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131</v>
      </c>
      <c r="AU388" s="235" t="s">
        <v>83</v>
      </c>
      <c r="AV388" s="13" t="s">
        <v>83</v>
      </c>
      <c r="AW388" s="13" t="s">
        <v>35</v>
      </c>
      <c r="AX388" s="13" t="s">
        <v>73</v>
      </c>
      <c r="AY388" s="235" t="s">
        <v>117</v>
      </c>
    </row>
    <row r="389" s="13" customFormat="1">
      <c r="A389" s="13"/>
      <c r="B389" s="225"/>
      <c r="C389" s="226"/>
      <c r="D389" s="218" t="s">
        <v>131</v>
      </c>
      <c r="E389" s="227" t="s">
        <v>19</v>
      </c>
      <c r="F389" s="228" t="s">
        <v>801</v>
      </c>
      <c r="G389" s="226"/>
      <c r="H389" s="229">
        <v>0.63</v>
      </c>
      <c r="I389" s="230"/>
      <c r="J389" s="226"/>
      <c r="K389" s="226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131</v>
      </c>
      <c r="AU389" s="235" t="s">
        <v>83</v>
      </c>
      <c r="AV389" s="13" t="s">
        <v>83</v>
      </c>
      <c r="AW389" s="13" t="s">
        <v>35</v>
      </c>
      <c r="AX389" s="13" t="s">
        <v>73</v>
      </c>
      <c r="AY389" s="235" t="s">
        <v>117</v>
      </c>
    </row>
    <row r="390" s="13" customFormat="1">
      <c r="A390" s="13"/>
      <c r="B390" s="225"/>
      <c r="C390" s="226"/>
      <c r="D390" s="218" t="s">
        <v>131</v>
      </c>
      <c r="E390" s="227" t="s">
        <v>19</v>
      </c>
      <c r="F390" s="228" t="s">
        <v>802</v>
      </c>
      <c r="G390" s="226"/>
      <c r="H390" s="229">
        <v>0.69999999999999996</v>
      </c>
      <c r="I390" s="230"/>
      <c r="J390" s="226"/>
      <c r="K390" s="226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131</v>
      </c>
      <c r="AU390" s="235" t="s">
        <v>83</v>
      </c>
      <c r="AV390" s="13" t="s">
        <v>83</v>
      </c>
      <c r="AW390" s="13" t="s">
        <v>35</v>
      </c>
      <c r="AX390" s="13" t="s">
        <v>73</v>
      </c>
      <c r="AY390" s="235" t="s">
        <v>117</v>
      </c>
    </row>
    <row r="391" s="14" customFormat="1">
      <c r="A391" s="14"/>
      <c r="B391" s="246"/>
      <c r="C391" s="247"/>
      <c r="D391" s="218" t="s">
        <v>131</v>
      </c>
      <c r="E391" s="248" t="s">
        <v>19</v>
      </c>
      <c r="F391" s="249" t="s">
        <v>356</v>
      </c>
      <c r="G391" s="247"/>
      <c r="H391" s="250">
        <v>20.503</v>
      </c>
      <c r="I391" s="251"/>
      <c r="J391" s="247"/>
      <c r="K391" s="247"/>
      <c r="L391" s="252"/>
      <c r="M391" s="253"/>
      <c r="N391" s="254"/>
      <c r="O391" s="254"/>
      <c r="P391" s="254"/>
      <c r="Q391" s="254"/>
      <c r="R391" s="254"/>
      <c r="S391" s="254"/>
      <c r="T391" s="25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6" t="s">
        <v>131</v>
      </c>
      <c r="AU391" s="256" t="s">
        <v>83</v>
      </c>
      <c r="AV391" s="14" t="s">
        <v>143</v>
      </c>
      <c r="AW391" s="14" t="s">
        <v>35</v>
      </c>
      <c r="AX391" s="14" t="s">
        <v>81</v>
      </c>
      <c r="AY391" s="256" t="s">
        <v>117</v>
      </c>
    </row>
    <row r="392" s="2" customFormat="1" ht="24.15" customHeight="1">
      <c r="A392" s="39"/>
      <c r="B392" s="40"/>
      <c r="C392" s="205" t="s">
        <v>803</v>
      </c>
      <c r="D392" s="205" t="s">
        <v>120</v>
      </c>
      <c r="E392" s="206" t="s">
        <v>804</v>
      </c>
      <c r="F392" s="207" t="s">
        <v>805</v>
      </c>
      <c r="G392" s="208" t="s">
        <v>123</v>
      </c>
      <c r="H392" s="209">
        <v>96.75</v>
      </c>
      <c r="I392" s="210"/>
      <c r="J392" s="211">
        <f>ROUND(I392*H392,2)</f>
        <v>0</v>
      </c>
      <c r="K392" s="207" t="s">
        <v>124</v>
      </c>
      <c r="L392" s="45"/>
      <c r="M392" s="212" t="s">
        <v>19</v>
      </c>
      <c r="N392" s="213" t="s">
        <v>44</v>
      </c>
      <c r="O392" s="85"/>
      <c r="P392" s="214">
        <f>O392*H392</f>
        <v>0</v>
      </c>
      <c r="Q392" s="214">
        <v>0.0011999999999999999</v>
      </c>
      <c r="R392" s="214">
        <f>Q392*H392</f>
        <v>0.1161</v>
      </c>
      <c r="S392" s="214">
        <v>0</v>
      </c>
      <c r="T392" s="215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6" t="s">
        <v>143</v>
      </c>
      <c r="AT392" s="216" t="s">
        <v>120</v>
      </c>
      <c r="AU392" s="216" t="s">
        <v>83</v>
      </c>
      <c r="AY392" s="18" t="s">
        <v>117</v>
      </c>
      <c r="BE392" s="217">
        <f>IF(N392="základní",J392,0)</f>
        <v>0</v>
      </c>
      <c r="BF392" s="217">
        <f>IF(N392="snížená",J392,0)</f>
        <v>0</v>
      </c>
      <c r="BG392" s="217">
        <f>IF(N392="zákl. přenesená",J392,0)</f>
        <v>0</v>
      </c>
      <c r="BH392" s="217">
        <f>IF(N392="sníž. přenesená",J392,0)</f>
        <v>0</v>
      </c>
      <c r="BI392" s="217">
        <f>IF(N392="nulová",J392,0)</f>
        <v>0</v>
      </c>
      <c r="BJ392" s="18" t="s">
        <v>81</v>
      </c>
      <c r="BK392" s="217">
        <f>ROUND(I392*H392,2)</f>
        <v>0</v>
      </c>
      <c r="BL392" s="18" t="s">
        <v>143</v>
      </c>
      <c r="BM392" s="216" t="s">
        <v>806</v>
      </c>
    </row>
    <row r="393" s="2" customFormat="1">
      <c r="A393" s="39"/>
      <c r="B393" s="40"/>
      <c r="C393" s="41"/>
      <c r="D393" s="218" t="s">
        <v>127</v>
      </c>
      <c r="E393" s="41"/>
      <c r="F393" s="219" t="s">
        <v>807</v>
      </c>
      <c r="G393" s="41"/>
      <c r="H393" s="41"/>
      <c r="I393" s="220"/>
      <c r="J393" s="41"/>
      <c r="K393" s="41"/>
      <c r="L393" s="45"/>
      <c r="M393" s="221"/>
      <c r="N393" s="222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127</v>
      </c>
      <c r="AU393" s="18" t="s">
        <v>83</v>
      </c>
    </row>
    <row r="394" s="2" customFormat="1">
      <c r="A394" s="39"/>
      <c r="B394" s="40"/>
      <c r="C394" s="41"/>
      <c r="D394" s="223" t="s">
        <v>129</v>
      </c>
      <c r="E394" s="41"/>
      <c r="F394" s="224" t="s">
        <v>808</v>
      </c>
      <c r="G394" s="41"/>
      <c r="H394" s="41"/>
      <c r="I394" s="220"/>
      <c r="J394" s="41"/>
      <c r="K394" s="41"/>
      <c r="L394" s="45"/>
      <c r="M394" s="221"/>
      <c r="N394" s="222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129</v>
      </c>
      <c r="AU394" s="18" t="s">
        <v>83</v>
      </c>
    </row>
    <row r="395" s="2" customFormat="1" ht="24.15" customHeight="1">
      <c r="A395" s="39"/>
      <c r="B395" s="40"/>
      <c r="C395" s="205" t="s">
        <v>809</v>
      </c>
      <c r="D395" s="205" t="s">
        <v>120</v>
      </c>
      <c r="E395" s="206" t="s">
        <v>810</v>
      </c>
      <c r="F395" s="207" t="s">
        <v>811</v>
      </c>
      <c r="G395" s="208" t="s">
        <v>123</v>
      </c>
      <c r="H395" s="209">
        <v>96.75</v>
      </c>
      <c r="I395" s="210"/>
      <c r="J395" s="211">
        <f>ROUND(I395*H395,2)</f>
        <v>0</v>
      </c>
      <c r="K395" s="207" t="s">
        <v>124</v>
      </c>
      <c r="L395" s="45"/>
      <c r="M395" s="212" t="s">
        <v>19</v>
      </c>
      <c r="N395" s="213" t="s">
        <v>44</v>
      </c>
      <c r="O395" s="85"/>
      <c r="P395" s="214">
        <f>O395*H395</f>
        <v>0</v>
      </c>
      <c r="Q395" s="214">
        <v>0.0073499999999999998</v>
      </c>
      <c r="R395" s="214">
        <f>Q395*H395</f>
        <v>0.71111249999999993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143</v>
      </c>
      <c r="AT395" s="216" t="s">
        <v>120</v>
      </c>
      <c r="AU395" s="216" t="s">
        <v>83</v>
      </c>
      <c r="AY395" s="18" t="s">
        <v>117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81</v>
      </c>
      <c r="BK395" s="217">
        <f>ROUND(I395*H395,2)</f>
        <v>0</v>
      </c>
      <c r="BL395" s="18" t="s">
        <v>143</v>
      </c>
      <c r="BM395" s="216" t="s">
        <v>812</v>
      </c>
    </row>
    <row r="396" s="2" customFormat="1">
      <c r="A396" s="39"/>
      <c r="B396" s="40"/>
      <c r="C396" s="41"/>
      <c r="D396" s="218" t="s">
        <v>127</v>
      </c>
      <c r="E396" s="41"/>
      <c r="F396" s="219" t="s">
        <v>813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127</v>
      </c>
      <c r="AU396" s="18" t="s">
        <v>83</v>
      </c>
    </row>
    <row r="397" s="2" customFormat="1">
      <c r="A397" s="39"/>
      <c r="B397" s="40"/>
      <c r="C397" s="41"/>
      <c r="D397" s="223" t="s">
        <v>129</v>
      </c>
      <c r="E397" s="41"/>
      <c r="F397" s="224" t="s">
        <v>814</v>
      </c>
      <c r="G397" s="41"/>
      <c r="H397" s="41"/>
      <c r="I397" s="220"/>
      <c r="J397" s="41"/>
      <c r="K397" s="41"/>
      <c r="L397" s="45"/>
      <c r="M397" s="221"/>
      <c r="N397" s="222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129</v>
      </c>
      <c r="AU397" s="18" t="s">
        <v>83</v>
      </c>
    </row>
    <row r="398" s="2" customFormat="1" ht="21.75" customHeight="1">
      <c r="A398" s="39"/>
      <c r="B398" s="40"/>
      <c r="C398" s="205" t="s">
        <v>815</v>
      </c>
      <c r="D398" s="205" t="s">
        <v>120</v>
      </c>
      <c r="E398" s="206" t="s">
        <v>816</v>
      </c>
      <c r="F398" s="207" t="s">
        <v>817</v>
      </c>
      <c r="G398" s="208" t="s">
        <v>123</v>
      </c>
      <c r="H398" s="209">
        <v>26.356000000000002</v>
      </c>
      <c r="I398" s="210"/>
      <c r="J398" s="211">
        <f>ROUND(I398*H398,2)</f>
        <v>0</v>
      </c>
      <c r="K398" s="207" t="s">
        <v>124</v>
      </c>
      <c r="L398" s="45"/>
      <c r="M398" s="212" t="s">
        <v>19</v>
      </c>
      <c r="N398" s="213" t="s">
        <v>44</v>
      </c>
      <c r="O398" s="85"/>
      <c r="P398" s="214">
        <f>O398*H398</f>
        <v>0</v>
      </c>
      <c r="Q398" s="214">
        <v>0.0043800000000000002</v>
      </c>
      <c r="R398" s="214">
        <f>Q398*H398</f>
        <v>0.11543928000000002</v>
      </c>
      <c r="S398" s="214">
        <v>0</v>
      </c>
      <c r="T398" s="215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143</v>
      </c>
      <c r="AT398" s="216" t="s">
        <v>120</v>
      </c>
      <c r="AU398" s="216" t="s">
        <v>83</v>
      </c>
      <c r="AY398" s="18" t="s">
        <v>117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81</v>
      </c>
      <c r="BK398" s="217">
        <f>ROUND(I398*H398,2)</f>
        <v>0</v>
      </c>
      <c r="BL398" s="18" t="s">
        <v>143</v>
      </c>
      <c r="BM398" s="216" t="s">
        <v>818</v>
      </c>
    </row>
    <row r="399" s="2" customFormat="1">
      <c r="A399" s="39"/>
      <c r="B399" s="40"/>
      <c r="C399" s="41"/>
      <c r="D399" s="218" t="s">
        <v>127</v>
      </c>
      <c r="E399" s="41"/>
      <c r="F399" s="219" t="s">
        <v>819</v>
      </c>
      <c r="G399" s="41"/>
      <c r="H399" s="41"/>
      <c r="I399" s="220"/>
      <c r="J399" s="41"/>
      <c r="K399" s="41"/>
      <c r="L399" s="45"/>
      <c r="M399" s="221"/>
      <c r="N399" s="222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127</v>
      </c>
      <c r="AU399" s="18" t="s">
        <v>83</v>
      </c>
    </row>
    <row r="400" s="2" customFormat="1">
      <c r="A400" s="39"/>
      <c r="B400" s="40"/>
      <c r="C400" s="41"/>
      <c r="D400" s="223" t="s">
        <v>129</v>
      </c>
      <c r="E400" s="41"/>
      <c r="F400" s="224" t="s">
        <v>820</v>
      </c>
      <c r="G400" s="41"/>
      <c r="H400" s="41"/>
      <c r="I400" s="220"/>
      <c r="J400" s="41"/>
      <c r="K400" s="41"/>
      <c r="L400" s="45"/>
      <c r="M400" s="221"/>
      <c r="N400" s="222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129</v>
      </c>
      <c r="AU400" s="18" t="s">
        <v>83</v>
      </c>
    </row>
    <row r="401" s="13" customFormat="1">
      <c r="A401" s="13"/>
      <c r="B401" s="225"/>
      <c r="C401" s="226"/>
      <c r="D401" s="218" t="s">
        <v>131</v>
      </c>
      <c r="E401" s="227" t="s">
        <v>19</v>
      </c>
      <c r="F401" s="228" t="s">
        <v>821</v>
      </c>
      <c r="G401" s="226"/>
      <c r="H401" s="229">
        <v>13.050000000000001</v>
      </c>
      <c r="I401" s="230"/>
      <c r="J401" s="226"/>
      <c r="K401" s="226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131</v>
      </c>
      <c r="AU401" s="235" t="s">
        <v>83</v>
      </c>
      <c r="AV401" s="13" t="s">
        <v>83</v>
      </c>
      <c r="AW401" s="13" t="s">
        <v>35</v>
      </c>
      <c r="AX401" s="13" t="s">
        <v>73</v>
      </c>
      <c r="AY401" s="235" t="s">
        <v>117</v>
      </c>
    </row>
    <row r="402" s="13" customFormat="1">
      <c r="A402" s="13"/>
      <c r="B402" s="225"/>
      <c r="C402" s="226"/>
      <c r="D402" s="218" t="s">
        <v>131</v>
      </c>
      <c r="E402" s="227" t="s">
        <v>19</v>
      </c>
      <c r="F402" s="228" t="s">
        <v>822</v>
      </c>
      <c r="G402" s="226"/>
      <c r="H402" s="229">
        <v>2.7210000000000001</v>
      </c>
      <c r="I402" s="230"/>
      <c r="J402" s="226"/>
      <c r="K402" s="226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131</v>
      </c>
      <c r="AU402" s="235" t="s">
        <v>83</v>
      </c>
      <c r="AV402" s="13" t="s">
        <v>83</v>
      </c>
      <c r="AW402" s="13" t="s">
        <v>35</v>
      </c>
      <c r="AX402" s="13" t="s">
        <v>73</v>
      </c>
      <c r="AY402" s="235" t="s">
        <v>117</v>
      </c>
    </row>
    <row r="403" s="13" customFormat="1">
      <c r="A403" s="13"/>
      <c r="B403" s="225"/>
      <c r="C403" s="226"/>
      <c r="D403" s="218" t="s">
        <v>131</v>
      </c>
      <c r="E403" s="227" t="s">
        <v>19</v>
      </c>
      <c r="F403" s="228" t="s">
        <v>823</v>
      </c>
      <c r="G403" s="226"/>
      <c r="H403" s="229">
        <v>9.2899999999999991</v>
      </c>
      <c r="I403" s="230"/>
      <c r="J403" s="226"/>
      <c r="K403" s="226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131</v>
      </c>
      <c r="AU403" s="235" t="s">
        <v>83</v>
      </c>
      <c r="AV403" s="13" t="s">
        <v>83</v>
      </c>
      <c r="AW403" s="13" t="s">
        <v>35</v>
      </c>
      <c r="AX403" s="13" t="s">
        <v>73</v>
      </c>
      <c r="AY403" s="235" t="s">
        <v>117</v>
      </c>
    </row>
    <row r="404" s="13" customFormat="1">
      <c r="A404" s="13"/>
      <c r="B404" s="225"/>
      <c r="C404" s="226"/>
      <c r="D404" s="218" t="s">
        <v>131</v>
      </c>
      <c r="E404" s="227" t="s">
        <v>19</v>
      </c>
      <c r="F404" s="228" t="s">
        <v>824</v>
      </c>
      <c r="G404" s="226"/>
      <c r="H404" s="229">
        <v>1.2949999999999999</v>
      </c>
      <c r="I404" s="230"/>
      <c r="J404" s="226"/>
      <c r="K404" s="226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131</v>
      </c>
      <c r="AU404" s="235" t="s">
        <v>83</v>
      </c>
      <c r="AV404" s="13" t="s">
        <v>83</v>
      </c>
      <c r="AW404" s="13" t="s">
        <v>35</v>
      </c>
      <c r="AX404" s="13" t="s">
        <v>73</v>
      </c>
      <c r="AY404" s="235" t="s">
        <v>117</v>
      </c>
    </row>
    <row r="405" s="14" customFormat="1">
      <c r="A405" s="14"/>
      <c r="B405" s="246"/>
      <c r="C405" s="247"/>
      <c r="D405" s="218" t="s">
        <v>131</v>
      </c>
      <c r="E405" s="248" t="s">
        <v>19</v>
      </c>
      <c r="F405" s="249" t="s">
        <v>356</v>
      </c>
      <c r="G405" s="247"/>
      <c r="H405" s="250">
        <v>26.356000000000002</v>
      </c>
      <c r="I405" s="251"/>
      <c r="J405" s="247"/>
      <c r="K405" s="247"/>
      <c r="L405" s="252"/>
      <c r="M405" s="253"/>
      <c r="N405" s="254"/>
      <c r="O405" s="254"/>
      <c r="P405" s="254"/>
      <c r="Q405" s="254"/>
      <c r="R405" s="254"/>
      <c r="S405" s="254"/>
      <c r="T405" s="25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6" t="s">
        <v>131</v>
      </c>
      <c r="AU405" s="256" t="s">
        <v>83</v>
      </c>
      <c r="AV405" s="14" t="s">
        <v>143</v>
      </c>
      <c r="AW405" s="14" t="s">
        <v>35</v>
      </c>
      <c r="AX405" s="14" t="s">
        <v>81</v>
      </c>
      <c r="AY405" s="256" t="s">
        <v>117</v>
      </c>
    </row>
    <row r="406" s="2" customFormat="1" ht="24.15" customHeight="1">
      <c r="A406" s="39"/>
      <c r="B406" s="40"/>
      <c r="C406" s="205" t="s">
        <v>825</v>
      </c>
      <c r="D406" s="205" t="s">
        <v>120</v>
      </c>
      <c r="E406" s="206" t="s">
        <v>826</v>
      </c>
      <c r="F406" s="207" t="s">
        <v>827</v>
      </c>
      <c r="G406" s="208" t="s">
        <v>123</v>
      </c>
      <c r="H406" s="209">
        <v>183.21299999999999</v>
      </c>
      <c r="I406" s="210"/>
      <c r="J406" s="211">
        <f>ROUND(I406*H406,2)</f>
        <v>0</v>
      </c>
      <c r="K406" s="207" t="s">
        <v>124</v>
      </c>
      <c r="L406" s="45"/>
      <c r="M406" s="212" t="s">
        <v>19</v>
      </c>
      <c r="N406" s="213" t="s">
        <v>44</v>
      </c>
      <c r="O406" s="85"/>
      <c r="P406" s="214">
        <f>O406*H406</f>
        <v>0</v>
      </c>
      <c r="Q406" s="214">
        <v>0.00022000000000000001</v>
      </c>
      <c r="R406" s="214">
        <f>Q406*H406</f>
        <v>0.04030686</v>
      </c>
      <c r="S406" s="214">
        <v>0</v>
      </c>
      <c r="T406" s="215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6" t="s">
        <v>143</v>
      </c>
      <c r="AT406" s="216" t="s">
        <v>120</v>
      </c>
      <c r="AU406" s="216" t="s">
        <v>83</v>
      </c>
      <c r="AY406" s="18" t="s">
        <v>117</v>
      </c>
      <c r="BE406" s="217">
        <f>IF(N406="základní",J406,0)</f>
        <v>0</v>
      </c>
      <c r="BF406" s="217">
        <f>IF(N406="snížená",J406,0)</f>
        <v>0</v>
      </c>
      <c r="BG406" s="217">
        <f>IF(N406="zákl. přenesená",J406,0)</f>
        <v>0</v>
      </c>
      <c r="BH406" s="217">
        <f>IF(N406="sníž. přenesená",J406,0)</f>
        <v>0</v>
      </c>
      <c r="BI406" s="217">
        <f>IF(N406="nulová",J406,0)</f>
        <v>0</v>
      </c>
      <c r="BJ406" s="18" t="s">
        <v>81</v>
      </c>
      <c r="BK406" s="217">
        <f>ROUND(I406*H406,2)</f>
        <v>0</v>
      </c>
      <c r="BL406" s="18" t="s">
        <v>143</v>
      </c>
      <c r="BM406" s="216" t="s">
        <v>828</v>
      </c>
    </row>
    <row r="407" s="2" customFormat="1">
      <c r="A407" s="39"/>
      <c r="B407" s="40"/>
      <c r="C407" s="41"/>
      <c r="D407" s="218" t="s">
        <v>127</v>
      </c>
      <c r="E407" s="41"/>
      <c r="F407" s="219" t="s">
        <v>829</v>
      </c>
      <c r="G407" s="41"/>
      <c r="H407" s="41"/>
      <c r="I407" s="220"/>
      <c r="J407" s="41"/>
      <c r="K407" s="41"/>
      <c r="L407" s="45"/>
      <c r="M407" s="221"/>
      <c r="N407" s="222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127</v>
      </c>
      <c r="AU407" s="18" t="s">
        <v>83</v>
      </c>
    </row>
    <row r="408" s="2" customFormat="1">
      <c r="A408" s="39"/>
      <c r="B408" s="40"/>
      <c r="C408" s="41"/>
      <c r="D408" s="223" t="s">
        <v>129</v>
      </c>
      <c r="E408" s="41"/>
      <c r="F408" s="224" t="s">
        <v>830</v>
      </c>
      <c r="G408" s="41"/>
      <c r="H408" s="41"/>
      <c r="I408" s="220"/>
      <c r="J408" s="41"/>
      <c r="K408" s="41"/>
      <c r="L408" s="45"/>
      <c r="M408" s="221"/>
      <c r="N408" s="222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129</v>
      </c>
      <c r="AU408" s="18" t="s">
        <v>83</v>
      </c>
    </row>
    <row r="409" s="2" customFormat="1" ht="24.15" customHeight="1">
      <c r="A409" s="39"/>
      <c r="B409" s="40"/>
      <c r="C409" s="205" t="s">
        <v>831</v>
      </c>
      <c r="D409" s="205" t="s">
        <v>120</v>
      </c>
      <c r="E409" s="206" t="s">
        <v>832</v>
      </c>
      <c r="F409" s="207" t="s">
        <v>833</v>
      </c>
      <c r="G409" s="208" t="s">
        <v>123</v>
      </c>
      <c r="H409" s="209">
        <v>21.529</v>
      </c>
      <c r="I409" s="210"/>
      <c r="J409" s="211">
        <f>ROUND(I409*H409,2)</f>
        <v>0</v>
      </c>
      <c r="K409" s="207" t="s">
        <v>124</v>
      </c>
      <c r="L409" s="45"/>
      <c r="M409" s="212" t="s">
        <v>19</v>
      </c>
      <c r="N409" s="213" t="s">
        <v>44</v>
      </c>
      <c r="O409" s="85"/>
      <c r="P409" s="214">
        <f>O409*H409</f>
        <v>0</v>
      </c>
      <c r="Q409" s="214">
        <v>0.00018000000000000001</v>
      </c>
      <c r="R409" s="214">
        <f>Q409*H409</f>
        <v>0.0038752200000000004</v>
      </c>
      <c r="S409" s="214">
        <v>0</v>
      </c>
      <c r="T409" s="215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143</v>
      </c>
      <c r="AT409" s="216" t="s">
        <v>120</v>
      </c>
      <c r="AU409" s="216" t="s">
        <v>83</v>
      </c>
      <c r="AY409" s="18" t="s">
        <v>117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81</v>
      </c>
      <c r="BK409" s="217">
        <f>ROUND(I409*H409,2)</f>
        <v>0</v>
      </c>
      <c r="BL409" s="18" t="s">
        <v>143</v>
      </c>
      <c r="BM409" s="216" t="s">
        <v>834</v>
      </c>
    </row>
    <row r="410" s="2" customFormat="1">
      <c r="A410" s="39"/>
      <c r="B410" s="40"/>
      <c r="C410" s="41"/>
      <c r="D410" s="218" t="s">
        <v>127</v>
      </c>
      <c r="E410" s="41"/>
      <c r="F410" s="219" t="s">
        <v>835</v>
      </c>
      <c r="G410" s="41"/>
      <c r="H410" s="41"/>
      <c r="I410" s="220"/>
      <c r="J410" s="41"/>
      <c r="K410" s="41"/>
      <c r="L410" s="45"/>
      <c r="M410" s="221"/>
      <c r="N410" s="222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127</v>
      </c>
      <c r="AU410" s="18" t="s">
        <v>83</v>
      </c>
    </row>
    <row r="411" s="2" customFormat="1">
      <c r="A411" s="39"/>
      <c r="B411" s="40"/>
      <c r="C411" s="41"/>
      <c r="D411" s="223" t="s">
        <v>129</v>
      </c>
      <c r="E411" s="41"/>
      <c r="F411" s="224" t="s">
        <v>836</v>
      </c>
      <c r="G411" s="41"/>
      <c r="H411" s="41"/>
      <c r="I411" s="220"/>
      <c r="J411" s="41"/>
      <c r="K411" s="41"/>
      <c r="L411" s="45"/>
      <c r="M411" s="221"/>
      <c r="N411" s="222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129</v>
      </c>
      <c r="AU411" s="18" t="s">
        <v>83</v>
      </c>
    </row>
    <row r="412" s="2" customFormat="1" ht="44.25" customHeight="1">
      <c r="A412" s="39"/>
      <c r="B412" s="40"/>
      <c r="C412" s="205" t="s">
        <v>837</v>
      </c>
      <c r="D412" s="205" t="s">
        <v>120</v>
      </c>
      <c r="E412" s="206" t="s">
        <v>838</v>
      </c>
      <c r="F412" s="207" t="s">
        <v>839</v>
      </c>
      <c r="G412" s="208" t="s">
        <v>123</v>
      </c>
      <c r="H412" s="209">
        <v>166.31899999999999</v>
      </c>
      <c r="I412" s="210"/>
      <c r="J412" s="211">
        <f>ROUND(I412*H412,2)</f>
        <v>0</v>
      </c>
      <c r="K412" s="207" t="s">
        <v>124</v>
      </c>
      <c r="L412" s="45"/>
      <c r="M412" s="212" t="s">
        <v>19</v>
      </c>
      <c r="N412" s="213" t="s">
        <v>44</v>
      </c>
      <c r="O412" s="85"/>
      <c r="P412" s="214">
        <f>O412*H412</f>
        <v>0</v>
      </c>
      <c r="Q412" s="214">
        <v>0.0086</v>
      </c>
      <c r="R412" s="214">
        <f>Q412*H412</f>
        <v>1.4303433999999999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143</v>
      </c>
      <c r="AT412" s="216" t="s">
        <v>120</v>
      </c>
      <c r="AU412" s="216" t="s">
        <v>83</v>
      </c>
      <c r="AY412" s="18" t="s">
        <v>117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81</v>
      </c>
      <c r="BK412" s="217">
        <f>ROUND(I412*H412,2)</f>
        <v>0</v>
      </c>
      <c r="BL412" s="18" t="s">
        <v>143</v>
      </c>
      <c r="BM412" s="216" t="s">
        <v>840</v>
      </c>
    </row>
    <row r="413" s="2" customFormat="1">
      <c r="A413" s="39"/>
      <c r="B413" s="40"/>
      <c r="C413" s="41"/>
      <c r="D413" s="218" t="s">
        <v>127</v>
      </c>
      <c r="E413" s="41"/>
      <c r="F413" s="219" t="s">
        <v>841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127</v>
      </c>
      <c r="AU413" s="18" t="s">
        <v>83</v>
      </c>
    </row>
    <row r="414" s="2" customFormat="1">
      <c r="A414" s="39"/>
      <c r="B414" s="40"/>
      <c r="C414" s="41"/>
      <c r="D414" s="223" t="s">
        <v>129</v>
      </c>
      <c r="E414" s="41"/>
      <c r="F414" s="224" t="s">
        <v>842</v>
      </c>
      <c r="G414" s="41"/>
      <c r="H414" s="41"/>
      <c r="I414" s="220"/>
      <c r="J414" s="41"/>
      <c r="K414" s="41"/>
      <c r="L414" s="45"/>
      <c r="M414" s="221"/>
      <c r="N414" s="222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129</v>
      </c>
      <c r="AU414" s="18" t="s">
        <v>83</v>
      </c>
    </row>
    <row r="415" s="2" customFormat="1" ht="24.15" customHeight="1">
      <c r="A415" s="39"/>
      <c r="B415" s="40"/>
      <c r="C415" s="236" t="s">
        <v>843</v>
      </c>
      <c r="D415" s="236" t="s">
        <v>133</v>
      </c>
      <c r="E415" s="237" t="s">
        <v>844</v>
      </c>
      <c r="F415" s="238" t="s">
        <v>845</v>
      </c>
      <c r="G415" s="239" t="s">
        <v>123</v>
      </c>
      <c r="H415" s="240">
        <v>18.151</v>
      </c>
      <c r="I415" s="241"/>
      <c r="J415" s="242">
        <f>ROUND(I415*H415,2)</f>
        <v>0</v>
      </c>
      <c r="K415" s="238" t="s">
        <v>124</v>
      </c>
      <c r="L415" s="243"/>
      <c r="M415" s="244" t="s">
        <v>19</v>
      </c>
      <c r="N415" s="245" t="s">
        <v>44</v>
      </c>
      <c r="O415" s="85"/>
      <c r="P415" s="214">
        <f>O415*H415</f>
        <v>0</v>
      </c>
      <c r="Q415" s="214">
        <v>0.0041000000000000003</v>
      </c>
      <c r="R415" s="214">
        <f>Q415*H415</f>
        <v>0.074419100000000002</v>
      </c>
      <c r="S415" s="214">
        <v>0</v>
      </c>
      <c r="T415" s="215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169</v>
      </c>
      <c r="AT415" s="216" t="s">
        <v>133</v>
      </c>
      <c r="AU415" s="216" t="s">
        <v>83</v>
      </c>
      <c r="AY415" s="18" t="s">
        <v>117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81</v>
      </c>
      <c r="BK415" s="217">
        <f>ROUND(I415*H415,2)</f>
        <v>0</v>
      </c>
      <c r="BL415" s="18" t="s">
        <v>143</v>
      </c>
      <c r="BM415" s="216" t="s">
        <v>846</v>
      </c>
    </row>
    <row r="416" s="2" customFormat="1">
      <c r="A416" s="39"/>
      <c r="B416" s="40"/>
      <c r="C416" s="41"/>
      <c r="D416" s="218" t="s">
        <v>127</v>
      </c>
      <c r="E416" s="41"/>
      <c r="F416" s="219" t="s">
        <v>845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127</v>
      </c>
      <c r="AU416" s="18" t="s">
        <v>83</v>
      </c>
    </row>
    <row r="417" s="13" customFormat="1">
      <c r="A417" s="13"/>
      <c r="B417" s="225"/>
      <c r="C417" s="226"/>
      <c r="D417" s="218" t="s">
        <v>131</v>
      </c>
      <c r="E417" s="227" t="s">
        <v>19</v>
      </c>
      <c r="F417" s="228" t="s">
        <v>847</v>
      </c>
      <c r="G417" s="226"/>
      <c r="H417" s="229">
        <v>9.6500000000000004</v>
      </c>
      <c r="I417" s="230"/>
      <c r="J417" s="226"/>
      <c r="K417" s="226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131</v>
      </c>
      <c r="AU417" s="235" t="s">
        <v>83</v>
      </c>
      <c r="AV417" s="13" t="s">
        <v>83</v>
      </c>
      <c r="AW417" s="13" t="s">
        <v>35</v>
      </c>
      <c r="AX417" s="13" t="s">
        <v>73</v>
      </c>
      <c r="AY417" s="235" t="s">
        <v>117</v>
      </c>
    </row>
    <row r="418" s="13" customFormat="1">
      <c r="A418" s="13"/>
      <c r="B418" s="225"/>
      <c r="C418" s="226"/>
      <c r="D418" s="218" t="s">
        <v>131</v>
      </c>
      <c r="E418" s="227" t="s">
        <v>19</v>
      </c>
      <c r="F418" s="228" t="s">
        <v>848</v>
      </c>
      <c r="G418" s="226"/>
      <c r="H418" s="229">
        <v>7.6369999999999996</v>
      </c>
      <c r="I418" s="230"/>
      <c r="J418" s="226"/>
      <c r="K418" s="226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131</v>
      </c>
      <c r="AU418" s="235" t="s">
        <v>83</v>
      </c>
      <c r="AV418" s="13" t="s">
        <v>83</v>
      </c>
      <c r="AW418" s="13" t="s">
        <v>35</v>
      </c>
      <c r="AX418" s="13" t="s">
        <v>73</v>
      </c>
      <c r="AY418" s="235" t="s">
        <v>117</v>
      </c>
    </row>
    <row r="419" s="14" customFormat="1">
      <c r="A419" s="14"/>
      <c r="B419" s="246"/>
      <c r="C419" s="247"/>
      <c r="D419" s="218" t="s">
        <v>131</v>
      </c>
      <c r="E419" s="248" t="s">
        <v>19</v>
      </c>
      <c r="F419" s="249" t="s">
        <v>356</v>
      </c>
      <c r="G419" s="247"/>
      <c r="H419" s="250">
        <v>17.286999999999999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131</v>
      </c>
      <c r="AU419" s="256" t="s">
        <v>83</v>
      </c>
      <c r="AV419" s="14" t="s">
        <v>143</v>
      </c>
      <c r="AW419" s="14" t="s">
        <v>35</v>
      </c>
      <c r="AX419" s="14" t="s">
        <v>81</v>
      </c>
      <c r="AY419" s="256" t="s">
        <v>117</v>
      </c>
    </row>
    <row r="420" s="13" customFormat="1">
      <c r="A420" s="13"/>
      <c r="B420" s="225"/>
      <c r="C420" s="226"/>
      <c r="D420" s="218" t="s">
        <v>131</v>
      </c>
      <c r="E420" s="226"/>
      <c r="F420" s="228" t="s">
        <v>849</v>
      </c>
      <c r="G420" s="226"/>
      <c r="H420" s="229">
        <v>18.151</v>
      </c>
      <c r="I420" s="230"/>
      <c r="J420" s="226"/>
      <c r="K420" s="226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131</v>
      </c>
      <c r="AU420" s="235" t="s">
        <v>83</v>
      </c>
      <c r="AV420" s="13" t="s">
        <v>83</v>
      </c>
      <c r="AW420" s="13" t="s">
        <v>4</v>
      </c>
      <c r="AX420" s="13" t="s">
        <v>81</v>
      </c>
      <c r="AY420" s="235" t="s">
        <v>117</v>
      </c>
    </row>
    <row r="421" s="2" customFormat="1" ht="16.5" customHeight="1">
      <c r="A421" s="39"/>
      <c r="B421" s="40"/>
      <c r="C421" s="236" t="s">
        <v>850</v>
      </c>
      <c r="D421" s="236" t="s">
        <v>133</v>
      </c>
      <c r="E421" s="237" t="s">
        <v>851</v>
      </c>
      <c r="F421" s="238" t="s">
        <v>852</v>
      </c>
      <c r="G421" s="239" t="s">
        <v>123</v>
      </c>
      <c r="H421" s="240">
        <v>156.48400000000001</v>
      </c>
      <c r="I421" s="241"/>
      <c r="J421" s="242">
        <f>ROUND(I421*H421,2)</f>
        <v>0</v>
      </c>
      <c r="K421" s="238" t="s">
        <v>124</v>
      </c>
      <c r="L421" s="243"/>
      <c r="M421" s="244" t="s">
        <v>19</v>
      </c>
      <c r="N421" s="245" t="s">
        <v>44</v>
      </c>
      <c r="O421" s="85"/>
      <c r="P421" s="214">
        <f>O421*H421</f>
        <v>0</v>
      </c>
      <c r="Q421" s="214">
        <v>0.0020999999999999999</v>
      </c>
      <c r="R421" s="214">
        <f>Q421*H421</f>
        <v>0.32861639999999998</v>
      </c>
      <c r="S421" s="214">
        <v>0</v>
      </c>
      <c r="T421" s="215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6" t="s">
        <v>169</v>
      </c>
      <c r="AT421" s="216" t="s">
        <v>133</v>
      </c>
      <c r="AU421" s="216" t="s">
        <v>83</v>
      </c>
      <c r="AY421" s="18" t="s">
        <v>117</v>
      </c>
      <c r="BE421" s="217">
        <f>IF(N421="základní",J421,0)</f>
        <v>0</v>
      </c>
      <c r="BF421" s="217">
        <f>IF(N421="snížená",J421,0)</f>
        <v>0</v>
      </c>
      <c r="BG421" s="217">
        <f>IF(N421="zákl. přenesená",J421,0)</f>
        <v>0</v>
      </c>
      <c r="BH421" s="217">
        <f>IF(N421="sníž. přenesená",J421,0)</f>
        <v>0</v>
      </c>
      <c r="BI421" s="217">
        <f>IF(N421="nulová",J421,0)</f>
        <v>0</v>
      </c>
      <c r="BJ421" s="18" t="s">
        <v>81</v>
      </c>
      <c r="BK421" s="217">
        <f>ROUND(I421*H421,2)</f>
        <v>0</v>
      </c>
      <c r="BL421" s="18" t="s">
        <v>143</v>
      </c>
      <c r="BM421" s="216" t="s">
        <v>853</v>
      </c>
    </row>
    <row r="422" s="2" customFormat="1">
      <c r="A422" s="39"/>
      <c r="B422" s="40"/>
      <c r="C422" s="41"/>
      <c r="D422" s="218" t="s">
        <v>127</v>
      </c>
      <c r="E422" s="41"/>
      <c r="F422" s="219" t="s">
        <v>852</v>
      </c>
      <c r="G422" s="41"/>
      <c r="H422" s="41"/>
      <c r="I422" s="220"/>
      <c r="J422" s="41"/>
      <c r="K422" s="41"/>
      <c r="L422" s="45"/>
      <c r="M422" s="221"/>
      <c r="N422" s="222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127</v>
      </c>
      <c r="AU422" s="18" t="s">
        <v>83</v>
      </c>
    </row>
    <row r="423" s="13" customFormat="1">
      <c r="A423" s="13"/>
      <c r="B423" s="225"/>
      <c r="C423" s="226"/>
      <c r="D423" s="218" t="s">
        <v>131</v>
      </c>
      <c r="E423" s="227" t="s">
        <v>19</v>
      </c>
      <c r="F423" s="228" t="s">
        <v>854</v>
      </c>
      <c r="G423" s="226"/>
      <c r="H423" s="229">
        <v>78.911000000000001</v>
      </c>
      <c r="I423" s="230"/>
      <c r="J423" s="226"/>
      <c r="K423" s="226"/>
      <c r="L423" s="231"/>
      <c r="M423" s="232"/>
      <c r="N423" s="233"/>
      <c r="O423" s="233"/>
      <c r="P423" s="233"/>
      <c r="Q423" s="233"/>
      <c r="R423" s="233"/>
      <c r="S423" s="233"/>
      <c r="T423" s="23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5" t="s">
        <v>131</v>
      </c>
      <c r="AU423" s="235" t="s">
        <v>83</v>
      </c>
      <c r="AV423" s="13" t="s">
        <v>83</v>
      </c>
      <c r="AW423" s="13" t="s">
        <v>35</v>
      </c>
      <c r="AX423" s="13" t="s">
        <v>73</v>
      </c>
      <c r="AY423" s="235" t="s">
        <v>117</v>
      </c>
    </row>
    <row r="424" s="13" customFormat="1">
      <c r="A424" s="13"/>
      <c r="B424" s="225"/>
      <c r="C424" s="226"/>
      <c r="D424" s="218" t="s">
        <v>131</v>
      </c>
      <c r="E424" s="227" t="s">
        <v>19</v>
      </c>
      <c r="F424" s="228" t="s">
        <v>855</v>
      </c>
      <c r="G424" s="226"/>
      <c r="H424" s="229">
        <v>-6.6440000000000001</v>
      </c>
      <c r="I424" s="230"/>
      <c r="J424" s="226"/>
      <c r="K424" s="226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131</v>
      </c>
      <c r="AU424" s="235" t="s">
        <v>83</v>
      </c>
      <c r="AV424" s="13" t="s">
        <v>83</v>
      </c>
      <c r="AW424" s="13" t="s">
        <v>35</v>
      </c>
      <c r="AX424" s="13" t="s">
        <v>73</v>
      </c>
      <c r="AY424" s="235" t="s">
        <v>117</v>
      </c>
    </row>
    <row r="425" s="13" customFormat="1">
      <c r="A425" s="13"/>
      <c r="B425" s="225"/>
      <c r="C425" s="226"/>
      <c r="D425" s="218" t="s">
        <v>131</v>
      </c>
      <c r="E425" s="227" t="s">
        <v>19</v>
      </c>
      <c r="F425" s="228" t="s">
        <v>856</v>
      </c>
      <c r="G425" s="226"/>
      <c r="H425" s="229">
        <v>-1.6559999999999999</v>
      </c>
      <c r="I425" s="230"/>
      <c r="J425" s="226"/>
      <c r="K425" s="226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131</v>
      </c>
      <c r="AU425" s="235" t="s">
        <v>83</v>
      </c>
      <c r="AV425" s="13" t="s">
        <v>83</v>
      </c>
      <c r="AW425" s="13" t="s">
        <v>35</v>
      </c>
      <c r="AX425" s="13" t="s">
        <v>73</v>
      </c>
      <c r="AY425" s="235" t="s">
        <v>117</v>
      </c>
    </row>
    <row r="426" s="13" customFormat="1">
      <c r="A426" s="13"/>
      <c r="B426" s="225"/>
      <c r="C426" s="226"/>
      <c r="D426" s="218" t="s">
        <v>131</v>
      </c>
      <c r="E426" s="227" t="s">
        <v>19</v>
      </c>
      <c r="F426" s="228" t="s">
        <v>857</v>
      </c>
      <c r="G426" s="226"/>
      <c r="H426" s="229">
        <v>-0.42399999999999999</v>
      </c>
      <c r="I426" s="230"/>
      <c r="J426" s="226"/>
      <c r="K426" s="226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131</v>
      </c>
      <c r="AU426" s="235" t="s">
        <v>83</v>
      </c>
      <c r="AV426" s="13" t="s">
        <v>83</v>
      </c>
      <c r="AW426" s="13" t="s">
        <v>35</v>
      </c>
      <c r="AX426" s="13" t="s">
        <v>73</v>
      </c>
      <c r="AY426" s="235" t="s">
        <v>117</v>
      </c>
    </row>
    <row r="427" s="13" customFormat="1">
      <c r="A427" s="13"/>
      <c r="B427" s="225"/>
      <c r="C427" s="226"/>
      <c r="D427" s="218" t="s">
        <v>131</v>
      </c>
      <c r="E427" s="227" t="s">
        <v>19</v>
      </c>
      <c r="F427" s="228" t="s">
        <v>858</v>
      </c>
      <c r="G427" s="226"/>
      <c r="H427" s="229">
        <v>-4.8380000000000001</v>
      </c>
      <c r="I427" s="230"/>
      <c r="J427" s="226"/>
      <c r="K427" s="226"/>
      <c r="L427" s="231"/>
      <c r="M427" s="232"/>
      <c r="N427" s="233"/>
      <c r="O427" s="233"/>
      <c r="P427" s="233"/>
      <c r="Q427" s="233"/>
      <c r="R427" s="233"/>
      <c r="S427" s="233"/>
      <c r="T427" s="23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5" t="s">
        <v>131</v>
      </c>
      <c r="AU427" s="235" t="s">
        <v>83</v>
      </c>
      <c r="AV427" s="13" t="s">
        <v>83</v>
      </c>
      <c r="AW427" s="13" t="s">
        <v>35</v>
      </c>
      <c r="AX427" s="13" t="s">
        <v>73</v>
      </c>
      <c r="AY427" s="235" t="s">
        <v>117</v>
      </c>
    </row>
    <row r="428" s="13" customFormat="1">
      <c r="A428" s="13"/>
      <c r="B428" s="225"/>
      <c r="C428" s="226"/>
      <c r="D428" s="218" t="s">
        <v>131</v>
      </c>
      <c r="E428" s="227" t="s">
        <v>19</v>
      </c>
      <c r="F428" s="228" t="s">
        <v>859</v>
      </c>
      <c r="G428" s="226"/>
      <c r="H428" s="229">
        <v>-3.427</v>
      </c>
      <c r="I428" s="230"/>
      <c r="J428" s="226"/>
      <c r="K428" s="226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131</v>
      </c>
      <c r="AU428" s="235" t="s">
        <v>83</v>
      </c>
      <c r="AV428" s="13" t="s">
        <v>83</v>
      </c>
      <c r="AW428" s="13" t="s">
        <v>35</v>
      </c>
      <c r="AX428" s="13" t="s">
        <v>73</v>
      </c>
      <c r="AY428" s="235" t="s">
        <v>117</v>
      </c>
    </row>
    <row r="429" s="13" customFormat="1">
      <c r="A429" s="13"/>
      <c r="B429" s="225"/>
      <c r="C429" s="226"/>
      <c r="D429" s="218" t="s">
        <v>131</v>
      </c>
      <c r="E429" s="227" t="s">
        <v>19</v>
      </c>
      <c r="F429" s="228" t="s">
        <v>860</v>
      </c>
      <c r="G429" s="226"/>
      <c r="H429" s="229">
        <v>87.109999999999999</v>
      </c>
      <c r="I429" s="230"/>
      <c r="J429" s="226"/>
      <c r="K429" s="226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131</v>
      </c>
      <c r="AU429" s="235" t="s">
        <v>83</v>
      </c>
      <c r="AV429" s="13" t="s">
        <v>83</v>
      </c>
      <c r="AW429" s="13" t="s">
        <v>35</v>
      </c>
      <c r="AX429" s="13" t="s">
        <v>73</v>
      </c>
      <c r="AY429" s="235" t="s">
        <v>117</v>
      </c>
    </row>
    <row r="430" s="14" customFormat="1">
      <c r="A430" s="14"/>
      <c r="B430" s="246"/>
      <c r="C430" s="247"/>
      <c r="D430" s="218" t="s">
        <v>131</v>
      </c>
      <c r="E430" s="248" t="s">
        <v>19</v>
      </c>
      <c r="F430" s="249" t="s">
        <v>356</v>
      </c>
      <c r="G430" s="247"/>
      <c r="H430" s="250">
        <v>149.03200000000001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131</v>
      </c>
      <c r="AU430" s="256" t="s">
        <v>83</v>
      </c>
      <c r="AV430" s="14" t="s">
        <v>143</v>
      </c>
      <c r="AW430" s="14" t="s">
        <v>35</v>
      </c>
      <c r="AX430" s="14" t="s">
        <v>81</v>
      </c>
      <c r="AY430" s="256" t="s">
        <v>117</v>
      </c>
    </row>
    <row r="431" s="13" customFormat="1">
      <c r="A431" s="13"/>
      <c r="B431" s="225"/>
      <c r="C431" s="226"/>
      <c r="D431" s="218" t="s">
        <v>131</v>
      </c>
      <c r="E431" s="226"/>
      <c r="F431" s="228" t="s">
        <v>861</v>
      </c>
      <c r="G431" s="226"/>
      <c r="H431" s="229">
        <v>156.48400000000001</v>
      </c>
      <c r="I431" s="230"/>
      <c r="J431" s="226"/>
      <c r="K431" s="226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131</v>
      </c>
      <c r="AU431" s="235" t="s">
        <v>83</v>
      </c>
      <c r="AV431" s="13" t="s">
        <v>83</v>
      </c>
      <c r="AW431" s="13" t="s">
        <v>4</v>
      </c>
      <c r="AX431" s="13" t="s">
        <v>81</v>
      </c>
      <c r="AY431" s="235" t="s">
        <v>117</v>
      </c>
    </row>
    <row r="432" s="2" customFormat="1" ht="37.8" customHeight="1">
      <c r="A432" s="39"/>
      <c r="B432" s="40"/>
      <c r="C432" s="205" t="s">
        <v>862</v>
      </c>
      <c r="D432" s="205" t="s">
        <v>120</v>
      </c>
      <c r="E432" s="206" t="s">
        <v>863</v>
      </c>
      <c r="F432" s="207" t="s">
        <v>864</v>
      </c>
      <c r="G432" s="208" t="s">
        <v>215</v>
      </c>
      <c r="H432" s="209">
        <v>44.130000000000003</v>
      </c>
      <c r="I432" s="210"/>
      <c r="J432" s="211">
        <f>ROUND(I432*H432,2)</f>
        <v>0</v>
      </c>
      <c r="K432" s="207" t="s">
        <v>124</v>
      </c>
      <c r="L432" s="45"/>
      <c r="M432" s="212" t="s">
        <v>19</v>
      </c>
      <c r="N432" s="213" t="s">
        <v>44</v>
      </c>
      <c r="O432" s="85"/>
      <c r="P432" s="214">
        <f>O432*H432</f>
        <v>0</v>
      </c>
      <c r="Q432" s="214">
        <v>0.0033899999999999998</v>
      </c>
      <c r="R432" s="214">
        <f>Q432*H432</f>
        <v>0.1496007</v>
      </c>
      <c r="S432" s="214">
        <v>0</v>
      </c>
      <c r="T432" s="215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6" t="s">
        <v>143</v>
      </c>
      <c r="AT432" s="216" t="s">
        <v>120</v>
      </c>
      <c r="AU432" s="216" t="s">
        <v>83</v>
      </c>
      <c r="AY432" s="18" t="s">
        <v>117</v>
      </c>
      <c r="BE432" s="217">
        <f>IF(N432="základní",J432,0)</f>
        <v>0</v>
      </c>
      <c r="BF432" s="217">
        <f>IF(N432="snížená",J432,0)</f>
        <v>0</v>
      </c>
      <c r="BG432" s="217">
        <f>IF(N432="zákl. přenesená",J432,0)</f>
        <v>0</v>
      </c>
      <c r="BH432" s="217">
        <f>IF(N432="sníž. přenesená",J432,0)</f>
        <v>0</v>
      </c>
      <c r="BI432" s="217">
        <f>IF(N432="nulová",J432,0)</f>
        <v>0</v>
      </c>
      <c r="BJ432" s="18" t="s">
        <v>81</v>
      </c>
      <c r="BK432" s="217">
        <f>ROUND(I432*H432,2)</f>
        <v>0</v>
      </c>
      <c r="BL432" s="18" t="s">
        <v>143</v>
      </c>
      <c r="BM432" s="216" t="s">
        <v>865</v>
      </c>
    </row>
    <row r="433" s="2" customFormat="1">
      <c r="A433" s="39"/>
      <c r="B433" s="40"/>
      <c r="C433" s="41"/>
      <c r="D433" s="218" t="s">
        <v>127</v>
      </c>
      <c r="E433" s="41"/>
      <c r="F433" s="219" t="s">
        <v>866</v>
      </c>
      <c r="G433" s="41"/>
      <c r="H433" s="41"/>
      <c r="I433" s="220"/>
      <c r="J433" s="41"/>
      <c r="K433" s="41"/>
      <c r="L433" s="45"/>
      <c r="M433" s="221"/>
      <c r="N433" s="222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127</v>
      </c>
      <c r="AU433" s="18" t="s">
        <v>83</v>
      </c>
    </row>
    <row r="434" s="2" customFormat="1">
      <c r="A434" s="39"/>
      <c r="B434" s="40"/>
      <c r="C434" s="41"/>
      <c r="D434" s="223" t="s">
        <v>129</v>
      </c>
      <c r="E434" s="41"/>
      <c r="F434" s="224" t="s">
        <v>867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129</v>
      </c>
      <c r="AU434" s="18" t="s">
        <v>83</v>
      </c>
    </row>
    <row r="435" s="13" customFormat="1">
      <c r="A435" s="13"/>
      <c r="B435" s="225"/>
      <c r="C435" s="226"/>
      <c r="D435" s="218" t="s">
        <v>131</v>
      </c>
      <c r="E435" s="227" t="s">
        <v>19</v>
      </c>
      <c r="F435" s="228" t="s">
        <v>868</v>
      </c>
      <c r="G435" s="226"/>
      <c r="H435" s="229">
        <v>8.2400000000000002</v>
      </c>
      <c r="I435" s="230"/>
      <c r="J435" s="226"/>
      <c r="K435" s="226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131</v>
      </c>
      <c r="AU435" s="235" t="s">
        <v>83</v>
      </c>
      <c r="AV435" s="13" t="s">
        <v>83</v>
      </c>
      <c r="AW435" s="13" t="s">
        <v>35</v>
      </c>
      <c r="AX435" s="13" t="s">
        <v>73</v>
      </c>
      <c r="AY435" s="235" t="s">
        <v>117</v>
      </c>
    </row>
    <row r="436" s="13" customFormat="1">
      <c r="A436" s="13"/>
      <c r="B436" s="225"/>
      <c r="C436" s="226"/>
      <c r="D436" s="218" t="s">
        <v>131</v>
      </c>
      <c r="E436" s="227" t="s">
        <v>19</v>
      </c>
      <c r="F436" s="228" t="s">
        <v>869</v>
      </c>
      <c r="G436" s="226"/>
      <c r="H436" s="229">
        <v>5.6799999999999997</v>
      </c>
      <c r="I436" s="230"/>
      <c r="J436" s="226"/>
      <c r="K436" s="226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131</v>
      </c>
      <c r="AU436" s="235" t="s">
        <v>83</v>
      </c>
      <c r="AV436" s="13" t="s">
        <v>83</v>
      </c>
      <c r="AW436" s="13" t="s">
        <v>35</v>
      </c>
      <c r="AX436" s="13" t="s">
        <v>73</v>
      </c>
      <c r="AY436" s="235" t="s">
        <v>117</v>
      </c>
    </row>
    <row r="437" s="13" customFormat="1">
      <c r="A437" s="13"/>
      <c r="B437" s="225"/>
      <c r="C437" s="226"/>
      <c r="D437" s="218" t="s">
        <v>131</v>
      </c>
      <c r="E437" s="227" t="s">
        <v>19</v>
      </c>
      <c r="F437" s="228" t="s">
        <v>870</v>
      </c>
      <c r="G437" s="226"/>
      <c r="H437" s="229">
        <v>2.4399999999999999</v>
      </c>
      <c r="I437" s="230"/>
      <c r="J437" s="226"/>
      <c r="K437" s="226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131</v>
      </c>
      <c r="AU437" s="235" t="s">
        <v>83</v>
      </c>
      <c r="AV437" s="13" t="s">
        <v>83</v>
      </c>
      <c r="AW437" s="13" t="s">
        <v>35</v>
      </c>
      <c r="AX437" s="13" t="s">
        <v>73</v>
      </c>
      <c r="AY437" s="235" t="s">
        <v>117</v>
      </c>
    </row>
    <row r="438" s="13" customFormat="1">
      <c r="A438" s="13"/>
      <c r="B438" s="225"/>
      <c r="C438" s="226"/>
      <c r="D438" s="218" t="s">
        <v>131</v>
      </c>
      <c r="E438" s="227" t="s">
        <v>19</v>
      </c>
      <c r="F438" s="228" t="s">
        <v>871</v>
      </c>
      <c r="G438" s="226"/>
      <c r="H438" s="229">
        <v>10.880000000000001</v>
      </c>
      <c r="I438" s="230"/>
      <c r="J438" s="226"/>
      <c r="K438" s="226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131</v>
      </c>
      <c r="AU438" s="235" t="s">
        <v>83</v>
      </c>
      <c r="AV438" s="13" t="s">
        <v>83</v>
      </c>
      <c r="AW438" s="13" t="s">
        <v>35</v>
      </c>
      <c r="AX438" s="13" t="s">
        <v>73</v>
      </c>
      <c r="AY438" s="235" t="s">
        <v>117</v>
      </c>
    </row>
    <row r="439" s="13" customFormat="1">
      <c r="A439" s="13"/>
      <c r="B439" s="225"/>
      <c r="C439" s="226"/>
      <c r="D439" s="218" t="s">
        <v>131</v>
      </c>
      <c r="E439" s="227" t="s">
        <v>19</v>
      </c>
      <c r="F439" s="228" t="s">
        <v>872</v>
      </c>
      <c r="G439" s="226"/>
      <c r="H439" s="229">
        <v>7.2400000000000002</v>
      </c>
      <c r="I439" s="230"/>
      <c r="J439" s="226"/>
      <c r="K439" s="226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131</v>
      </c>
      <c r="AU439" s="235" t="s">
        <v>83</v>
      </c>
      <c r="AV439" s="13" t="s">
        <v>83</v>
      </c>
      <c r="AW439" s="13" t="s">
        <v>35</v>
      </c>
      <c r="AX439" s="13" t="s">
        <v>73</v>
      </c>
      <c r="AY439" s="235" t="s">
        <v>117</v>
      </c>
    </row>
    <row r="440" s="13" customFormat="1">
      <c r="A440" s="13"/>
      <c r="B440" s="225"/>
      <c r="C440" s="226"/>
      <c r="D440" s="218" t="s">
        <v>131</v>
      </c>
      <c r="E440" s="227" t="s">
        <v>19</v>
      </c>
      <c r="F440" s="228" t="s">
        <v>847</v>
      </c>
      <c r="G440" s="226"/>
      <c r="H440" s="229">
        <v>9.6500000000000004</v>
      </c>
      <c r="I440" s="230"/>
      <c r="J440" s="226"/>
      <c r="K440" s="226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131</v>
      </c>
      <c r="AU440" s="235" t="s">
        <v>83</v>
      </c>
      <c r="AV440" s="13" t="s">
        <v>83</v>
      </c>
      <c r="AW440" s="13" t="s">
        <v>35</v>
      </c>
      <c r="AX440" s="13" t="s">
        <v>73</v>
      </c>
      <c r="AY440" s="235" t="s">
        <v>117</v>
      </c>
    </row>
    <row r="441" s="14" customFormat="1">
      <c r="A441" s="14"/>
      <c r="B441" s="246"/>
      <c r="C441" s="247"/>
      <c r="D441" s="218" t="s">
        <v>131</v>
      </c>
      <c r="E441" s="248" t="s">
        <v>19</v>
      </c>
      <c r="F441" s="249" t="s">
        <v>356</v>
      </c>
      <c r="G441" s="247"/>
      <c r="H441" s="250">
        <v>44.130000000000003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131</v>
      </c>
      <c r="AU441" s="256" t="s">
        <v>83</v>
      </c>
      <c r="AV441" s="14" t="s">
        <v>143</v>
      </c>
      <c r="AW441" s="14" t="s">
        <v>35</v>
      </c>
      <c r="AX441" s="14" t="s">
        <v>81</v>
      </c>
      <c r="AY441" s="256" t="s">
        <v>117</v>
      </c>
    </row>
    <row r="442" s="2" customFormat="1" ht="21.75" customHeight="1">
      <c r="A442" s="39"/>
      <c r="B442" s="40"/>
      <c r="C442" s="236" t="s">
        <v>873</v>
      </c>
      <c r="D442" s="236" t="s">
        <v>133</v>
      </c>
      <c r="E442" s="237" t="s">
        <v>874</v>
      </c>
      <c r="F442" s="238" t="s">
        <v>875</v>
      </c>
      <c r="G442" s="239" t="s">
        <v>123</v>
      </c>
      <c r="H442" s="240">
        <v>9.4819999999999993</v>
      </c>
      <c r="I442" s="241"/>
      <c r="J442" s="242">
        <f>ROUND(I442*H442,2)</f>
        <v>0</v>
      </c>
      <c r="K442" s="238" t="s">
        <v>124</v>
      </c>
      <c r="L442" s="243"/>
      <c r="M442" s="244" t="s">
        <v>19</v>
      </c>
      <c r="N442" s="245" t="s">
        <v>44</v>
      </c>
      <c r="O442" s="85"/>
      <c r="P442" s="214">
        <f>O442*H442</f>
        <v>0</v>
      </c>
      <c r="Q442" s="214">
        <v>0.00059999999999999995</v>
      </c>
      <c r="R442" s="214">
        <f>Q442*H442</f>
        <v>0.0056891999999999993</v>
      </c>
      <c r="S442" s="214">
        <v>0</v>
      </c>
      <c r="T442" s="215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6" t="s">
        <v>169</v>
      </c>
      <c r="AT442" s="216" t="s">
        <v>133</v>
      </c>
      <c r="AU442" s="216" t="s">
        <v>83</v>
      </c>
      <c r="AY442" s="18" t="s">
        <v>117</v>
      </c>
      <c r="BE442" s="217">
        <f>IF(N442="základní",J442,0)</f>
        <v>0</v>
      </c>
      <c r="BF442" s="217">
        <f>IF(N442="snížená",J442,0)</f>
        <v>0</v>
      </c>
      <c r="BG442" s="217">
        <f>IF(N442="zákl. přenesená",J442,0)</f>
        <v>0</v>
      </c>
      <c r="BH442" s="217">
        <f>IF(N442="sníž. přenesená",J442,0)</f>
        <v>0</v>
      </c>
      <c r="BI442" s="217">
        <f>IF(N442="nulová",J442,0)</f>
        <v>0</v>
      </c>
      <c r="BJ442" s="18" t="s">
        <v>81</v>
      </c>
      <c r="BK442" s="217">
        <f>ROUND(I442*H442,2)</f>
        <v>0</v>
      </c>
      <c r="BL442" s="18" t="s">
        <v>143</v>
      </c>
      <c r="BM442" s="216" t="s">
        <v>876</v>
      </c>
    </row>
    <row r="443" s="2" customFormat="1">
      <c r="A443" s="39"/>
      <c r="B443" s="40"/>
      <c r="C443" s="41"/>
      <c r="D443" s="218" t="s">
        <v>127</v>
      </c>
      <c r="E443" s="41"/>
      <c r="F443" s="219" t="s">
        <v>875</v>
      </c>
      <c r="G443" s="41"/>
      <c r="H443" s="41"/>
      <c r="I443" s="220"/>
      <c r="J443" s="41"/>
      <c r="K443" s="41"/>
      <c r="L443" s="45"/>
      <c r="M443" s="221"/>
      <c r="N443" s="222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127</v>
      </c>
      <c r="AU443" s="18" t="s">
        <v>83</v>
      </c>
    </row>
    <row r="444" s="13" customFormat="1">
      <c r="A444" s="13"/>
      <c r="B444" s="225"/>
      <c r="C444" s="226"/>
      <c r="D444" s="218" t="s">
        <v>131</v>
      </c>
      <c r="E444" s="226"/>
      <c r="F444" s="228" t="s">
        <v>877</v>
      </c>
      <c r="G444" s="226"/>
      <c r="H444" s="229">
        <v>9.4819999999999993</v>
      </c>
      <c r="I444" s="230"/>
      <c r="J444" s="226"/>
      <c r="K444" s="226"/>
      <c r="L444" s="231"/>
      <c r="M444" s="232"/>
      <c r="N444" s="233"/>
      <c r="O444" s="233"/>
      <c r="P444" s="233"/>
      <c r="Q444" s="233"/>
      <c r="R444" s="233"/>
      <c r="S444" s="233"/>
      <c r="T444" s="23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5" t="s">
        <v>131</v>
      </c>
      <c r="AU444" s="235" t="s">
        <v>83</v>
      </c>
      <c r="AV444" s="13" t="s">
        <v>83</v>
      </c>
      <c r="AW444" s="13" t="s">
        <v>4</v>
      </c>
      <c r="AX444" s="13" t="s">
        <v>81</v>
      </c>
      <c r="AY444" s="235" t="s">
        <v>117</v>
      </c>
    </row>
    <row r="445" s="2" customFormat="1" ht="37.8" customHeight="1">
      <c r="A445" s="39"/>
      <c r="B445" s="40"/>
      <c r="C445" s="205" t="s">
        <v>878</v>
      </c>
      <c r="D445" s="205" t="s">
        <v>120</v>
      </c>
      <c r="E445" s="206" t="s">
        <v>879</v>
      </c>
      <c r="F445" s="207" t="s">
        <v>880</v>
      </c>
      <c r="G445" s="208" t="s">
        <v>123</v>
      </c>
      <c r="H445" s="209">
        <v>166.31899999999999</v>
      </c>
      <c r="I445" s="210"/>
      <c r="J445" s="211">
        <f>ROUND(I445*H445,2)</f>
        <v>0</v>
      </c>
      <c r="K445" s="207" t="s">
        <v>124</v>
      </c>
      <c r="L445" s="45"/>
      <c r="M445" s="212" t="s">
        <v>19</v>
      </c>
      <c r="N445" s="213" t="s">
        <v>44</v>
      </c>
      <c r="O445" s="85"/>
      <c r="P445" s="214">
        <f>O445*H445</f>
        <v>0</v>
      </c>
      <c r="Q445" s="214">
        <v>8.0000000000000007E-05</v>
      </c>
      <c r="R445" s="214">
        <f>Q445*H445</f>
        <v>0.01330552</v>
      </c>
      <c r="S445" s="214">
        <v>0</v>
      </c>
      <c r="T445" s="215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6" t="s">
        <v>143</v>
      </c>
      <c r="AT445" s="216" t="s">
        <v>120</v>
      </c>
      <c r="AU445" s="216" t="s">
        <v>83</v>
      </c>
      <c r="AY445" s="18" t="s">
        <v>117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18" t="s">
        <v>81</v>
      </c>
      <c r="BK445" s="217">
        <f>ROUND(I445*H445,2)</f>
        <v>0</v>
      </c>
      <c r="BL445" s="18" t="s">
        <v>143</v>
      </c>
      <c r="BM445" s="216" t="s">
        <v>881</v>
      </c>
    </row>
    <row r="446" s="2" customFormat="1">
      <c r="A446" s="39"/>
      <c r="B446" s="40"/>
      <c r="C446" s="41"/>
      <c r="D446" s="218" t="s">
        <v>127</v>
      </c>
      <c r="E446" s="41"/>
      <c r="F446" s="219" t="s">
        <v>882</v>
      </c>
      <c r="G446" s="41"/>
      <c r="H446" s="41"/>
      <c r="I446" s="220"/>
      <c r="J446" s="41"/>
      <c r="K446" s="41"/>
      <c r="L446" s="45"/>
      <c r="M446" s="221"/>
      <c r="N446" s="222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127</v>
      </c>
      <c r="AU446" s="18" t="s">
        <v>83</v>
      </c>
    </row>
    <row r="447" s="2" customFormat="1">
      <c r="A447" s="39"/>
      <c r="B447" s="40"/>
      <c r="C447" s="41"/>
      <c r="D447" s="223" t="s">
        <v>129</v>
      </c>
      <c r="E447" s="41"/>
      <c r="F447" s="224" t="s">
        <v>883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129</v>
      </c>
      <c r="AU447" s="18" t="s">
        <v>83</v>
      </c>
    </row>
    <row r="448" s="2" customFormat="1" ht="24.15" customHeight="1">
      <c r="A448" s="39"/>
      <c r="B448" s="40"/>
      <c r="C448" s="205" t="s">
        <v>884</v>
      </c>
      <c r="D448" s="205" t="s">
        <v>120</v>
      </c>
      <c r="E448" s="206" t="s">
        <v>885</v>
      </c>
      <c r="F448" s="207" t="s">
        <v>886</v>
      </c>
      <c r="G448" s="208" t="s">
        <v>215</v>
      </c>
      <c r="H448" s="209">
        <v>16.969999999999999</v>
      </c>
      <c r="I448" s="210"/>
      <c r="J448" s="211">
        <f>ROUND(I448*H448,2)</f>
        <v>0</v>
      </c>
      <c r="K448" s="207" t="s">
        <v>124</v>
      </c>
      <c r="L448" s="45"/>
      <c r="M448" s="212" t="s">
        <v>19</v>
      </c>
      <c r="N448" s="213" t="s">
        <v>44</v>
      </c>
      <c r="O448" s="85"/>
      <c r="P448" s="214">
        <f>O448*H448</f>
        <v>0</v>
      </c>
      <c r="Q448" s="214">
        <v>3.0000000000000001E-05</v>
      </c>
      <c r="R448" s="214">
        <f>Q448*H448</f>
        <v>0.00050909999999999996</v>
      </c>
      <c r="S448" s="214">
        <v>0</v>
      </c>
      <c r="T448" s="215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6" t="s">
        <v>143</v>
      </c>
      <c r="AT448" s="216" t="s">
        <v>120</v>
      </c>
      <c r="AU448" s="216" t="s">
        <v>83</v>
      </c>
      <c r="AY448" s="18" t="s">
        <v>117</v>
      </c>
      <c r="BE448" s="217">
        <f>IF(N448="základní",J448,0)</f>
        <v>0</v>
      </c>
      <c r="BF448" s="217">
        <f>IF(N448="snížená",J448,0)</f>
        <v>0</v>
      </c>
      <c r="BG448" s="217">
        <f>IF(N448="zákl. přenesená",J448,0)</f>
        <v>0</v>
      </c>
      <c r="BH448" s="217">
        <f>IF(N448="sníž. přenesená",J448,0)</f>
        <v>0</v>
      </c>
      <c r="BI448" s="217">
        <f>IF(N448="nulová",J448,0)</f>
        <v>0</v>
      </c>
      <c r="BJ448" s="18" t="s">
        <v>81</v>
      </c>
      <c r="BK448" s="217">
        <f>ROUND(I448*H448,2)</f>
        <v>0</v>
      </c>
      <c r="BL448" s="18" t="s">
        <v>143</v>
      </c>
      <c r="BM448" s="216" t="s">
        <v>887</v>
      </c>
    </row>
    <row r="449" s="2" customFormat="1">
      <c r="A449" s="39"/>
      <c r="B449" s="40"/>
      <c r="C449" s="41"/>
      <c r="D449" s="218" t="s">
        <v>127</v>
      </c>
      <c r="E449" s="41"/>
      <c r="F449" s="219" t="s">
        <v>888</v>
      </c>
      <c r="G449" s="41"/>
      <c r="H449" s="41"/>
      <c r="I449" s="220"/>
      <c r="J449" s="41"/>
      <c r="K449" s="41"/>
      <c r="L449" s="45"/>
      <c r="M449" s="221"/>
      <c r="N449" s="222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127</v>
      </c>
      <c r="AU449" s="18" t="s">
        <v>83</v>
      </c>
    </row>
    <row r="450" s="2" customFormat="1">
      <c r="A450" s="39"/>
      <c r="B450" s="40"/>
      <c r="C450" s="41"/>
      <c r="D450" s="223" t="s">
        <v>129</v>
      </c>
      <c r="E450" s="41"/>
      <c r="F450" s="224" t="s">
        <v>889</v>
      </c>
      <c r="G450" s="41"/>
      <c r="H450" s="41"/>
      <c r="I450" s="220"/>
      <c r="J450" s="41"/>
      <c r="K450" s="41"/>
      <c r="L450" s="45"/>
      <c r="M450" s="221"/>
      <c r="N450" s="222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129</v>
      </c>
      <c r="AU450" s="18" t="s">
        <v>83</v>
      </c>
    </row>
    <row r="451" s="2" customFormat="1" ht="24.15" customHeight="1">
      <c r="A451" s="39"/>
      <c r="B451" s="40"/>
      <c r="C451" s="236" t="s">
        <v>890</v>
      </c>
      <c r="D451" s="236" t="s">
        <v>133</v>
      </c>
      <c r="E451" s="237" t="s">
        <v>891</v>
      </c>
      <c r="F451" s="238" t="s">
        <v>892</v>
      </c>
      <c r="G451" s="239" t="s">
        <v>215</v>
      </c>
      <c r="H451" s="240">
        <v>17.818999999999999</v>
      </c>
      <c r="I451" s="241"/>
      <c r="J451" s="242">
        <f>ROUND(I451*H451,2)</f>
        <v>0</v>
      </c>
      <c r="K451" s="238" t="s">
        <v>124</v>
      </c>
      <c r="L451" s="243"/>
      <c r="M451" s="244" t="s">
        <v>19</v>
      </c>
      <c r="N451" s="245" t="s">
        <v>44</v>
      </c>
      <c r="O451" s="85"/>
      <c r="P451" s="214">
        <f>O451*H451</f>
        <v>0</v>
      </c>
      <c r="Q451" s="214">
        <v>0.00051999999999999995</v>
      </c>
      <c r="R451" s="214">
        <f>Q451*H451</f>
        <v>0.0092658799999999989</v>
      </c>
      <c r="S451" s="214">
        <v>0</v>
      </c>
      <c r="T451" s="215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6" t="s">
        <v>169</v>
      </c>
      <c r="AT451" s="216" t="s">
        <v>133</v>
      </c>
      <c r="AU451" s="216" t="s">
        <v>83</v>
      </c>
      <c r="AY451" s="18" t="s">
        <v>117</v>
      </c>
      <c r="BE451" s="217">
        <f>IF(N451="základní",J451,0)</f>
        <v>0</v>
      </c>
      <c r="BF451" s="217">
        <f>IF(N451="snížená",J451,0)</f>
        <v>0</v>
      </c>
      <c r="BG451" s="217">
        <f>IF(N451="zákl. přenesená",J451,0)</f>
        <v>0</v>
      </c>
      <c r="BH451" s="217">
        <f>IF(N451="sníž. přenesená",J451,0)</f>
        <v>0</v>
      </c>
      <c r="BI451" s="217">
        <f>IF(N451="nulová",J451,0)</f>
        <v>0</v>
      </c>
      <c r="BJ451" s="18" t="s">
        <v>81</v>
      </c>
      <c r="BK451" s="217">
        <f>ROUND(I451*H451,2)</f>
        <v>0</v>
      </c>
      <c r="BL451" s="18" t="s">
        <v>143</v>
      </c>
      <c r="BM451" s="216" t="s">
        <v>893</v>
      </c>
    </row>
    <row r="452" s="2" customFormat="1">
      <c r="A452" s="39"/>
      <c r="B452" s="40"/>
      <c r="C452" s="41"/>
      <c r="D452" s="218" t="s">
        <v>127</v>
      </c>
      <c r="E452" s="41"/>
      <c r="F452" s="219" t="s">
        <v>892</v>
      </c>
      <c r="G452" s="41"/>
      <c r="H452" s="41"/>
      <c r="I452" s="220"/>
      <c r="J452" s="41"/>
      <c r="K452" s="41"/>
      <c r="L452" s="45"/>
      <c r="M452" s="221"/>
      <c r="N452" s="222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127</v>
      </c>
      <c r="AU452" s="18" t="s">
        <v>83</v>
      </c>
    </row>
    <row r="453" s="13" customFormat="1">
      <c r="A453" s="13"/>
      <c r="B453" s="225"/>
      <c r="C453" s="226"/>
      <c r="D453" s="218" t="s">
        <v>131</v>
      </c>
      <c r="E453" s="227" t="s">
        <v>19</v>
      </c>
      <c r="F453" s="228" t="s">
        <v>894</v>
      </c>
      <c r="G453" s="226"/>
      <c r="H453" s="229">
        <v>16.969999999999999</v>
      </c>
      <c r="I453" s="230"/>
      <c r="J453" s="226"/>
      <c r="K453" s="226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131</v>
      </c>
      <c r="AU453" s="235" t="s">
        <v>83</v>
      </c>
      <c r="AV453" s="13" t="s">
        <v>83</v>
      </c>
      <c r="AW453" s="13" t="s">
        <v>35</v>
      </c>
      <c r="AX453" s="13" t="s">
        <v>81</v>
      </c>
      <c r="AY453" s="235" t="s">
        <v>117</v>
      </c>
    </row>
    <row r="454" s="13" customFormat="1">
      <c r="A454" s="13"/>
      <c r="B454" s="225"/>
      <c r="C454" s="226"/>
      <c r="D454" s="218" t="s">
        <v>131</v>
      </c>
      <c r="E454" s="226"/>
      <c r="F454" s="228" t="s">
        <v>895</v>
      </c>
      <c r="G454" s="226"/>
      <c r="H454" s="229">
        <v>17.818999999999999</v>
      </c>
      <c r="I454" s="230"/>
      <c r="J454" s="226"/>
      <c r="K454" s="226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131</v>
      </c>
      <c r="AU454" s="235" t="s">
        <v>83</v>
      </c>
      <c r="AV454" s="13" t="s">
        <v>83</v>
      </c>
      <c r="AW454" s="13" t="s">
        <v>4</v>
      </c>
      <c r="AX454" s="13" t="s">
        <v>81</v>
      </c>
      <c r="AY454" s="235" t="s">
        <v>117</v>
      </c>
    </row>
    <row r="455" s="2" customFormat="1" ht="16.5" customHeight="1">
      <c r="A455" s="39"/>
      <c r="B455" s="40"/>
      <c r="C455" s="205" t="s">
        <v>896</v>
      </c>
      <c r="D455" s="205" t="s">
        <v>120</v>
      </c>
      <c r="E455" s="206" t="s">
        <v>897</v>
      </c>
      <c r="F455" s="207" t="s">
        <v>898</v>
      </c>
      <c r="G455" s="208" t="s">
        <v>215</v>
      </c>
      <c r="H455" s="209">
        <v>74.739999999999995</v>
      </c>
      <c r="I455" s="210"/>
      <c r="J455" s="211">
        <f>ROUND(I455*H455,2)</f>
        <v>0</v>
      </c>
      <c r="K455" s="207" t="s">
        <v>124</v>
      </c>
      <c r="L455" s="45"/>
      <c r="M455" s="212" t="s">
        <v>19</v>
      </c>
      <c r="N455" s="213" t="s">
        <v>44</v>
      </c>
      <c r="O455" s="85"/>
      <c r="P455" s="214">
        <f>O455*H455</f>
        <v>0</v>
      </c>
      <c r="Q455" s="214">
        <v>0</v>
      </c>
      <c r="R455" s="214">
        <f>Q455*H455</f>
        <v>0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143</v>
      </c>
      <c r="AT455" s="216" t="s">
        <v>120</v>
      </c>
      <c r="AU455" s="216" t="s">
        <v>83</v>
      </c>
      <c r="AY455" s="18" t="s">
        <v>117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81</v>
      </c>
      <c r="BK455" s="217">
        <f>ROUND(I455*H455,2)</f>
        <v>0</v>
      </c>
      <c r="BL455" s="18" t="s">
        <v>143</v>
      </c>
      <c r="BM455" s="216" t="s">
        <v>899</v>
      </c>
    </row>
    <row r="456" s="2" customFormat="1">
      <c r="A456" s="39"/>
      <c r="B456" s="40"/>
      <c r="C456" s="41"/>
      <c r="D456" s="218" t="s">
        <v>127</v>
      </c>
      <c r="E456" s="41"/>
      <c r="F456" s="219" t="s">
        <v>900</v>
      </c>
      <c r="G456" s="41"/>
      <c r="H456" s="41"/>
      <c r="I456" s="220"/>
      <c r="J456" s="41"/>
      <c r="K456" s="41"/>
      <c r="L456" s="45"/>
      <c r="M456" s="221"/>
      <c r="N456" s="222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127</v>
      </c>
      <c r="AU456" s="18" t="s">
        <v>83</v>
      </c>
    </row>
    <row r="457" s="2" customFormat="1">
      <c r="A457" s="39"/>
      <c r="B457" s="40"/>
      <c r="C457" s="41"/>
      <c r="D457" s="223" t="s">
        <v>129</v>
      </c>
      <c r="E457" s="41"/>
      <c r="F457" s="224" t="s">
        <v>901</v>
      </c>
      <c r="G457" s="41"/>
      <c r="H457" s="41"/>
      <c r="I457" s="220"/>
      <c r="J457" s="41"/>
      <c r="K457" s="41"/>
      <c r="L457" s="45"/>
      <c r="M457" s="221"/>
      <c r="N457" s="222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129</v>
      </c>
      <c r="AU457" s="18" t="s">
        <v>83</v>
      </c>
    </row>
    <row r="458" s="2" customFormat="1" ht="24.15" customHeight="1">
      <c r="A458" s="39"/>
      <c r="B458" s="40"/>
      <c r="C458" s="236" t="s">
        <v>902</v>
      </c>
      <c r="D458" s="236" t="s">
        <v>133</v>
      </c>
      <c r="E458" s="237" t="s">
        <v>903</v>
      </c>
      <c r="F458" s="238" t="s">
        <v>904</v>
      </c>
      <c r="G458" s="239" t="s">
        <v>215</v>
      </c>
      <c r="H458" s="240">
        <v>36.204000000000001</v>
      </c>
      <c r="I458" s="241"/>
      <c r="J458" s="242">
        <f>ROUND(I458*H458,2)</f>
        <v>0</v>
      </c>
      <c r="K458" s="238" t="s">
        <v>124</v>
      </c>
      <c r="L458" s="243"/>
      <c r="M458" s="244" t="s">
        <v>19</v>
      </c>
      <c r="N458" s="245" t="s">
        <v>44</v>
      </c>
      <c r="O458" s="85"/>
      <c r="P458" s="214">
        <f>O458*H458</f>
        <v>0</v>
      </c>
      <c r="Q458" s="214">
        <v>4.0000000000000003E-05</v>
      </c>
      <c r="R458" s="214">
        <f>Q458*H458</f>
        <v>0.0014481600000000002</v>
      </c>
      <c r="S458" s="214">
        <v>0</v>
      </c>
      <c r="T458" s="215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6" t="s">
        <v>169</v>
      </c>
      <c r="AT458" s="216" t="s">
        <v>133</v>
      </c>
      <c r="AU458" s="216" t="s">
        <v>83</v>
      </c>
      <c r="AY458" s="18" t="s">
        <v>117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18" t="s">
        <v>81</v>
      </c>
      <c r="BK458" s="217">
        <f>ROUND(I458*H458,2)</f>
        <v>0</v>
      </c>
      <c r="BL458" s="18" t="s">
        <v>143</v>
      </c>
      <c r="BM458" s="216" t="s">
        <v>905</v>
      </c>
    </row>
    <row r="459" s="2" customFormat="1">
      <c r="A459" s="39"/>
      <c r="B459" s="40"/>
      <c r="C459" s="41"/>
      <c r="D459" s="218" t="s">
        <v>127</v>
      </c>
      <c r="E459" s="41"/>
      <c r="F459" s="219" t="s">
        <v>904</v>
      </c>
      <c r="G459" s="41"/>
      <c r="H459" s="41"/>
      <c r="I459" s="220"/>
      <c r="J459" s="41"/>
      <c r="K459" s="41"/>
      <c r="L459" s="45"/>
      <c r="M459" s="221"/>
      <c r="N459" s="222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127</v>
      </c>
      <c r="AU459" s="18" t="s">
        <v>83</v>
      </c>
    </row>
    <row r="460" s="13" customFormat="1">
      <c r="A460" s="13"/>
      <c r="B460" s="225"/>
      <c r="C460" s="226"/>
      <c r="D460" s="218" t="s">
        <v>131</v>
      </c>
      <c r="E460" s="227" t="s">
        <v>19</v>
      </c>
      <c r="F460" s="228" t="s">
        <v>868</v>
      </c>
      <c r="G460" s="226"/>
      <c r="H460" s="229">
        <v>8.2400000000000002</v>
      </c>
      <c r="I460" s="230"/>
      <c r="J460" s="226"/>
      <c r="K460" s="226"/>
      <c r="L460" s="231"/>
      <c r="M460" s="232"/>
      <c r="N460" s="233"/>
      <c r="O460" s="233"/>
      <c r="P460" s="233"/>
      <c r="Q460" s="233"/>
      <c r="R460" s="233"/>
      <c r="S460" s="233"/>
      <c r="T460" s="23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5" t="s">
        <v>131</v>
      </c>
      <c r="AU460" s="235" t="s">
        <v>83</v>
      </c>
      <c r="AV460" s="13" t="s">
        <v>83</v>
      </c>
      <c r="AW460" s="13" t="s">
        <v>35</v>
      </c>
      <c r="AX460" s="13" t="s">
        <v>73</v>
      </c>
      <c r="AY460" s="235" t="s">
        <v>117</v>
      </c>
    </row>
    <row r="461" s="13" customFormat="1">
      <c r="A461" s="13"/>
      <c r="B461" s="225"/>
      <c r="C461" s="226"/>
      <c r="D461" s="218" t="s">
        <v>131</v>
      </c>
      <c r="E461" s="227" t="s">
        <v>19</v>
      </c>
      <c r="F461" s="228" t="s">
        <v>869</v>
      </c>
      <c r="G461" s="226"/>
      <c r="H461" s="229">
        <v>5.6799999999999997</v>
      </c>
      <c r="I461" s="230"/>
      <c r="J461" s="226"/>
      <c r="K461" s="226"/>
      <c r="L461" s="231"/>
      <c r="M461" s="232"/>
      <c r="N461" s="233"/>
      <c r="O461" s="233"/>
      <c r="P461" s="233"/>
      <c r="Q461" s="233"/>
      <c r="R461" s="233"/>
      <c r="S461" s="233"/>
      <c r="T461" s="23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5" t="s">
        <v>131</v>
      </c>
      <c r="AU461" s="235" t="s">
        <v>83</v>
      </c>
      <c r="AV461" s="13" t="s">
        <v>83</v>
      </c>
      <c r="AW461" s="13" t="s">
        <v>35</v>
      </c>
      <c r="AX461" s="13" t="s">
        <v>73</v>
      </c>
      <c r="AY461" s="235" t="s">
        <v>117</v>
      </c>
    </row>
    <row r="462" s="13" customFormat="1">
      <c r="A462" s="13"/>
      <c r="B462" s="225"/>
      <c r="C462" s="226"/>
      <c r="D462" s="218" t="s">
        <v>131</v>
      </c>
      <c r="E462" s="227" t="s">
        <v>19</v>
      </c>
      <c r="F462" s="228" t="s">
        <v>870</v>
      </c>
      <c r="G462" s="226"/>
      <c r="H462" s="229">
        <v>2.4399999999999999</v>
      </c>
      <c r="I462" s="230"/>
      <c r="J462" s="226"/>
      <c r="K462" s="226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131</v>
      </c>
      <c r="AU462" s="235" t="s">
        <v>83</v>
      </c>
      <c r="AV462" s="13" t="s">
        <v>83</v>
      </c>
      <c r="AW462" s="13" t="s">
        <v>35</v>
      </c>
      <c r="AX462" s="13" t="s">
        <v>73</v>
      </c>
      <c r="AY462" s="235" t="s">
        <v>117</v>
      </c>
    </row>
    <row r="463" s="13" customFormat="1">
      <c r="A463" s="13"/>
      <c r="B463" s="225"/>
      <c r="C463" s="226"/>
      <c r="D463" s="218" t="s">
        <v>131</v>
      </c>
      <c r="E463" s="227" t="s">
        <v>19</v>
      </c>
      <c r="F463" s="228" t="s">
        <v>871</v>
      </c>
      <c r="G463" s="226"/>
      <c r="H463" s="229">
        <v>10.880000000000001</v>
      </c>
      <c r="I463" s="230"/>
      <c r="J463" s="226"/>
      <c r="K463" s="226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131</v>
      </c>
      <c r="AU463" s="235" t="s">
        <v>83</v>
      </c>
      <c r="AV463" s="13" t="s">
        <v>83</v>
      </c>
      <c r="AW463" s="13" t="s">
        <v>35</v>
      </c>
      <c r="AX463" s="13" t="s">
        <v>73</v>
      </c>
      <c r="AY463" s="235" t="s">
        <v>117</v>
      </c>
    </row>
    <row r="464" s="13" customFormat="1">
      <c r="A464" s="13"/>
      <c r="B464" s="225"/>
      <c r="C464" s="226"/>
      <c r="D464" s="218" t="s">
        <v>131</v>
      </c>
      <c r="E464" s="227" t="s">
        <v>19</v>
      </c>
      <c r="F464" s="228" t="s">
        <v>872</v>
      </c>
      <c r="G464" s="226"/>
      <c r="H464" s="229">
        <v>7.2400000000000002</v>
      </c>
      <c r="I464" s="230"/>
      <c r="J464" s="226"/>
      <c r="K464" s="226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131</v>
      </c>
      <c r="AU464" s="235" t="s">
        <v>83</v>
      </c>
      <c r="AV464" s="13" t="s">
        <v>83</v>
      </c>
      <c r="AW464" s="13" t="s">
        <v>35</v>
      </c>
      <c r="AX464" s="13" t="s">
        <v>73</v>
      </c>
      <c r="AY464" s="235" t="s">
        <v>117</v>
      </c>
    </row>
    <row r="465" s="14" customFormat="1">
      <c r="A465" s="14"/>
      <c r="B465" s="246"/>
      <c r="C465" s="247"/>
      <c r="D465" s="218" t="s">
        <v>131</v>
      </c>
      <c r="E465" s="248" t="s">
        <v>19</v>
      </c>
      <c r="F465" s="249" t="s">
        <v>356</v>
      </c>
      <c r="G465" s="247"/>
      <c r="H465" s="250">
        <v>34.479999999999997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131</v>
      </c>
      <c r="AU465" s="256" t="s">
        <v>83</v>
      </c>
      <c r="AV465" s="14" t="s">
        <v>143</v>
      </c>
      <c r="AW465" s="14" t="s">
        <v>35</v>
      </c>
      <c r="AX465" s="14" t="s">
        <v>81</v>
      </c>
      <c r="AY465" s="256" t="s">
        <v>117</v>
      </c>
    </row>
    <row r="466" s="13" customFormat="1">
      <c r="A466" s="13"/>
      <c r="B466" s="225"/>
      <c r="C466" s="226"/>
      <c r="D466" s="218" t="s">
        <v>131</v>
      </c>
      <c r="E466" s="226"/>
      <c r="F466" s="228" t="s">
        <v>906</v>
      </c>
      <c r="G466" s="226"/>
      <c r="H466" s="229">
        <v>36.204000000000001</v>
      </c>
      <c r="I466" s="230"/>
      <c r="J466" s="226"/>
      <c r="K466" s="226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131</v>
      </c>
      <c r="AU466" s="235" t="s">
        <v>83</v>
      </c>
      <c r="AV466" s="13" t="s">
        <v>83</v>
      </c>
      <c r="AW466" s="13" t="s">
        <v>4</v>
      </c>
      <c r="AX466" s="13" t="s">
        <v>81</v>
      </c>
      <c r="AY466" s="235" t="s">
        <v>117</v>
      </c>
    </row>
    <row r="467" s="2" customFormat="1" ht="24.15" customHeight="1">
      <c r="A467" s="39"/>
      <c r="B467" s="40"/>
      <c r="C467" s="236" t="s">
        <v>907</v>
      </c>
      <c r="D467" s="236" t="s">
        <v>133</v>
      </c>
      <c r="E467" s="237" t="s">
        <v>908</v>
      </c>
      <c r="F467" s="238" t="s">
        <v>909</v>
      </c>
      <c r="G467" s="239" t="s">
        <v>215</v>
      </c>
      <c r="H467" s="240">
        <v>8.0009999999999994</v>
      </c>
      <c r="I467" s="241"/>
      <c r="J467" s="242">
        <f>ROUND(I467*H467,2)</f>
        <v>0</v>
      </c>
      <c r="K467" s="238" t="s">
        <v>124</v>
      </c>
      <c r="L467" s="243"/>
      <c r="M467" s="244" t="s">
        <v>19</v>
      </c>
      <c r="N467" s="245" t="s">
        <v>44</v>
      </c>
      <c r="O467" s="85"/>
      <c r="P467" s="214">
        <f>O467*H467</f>
        <v>0</v>
      </c>
      <c r="Q467" s="214">
        <v>0.00020000000000000001</v>
      </c>
      <c r="R467" s="214">
        <f>Q467*H467</f>
        <v>0.0016002</v>
      </c>
      <c r="S467" s="214">
        <v>0</v>
      </c>
      <c r="T467" s="215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6" t="s">
        <v>169</v>
      </c>
      <c r="AT467" s="216" t="s">
        <v>133</v>
      </c>
      <c r="AU467" s="216" t="s">
        <v>83</v>
      </c>
      <c r="AY467" s="18" t="s">
        <v>117</v>
      </c>
      <c r="BE467" s="217">
        <f>IF(N467="základní",J467,0)</f>
        <v>0</v>
      </c>
      <c r="BF467" s="217">
        <f>IF(N467="snížená",J467,0)</f>
        <v>0</v>
      </c>
      <c r="BG467" s="217">
        <f>IF(N467="zákl. přenesená",J467,0)</f>
        <v>0</v>
      </c>
      <c r="BH467" s="217">
        <f>IF(N467="sníž. přenesená",J467,0)</f>
        <v>0</v>
      </c>
      <c r="BI467" s="217">
        <f>IF(N467="nulová",J467,0)</f>
        <v>0</v>
      </c>
      <c r="BJ467" s="18" t="s">
        <v>81</v>
      </c>
      <c r="BK467" s="217">
        <f>ROUND(I467*H467,2)</f>
        <v>0</v>
      </c>
      <c r="BL467" s="18" t="s">
        <v>143</v>
      </c>
      <c r="BM467" s="216" t="s">
        <v>910</v>
      </c>
    </row>
    <row r="468" s="2" customFormat="1">
      <c r="A468" s="39"/>
      <c r="B468" s="40"/>
      <c r="C468" s="41"/>
      <c r="D468" s="218" t="s">
        <v>127</v>
      </c>
      <c r="E468" s="41"/>
      <c r="F468" s="219" t="s">
        <v>909</v>
      </c>
      <c r="G468" s="41"/>
      <c r="H468" s="41"/>
      <c r="I468" s="220"/>
      <c r="J468" s="41"/>
      <c r="K468" s="41"/>
      <c r="L468" s="45"/>
      <c r="M468" s="221"/>
      <c r="N468" s="222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127</v>
      </c>
      <c r="AU468" s="18" t="s">
        <v>83</v>
      </c>
    </row>
    <row r="469" s="13" customFormat="1">
      <c r="A469" s="13"/>
      <c r="B469" s="225"/>
      <c r="C469" s="226"/>
      <c r="D469" s="218" t="s">
        <v>131</v>
      </c>
      <c r="E469" s="227" t="s">
        <v>19</v>
      </c>
      <c r="F469" s="228" t="s">
        <v>911</v>
      </c>
      <c r="G469" s="226"/>
      <c r="H469" s="229">
        <v>2.2000000000000002</v>
      </c>
      <c r="I469" s="230"/>
      <c r="J469" s="226"/>
      <c r="K469" s="226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131</v>
      </c>
      <c r="AU469" s="235" t="s">
        <v>83</v>
      </c>
      <c r="AV469" s="13" t="s">
        <v>83</v>
      </c>
      <c r="AW469" s="13" t="s">
        <v>35</v>
      </c>
      <c r="AX469" s="13" t="s">
        <v>73</v>
      </c>
      <c r="AY469" s="235" t="s">
        <v>117</v>
      </c>
    </row>
    <row r="470" s="13" customFormat="1">
      <c r="A470" s="13"/>
      <c r="B470" s="225"/>
      <c r="C470" s="226"/>
      <c r="D470" s="218" t="s">
        <v>131</v>
      </c>
      <c r="E470" s="227" t="s">
        <v>19</v>
      </c>
      <c r="F470" s="228" t="s">
        <v>912</v>
      </c>
      <c r="G470" s="226"/>
      <c r="H470" s="229">
        <v>1.6399999999999999</v>
      </c>
      <c r="I470" s="230"/>
      <c r="J470" s="226"/>
      <c r="K470" s="226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131</v>
      </c>
      <c r="AU470" s="235" t="s">
        <v>83</v>
      </c>
      <c r="AV470" s="13" t="s">
        <v>83</v>
      </c>
      <c r="AW470" s="13" t="s">
        <v>35</v>
      </c>
      <c r="AX470" s="13" t="s">
        <v>73</v>
      </c>
      <c r="AY470" s="235" t="s">
        <v>117</v>
      </c>
    </row>
    <row r="471" s="13" customFormat="1">
      <c r="A471" s="13"/>
      <c r="B471" s="225"/>
      <c r="C471" s="226"/>
      <c r="D471" s="218" t="s">
        <v>131</v>
      </c>
      <c r="E471" s="227" t="s">
        <v>19</v>
      </c>
      <c r="F471" s="228" t="s">
        <v>913</v>
      </c>
      <c r="G471" s="226"/>
      <c r="H471" s="229">
        <v>0.41999999999999998</v>
      </c>
      <c r="I471" s="230"/>
      <c r="J471" s="226"/>
      <c r="K471" s="226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131</v>
      </c>
      <c r="AU471" s="235" t="s">
        <v>83</v>
      </c>
      <c r="AV471" s="13" t="s">
        <v>83</v>
      </c>
      <c r="AW471" s="13" t="s">
        <v>35</v>
      </c>
      <c r="AX471" s="13" t="s">
        <v>73</v>
      </c>
      <c r="AY471" s="235" t="s">
        <v>117</v>
      </c>
    </row>
    <row r="472" s="13" customFormat="1">
      <c r="A472" s="13"/>
      <c r="B472" s="225"/>
      <c r="C472" s="226"/>
      <c r="D472" s="218" t="s">
        <v>131</v>
      </c>
      <c r="E472" s="227" t="s">
        <v>19</v>
      </c>
      <c r="F472" s="228" t="s">
        <v>914</v>
      </c>
      <c r="G472" s="226"/>
      <c r="H472" s="229">
        <v>2.2400000000000002</v>
      </c>
      <c r="I472" s="230"/>
      <c r="J472" s="226"/>
      <c r="K472" s="226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131</v>
      </c>
      <c r="AU472" s="235" t="s">
        <v>83</v>
      </c>
      <c r="AV472" s="13" t="s">
        <v>83</v>
      </c>
      <c r="AW472" s="13" t="s">
        <v>35</v>
      </c>
      <c r="AX472" s="13" t="s">
        <v>73</v>
      </c>
      <c r="AY472" s="235" t="s">
        <v>117</v>
      </c>
    </row>
    <row r="473" s="13" customFormat="1">
      <c r="A473" s="13"/>
      <c r="B473" s="225"/>
      <c r="C473" s="226"/>
      <c r="D473" s="218" t="s">
        <v>131</v>
      </c>
      <c r="E473" s="227" t="s">
        <v>19</v>
      </c>
      <c r="F473" s="228" t="s">
        <v>915</v>
      </c>
      <c r="G473" s="226"/>
      <c r="H473" s="229">
        <v>1.1200000000000001</v>
      </c>
      <c r="I473" s="230"/>
      <c r="J473" s="226"/>
      <c r="K473" s="226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131</v>
      </c>
      <c r="AU473" s="235" t="s">
        <v>83</v>
      </c>
      <c r="AV473" s="13" t="s">
        <v>83</v>
      </c>
      <c r="AW473" s="13" t="s">
        <v>35</v>
      </c>
      <c r="AX473" s="13" t="s">
        <v>73</v>
      </c>
      <c r="AY473" s="235" t="s">
        <v>117</v>
      </c>
    </row>
    <row r="474" s="14" customFormat="1">
      <c r="A474" s="14"/>
      <c r="B474" s="246"/>
      <c r="C474" s="247"/>
      <c r="D474" s="218" t="s">
        <v>131</v>
      </c>
      <c r="E474" s="248" t="s">
        <v>19</v>
      </c>
      <c r="F474" s="249" t="s">
        <v>356</v>
      </c>
      <c r="G474" s="247"/>
      <c r="H474" s="250">
        <v>7.6200000000000001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131</v>
      </c>
      <c r="AU474" s="256" t="s">
        <v>83</v>
      </c>
      <c r="AV474" s="14" t="s">
        <v>143</v>
      </c>
      <c r="AW474" s="14" t="s">
        <v>35</v>
      </c>
      <c r="AX474" s="14" t="s">
        <v>81</v>
      </c>
      <c r="AY474" s="256" t="s">
        <v>117</v>
      </c>
    </row>
    <row r="475" s="13" customFormat="1">
      <c r="A475" s="13"/>
      <c r="B475" s="225"/>
      <c r="C475" s="226"/>
      <c r="D475" s="218" t="s">
        <v>131</v>
      </c>
      <c r="E475" s="226"/>
      <c r="F475" s="228" t="s">
        <v>916</v>
      </c>
      <c r="G475" s="226"/>
      <c r="H475" s="229">
        <v>8.0009999999999994</v>
      </c>
      <c r="I475" s="230"/>
      <c r="J475" s="226"/>
      <c r="K475" s="226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131</v>
      </c>
      <c r="AU475" s="235" t="s">
        <v>83</v>
      </c>
      <c r="AV475" s="13" t="s">
        <v>83</v>
      </c>
      <c r="AW475" s="13" t="s">
        <v>4</v>
      </c>
      <c r="AX475" s="13" t="s">
        <v>81</v>
      </c>
      <c r="AY475" s="235" t="s">
        <v>117</v>
      </c>
    </row>
    <row r="476" s="2" customFormat="1" ht="24.15" customHeight="1">
      <c r="A476" s="39"/>
      <c r="B476" s="40"/>
      <c r="C476" s="236" t="s">
        <v>917</v>
      </c>
      <c r="D476" s="236" t="s">
        <v>133</v>
      </c>
      <c r="E476" s="237" t="s">
        <v>918</v>
      </c>
      <c r="F476" s="238" t="s">
        <v>919</v>
      </c>
      <c r="G476" s="239" t="s">
        <v>215</v>
      </c>
      <c r="H476" s="240">
        <v>26.271000000000001</v>
      </c>
      <c r="I476" s="241"/>
      <c r="J476" s="242">
        <f>ROUND(I476*H476,2)</f>
        <v>0</v>
      </c>
      <c r="K476" s="238" t="s">
        <v>124</v>
      </c>
      <c r="L476" s="243"/>
      <c r="M476" s="244" t="s">
        <v>19</v>
      </c>
      <c r="N476" s="245" t="s">
        <v>44</v>
      </c>
      <c r="O476" s="85"/>
      <c r="P476" s="214">
        <f>O476*H476</f>
        <v>0</v>
      </c>
      <c r="Q476" s="214">
        <v>0.00012</v>
      </c>
      <c r="R476" s="214">
        <f>Q476*H476</f>
        <v>0.0031525200000000002</v>
      </c>
      <c r="S476" s="214">
        <v>0</v>
      </c>
      <c r="T476" s="215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6" t="s">
        <v>169</v>
      </c>
      <c r="AT476" s="216" t="s">
        <v>133</v>
      </c>
      <c r="AU476" s="216" t="s">
        <v>83</v>
      </c>
      <c r="AY476" s="18" t="s">
        <v>117</v>
      </c>
      <c r="BE476" s="217">
        <f>IF(N476="základní",J476,0)</f>
        <v>0</v>
      </c>
      <c r="BF476" s="217">
        <f>IF(N476="snížená",J476,0)</f>
        <v>0</v>
      </c>
      <c r="BG476" s="217">
        <f>IF(N476="zákl. přenesená",J476,0)</f>
        <v>0</v>
      </c>
      <c r="BH476" s="217">
        <f>IF(N476="sníž. přenesená",J476,0)</f>
        <v>0</v>
      </c>
      <c r="BI476" s="217">
        <f>IF(N476="nulová",J476,0)</f>
        <v>0</v>
      </c>
      <c r="BJ476" s="18" t="s">
        <v>81</v>
      </c>
      <c r="BK476" s="217">
        <f>ROUND(I476*H476,2)</f>
        <v>0</v>
      </c>
      <c r="BL476" s="18" t="s">
        <v>143</v>
      </c>
      <c r="BM476" s="216" t="s">
        <v>920</v>
      </c>
    </row>
    <row r="477" s="2" customFormat="1">
      <c r="A477" s="39"/>
      <c r="B477" s="40"/>
      <c r="C477" s="41"/>
      <c r="D477" s="218" t="s">
        <v>127</v>
      </c>
      <c r="E477" s="41"/>
      <c r="F477" s="219" t="s">
        <v>919</v>
      </c>
      <c r="G477" s="41"/>
      <c r="H477" s="41"/>
      <c r="I477" s="220"/>
      <c r="J477" s="41"/>
      <c r="K477" s="41"/>
      <c r="L477" s="45"/>
      <c r="M477" s="221"/>
      <c r="N477" s="222"/>
      <c r="O477" s="85"/>
      <c r="P477" s="85"/>
      <c r="Q477" s="85"/>
      <c r="R477" s="85"/>
      <c r="S477" s="85"/>
      <c r="T477" s="86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127</v>
      </c>
      <c r="AU477" s="18" t="s">
        <v>83</v>
      </c>
    </row>
    <row r="478" s="13" customFormat="1">
      <c r="A478" s="13"/>
      <c r="B478" s="225"/>
      <c r="C478" s="226"/>
      <c r="D478" s="218" t="s">
        <v>131</v>
      </c>
      <c r="E478" s="227" t="s">
        <v>19</v>
      </c>
      <c r="F478" s="228" t="s">
        <v>921</v>
      </c>
      <c r="G478" s="226"/>
      <c r="H478" s="229">
        <v>4.2000000000000002</v>
      </c>
      <c r="I478" s="230"/>
      <c r="J478" s="226"/>
      <c r="K478" s="226"/>
      <c r="L478" s="231"/>
      <c r="M478" s="232"/>
      <c r="N478" s="233"/>
      <c r="O478" s="233"/>
      <c r="P478" s="233"/>
      <c r="Q478" s="233"/>
      <c r="R478" s="233"/>
      <c r="S478" s="233"/>
      <c r="T478" s="23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5" t="s">
        <v>131</v>
      </c>
      <c r="AU478" s="235" t="s">
        <v>83</v>
      </c>
      <c r="AV478" s="13" t="s">
        <v>83</v>
      </c>
      <c r="AW478" s="13" t="s">
        <v>35</v>
      </c>
      <c r="AX478" s="13" t="s">
        <v>73</v>
      </c>
      <c r="AY478" s="235" t="s">
        <v>117</v>
      </c>
    </row>
    <row r="479" s="13" customFormat="1">
      <c r="A479" s="13"/>
      <c r="B479" s="225"/>
      <c r="C479" s="226"/>
      <c r="D479" s="218" t="s">
        <v>131</v>
      </c>
      <c r="E479" s="227" t="s">
        <v>19</v>
      </c>
      <c r="F479" s="228" t="s">
        <v>922</v>
      </c>
      <c r="G479" s="226"/>
      <c r="H479" s="229">
        <v>4.04</v>
      </c>
      <c r="I479" s="230"/>
      <c r="J479" s="226"/>
      <c r="K479" s="226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131</v>
      </c>
      <c r="AU479" s="235" t="s">
        <v>83</v>
      </c>
      <c r="AV479" s="13" t="s">
        <v>83</v>
      </c>
      <c r="AW479" s="13" t="s">
        <v>35</v>
      </c>
      <c r="AX479" s="13" t="s">
        <v>73</v>
      </c>
      <c r="AY479" s="235" t="s">
        <v>117</v>
      </c>
    </row>
    <row r="480" s="13" customFormat="1">
      <c r="A480" s="13"/>
      <c r="B480" s="225"/>
      <c r="C480" s="226"/>
      <c r="D480" s="218" t="s">
        <v>131</v>
      </c>
      <c r="E480" s="227" t="s">
        <v>19</v>
      </c>
      <c r="F480" s="228" t="s">
        <v>923</v>
      </c>
      <c r="G480" s="226"/>
      <c r="H480" s="229">
        <v>2.02</v>
      </c>
      <c r="I480" s="230"/>
      <c r="J480" s="226"/>
      <c r="K480" s="226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131</v>
      </c>
      <c r="AU480" s="235" t="s">
        <v>83</v>
      </c>
      <c r="AV480" s="13" t="s">
        <v>83</v>
      </c>
      <c r="AW480" s="13" t="s">
        <v>35</v>
      </c>
      <c r="AX480" s="13" t="s">
        <v>73</v>
      </c>
      <c r="AY480" s="235" t="s">
        <v>117</v>
      </c>
    </row>
    <row r="481" s="13" customFormat="1">
      <c r="A481" s="13"/>
      <c r="B481" s="225"/>
      <c r="C481" s="226"/>
      <c r="D481" s="218" t="s">
        <v>131</v>
      </c>
      <c r="E481" s="227" t="s">
        <v>19</v>
      </c>
      <c r="F481" s="228" t="s">
        <v>924</v>
      </c>
      <c r="G481" s="226"/>
      <c r="H481" s="229">
        <v>8.6400000000000006</v>
      </c>
      <c r="I481" s="230"/>
      <c r="J481" s="226"/>
      <c r="K481" s="226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131</v>
      </c>
      <c r="AU481" s="235" t="s">
        <v>83</v>
      </c>
      <c r="AV481" s="13" t="s">
        <v>83</v>
      </c>
      <c r="AW481" s="13" t="s">
        <v>35</v>
      </c>
      <c r="AX481" s="13" t="s">
        <v>73</v>
      </c>
      <c r="AY481" s="235" t="s">
        <v>117</v>
      </c>
    </row>
    <row r="482" s="13" customFormat="1">
      <c r="A482" s="13"/>
      <c r="B482" s="225"/>
      <c r="C482" s="226"/>
      <c r="D482" s="218" t="s">
        <v>131</v>
      </c>
      <c r="E482" s="227" t="s">
        <v>19</v>
      </c>
      <c r="F482" s="228" t="s">
        <v>925</v>
      </c>
      <c r="G482" s="226"/>
      <c r="H482" s="229">
        <v>6.1200000000000001</v>
      </c>
      <c r="I482" s="230"/>
      <c r="J482" s="226"/>
      <c r="K482" s="226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131</v>
      </c>
      <c r="AU482" s="235" t="s">
        <v>83</v>
      </c>
      <c r="AV482" s="13" t="s">
        <v>83</v>
      </c>
      <c r="AW482" s="13" t="s">
        <v>35</v>
      </c>
      <c r="AX482" s="13" t="s">
        <v>73</v>
      </c>
      <c r="AY482" s="235" t="s">
        <v>117</v>
      </c>
    </row>
    <row r="483" s="14" customFormat="1">
      <c r="A483" s="14"/>
      <c r="B483" s="246"/>
      <c r="C483" s="247"/>
      <c r="D483" s="218" t="s">
        <v>131</v>
      </c>
      <c r="E483" s="248" t="s">
        <v>19</v>
      </c>
      <c r="F483" s="249" t="s">
        <v>356</v>
      </c>
      <c r="G483" s="247"/>
      <c r="H483" s="250">
        <v>25.02</v>
      </c>
      <c r="I483" s="251"/>
      <c r="J483" s="247"/>
      <c r="K483" s="247"/>
      <c r="L483" s="252"/>
      <c r="M483" s="253"/>
      <c r="N483" s="254"/>
      <c r="O483" s="254"/>
      <c r="P483" s="254"/>
      <c r="Q483" s="254"/>
      <c r="R483" s="254"/>
      <c r="S483" s="254"/>
      <c r="T483" s="25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6" t="s">
        <v>131</v>
      </c>
      <c r="AU483" s="256" t="s">
        <v>83</v>
      </c>
      <c r="AV483" s="14" t="s">
        <v>143</v>
      </c>
      <c r="AW483" s="14" t="s">
        <v>35</v>
      </c>
      <c r="AX483" s="14" t="s">
        <v>81</v>
      </c>
      <c r="AY483" s="256" t="s">
        <v>117</v>
      </c>
    </row>
    <row r="484" s="13" customFormat="1">
      <c r="A484" s="13"/>
      <c r="B484" s="225"/>
      <c r="C484" s="226"/>
      <c r="D484" s="218" t="s">
        <v>131</v>
      </c>
      <c r="E484" s="226"/>
      <c r="F484" s="228" t="s">
        <v>926</v>
      </c>
      <c r="G484" s="226"/>
      <c r="H484" s="229">
        <v>26.271000000000001</v>
      </c>
      <c r="I484" s="230"/>
      <c r="J484" s="226"/>
      <c r="K484" s="226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131</v>
      </c>
      <c r="AU484" s="235" t="s">
        <v>83</v>
      </c>
      <c r="AV484" s="13" t="s">
        <v>83</v>
      </c>
      <c r="AW484" s="13" t="s">
        <v>4</v>
      </c>
      <c r="AX484" s="13" t="s">
        <v>81</v>
      </c>
      <c r="AY484" s="235" t="s">
        <v>117</v>
      </c>
    </row>
    <row r="485" s="2" customFormat="1" ht="24.15" customHeight="1">
      <c r="A485" s="39"/>
      <c r="B485" s="40"/>
      <c r="C485" s="236" t="s">
        <v>927</v>
      </c>
      <c r="D485" s="236" t="s">
        <v>133</v>
      </c>
      <c r="E485" s="237" t="s">
        <v>928</v>
      </c>
      <c r="F485" s="238" t="s">
        <v>929</v>
      </c>
      <c r="G485" s="239" t="s">
        <v>215</v>
      </c>
      <c r="H485" s="240">
        <v>8.0009999999999994</v>
      </c>
      <c r="I485" s="241"/>
      <c r="J485" s="242">
        <f>ROUND(I485*H485,2)</f>
        <v>0</v>
      </c>
      <c r="K485" s="238" t="s">
        <v>124</v>
      </c>
      <c r="L485" s="243"/>
      <c r="M485" s="244" t="s">
        <v>19</v>
      </c>
      <c r="N485" s="245" t="s">
        <v>44</v>
      </c>
      <c r="O485" s="85"/>
      <c r="P485" s="214">
        <f>O485*H485</f>
        <v>0</v>
      </c>
      <c r="Q485" s="214">
        <v>0.00029999999999999997</v>
      </c>
      <c r="R485" s="214">
        <f>Q485*H485</f>
        <v>0.0024002999999999997</v>
      </c>
      <c r="S485" s="214">
        <v>0</v>
      </c>
      <c r="T485" s="215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6" t="s">
        <v>169</v>
      </c>
      <c r="AT485" s="216" t="s">
        <v>133</v>
      </c>
      <c r="AU485" s="216" t="s">
        <v>83</v>
      </c>
      <c r="AY485" s="18" t="s">
        <v>117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18" t="s">
        <v>81</v>
      </c>
      <c r="BK485" s="217">
        <f>ROUND(I485*H485,2)</f>
        <v>0</v>
      </c>
      <c r="BL485" s="18" t="s">
        <v>143</v>
      </c>
      <c r="BM485" s="216" t="s">
        <v>930</v>
      </c>
    </row>
    <row r="486" s="2" customFormat="1">
      <c r="A486" s="39"/>
      <c r="B486" s="40"/>
      <c r="C486" s="41"/>
      <c r="D486" s="218" t="s">
        <v>127</v>
      </c>
      <c r="E486" s="41"/>
      <c r="F486" s="219" t="s">
        <v>929</v>
      </c>
      <c r="G486" s="41"/>
      <c r="H486" s="41"/>
      <c r="I486" s="220"/>
      <c r="J486" s="41"/>
      <c r="K486" s="41"/>
      <c r="L486" s="45"/>
      <c r="M486" s="221"/>
      <c r="N486" s="222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127</v>
      </c>
      <c r="AU486" s="18" t="s">
        <v>83</v>
      </c>
    </row>
    <row r="487" s="13" customFormat="1">
      <c r="A487" s="13"/>
      <c r="B487" s="225"/>
      <c r="C487" s="226"/>
      <c r="D487" s="218" t="s">
        <v>131</v>
      </c>
      <c r="E487" s="227" t="s">
        <v>19</v>
      </c>
      <c r="F487" s="228" t="s">
        <v>911</v>
      </c>
      <c r="G487" s="226"/>
      <c r="H487" s="229">
        <v>2.2000000000000002</v>
      </c>
      <c r="I487" s="230"/>
      <c r="J487" s="226"/>
      <c r="K487" s="226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131</v>
      </c>
      <c r="AU487" s="235" t="s">
        <v>83</v>
      </c>
      <c r="AV487" s="13" t="s">
        <v>83</v>
      </c>
      <c r="AW487" s="13" t="s">
        <v>35</v>
      </c>
      <c r="AX487" s="13" t="s">
        <v>73</v>
      </c>
      <c r="AY487" s="235" t="s">
        <v>117</v>
      </c>
    </row>
    <row r="488" s="13" customFormat="1">
      <c r="A488" s="13"/>
      <c r="B488" s="225"/>
      <c r="C488" s="226"/>
      <c r="D488" s="218" t="s">
        <v>131</v>
      </c>
      <c r="E488" s="227" t="s">
        <v>19</v>
      </c>
      <c r="F488" s="228" t="s">
        <v>912</v>
      </c>
      <c r="G488" s="226"/>
      <c r="H488" s="229">
        <v>1.6399999999999999</v>
      </c>
      <c r="I488" s="230"/>
      <c r="J488" s="226"/>
      <c r="K488" s="226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131</v>
      </c>
      <c r="AU488" s="235" t="s">
        <v>83</v>
      </c>
      <c r="AV488" s="13" t="s">
        <v>83</v>
      </c>
      <c r="AW488" s="13" t="s">
        <v>35</v>
      </c>
      <c r="AX488" s="13" t="s">
        <v>73</v>
      </c>
      <c r="AY488" s="235" t="s">
        <v>117</v>
      </c>
    </row>
    <row r="489" s="13" customFormat="1">
      <c r="A489" s="13"/>
      <c r="B489" s="225"/>
      <c r="C489" s="226"/>
      <c r="D489" s="218" t="s">
        <v>131</v>
      </c>
      <c r="E489" s="227" t="s">
        <v>19</v>
      </c>
      <c r="F489" s="228" t="s">
        <v>913</v>
      </c>
      <c r="G489" s="226"/>
      <c r="H489" s="229">
        <v>0.41999999999999998</v>
      </c>
      <c r="I489" s="230"/>
      <c r="J489" s="226"/>
      <c r="K489" s="226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131</v>
      </c>
      <c r="AU489" s="235" t="s">
        <v>83</v>
      </c>
      <c r="AV489" s="13" t="s">
        <v>83</v>
      </c>
      <c r="AW489" s="13" t="s">
        <v>35</v>
      </c>
      <c r="AX489" s="13" t="s">
        <v>73</v>
      </c>
      <c r="AY489" s="235" t="s">
        <v>117</v>
      </c>
    </row>
    <row r="490" s="13" customFormat="1">
      <c r="A490" s="13"/>
      <c r="B490" s="225"/>
      <c r="C490" s="226"/>
      <c r="D490" s="218" t="s">
        <v>131</v>
      </c>
      <c r="E490" s="227" t="s">
        <v>19</v>
      </c>
      <c r="F490" s="228" t="s">
        <v>914</v>
      </c>
      <c r="G490" s="226"/>
      <c r="H490" s="229">
        <v>2.2400000000000002</v>
      </c>
      <c r="I490" s="230"/>
      <c r="J490" s="226"/>
      <c r="K490" s="226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131</v>
      </c>
      <c r="AU490" s="235" t="s">
        <v>83</v>
      </c>
      <c r="AV490" s="13" t="s">
        <v>83</v>
      </c>
      <c r="AW490" s="13" t="s">
        <v>35</v>
      </c>
      <c r="AX490" s="13" t="s">
        <v>73</v>
      </c>
      <c r="AY490" s="235" t="s">
        <v>117</v>
      </c>
    </row>
    <row r="491" s="13" customFormat="1">
      <c r="A491" s="13"/>
      <c r="B491" s="225"/>
      <c r="C491" s="226"/>
      <c r="D491" s="218" t="s">
        <v>131</v>
      </c>
      <c r="E491" s="227" t="s">
        <v>19</v>
      </c>
      <c r="F491" s="228" t="s">
        <v>915</v>
      </c>
      <c r="G491" s="226"/>
      <c r="H491" s="229">
        <v>1.1200000000000001</v>
      </c>
      <c r="I491" s="230"/>
      <c r="J491" s="226"/>
      <c r="K491" s="226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131</v>
      </c>
      <c r="AU491" s="235" t="s">
        <v>83</v>
      </c>
      <c r="AV491" s="13" t="s">
        <v>83</v>
      </c>
      <c r="AW491" s="13" t="s">
        <v>35</v>
      </c>
      <c r="AX491" s="13" t="s">
        <v>73</v>
      </c>
      <c r="AY491" s="235" t="s">
        <v>117</v>
      </c>
    </row>
    <row r="492" s="14" customFormat="1">
      <c r="A492" s="14"/>
      <c r="B492" s="246"/>
      <c r="C492" s="247"/>
      <c r="D492" s="218" t="s">
        <v>131</v>
      </c>
      <c r="E492" s="248" t="s">
        <v>19</v>
      </c>
      <c r="F492" s="249" t="s">
        <v>356</v>
      </c>
      <c r="G492" s="247"/>
      <c r="H492" s="250">
        <v>7.6200000000000001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6" t="s">
        <v>131</v>
      </c>
      <c r="AU492" s="256" t="s">
        <v>83</v>
      </c>
      <c r="AV492" s="14" t="s">
        <v>143</v>
      </c>
      <c r="AW492" s="14" t="s">
        <v>35</v>
      </c>
      <c r="AX492" s="14" t="s">
        <v>81</v>
      </c>
      <c r="AY492" s="256" t="s">
        <v>117</v>
      </c>
    </row>
    <row r="493" s="13" customFormat="1">
      <c r="A493" s="13"/>
      <c r="B493" s="225"/>
      <c r="C493" s="226"/>
      <c r="D493" s="218" t="s">
        <v>131</v>
      </c>
      <c r="E493" s="226"/>
      <c r="F493" s="228" t="s">
        <v>916</v>
      </c>
      <c r="G493" s="226"/>
      <c r="H493" s="229">
        <v>8.0009999999999994</v>
      </c>
      <c r="I493" s="230"/>
      <c r="J493" s="226"/>
      <c r="K493" s="226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131</v>
      </c>
      <c r="AU493" s="235" t="s">
        <v>83</v>
      </c>
      <c r="AV493" s="13" t="s">
        <v>83</v>
      </c>
      <c r="AW493" s="13" t="s">
        <v>4</v>
      </c>
      <c r="AX493" s="13" t="s">
        <v>81</v>
      </c>
      <c r="AY493" s="235" t="s">
        <v>117</v>
      </c>
    </row>
    <row r="494" s="2" customFormat="1" ht="24.15" customHeight="1">
      <c r="A494" s="39"/>
      <c r="B494" s="40"/>
      <c r="C494" s="205" t="s">
        <v>931</v>
      </c>
      <c r="D494" s="205" t="s">
        <v>120</v>
      </c>
      <c r="E494" s="206" t="s">
        <v>932</v>
      </c>
      <c r="F494" s="207" t="s">
        <v>933</v>
      </c>
      <c r="G494" s="208" t="s">
        <v>123</v>
      </c>
      <c r="H494" s="209">
        <v>96.760000000000005</v>
      </c>
      <c r="I494" s="210"/>
      <c r="J494" s="211">
        <f>ROUND(I494*H494,2)</f>
        <v>0</v>
      </c>
      <c r="K494" s="207" t="s">
        <v>124</v>
      </c>
      <c r="L494" s="45"/>
      <c r="M494" s="212" t="s">
        <v>19</v>
      </c>
      <c r="N494" s="213" t="s">
        <v>44</v>
      </c>
      <c r="O494" s="85"/>
      <c r="P494" s="214">
        <f>O494*H494</f>
        <v>0</v>
      </c>
      <c r="Q494" s="214">
        <v>0.023630000000000002</v>
      </c>
      <c r="R494" s="214">
        <f>Q494*H494</f>
        <v>2.2864388000000004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143</v>
      </c>
      <c r="AT494" s="216" t="s">
        <v>120</v>
      </c>
      <c r="AU494" s="216" t="s">
        <v>83</v>
      </c>
      <c r="AY494" s="18" t="s">
        <v>117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81</v>
      </c>
      <c r="BK494" s="217">
        <f>ROUND(I494*H494,2)</f>
        <v>0</v>
      </c>
      <c r="BL494" s="18" t="s">
        <v>143</v>
      </c>
      <c r="BM494" s="216" t="s">
        <v>934</v>
      </c>
    </row>
    <row r="495" s="2" customFormat="1">
      <c r="A495" s="39"/>
      <c r="B495" s="40"/>
      <c r="C495" s="41"/>
      <c r="D495" s="218" t="s">
        <v>127</v>
      </c>
      <c r="E495" s="41"/>
      <c r="F495" s="219" t="s">
        <v>935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127</v>
      </c>
      <c r="AU495" s="18" t="s">
        <v>83</v>
      </c>
    </row>
    <row r="496" s="2" customFormat="1">
      <c r="A496" s="39"/>
      <c r="B496" s="40"/>
      <c r="C496" s="41"/>
      <c r="D496" s="223" t="s">
        <v>129</v>
      </c>
      <c r="E496" s="41"/>
      <c r="F496" s="224" t="s">
        <v>936</v>
      </c>
      <c r="G496" s="41"/>
      <c r="H496" s="41"/>
      <c r="I496" s="220"/>
      <c r="J496" s="41"/>
      <c r="K496" s="41"/>
      <c r="L496" s="45"/>
      <c r="M496" s="221"/>
      <c r="N496" s="222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129</v>
      </c>
      <c r="AU496" s="18" t="s">
        <v>83</v>
      </c>
    </row>
    <row r="497" s="13" customFormat="1">
      <c r="A497" s="13"/>
      <c r="B497" s="225"/>
      <c r="C497" s="226"/>
      <c r="D497" s="218" t="s">
        <v>131</v>
      </c>
      <c r="E497" s="227" t="s">
        <v>19</v>
      </c>
      <c r="F497" s="228" t="s">
        <v>937</v>
      </c>
      <c r="G497" s="226"/>
      <c r="H497" s="229">
        <v>96.760000000000005</v>
      </c>
      <c r="I497" s="230"/>
      <c r="J497" s="226"/>
      <c r="K497" s="226"/>
      <c r="L497" s="231"/>
      <c r="M497" s="232"/>
      <c r="N497" s="233"/>
      <c r="O497" s="233"/>
      <c r="P497" s="233"/>
      <c r="Q497" s="233"/>
      <c r="R497" s="233"/>
      <c r="S497" s="233"/>
      <c r="T497" s="23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5" t="s">
        <v>131</v>
      </c>
      <c r="AU497" s="235" t="s">
        <v>83</v>
      </c>
      <c r="AV497" s="13" t="s">
        <v>83</v>
      </c>
      <c r="AW497" s="13" t="s">
        <v>35</v>
      </c>
      <c r="AX497" s="13" t="s">
        <v>81</v>
      </c>
      <c r="AY497" s="235" t="s">
        <v>117</v>
      </c>
    </row>
    <row r="498" s="2" customFormat="1" ht="24.15" customHeight="1">
      <c r="A498" s="39"/>
      <c r="B498" s="40"/>
      <c r="C498" s="205" t="s">
        <v>938</v>
      </c>
      <c r="D498" s="205" t="s">
        <v>120</v>
      </c>
      <c r="E498" s="206" t="s">
        <v>939</v>
      </c>
      <c r="F498" s="207" t="s">
        <v>940</v>
      </c>
      <c r="G498" s="208" t="s">
        <v>123</v>
      </c>
      <c r="H498" s="209">
        <v>290.27999999999997</v>
      </c>
      <c r="I498" s="210"/>
      <c r="J498" s="211">
        <f>ROUND(I498*H498,2)</f>
        <v>0</v>
      </c>
      <c r="K498" s="207" t="s">
        <v>124</v>
      </c>
      <c r="L498" s="45"/>
      <c r="M498" s="212" t="s">
        <v>19</v>
      </c>
      <c r="N498" s="213" t="s">
        <v>44</v>
      </c>
      <c r="O498" s="85"/>
      <c r="P498" s="214">
        <f>O498*H498</f>
        <v>0</v>
      </c>
      <c r="Q498" s="214">
        <v>0.0079000000000000008</v>
      </c>
      <c r="R498" s="214">
        <f>Q498*H498</f>
        <v>2.293212</v>
      </c>
      <c r="S498" s="214">
        <v>0</v>
      </c>
      <c r="T498" s="215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16" t="s">
        <v>143</v>
      </c>
      <c r="AT498" s="216" t="s">
        <v>120</v>
      </c>
      <c r="AU498" s="216" t="s">
        <v>83</v>
      </c>
      <c r="AY498" s="18" t="s">
        <v>117</v>
      </c>
      <c r="BE498" s="217">
        <f>IF(N498="základní",J498,0)</f>
        <v>0</v>
      </c>
      <c r="BF498" s="217">
        <f>IF(N498="snížená",J498,0)</f>
        <v>0</v>
      </c>
      <c r="BG498" s="217">
        <f>IF(N498="zákl. přenesená",J498,0)</f>
        <v>0</v>
      </c>
      <c r="BH498" s="217">
        <f>IF(N498="sníž. přenesená",J498,0)</f>
        <v>0</v>
      </c>
      <c r="BI498" s="217">
        <f>IF(N498="nulová",J498,0)</f>
        <v>0</v>
      </c>
      <c r="BJ498" s="18" t="s">
        <v>81</v>
      </c>
      <c r="BK498" s="217">
        <f>ROUND(I498*H498,2)</f>
        <v>0</v>
      </c>
      <c r="BL498" s="18" t="s">
        <v>143</v>
      </c>
      <c r="BM498" s="216" t="s">
        <v>941</v>
      </c>
    </row>
    <row r="499" s="2" customFormat="1">
      <c r="A499" s="39"/>
      <c r="B499" s="40"/>
      <c r="C499" s="41"/>
      <c r="D499" s="218" t="s">
        <v>127</v>
      </c>
      <c r="E499" s="41"/>
      <c r="F499" s="219" t="s">
        <v>942</v>
      </c>
      <c r="G499" s="41"/>
      <c r="H499" s="41"/>
      <c r="I499" s="220"/>
      <c r="J499" s="41"/>
      <c r="K499" s="41"/>
      <c r="L499" s="45"/>
      <c r="M499" s="221"/>
      <c r="N499" s="222"/>
      <c r="O499" s="85"/>
      <c r="P499" s="85"/>
      <c r="Q499" s="85"/>
      <c r="R499" s="85"/>
      <c r="S499" s="85"/>
      <c r="T499" s="86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127</v>
      </c>
      <c r="AU499" s="18" t="s">
        <v>83</v>
      </c>
    </row>
    <row r="500" s="2" customFormat="1">
      <c r="A500" s="39"/>
      <c r="B500" s="40"/>
      <c r="C500" s="41"/>
      <c r="D500" s="223" t="s">
        <v>129</v>
      </c>
      <c r="E500" s="41"/>
      <c r="F500" s="224" t="s">
        <v>943</v>
      </c>
      <c r="G500" s="41"/>
      <c r="H500" s="41"/>
      <c r="I500" s="220"/>
      <c r="J500" s="41"/>
      <c r="K500" s="41"/>
      <c r="L500" s="45"/>
      <c r="M500" s="221"/>
      <c r="N500" s="222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129</v>
      </c>
      <c r="AU500" s="18" t="s">
        <v>83</v>
      </c>
    </row>
    <row r="501" s="13" customFormat="1">
      <c r="A501" s="13"/>
      <c r="B501" s="225"/>
      <c r="C501" s="226"/>
      <c r="D501" s="218" t="s">
        <v>131</v>
      </c>
      <c r="E501" s="227" t="s">
        <v>19</v>
      </c>
      <c r="F501" s="228" t="s">
        <v>944</v>
      </c>
      <c r="G501" s="226"/>
      <c r="H501" s="229">
        <v>290.27999999999997</v>
      </c>
      <c r="I501" s="230"/>
      <c r="J501" s="226"/>
      <c r="K501" s="226"/>
      <c r="L501" s="231"/>
      <c r="M501" s="232"/>
      <c r="N501" s="233"/>
      <c r="O501" s="233"/>
      <c r="P501" s="233"/>
      <c r="Q501" s="233"/>
      <c r="R501" s="233"/>
      <c r="S501" s="233"/>
      <c r="T501" s="23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5" t="s">
        <v>131</v>
      </c>
      <c r="AU501" s="235" t="s">
        <v>83</v>
      </c>
      <c r="AV501" s="13" t="s">
        <v>83</v>
      </c>
      <c r="AW501" s="13" t="s">
        <v>35</v>
      </c>
      <c r="AX501" s="13" t="s">
        <v>81</v>
      </c>
      <c r="AY501" s="235" t="s">
        <v>117</v>
      </c>
    </row>
    <row r="502" s="2" customFormat="1" ht="24.15" customHeight="1">
      <c r="A502" s="39"/>
      <c r="B502" s="40"/>
      <c r="C502" s="205" t="s">
        <v>945</v>
      </c>
      <c r="D502" s="205" t="s">
        <v>120</v>
      </c>
      <c r="E502" s="206" t="s">
        <v>946</v>
      </c>
      <c r="F502" s="207" t="s">
        <v>947</v>
      </c>
      <c r="G502" s="208" t="s">
        <v>123</v>
      </c>
      <c r="H502" s="209">
        <v>183.21299999999999</v>
      </c>
      <c r="I502" s="210"/>
      <c r="J502" s="211">
        <f>ROUND(I502*H502,2)</f>
        <v>0</v>
      </c>
      <c r="K502" s="207" t="s">
        <v>124</v>
      </c>
      <c r="L502" s="45"/>
      <c r="M502" s="212" t="s">
        <v>19</v>
      </c>
      <c r="N502" s="213" t="s">
        <v>44</v>
      </c>
      <c r="O502" s="85"/>
      <c r="P502" s="214">
        <f>O502*H502</f>
        <v>0</v>
      </c>
      <c r="Q502" s="214">
        <v>0.0057000000000000002</v>
      </c>
      <c r="R502" s="214">
        <f>Q502*H502</f>
        <v>1.0443141</v>
      </c>
      <c r="S502" s="214">
        <v>0</v>
      </c>
      <c r="T502" s="215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6" t="s">
        <v>143</v>
      </c>
      <c r="AT502" s="216" t="s">
        <v>120</v>
      </c>
      <c r="AU502" s="216" t="s">
        <v>83</v>
      </c>
      <c r="AY502" s="18" t="s">
        <v>117</v>
      </c>
      <c r="BE502" s="217">
        <f>IF(N502="základní",J502,0)</f>
        <v>0</v>
      </c>
      <c r="BF502" s="217">
        <f>IF(N502="snížená",J502,0)</f>
        <v>0</v>
      </c>
      <c r="BG502" s="217">
        <f>IF(N502="zákl. přenesená",J502,0)</f>
        <v>0</v>
      </c>
      <c r="BH502" s="217">
        <f>IF(N502="sníž. přenesená",J502,0)</f>
        <v>0</v>
      </c>
      <c r="BI502" s="217">
        <f>IF(N502="nulová",J502,0)</f>
        <v>0</v>
      </c>
      <c r="BJ502" s="18" t="s">
        <v>81</v>
      </c>
      <c r="BK502" s="217">
        <f>ROUND(I502*H502,2)</f>
        <v>0</v>
      </c>
      <c r="BL502" s="18" t="s">
        <v>143</v>
      </c>
      <c r="BM502" s="216" t="s">
        <v>948</v>
      </c>
    </row>
    <row r="503" s="2" customFormat="1">
      <c r="A503" s="39"/>
      <c r="B503" s="40"/>
      <c r="C503" s="41"/>
      <c r="D503" s="218" t="s">
        <v>127</v>
      </c>
      <c r="E503" s="41"/>
      <c r="F503" s="219" t="s">
        <v>949</v>
      </c>
      <c r="G503" s="41"/>
      <c r="H503" s="41"/>
      <c r="I503" s="220"/>
      <c r="J503" s="41"/>
      <c r="K503" s="41"/>
      <c r="L503" s="45"/>
      <c r="M503" s="221"/>
      <c r="N503" s="222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127</v>
      </c>
      <c r="AU503" s="18" t="s">
        <v>83</v>
      </c>
    </row>
    <row r="504" s="2" customFormat="1">
      <c r="A504" s="39"/>
      <c r="B504" s="40"/>
      <c r="C504" s="41"/>
      <c r="D504" s="223" t="s">
        <v>129</v>
      </c>
      <c r="E504" s="41"/>
      <c r="F504" s="224" t="s">
        <v>950</v>
      </c>
      <c r="G504" s="41"/>
      <c r="H504" s="41"/>
      <c r="I504" s="220"/>
      <c r="J504" s="41"/>
      <c r="K504" s="41"/>
      <c r="L504" s="45"/>
      <c r="M504" s="221"/>
      <c r="N504" s="222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129</v>
      </c>
      <c r="AU504" s="18" t="s">
        <v>83</v>
      </c>
    </row>
    <row r="505" s="13" customFormat="1">
      <c r="A505" s="13"/>
      <c r="B505" s="225"/>
      <c r="C505" s="226"/>
      <c r="D505" s="218" t="s">
        <v>131</v>
      </c>
      <c r="E505" s="227" t="s">
        <v>19</v>
      </c>
      <c r="F505" s="228" t="s">
        <v>951</v>
      </c>
      <c r="G505" s="226"/>
      <c r="H505" s="229">
        <v>74.668000000000006</v>
      </c>
      <c r="I505" s="230"/>
      <c r="J505" s="226"/>
      <c r="K505" s="226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131</v>
      </c>
      <c r="AU505" s="235" t="s">
        <v>83</v>
      </c>
      <c r="AV505" s="13" t="s">
        <v>83</v>
      </c>
      <c r="AW505" s="13" t="s">
        <v>35</v>
      </c>
      <c r="AX505" s="13" t="s">
        <v>73</v>
      </c>
      <c r="AY505" s="235" t="s">
        <v>117</v>
      </c>
    </row>
    <row r="506" s="13" customFormat="1">
      <c r="A506" s="13"/>
      <c r="B506" s="225"/>
      <c r="C506" s="226"/>
      <c r="D506" s="218" t="s">
        <v>131</v>
      </c>
      <c r="E506" s="227" t="s">
        <v>19</v>
      </c>
      <c r="F506" s="228" t="s">
        <v>855</v>
      </c>
      <c r="G506" s="226"/>
      <c r="H506" s="229">
        <v>-6.6440000000000001</v>
      </c>
      <c r="I506" s="230"/>
      <c r="J506" s="226"/>
      <c r="K506" s="226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131</v>
      </c>
      <c r="AU506" s="235" t="s">
        <v>83</v>
      </c>
      <c r="AV506" s="13" t="s">
        <v>83</v>
      </c>
      <c r="AW506" s="13" t="s">
        <v>35</v>
      </c>
      <c r="AX506" s="13" t="s">
        <v>73</v>
      </c>
      <c r="AY506" s="235" t="s">
        <v>117</v>
      </c>
    </row>
    <row r="507" s="13" customFormat="1">
      <c r="A507" s="13"/>
      <c r="B507" s="225"/>
      <c r="C507" s="226"/>
      <c r="D507" s="218" t="s">
        <v>131</v>
      </c>
      <c r="E507" s="227" t="s">
        <v>19</v>
      </c>
      <c r="F507" s="228" t="s">
        <v>856</v>
      </c>
      <c r="G507" s="226"/>
      <c r="H507" s="229">
        <v>-1.6559999999999999</v>
      </c>
      <c r="I507" s="230"/>
      <c r="J507" s="226"/>
      <c r="K507" s="226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131</v>
      </c>
      <c r="AU507" s="235" t="s">
        <v>83</v>
      </c>
      <c r="AV507" s="13" t="s">
        <v>83</v>
      </c>
      <c r="AW507" s="13" t="s">
        <v>35</v>
      </c>
      <c r="AX507" s="13" t="s">
        <v>73</v>
      </c>
      <c r="AY507" s="235" t="s">
        <v>117</v>
      </c>
    </row>
    <row r="508" s="13" customFormat="1">
      <c r="A508" s="13"/>
      <c r="B508" s="225"/>
      <c r="C508" s="226"/>
      <c r="D508" s="218" t="s">
        <v>131</v>
      </c>
      <c r="E508" s="227" t="s">
        <v>19</v>
      </c>
      <c r="F508" s="228" t="s">
        <v>857</v>
      </c>
      <c r="G508" s="226"/>
      <c r="H508" s="229">
        <v>-0.42399999999999999</v>
      </c>
      <c r="I508" s="230"/>
      <c r="J508" s="226"/>
      <c r="K508" s="226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131</v>
      </c>
      <c r="AU508" s="235" t="s">
        <v>83</v>
      </c>
      <c r="AV508" s="13" t="s">
        <v>83</v>
      </c>
      <c r="AW508" s="13" t="s">
        <v>35</v>
      </c>
      <c r="AX508" s="13" t="s">
        <v>73</v>
      </c>
      <c r="AY508" s="235" t="s">
        <v>117</v>
      </c>
    </row>
    <row r="509" s="13" customFormat="1">
      <c r="A509" s="13"/>
      <c r="B509" s="225"/>
      <c r="C509" s="226"/>
      <c r="D509" s="218" t="s">
        <v>131</v>
      </c>
      <c r="E509" s="227" t="s">
        <v>19</v>
      </c>
      <c r="F509" s="228" t="s">
        <v>858</v>
      </c>
      <c r="G509" s="226"/>
      <c r="H509" s="229">
        <v>-4.8380000000000001</v>
      </c>
      <c r="I509" s="230"/>
      <c r="J509" s="226"/>
      <c r="K509" s="226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131</v>
      </c>
      <c r="AU509" s="235" t="s">
        <v>83</v>
      </c>
      <c r="AV509" s="13" t="s">
        <v>83</v>
      </c>
      <c r="AW509" s="13" t="s">
        <v>35</v>
      </c>
      <c r="AX509" s="13" t="s">
        <v>73</v>
      </c>
      <c r="AY509" s="235" t="s">
        <v>117</v>
      </c>
    </row>
    <row r="510" s="13" customFormat="1">
      <c r="A510" s="13"/>
      <c r="B510" s="225"/>
      <c r="C510" s="226"/>
      <c r="D510" s="218" t="s">
        <v>131</v>
      </c>
      <c r="E510" s="227" t="s">
        <v>19</v>
      </c>
      <c r="F510" s="228" t="s">
        <v>859</v>
      </c>
      <c r="G510" s="226"/>
      <c r="H510" s="229">
        <v>-3.427</v>
      </c>
      <c r="I510" s="230"/>
      <c r="J510" s="226"/>
      <c r="K510" s="226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131</v>
      </c>
      <c r="AU510" s="235" t="s">
        <v>83</v>
      </c>
      <c r="AV510" s="13" t="s">
        <v>83</v>
      </c>
      <c r="AW510" s="13" t="s">
        <v>35</v>
      </c>
      <c r="AX510" s="13" t="s">
        <v>73</v>
      </c>
      <c r="AY510" s="235" t="s">
        <v>117</v>
      </c>
    </row>
    <row r="511" s="13" customFormat="1">
      <c r="A511" s="13"/>
      <c r="B511" s="225"/>
      <c r="C511" s="226"/>
      <c r="D511" s="218" t="s">
        <v>131</v>
      </c>
      <c r="E511" s="227" t="s">
        <v>19</v>
      </c>
      <c r="F511" s="228" t="s">
        <v>860</v>
      </c>
      <c r="G511" s="226"/>
      <c r="H511" s="229">
        <v>87.109999999999999</v>
      </c>
      <c r="I511" s="230"/>
      <c r="J511" s="226"/>
      <c r="K511" s="226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131</v>
      </c>
      <c r="AU511" s="235" t="s">
        <v>83</v>
      </c>
      <c r="AV511" s="13" t="s">
        <v>83</v>
      </c>
      <c r="AW511" s="13" t="s">
        <v>35</v>
      </c>
      <c r="AX511" s="13" t="s">
        <v>73</v>
      </c>
      <c r="AY511" s="235" t="s">
        <v>117</v>
      </c>
    </row>
    <row r="512" s="13" customFormat="1">
      <c r="A512" s="13"/>
      <c r="B512" s="225"/>
      <c r="C512" s="226"/>
      <c r="D512" s="218" t="s">
        <v>131</v>
      </c>
      <c r="E512" s="227" t="s">
        <v>19</v>
      </c>
      <c r="F512" s="228" t="s">
        <v>952</v>
      </c>
      <c r="G512" s="226"/>
      <c r="H512" s="229">
        <v>2.8839999999999999</v>
      </c>
      <c r="I512" s="230"/>
      <c r="J512" s="226"/>
      <c r="K512" s="226"/>
      <c r="L512" s="231"/>
      <c r="M512" s="232"/>
      <c r="N512" s="233"/>
      <c r="O512" s="233"/>
      <c r="P512" s="233"/>
      <c r="Q512" s="233"/>
      <c r="R512" s="233"/>
      <c r="S512" s="233"/>
      <c r="T512" s="23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5" t="s">
        <v>131</v>
      </c>
      <c r="AU512" s="235" t="s">
        <v>83</v>
      </c>
      <c r="AV512" s="13" t="s">
        <v>83</v>
      </c>
      <c r="AW512" s="13" t="s">
        <v>35</v>
      </c>
      <c r="AX512" s="13" t="s">
        <v>73</v>
      </c>
      <c r="AY512" s="235" t="s">
        <v>117</v>
      </c>
    </row>
    <row r="513" s="13" customFormat="1">
      <c r="A513" s="13"/>
      <c r="B513" s="225"/>
      <c r="C513" s="226"/>
      <c r="D513" s="218" t="s">
        <v>131</v>
      </c>
      <c r="E513" s="227" t="s">
        <v>19</v>
      </c>
      <c r="F513" s="228" t="s">
        <v>953</v>
      </c>
      <c r="G513" s="226"/>
      <c r="H513" s="229">
        <v>1.988</v>
      </c>
      <c r="I513" s="230"/>
      <c r="J513" s="226"/>
      <c r="K513" s="226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131</v>
      </c>
      <c r="AU513" s="235" t="s">
        <v>83</v>
      </c>
      <c r="AV513" s="13" t="s">
        <v>83</v>
      </c>
      <c r="AW513" s="13" t="s">
        <v>35</v>
      </c>
      <c r="AX513" s="13" t="s">
        <v>73</v>
      </c>
      <c r="AY513" s="235" t="s">
        <v>117</v>
      </c>
    </row>
    <row r="514" s="13" customFormat="1">
      <c r="A514" s="13"/>
      <c r="B514" s="225"/>
      <c r="C514" s="226"/>
      <c r="D514" s="218" t="s">
        <v>131</v>
      </c>
      <c r="E514" s="227" t="s">
        <v>19</v>
      </c>
      <c r="F514" s="228" t="s">
        <v>954</v>
      </c>
      <c r="G514" s="226"/>
      <c r="H514" s="229">
        <v>0.85399999999999998</v>
      </c>
      <c r="I514" s="230"/>
      <c r="J514" s="226"/>
      <c r="K514" s="226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131</v>
      </c>
      <c r="AU514" s="235" t="s">
        <v>83</v>
      </c>
      <c r="AV514" s="13" t="s">
        <v>83</v>
      </c>
      <c r="AW514" s="13" t="s">
        <v>35</v>
      </c>
      <c r="AX514" s="13" t="s">
        <v>73</v>
      </c>
      <c r="AY514" s="235" t="s">
        <v>117</v>
      </c>
    </row>
    <row r="515" s="13" customFormat="1">
      <c r="A515" s="13"/>
      <c r="B515" s="225"/>
      <c r="C515" s="226"/>
      <c r="D515" s="218" t="s">
        <v>131</v>
      </c>
      <c r="E515" s="227" t="s">
        <v>19</v>
      </c>
      <c r="F515" s="228" t="s">
        <v>955</v>
      </c>
      <c r="G515" s="226"/>
      <c r="H515" s="229">
        <v>3.8079999999999998</v>
      </c>
      <c r="I515" s="230"/>
      <c r="J515" s="226"/>
      <c r="K515" s="226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131</v>
      </c>
      <c r="AU515" s="235" t="s">
        <v>83</v>
      </c>
      <c r="AV515" s="13" t="s">
        <v>83</v>
      </c>
      <c r="AW515" s="13" t="s">
        <v>35</v>
      </c>
      <c r="AX515" s="13" t="s">
        <v>73</v>
      </c>
      <c r="AY515" s="235" t="s">
        <v>117</v>
      </c>
    </row>
    <row r="516" s="13" customFormat="1">
      <c r="A516" s="13"/>
      <c r="B516" s="225"/>
      <c r="C516" s="226"/>
      <c r="D516" s="218" t="s">
        <v>131</v>
      </c>
      <c r="E516" s="227" t="s">
        <v>19</v>
      </c>
      <c r="F516" s="228" t="s">
        <v>956</v>
      </c>
      <c r="G516" s="226"/>
      <c r="H516" s="229">
        <v>2.5339999999999998</v>
      </c>
      <c r="I516" s="230"/>
      <c r="J516" s="226"/>
      <c r="K516" s="226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131</v>
      </c>
      <c r="AU516" s="235" t="s">
        <v>83</v>
      </c>
      <c r="AV516" s="13" t="s">
        <v>83</v>
      </c>
      <c r="AW516" s="13" t="s">
        <v>35</v>
      </c>
      <c r="AX516" s="13" t="s">
        <v>73</v>
      </c>
      <c r="AY516" s="235" t="s">
        <v>117</v>
      </c>
    </row>
    <row r="517" s="13" customFormat="1">
      <c r="A517" s="13"/>
      <c r="B517" s="225"/>
      <c r="C517" s="226"/>
      <c r="D517" s="218" t="s">
        <v>131</v>
      </c>
      <c r="E517" s="227" t="s">
        <v>19</v>
      </c>
      <c r="F517" s="228" t="s">
        <v>957</v>
      </c>
      <c r="G517" s="226"/>
      <c r="H517" s="229">
        <v>26.356000000000002</v>
      </c>
      <c r="I517" s="230"/>
      <c r="J517" s="226"/>
      <c r="K517" s="226"/>
      <c r="L517" s="231"/>
      <c r="M517" s="232"/>
      <c r="N517" s="233"/>
      <c r="O517" s="233"/>
      <c r="P517" s="233"/>
      <c r="Q517" s="233"/>
      <c r="R517" s="233"/>
      <c r="S517" s="233"/>
      <c r="T517" s="23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5" t="s">
        <v>131</v>
      </c>
      <c r="AU517" s="235" t="s">
        <v>83</v>
      </c>
      <c r="AV517" s="13" t="s">
        <v>83</v>
      </c>
      <c r="AW517" s="13" t="s">
        <v>35</v>
      </c>
      <c r="AX517" s="13" t="s">
        <v>73</v>
      </c>
      <c r="AY517" s="235" t="s">
        <v>117</v>
      </c>
    </row>
    <row r="518" s="14" customFormat="1">
      <c r="A518" s="14"/>
      <c r="B518" s="246"/>
      <c r="C518" s="247"/>
      <c r="D518" s="218" t="s">
        <v>131</v>
      </c>
      <c r="E518" s="248" t="s">
        <v>19</v>
      </c>
      <c r="F518" s="249" t="s">
        <v>356</v>
      </c>
      <c r="G518" s="247"/>
      <c r="H518" s="250">
        <v>183.21299999999999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6" t="s">
        <v>131</v>
      </c>
      <c r="AU518" s="256" t="s">
        <v>83</v>
      </c>
      <c r="AV518" s="14" t="s">
        <v>143</v>
      </c>
      <c r="AW518" s="14" t="s">
        <v>35</v>
      </c>
      <c r="AX518" s="14" t="s">
        <v>81</v>
      </c>
      <c r="AY518" s="256" t="s">
        <v>117</v>
      </c>
    </row>
    <row r="519" s="2" customFormat="1" ht="24.15" customHeight="1">
      <c r="A519" s="39"/>
      <c r="B519" s="40"/>
      <c r="C519" s="205" t="s">
        <v>958</v>
      </c>
      <c r="D519" s="205" t="s">
        <v>120</v>
      </c>
      <c r="E519" s="206" t="s">
        <v>959</v>
      </c>
      <c r="F519" s="207" t="s">
        <v>960</v>
      </c>
      <c r="G519" s="208" t="s">
        <v>123</v>
      </c>
      <c r="H519" s="209">
        <v>21.529</v>
      </c>
      <c r="I519" s="210"/>
      <c r="J519" s="211">
        <f>ROUND(I519*H519,2)</f>
        <v>0</v>
      </c>
      <c r="K519" s="207" t="s">
        <v>124</v>
      </c>
      <c r="L519" s="45"/>
      <c r="M519" s="212" t="s">
        <v>19</v>
      </c>
      <c r="N519" s="213" t="s">
        <v>44</v>
      </c>
      <c r="O519" s="85"/>
      <c r="P519" s="214">
        <f>O519*H519</f>
        <v>0</v>
      </c>
      <c r="Q519" s="214">
        <v>0.0033</v>
      </c>
      <c r="R519" s="214">
        <f>Q519*H519</f>
        <v>0.071045700000000003</v>
      </c>
      <c r="S519" s="214">
        <v>0</v>
      </c>
      <c r="T519" s="215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16" t="s">
        <v>143</v>
      </c>
      <c r="AT519" s="216" t="s">
        <v>120</v>
      </c>
      <c r="AU519" s="216" t="s">
        <v>83</v>
      </c>
      <c r="AY519" s="18" t="s">
        <v>117</v>
      </c>
      <c r="BE519" s="217">
        <f>IF(N519="základní",J519,0)</f>
        <v>0</v>
      </c>
      <c r="BF519" s="217">
        <f>IF(N519="snížená",J519,0)</f>
        <v>0</v>
      </c>
      <c r="BG519" s="217">
        <f>IF(N519="zákl. přenesená",J519,0)</f>
        <v>0</v>
      </c>
      <c r="BH519" s="217">
        <f>IF(N519="sníž. přenesená",J519,0)</f>
        <v>0</v>
      </c>
      <c r="BI519" s="217">
        <f>IF(N519="nulová",J519,0)</f>
        <v>0</v>
      </c>
      <c r="BJ519" s="18" t="s">
        <v>81</v>
      </c>
      <c r="BK519" s="217">
        <f>ROUND(I519*H519,2)</f>
        <v>0</v>
      </c>
      <c r="BL519" s="18" t="s">
        <v>143</v>
      </c>
      <c r="BM519" s="216" t="s">
        <v>961</v>
      </c>
    </row>
    <row r="520" s="2" customFormat="1">
      <c r="A520" s="39"/>
      <c r="B520" s="40"/>
      <c r="C520" s="41"/>
      <c r="D520" s="218" t="s">
        <v>127</v>
      </c>
      <c r="E520" s="41"/>
      <c r="F520" s="219" t="s">
        <v>962</v>
      </c>
      <c r="G520" s="41"/>
      <c r="H520" s="41"/>
      <c r="I520" s="220"/>
      <c r="J520" s="41"/>
      <c r="K520" s="41"/>
      <c r="L520" s="45"/>
      <c r="M520" s="221"/>
      <c r="N520" s="222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127</v>
      </c>
      <c r="AU520" s="18" t="s">
        <v>83</v>
      </c>
    </row>
    <row r="521" s="2" customFormat="1">
      <c r="A521" s="39"/>
      <c r="B521" s="40"/>
      <c r="C521" s="41"/>
      <c r="D521" s="223" t="s">
        <v>129</v>
      </c>
      <c r="E521" s="41"/>
      <c r="F521" s="224" t="s">
        <v>963</v>
      </c>
      <c r="G521" s="41"/>
      <c r="H521" s="41"/>
      <c r="I521" s="220"/>
      <c r="J521" s="41"/>
      <c r="K521" s="41"/>
      <c r="L521" s="45"/>
      <c r="M521" s="221"/>
      <c r="N521" s="222"/>
      <c r="O521" s="85"/>
      <c r="P521" s="85"/>
      <c r="Q521" s="85"/>
      <c r="R521" s="85"/>
      <c r="S521" s="85"/>
      <c r="T521" s="86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129</v>
      </c>
      <c r="AU521" s="18" t="s">
        <v>83</v>
      </c>
    </row>
    <row r="522" s="13" customFormat="1">
      <c r="A522" s="13"/>
      <c r="B522" s="225"/>
      <c r="C522" s="226"/>
      <c r="D522" s="218" t="s">
        <v>131</v>
      </c>
      <c r="E522" s="227" t="s">
        <v>19</v>
      </c>
      <c r="F522" s="228" t="s">
        <v>847</v>
      </c>
      <c r="G522" s="226"/>
      <c r="H522" s="229">
        <v>9.6500000000000004</v>
      </c>
      <c r="I522" s="230"/>
      <c r="J522" s="226"/>
      <c r="K522" s="226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131</v>
      </c>
      <c r="AU522" s="235" t="s">
        <v>83</v>
      </c>
      <c r="AV522" s="13" t="s">
        <v>83</v>
      </c>
      <c r="AW522" s="13" t="s">
        <v>35</v>
      </c>
      <c r="AX522" s="13" t="s">
        <v>73</v>
      </c>
      <c r="AY522" s="235" t="s">
        <v>117</v>
      </c>
    </row>
    <row r="523" s="13" customFormat="1">
      <c r="A523" s="13"/>
      <c r="B523" s="225"/>
      <c r="C523" s="226"/>
      <c r="D523" s="218" t="s">
        <v>131</v>
      </c>
      <c r="E523" s="227" t="s">
        <v>19</v>
      </c>
      <c r="F523" s="228" t="s">
        <v>964</v>
      </c>
      <c r="G523" s="226"/>
      <c r="H523" s="229">
        <v>11.879</v>
      </c>
      <c r="I523" s="230"/>
      <c r="J523" s="226"/>
      <c r="K523" s="226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131</v>
      </c>
      <c r="AU523" s="235" t="s">
        <v>83</v>
      </c>
      <c r="AV523" s="13" t="s">
        <v>83</v>
      </c>
      <c r="AW523" s="13" t="s">
        <v>35</v>
      </c>
      <c r="AX523" s="13" t="s">
        <v>73</v>
      </c>
      <c r="AY523" s="235" t="s">
        <v>117</v>
      </c>
    </row>
    <row r="524" s="14" customFormat="1">
      <c r="A524" s="14"/>
      <c r="B524" s="246"/>
      <c r="C524" s="247"/>
      <c r="D524" s="218" t="s">
        <v>131</v>
      </c>
      <c r="E524" s="248" t="s">
        <v>19</v>
      </c>
      <c r="F524" s="249" t="s">
        <v>356</v>
      </c>
      <c r="G524" s="247"/>
      <c r="H524" s="250">
        <v>21.529</v>
      </c>
      <c r="I524" s="251"/>
      <c r="J524" s="247"/>
      <c r="K524" s="247"/>
      <c r="L524" s="252"/>
      <c r="M524" s="253"/>
      <c r="N524" s="254"/>
      <c r="O524" s="254"/>
      <c r="P524" s="254"/>
      <c r="Q524" s="254"/>
      <c r="R524" s="254"/>
      <c r="S524" s="254"/>
      <c r="T524" s="25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6" t="s">
        <v>131</v>
      </c>
      <c r="AU524" s="256" t="s">
        <v>83</v>
      </c>
      <c r="AV524" s="14" t="s">
        <v>143</v>
      </c>
      <c r="AW524" s="14" t="s">
        <v>35</v>
      </c>
      <c r="AX524" s="14" t="s">
        <v>81</v>
      </c>
      <c r="AY524" s="256" t="s">
        <v>117</v>
      </c>
    </row>
    <row r="525" s="2" customFormat="1" ht="24.15" customHeight="1">
      <c r="A525" s="39"/>
      <c r="B525" s="40"/>
      <c r="C525" s="205" t="s">
        <v>965</v>
      </c>
      <c r="D525" s="205" t="s">
        <v>120</v>
      </c>
      <c r="E525" s="206" t="s">
        <v>966</v>
      </c>
      <c r="F525" s="207" t="s">
        <v>967</v>
      </c>
      <c r="G525" s="208" t="s">
        <v>123</v>
      </c>
      <c r="H525" s="209">
        <v>16.989000000000001</v>
      </c>
      <c r="I525" s="210"/>
      <c r="J525" s="211">
        <f>ROUND(I525*H525,2)</f>
        <v>0</v>
      </c>
      <c r="K525" s="207" t="s">
        <v>124</v>
      </c>
      <c r="L525" s="45"/>
      <c r="M525" s="212" t="s">
        <v>19</v>
      </c>
      <c r="N525" s="213" t="s">
        <v>44</v>
      </c>
      <c r="O525" s="85"/>
      <c r="P525" s="214">
        <f>O525*H525</f>
        <v>0</v>
      </c>
      <c r="Q525" s="214">
        <v>0</v>
      </c>
      <c r="R525" s="214">
        <f>Q525*H525</f>
        <v>0</v>
      </c>
      <c r="S525" s="214">
        <v>1.0000000000000001E-05</v>
      </c>
      <c r="T525" s="215">
        <f>S525*H525</f>
        <v>0.00016989000000000002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16" t="s">
        <v>143</v>
      </c>
      <c r="AT525" s="216" t="s">
        <v>120</v>
      </c>
      <c r="AU525" s="216" t="s">
        <v>83</v>
      </c>
      <c r="AY525" s="18" t="s">
        <v>117</v>
      </c>
      <c r="BE525" s="217">
        <f>IF(N525="základní",J525,0)</f>
        <v>0</v>
      </c>
      <c r="BF525" s="217">
        <f>IF(N525="snížená",J525,0)</f>
        <v>0</v>
      </c>
      <c r="BG525" s="217">
        <f>IF(N525="zákl. přenesená",J525,0)</f>
        <v>0</v>
      </c>
      <c r="BH525" s="217">
        <f>IF(N525="sníž. přenesená",J525,0)</f>
        <v>0</v>
      </c>
      <c r="BI525" s="217">
        <f>IF(N525="nulová",J525,0)</f>
        <v>0</v>
      </c>
      <c r="BJ525" s="18" t="s">
        <v>81</v>
      </c>
      <c r="BK525" s="217">
        <f>ROUND(I525*H525,2)</f>
        <v>0</v>
      </c>
      <c r="BL525" s="18" t="s">
        <v>143</v>
      </c>
      <c r="BM525" s="216" t="s">
        <v>968</v>
      </c>
    </row>
    <row r="526" s="2" customFormat="1">
      <c r="A526" s="39"/>
      <c r="B526" s="40"/>
      <c r="C526" s="41"/>
      <c r="D526" s="218" t="s">
        <v>127</v>
      </c>
      <c r="E526" s="41"/>
      <c r="F526" s="219" t="s">
        <v>969</v>
      </c>
      <c r="G526" s="41"/>
      <c r="H526" s="41"/>
      <c r="I526" s="220"/>
      <c r="J526" s="41"/>
      <c r="K526" s="41"/>
      <c r="L526" s="45"/>
      <c r="M526" s="221"/>
      <c r="N526" s="222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127</v>
      </c>
      <c r="AU526" s="18" t="s">
        <v>83</v>
      </c>
    </row>
    <row r="527" s="2" customFormat="1">
      <c r="A527" s="39"/>
      <c r="B527" s="40"/>
      <c r="C527" s="41"/>
      <c r="D527" s="223" t="s">
        <v>129</v>
      </c>
      <c r="E527" s="41"/>
      <c r="F527" s="224" t="s">
        <v>970</v>
      </c>
      <c r="G527" s="41"/>
      <c r="H527" s="41"/>
      <c r="I527" s="220"/>
      <c r="J527" s="41"/>
      <c r="K527" s="41"/>
      <c r="L527" s="45"/>
      <c r="M527" s="221"/>
      <c r="N527" s="222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129</v>
      </c>
      <c r="AU527" s="18" t="s">
        <v>83</v>
      </c>
    </row>
    <row r="528" s="13" customFormat="1">
      <c r="A528" s="13"/>
      <c r="B528" s="225"/>
      <c r="C528" s="226"/>
      <c r="D528" s="218" t="s">
        <v>131</v>
      </c>
      <c r="E528" s="227" t="s">
        <v>19</v>
      </c>
      <c r="F528" s="228" t="s">
        <v>971</v>
      </c>
      <c r="G528" s="226"/>
      <c r="H528" s="229">
        <v>6.6440000000000001</v>
      </c>
      <c r="I528" s="230"/>
      <c r="J528" s="226"/>
      <c r="K528" s="226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131</v>
      </c>
      <c r="AU528" s="235" t="s">
        <v>83</v>
      </c>
      <c r="AV528" s="13" t="s">
        <v>83</v>
      </c>
      <c r="AW528" s="13" t="s">
        <v>35</v>
      </c>
      <c r="AX528" s="13" t="s">
        <v>73</v>
      </c>
      <c r="AY528" s="235" t="s">
        <v>117</v>
      </c>
    </row>
    <row r="529" s="13" customFormat="1">
      <c r="A529" s="13"/>
      <c r="B529" s="225"/>
      <c r="C529" s="226"/>
      <c r="D529" s="218" t="s">
        <v>131</v>
      </c>
      <c r="E529" s="227" t="s">
        <v>19</v>
      </c>
      <c r="F529" s="228" t="s">
        <v>972</v>
      </c>
      <c r="G529" s="226"/>
      <c r="H529" s="229">
        <v>1.6559999999999999</v>
      </c>
      <c r="I529" s="230"/>
      <c r="J529" s="226"/>
      <c r="K529" s="226"/>
      <c r="L529" s="231"/>
      <c r="M529" s="232"/>
      <c r="N529" s="233"/>
      <c r="O529" s="233"/>
      <c r="P529" s="233"/>
      <c r="Q529" s="233"/>
      <c r="R529" s="233"/>
      <c r="S529" s="233"/>
      <c r="T529" s="23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5" t="s">
        <v>131</v>
      </c>
      <c r="AU529" s="235" t="s">
        <v>83</v>
      </c>
      <c r="AV529" s="13" t="s">
        <v>83</v>
      </c>
      <c r="AW529" s="13" t="s">
        <v>35</v>
      </c>
      <c r="AX529" s="13" t="s">
        <v>73</v>
      </c>
      <c r="AY529" s="235" t="s">
        <v>117</v>
      </c>
    </row>
    <row r="530" s="13" customFormat="1">
      <c r="A530" s="13"/>
      <c r="B530" s="225"/>
      <c r="C530" s="226"/>
      <c r="D530" s="218" t="s">
        <v>131</v>
      </c>
      <c r="E530" s="227" t="s">
        <v>19</v>
      </c>
      <c r="F530" s="228" t="s">
        <v>973</v>
      </c>
      <c r="G530" s="226"/>
      <c r="H530" s="229">
        <v>0.42399999999999999</v>
      </c>
      <c r="I530" s="230"/>
      <c r="J530" s="226"/>
      <c r="K530" s="226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131</v>
      </c>
      <c r="AU530" s="235" t="s">
        <v>83</v>
      </c>
      <c r="AV530" s="13" t="s">
        <v>83</v>
      </c>
      <c r="AW530" s="13" t="s">
        <v>35</v>
      </c>
      <c r="AX530" s="13" t="s">
        <v>73</v>
      </c>
      <c r="AY530" s="235" t="s">
        <v>117</v>
      </c>
    </row>
    <row r="531" s="13" customFormat="1">
      <c r="A531" s="13"/>
      <c r="B531" s="225"/>
      <c r="C531" s="226"/>
      <c r="D531" s="218" t="s">
        <v>131</v>
      </c>
      <c r="E531" s="227" t="s">
        <v>19</v>
      </c>
      <c r="F531" s="228" t="s">
        <v>974</v>
      </c>
      <c r="G531" s="226"/>
      <c r="H531" s="229">
        <v>4.8380000000000001</v>
      </c>
      <c r="I531" s="230"/>
      <c r="J531" s="226"/>
      <c r="K531" s="226"/>
      <c r="L531" s="231"/>
      <c r="M531" s="232"/>
      <c r="N531" s="233"/>
      <c r="O531" s="233"/>
      <c r="P531" s="233"/>
      <c r="Q531" s="233"/>
      <c r="R531" s="233"/>
      <c r="S531" s="233"/>
      <c r="T531" s="23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5" t="s">
        <v>131</v>
      </c>
      <c r="AU531" s="235" t="s">
        <v>83</v>
      </c>
      <c r="AV531" s="13" t="s">
        <v>83</v>
      </c>
      <c r="AW531" s="13" t="s">
        <v>35</v>
      </c>
      <c r="AX531" s="13" t="s">
        <v>73</v>
      </c>
      <c r="AY531" s="235" t="s">
        <v>117</v>
      </c>
    </row>
    <row r="532" s="13" customFormat="1">
      <c r="A532" s="13"/>
      <c r="B532" s="225"/>
      <c r="C532" s="226"/>
      <c r="D532" s="218" t="s">
        <v>131</v>
      </c>
      <c r="E532" s="227" t="s">
        <v>19</v>
      </c>
      <c r="F532" s="228" t="s">
        <v>975</v>
      </c>
      <c r="G532" s="226"/>
      <c r="H532" s="229">
        <v>3.427</v>
      </c>
      <c r="I532" s="230"/>
      <c r="J532" s="226"/>
      <c r="K532" s="226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131</v>
      </c>
      <c r="AU532" s="235" t="s">
        <v>83</v>
      </c>
      <c r="AV532" s="13" t="s">
        <v>83</v>
      </c>
      <c r="AW532" s="13" t="s">
        <v>35</v>
      </c>
      <c r="AX532" s="13" t="s">
        <v>73</v>
      </c>
      <c r="AY532" s="235" t="s">
        <v>117</v>
      </c>
    </row>
    <row r="533" s="14" customFormat="1">
      <c r="A533" s="14"/>
      <c r="B533" s="246"/>
      <c r="C533" s="247"/>
      <c r="D533" s="218" t="s">
        <v>131</v>
      </c>
      <c r="E533" s="248" t="s">
        <v>19</v>
      </c>
      <c r="F533" s="249" t="s">
        <v>356</v>
      </c>
      <c r="G533" s="247"/>
      <c r="H533" s="250">
        <v>16.989000000000001</v>
      </c>
      <c r="I533" s="251"/>
      <c r="J533" s="247"/>
      <c r="K533" s="247"/>
      <c r="L533" s="252"/>
      <c r="M533" s="253"/>
      <c r="N533" s="254"/>
      <c r="O533" s="254"/>
      <c r="P533" s="254"/>
      <c r="Q533" s="254"/>
      <c r="R533" s="254"/>
      <c r="S533" s="254"/>
      <c r="T533" s="25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6" t="s">
        <v>131</v>
      </c>
      <c r="AU533" s="256" t="s">
        <v>83</v>
      </c>
      <c r="AV533" s="14" t="s">
        <v>143</v>
      </c>
      <c r="AW533" s="14" t="s">
        <v>35</v>
      </c>
      <c r="AX533" s="14" t="s">
        <v>81</v>
      </c>
      <c r="AY533" s="256" t="s">
        <v>117</v>
      </c>
    </row>
    <row r="534" s="2" customFormat="1" ht="24.15" customHeight="1">
      <c r="A534" s="39"/>
      <c r="B534" s="40"/>
      <c r="C534" s="205" t="s">
        <v>976</v>
      </c>
      <c r="D534" s="205" t="s">
        <v>120</v>
      </c>
      <c r="E534" s="206" t="s">
        <v>977</v>
      </c>
      <c r="F534" s="207" t="s">
        <v>978</v>
      </c>
      <c r="G534" s="208" t="s">
        <v>123</v>
      </c>
      <c r="H534" s="209">
        <v>242.22</v>
      </c>
      <c r="I534" s="210"/>
      <c r="J534" s="211">
        <f>ROUND(I534*H534,2)</f>
        <v>0</v>
      </c>
      <c r="K534" s="207" t="s">
        <v>124</v>
      </c>
      <c r="L534" s="45"/>
      <c r="M534" s="212" t="s">
        <v>19</v>
      </c>
      <c r="N534" s="213" t="s">
        <v>44</v>
      </c>
      <c r="O534" s="85"/>
      <c r="P534" s="214">
        <f>O534*H534</f>
        <v>0</v>
      </c>
      <c r="Q534" s="214">
        <v>0.11219999999999999</v>
      </c>
      <c r="R534" s="214">
        <f>Q534*H534</f>
        <v>27.177083999999997</v>
      </c>
      <c r="S534" s="214">
        <v>0</v>
      </c>
      <c r="T534" s="215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16" t="s">
        <v>143</v>
      </c>
      <c r="AT534" s="216" t="s">
        <v>120</v>
      </c>
      <c r="AU534" s="216" t="s">
        <v>83</v>
      </c>
      <c r="AY534" s="18" t="s">
        <v>117</v>
      </c>
      <c r="BE534" s="217">
        <f>IF(N534="základní",J534,0)</f>
        <v>0</v>
      </c>
      <c r="BF534" s="217">
        <f>IF(N534="snížená",J534,0)</f>
        <v>0</v>
      </c>
      <c r="BG534" s="217">
        <f>IF(N534="zákl. přenesená",J534,0)</f>
        <v>0</v>
      </c>
      <c r="BH534" s="217">
        <f>IF(N534="sníž. přenesená",J534,0)</f>
        <v>0</v>
      </c>
      <c r="BI534" s="217">
        <f>IF(N534="nulová",J534,0)</f>
        <v>0</v>
      </c>
      <c r="BJ534" s="18" t="s">
        <v>81</v>
      </c>
      <c r="BK534" s="217">
        <f>ROUND(I534*H534,2)</f>
        <v>0</v>
      </c>
      <c r="BL534" s="18" t="s">
        <v>143</v>
      </c>
      <c r="BM534" s="216" t="s">
        <v>979</v>
      </c>
    </row>
    <row r="535" s="2" customFormat="1">
      <c r="A535" s="39"/>
      <c r="B535" s="40"/>
      <c r="C535" s="41"/>
      <c r="D535" s="218" t="s">
        <v>127</v>
      </c>
      <c r="E535" s="41"/>
      <c r="F535" s="219" t="s">
        <v>980</v>
      </c>
      <c r="G535" s="41"/>
      <c r="H535" s="41"/>
      <c r="I535" s="220"/>
      <c r="J535" s="41"/>
      <c r="K535" s="41"/>
      <c r="L535" s="45"/>
      <c r="M535" s="221"/>
      <c r="N535" s="222"/>
      <c r="O535" s="85"/>
      <c r="P535" s="85"/>
      <c r="Q535" s="85"/>
      <c r="R535" s="85"/>
      <c r="S535" s="85"/>
      <c r="T535" s="86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T535" s="18" t="s">
        <v>127</v>
      </c>
      <c r="AU535" s="18" t="s">
        <v>83</v>
      </c>
    </row>
    <row r="536" s="2" customFormat="1">
      <c r="A536" s="39"/>
      <c r="B536" s="40"/>
      <c r="C536" s="41"/>
      <c r="D536" s="223" t="s">
        <v>129</v>
      </c>
      <c r="E536" s="41"/>
      <c r="F536" s="224" t="s">
        <v>981</v>
      </c>
      <c r="G536" s="41"/>
      <c r="H536" s="41"/>
      <c r="I536" s="220"/>
      <c r="J536" s="41"/>
      <c r="K536" s="41"/>
      <c r="L536" s="45"/>
      <c r="M536" s="221"/>
      <c r="N536" s="222"/>
      <c r="O536" s="85"/>
      <c r="P536" s="85"/>
      <c r="Q536" s="85"/>
      <c r="R536" s="85"/>
      <c r="S536" s="85"/>
      <c r="T536" s="86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129</v>
      </c>
      <c r="AU536" s="18" t="s">
        <v>83</v>
      </c>
    </row>
    <row r="537" s="13" customFormat="1">
      <c r="A537" s="13"/>
      <c r="B537" s="225"/>
      <c r="C537" s="226"/>
      <c r="D537" s="218" t="s">
        <v>131</v>
      </c>
      <c r="E537" s="227" t="s">
        <v>19</v>
      </c>
      <c r="F537" s="228" t="s">
        <v>982</v>
      </c>
      <c r="G537" s="226"/>
      <c r="H537" s="229">
        <v>242.22</v>
      </c>
      <c r="I537" s="230"/>
      <c r="J537" s="226"/>
      <c r="K537" s="226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131</v>
      </c>
      <c r="AU537" s="235" t="s">
        <v>83</v>
      </c>
      <c r="AV537" s="13" t="s">
        <v>83</v>
      </c>
      <c r="AW537" s="13" t="s">
        <v>35</v>
      </c>
      <c r="AX537" s="13" t="s">
        <v>81</v>
      </c>
      <c r="AY537" s="235" t="s">
        <v>117</v>
      </c>
    </row>
    <row r="538" s="2" customFormat="1" ht="24.15" customHeight="1">
      <c r="A538" s="39"/>
      <c r="B538" s="40"/>
      <c r="C538" s="205" t="s">
        <v>983</v>
      </c>
      <c r="D538" s="205" t="s">
        <v>120</v>
      </c>
      <c r="E538" s="206" t="s">
        <v>984</v>
      </c>
      <c r="F538" s="207" t="s">
        <v>985</v>
      </c>
      <c r="G538" s="208" t="s">
        <v>215</v>
      </c>
      <c r="H538" s="209">
        <v>158.16999999999999</v>
      </c>
      <c r="I538" s="210"/>
      <c r="J538" s="211">
        <f>ROUND(I538*H538,2)</f>
        <v>0</v>
      </c>
      <c r="K538" s="207" t="s">
        <v>124</v>
      </c>
      <c r="L538" s="45"/>
      <c r="M538" s="212" t="s">
        <v>19</v>
      </c>
      <c r="N538" s="213" t="s">
        <v>44</v>
      </c>
      <c r="O538" s="85"/>
      <c r="P538" s="214">
        <f>O538*H538</f>
        <v>0</v>
      </c>
      <c r="Q538" s="214">
        <v>2.0000000000000002E-05</v>
      </c>
      <c r="R538" s="214">
        <f>Q538*H538</f>
        <v>0.0031633999999999998</v>
      </c>
      <c r="S538" s="214">
        <v>0</v>
      </c>
      <c r="T538" s="215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16" t="s">
        <v>143</v>
      </c>
      <c r="AT538" s="216" t="s">
        <v>120</v>
      </c>
      <c r="AU538" s="216" t="s">
        <v>83</v>
      </c>
      <c r="AY538" s="18" t="s">
        <v>117</v>
      </c>
      <c r="BE538" s="217">
        <f>IF(N538="základní",J538,0)</f>
        <v>0</v>
      </c>
      <c r="BF538" s="217">
        <f>IF(N538="snížená",J538,0)</f>
        <v>0</v>
      </c>
      <c r="BG538" s="217">
        <f>IF(N538="zákl. přenesená",J538,0)</f>
        <v>0</v>
      </c>
      <c r="BH538" s="217">
        <f>IF(N538="sníž. přenesená",J538,0)</f>
        <v>0</v>
      </c>
      <c r="BI538" s="217">
        <f>IF(N538="nulová",J538,0)</f>
        <v>0</v>
      </c>
      <c r="BJ538" s="18" t="s">
        <v>81</v>
      </c>
      <c r="BK538" s="217">
        <f>ROUND(I538*H538,2)</f>
        <v>0</v>
      </c>
      <c r="BL538" s="18" t="s">
        <v>143</v>
      </c>
      <c r="BM538" s="216" t="s">
        <v>986</v>
      </c>
    </row>
    <row r="539" s="2" customFormat="1">
      <c r="A539" s="39"/>
      <c r="B539" s="40"/>
      <c r="C539" s="41"/>
      <c r="D539" s="218" t="s">
        <v>127</v>
      </c>
      <c r="E539" s="41"/>
      <c r="F539" s="219" t="s">
        <v>987</v>
      </c>
      <c r="G539" s="41"/>
      <c r="H539" s="41"/>
      <c r="I539" s="220"/>
      <c r="J539" s="41"/>
      <c r="K539" s="41"/>
      <c r="L539" s="45"/>
      <c r="M539" s="221"/>
      <c r="N539" s="222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127</v>
      </c>
      <c r="AU539" s="18" t="s">
        <v>83</v>
      </c>
    </row>
    <row r="540" s="2" customFormat="1">
      <c r="A540" s="39"/>
      <c r="B540" s="40"/>
      <c r="C540" s="41"/>
      <c r="D540" s="223" t="s">
        <v>129</v>
      </c>
      <c r="E540" s="41"/>
      <c r="F540" s="224" t="s">
        <v>988</v>
      </c>
      <c r="G540" s="41"/>
      <c r="H540" s="41"/>
      <c r="I540" s="220"/>
      <c r="J540" s="41"/>
      <c r="K540" s="41"/>
      <c r="L540" s="45"/>
      <c r="M540" s="221"/>
      <c r="N540" s="222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129</v>
      </c>
      <c r="AU540" s="18" t="s">
        <v>83</v>
      </c>
    </row>
    <row r="541" s="13" customFormat="1">
      <c r="A541" s="13"/>
      <c r="B541" s="225"/>
      <c r="C541" s="226"/>
      <c r="D541" s="218" t="s">
        <v>131</v>
      </c>
      <c r="E541" s="227" t="s">
        <v>19</v>
      </c>
      <c r="F541" s="228" t="s">
        <v>348</v>
      </c>
      <c r="G541" s="226"/>
      <c r="H541" s="229">
        <v>158.16999999999999</v>
      </c>
      <c r="I541" s="230"/>
      <c r="J541" s="226"/>
      <c r="K541" s="226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131</v>
      </c>
      <c r="AU541" s="235" t="s">
        <v>83</v>
      </c>
      <c r="AV541" s="13" t="s">
        <v>83</v>
      </c>
      <c r="AW541" s="13" t="s">
        <v>35</v>
      </c>
      <c r="AX541" s="13" t="s">
        <v>81</v>
      </c>
      <c r="AY541" s="235" t="s">
        <v>117</v>
      </c>
    </row>
    <row r="542" s="2" customFormat="1" ht="24.15" customHeight="1">
      <c r="A542" s="39"/>
      <c r="B542" s="40"/>
      <c r="C542" s="205" t="s">
        <v>989</v>
      </c>
      <c r="D542" s="205" t="s">
        <v>120</v>
      </c>
      <c r="E542" s="206" t="s">
        <v>990</v>
      </c>
      <c r="F542" s="207" t="s">
        <v>991</v>
      </c>
      <c r="G542" s="208" t="s">
        <v>215</v>
      </c>
      <c r="H542" s="209">
        <v>50.5</v>
      </c>
      <c r="I542" s="210"/>
      <c r="J542" s="211">
        <f>ROUND(I542*H542,2)</f>
        <v>0</v>
      </c>
      <c r="K542" s="207" t="s">
        <v>124</v>
      </c>
      <c r="L542" s="45"/>
      <c r="M542" s="212" t="s">
        <v>19</v>
      </c>
      <c r="N542" s="213" t="s">
        <v>44</v>
      </c>
      <c r="O542" s="85"/>
      <c r="P542" s="214">
        <f>O542*H542</f>
        <v>0</v>
      </c>
      <c r="Q542" s="214">
        <v>0.00023000000000000001</v>
      </c>
      <c r="R542" s="214">
        <f>Q542*H542</f>
        <v>0.011615</v>
      </c>
      <c r="S542" s="214">
        <v>0</v>
      </c>
      <c r="T542" s="215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16" t="s">
        <v>143</v>
      </c>
      <c r="AT542" s="216" t="s">
        <v>120</v>
      </c>
      <c r="AU542" s="216" t="s">
        <v>83</v>
      </c>
      <c r="AY542" s="18" t="s">
        <v>117</v>
      </c>
      <c r="BE542" s="217">
        <f>IF(N542="základní",J542,0)</f>
        <v>0</v>
      </c>
      <c r="BF542" s="217">
        <f>IF(N542="snížená",J542,0)</f>
        <v>0</v>
      </c>
      <c r="BG542" s="217">
        <f>IF(N542="zákl. přenesená",J542,0)</f>
        <v>0</v>
      </c>
      <c r="BH542" s="217">
        <f>IF(N542="sníž. přenesená",J542,0)</f>
        <v>0</v>
      </c>
      <c r="BI542" s="217">
        <f>IF(N542="nulová",J542,0)</f>
        <v>0</v>
      </c>
      <c r="BJ542" s="18" t="s">
        <v>81</v>
      </c>
      <c r="BK542" s="217">
        <f>ROUND(I542*H542,2)</f>
        <v>0</v>
      </c>
      <c r="BL542" s="18" t="s">
        <v>143</v>
      </c>
      <c r="BM542" s="216" t="s">
        <v>992</v>
      </c>
    </row>
    <row r="543" s="2" customFormat="1">
      <c r="A543" s="39"/>
      <c r="B543" s="40"/>
      <c r="C543" s="41"/>
      <c r="D543" s="218" t="s">
        <v>127</v>
      </c>
      <c r="E543" s="41"/>
      <c r="F543" s="219" t="s">
        <v>993</v>
      </c>
      <c r="G543" s="41"/>
      <c r="H543" s="41"/>
      <c r="I543" s="220"/>
      <c r="J543" s="41"/>
      <c r="K543" s="41"/>
      <c r="L543" s="45"/>
      <c r="M543" s="221"/>
      <c r="N543" s="222"/>
      <c r="O543" s="85"/>
      <c r="P543" s="85"/>
      <c r="Q543" s="85"/>
      <c r="R543" s="85"/>
      <c r="S543" s="85"/>
      <c r="T543" s="86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127</v>
      </c>
      <c r="AU543" s="18" t="s">
        <v>83</v>
      </c>
    </row>
    <row r="544" s="2" customFormat="1">
      <c r="A544" s="39"/>
      <c r="B544" s="40"/>
      <c r="C544" s="41"/>
      <c r="D544" s="223" t="s">
        <v>129</v>
      </c>
      <c r="E544" s="41"/>
      <c r="F544" s="224" t="s">
        <v>994</v>
      </c>
      <c r="G544" s="41"/>
      <c r="H544" s="41"/>
      <c r="I544" s="220"/>
      <c r="J544" s="41"/>
      <c r="K544" s="41"/>
      <c r="L544" s="45"/>
      <c r="M544" s="221"/>
      <c r="N544" s="222"/>
      <c r="O544" s="85"/>
      <c r="P544" s="85"/>
      <c r="Q544" s="85"/>
      <c r="R544" s="85"/>
      <c r="S544" s="85"/>
      <c r="T544" s="86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129</v>
      </c>
      <c r="AU544" s="18" t="s">
        <v>83</v>
      </c>
    </row>
    <row r="545" s="2" customFormat="1" ht="24.15" customHeight="1">
      <c r="A545" s="39"/>
      <c r="B545" s="40"/>
      <c r="C545" s="205" t="s">
        <v>995</v>
      </c>
      <c r="D545" s="205" t="s">
        <v>120</v>
      </c>
      <c r="E545" s="206" t="s">
        <v>996</v>
      </c>
      <c r="F545" s="207" t="s">
        <v>997</v>
      </c>
      <c r="G545" s="208" t="s">
        <v>215</v>
      </c>
      <c r="H545" s="209">
        <v>50.5</v>
      </c>
      <c r="I545" s="210"/>
      <c r="J545" s="211">
        <f>ROUND(I545*H545,2)</f>
        <v>0</v>
      </c>
      <c r="K545" s="207" t="s">
        <v>124</v>
      </c>
      <c r="L545" s="45"/>
      <c r="M545" s="212" t="s">
        <v>19</v>
      </c>
      <c r="N545" s="213" t="s">
        <v>44</v>
      </c>
      <c r="O545" s="85"/>
      <c r="P545" s="214">
        <f>O545*H545</f>
        <v>0</v>
      </c>
      <c r="Q545" s="214">
        <v>1.0000000000000001E-05</v>
      </c>
      <c r="R545" s="214">
        <f>Q545*H545</f>
        <v>0.00050500000000000002</v>
      </c>
      <c r="S545" s="214">
        <v>0</v>
      </c>
      <c r="T545" s="215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16" t="s">
        <v>143</v>
      </c>
      <c r="AT545" s="216" t="s">
        <v>120</v>
      </c>
      <c r="AU545" s="216" t="s">
        <v>83</v>
      </c>
      <c r="AY545" s="18" t="s">
        <v>117</v>
      </c>
      <c r="BE545" s="217">
        <f>IF(N545="základní",J545,0)</f>
        <v>0</v>
      </c>
      <c r="BF545" s="217">
        <f>IF(N545="snížená",J545,0)</f>
        <v>0</v>
      </c>
      <c r="BG545" s="217">
        <f>IF(N545="zákl. přenesená",J545,0)</f>
        <v>0</v>
      </c>
      <c r="BH545" s="217">
        <f>IF(N545="sníž. přenesená",J545,0)</f>
        <v>0</v>
      </c>
      <c r="BI545" s="217">
        <f>IF(N545="nulová",J545,0)</f>
        <v>0</v>
      </c>
      <c r="BJ545" s="18" t="s">
        <v>81</v>
      </c>
      <c r="BK545" s="217">
        <f>ROUND(I545*H545,2)</f>
        <v>0</v>
      </c>
      <c r="BL545" s="18" t="s">
        <v>143</v>
      </c>
      <c r="BM545" s="216" t="s">
        <v>998</v>
      </c>
    </row>
    <row r="546" s="2" customFormat="1">
      <c r="A546" s="39"/>
      <c r="B546" s="40"/>
      <c r="C546" s="41"/>
      <c r="D546" s="218" t="s">
        <v>127</v>
      </c>
      <c r="E546" s="41"/>
      <c r="F546" s="219" t="s">
        <v>999</v>
      </c>
      <c r="G546" s="41"/>
      <c r="H546" s="41"/>
      <c r="I546" s="220"/>
      <c r="J546" s="41"/>
      <c r="K546" s="41"/>
      <c r="L546" s="45"/>
      <c r="M546" s="221"/>
      <c r="N546" s="222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127</v>
      </c>
      <c r="AU546" s="18" t="s">
        <v>83</v>
      </c>
    </row>
    <row r="547" s="2" customFormat="1">
      <c r="A547" s="39"/>
      <c r="B547" s="40"/>
      <c r="C547" s="41"/>
      <c r="D547" s="223" t="s">
        <v>129</v>
      </c>
      <c r="E547" s="41"/>
      <c r="F547" s="224" t="s">
        <v>1000</v>
      </c>
      <c r="G547" s="41"/>
      <c r="H547" s="41"/>
      <c r="I547" s="220"/>
      <c r="J547" s="41"/>
      <c r="K547" s="41"/>
      <c r="L547" s="45"/>
      <c r="M547" s="221"/>
      <c r="N547" s="222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129</v>
      </c>
      <c r="AU547" s="18" t="s">
        <v>83</v>
      </c>
    </row>
    <row r="548" s="13" customFormat="1">
      <c r="A548" s="13"/>
      <c r="B548" s="225"/>
      <c r="C548" s="226"/>
      <c r="D548" s="218" t="s">
        <v>131</v>
      </c>
      <c r="E548" s="227" t="s">
        <v>19</v>
      </c>
      <c r="F548" s="228" t="s">
        <v>355</v>
      </c>
      <c r="G548" s="226"/>
      <c r="H548" s="229">
        <v>45.5</v>
      </c>
      <c r="I548" s="230"/>
      <c r="J548" s="226"/>
      <c r="K548" s="226"/>
      <c r="L548" s="231"/>
      <c r="M548" s="232"/>
      <c r="N548" s="233"/>
      <c r="O548" s="233"/>
      <c r="P548" s="233"/>
      <c r="Q548" s="233"/>
      <c r="R548" s="233"/>
      <c r="S548" s="233"/>
      <c r="T548" s="23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5" t="s">
        <v>131</v>
      </c>
      <c r="AU548" s="235" t="s">
        <v>83</v>
      </c>
      <c r="AV548" s="13" t="s">
        <v>83</v>
      </c>
      <c r="AW548" s="13" t="s">
        <v>35</v>
      </c>
      <c r="AX548" s="13" t="s">
        <v>73</v>
      </c>
      <c r="AY548" s="235" t="s">
        <v>117</v>
      </c>
    </row>
    <row r="549" s="13" customFormat="1">
      <c r="A549" s="13"/>
      <c r="B549" s="225"/>
      <c r="C549" s="226"/>
      <c r="D549" s="218" t="s">
        <v>131</v>
      </c>
      <c r="E549" s="227" t="s">
        <v>19</v>
      </c>
      <c r="F549" s="228" t="s">
        <v>149</v>
      </c>
      <c r="G549" s="226"/>
      <c r="H549" s="229">
        <v>5</v>
      </c>
      <c r="I549" s="230"/>
      <c r="J549" s="226"/>
      <c r="K549" s="226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131</v>
      </c>
      <c r="AU549" s="235" t="s">
        <v>83</v>
      </c>
      <c r="AV549" s="13" t="s">
        <v>83</v>
      </c>
      <c r="AW549" s="13" t="s">
        <v>35</v>
      </c>
      <c r="AX549" s="13" t="s">
        <v>73</v>
      </c>
      <c r="AY549" s="235" t="s">
        <v>117</v>
      </c>
    </row>
    <row r="550" s="14" customFormat="1">
      <c r="A550" s="14"/>
      <c r="B550" s="246"/>
      <c r="C550" s="247"/>
      <c r="D550" s="218" t="s">
        <v>131</v>
      </c>
      <c r="E550" s="248" t="s">
        <v>19</v>
      </c>
      <c r="F550" s="249" t="s">
        <v>356</v>
      </c>
      <c r="G550" s="247"/>
      <c r="H550" s="250">
        <v>50.5</v>
      </c>
      <c r="I550" s="251"/>
      <c r="J550" s="247"/>
      <c r="K550" s="247"/>
      <c r="L550" s="252"/>
      <c r="M550" s="253"/>
      <c r="N550" s="254"/>
      <c r="O550" s="254"/>
      <c r="P550" s="254"/>
      <c r="Q550" s="254"/>
      <c r="R550" s="254"/>
      <c r="S550" s="254"/>
      <c r="T550" s="25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6" t="s">
        <v>131</v>
      </c>
      <c r="AU550" s="256" t="s">
        <v>83</v>
      </c>
      <c r="AV550" s="14" t="s">
        <v>143</v>
      </c>
      <c r="AW550" s="14" t="s">
        <v>35</v>
      </c>
      <c r="AX550" s="14" t="s">
        <v>81</v>
      </c>
      <c r="AY550" s="256" t="s">
        <v>117</v>
      </c>
    </row>
    <row r="551" s="2" customFormat="1" ht="24.15" customHeight="1">
      <c r="A551" s="39"/>
      <c r="B551" s="40"/>
      <c r="C551" s="205" t="s">
        <v>1001</v>
      </c>
      <c r="D551" s="205" t="s">
        <v>120</v>
      </c>
      <c r="E551" s="206" t="s">
        <v>1002</v>
      </c>
      <c r="F551" s="207" t="s">
        <v>1003</v>
      </c>
      <c r="G551" s="208" t="s">
        <v>227</v>
      </c>
      <c r="H551" s="209">
        <v>8</v>
      </c>
      <c r="I551" s="210"/>
      <c r="J551" s="211">
        <f>ROUND(I551*H551,2)</f>
        <v>0</v>
      </c>
      <c r="K551" s="207" t="s">
        <v>124</v>
      </c>
      <c r="L551" s="45"/>
      <c r="M551" s="212" t="s">
        <v>19</v>
      </c>
      <c r="N551" s="213" t="s">
        <v>44</v>
      </c>
      <c r="O551" s="85"/>
      <c r="P551" s="214">
        <f>O551*H551</f>
        <v>0</v>
      </c>
      <c r="Q551" s="214">
        <v>0.017770000000000001</v>
      </c>
      <c r="R551" s="214">
        <f>Q551*H551</f>
        <v>0.14216000000000001</v>
      </c>
      <c r="S551" s="214">
        <v>0</v>
      </c>
      <c r="T551" s="215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16" t="s">
        <v>143</v>
      </c>
      <c r="AT551" s="216" t="s">
        <v>120</v>
      </c>
      <c r="AU551" s="216" t="s">
        <v>83</v>
      </c>
      <c r="AY551" s="18" t="s">
        <v>117</v>
      </c>
      <c r="BE551" s="217">
        <f>IF(N551="základní",J551,0)</f>
        <v>0</v>
      </c>
      <c r="BF551" s="217">
        <f>IF(N551="snížená",J551,0)</f>
        <v>0</v>
      </c>
      <c r="BG551" s="217">
        <f>IF(N551="zákl. přenesená",J551,0)</f>
        <v>0</v>
      </c>
      <c r="BH551" s="217">
        <f>IF(N551="sníž. přenesená",J551,0)</f>
        <v>0</v>
      </c>
      <c r="BI551" s="217">
        <f>IF(N551="nulová",J551,0)</f>
        <v>0</v>
      </c>
      <c r="BJ551" s="18" t="s">
        <v>81</v>
      </c>
      <c r="BK551" s="217">
        <f>ROUND(I551*H551,2)</f>
        <v>0</v>
      </c>
      <c r="BL551" s="18" t="s">
        <v>143</v>
      </c>
      <c r="BM551" s="216" t="s">
        <v>1004</v>
      </c>
    </row>
    <row r="552" s="2" customFormat="1">
      <c r="A552" s="39"/>
      <c r="B552" s="40"/>
      <c r="C552" s="41"/>
      <c r="D552" s="218" t="s">
        <v>127</v>
      </c>
      <c r="E552" s="41"/>
      <c r="F552" s="219" t="s">
        <v>1005</v>
      </c>
      <c r="G552" s="41"/>
      <c r="H552" s="41"/>
      <c r="I552" s="220"/>
      <c r="J552" s="41"/>
      <c r="K552" s="41"/>
      <c r="L552" s="45"/>
      <c r="M552" s="221"/>
      <c r="N552" s="222"/>
      <c r="O552" s="85"/>
      <c r="P552" s="85"/>
      <c r="Q552" s="85"/>
      <c r="R552" s="85"/>
      <c r="S552" s="85"/>
      <c r="T552" s="86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127</v>
      </c>
      <c r="AU552" s="18" t="s">
        <v>83</v>
      </c>
    </row>
    <row r="553" s="2" customFormat="1">
      <c r="A553" s="39"/>
      <c r="B553" s="40"/>
      <c r="C553" s="41"/>
      <c r="D553" s="223" t="s">
        <v>129</v>
      </c>
      <c r="E553" s="41"/>
      <c r="F553" s="224" t="s">
        <v>1006</v>
      </c>
      <c r="G553" s="41"/>
      <c r="H553" s="41"/>
      <c r="I553" s="220"/>
      <c r="J553" s="41"/>
      <c r="K553" s="41"/>
      <c r="L553" s="45"/>
      <c r="M553" s="221"/>
      <c r="N553" s="222"/>
      <c r="O553" s="85"/>
      <c r="P553" s="85"/>
      <c r="Q553" s="85"/>
      <c r="R553" s="85"/>
      <c r="S553" s="85"/>
      <c r="T553" s="86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129</v>
      </c>
      <c r="AU553" s="18" t="s">
        <v>83</v>
      </c>
    </row>
    <row r="554" s="2" customFormat="1" ht="24.15" customHeight="1">
      <c r="A554" s="39"/>
      <c r="B554" s="40"/>
      <c r="C554" s="236" t="s">
        <v>1007</v>
      </c>
      <c r="D554" s="236" t="s">
        <v>133</v>
      </c>
      <c r="E554" s="237" t="s">
        <v>1008</v>
      </c>
      <c r="F554" s="238" t="s">
        <v>1009</v>
      </c>
      <c r="G554" s="239" t="s">
        <v>227</v>
      </c>
      <c r="H554" s="240">
        <v>5</v>
      </c>
      <c r="I554" s="241"/>
      <c r="J554" s="242">
        <f>ROUND(I554*H554,2)</f>
        <v>0</v>
      </c>
      <c r="K554" s="238" t="s">
        <v>124</v>
      </c>
      <c r="L554" s="243"/>
      <c r="M554" s="244" t="s">
        <v>19</v>
      </c>
      <c r="N554" s="245" t="s">
        <v>44</v>
      </c>
      <c r="O554" s="85"/>
      <c r="P554" s="214">
        <f>O554*H554</f>
        <v>0</v>
      </c>
      <c r="Q554" s="214">
        <v>0.012250000000000001</v>
      </c>
      <c r="R554" s="214">
        <f>Q554*H554</f>
        <v>0.061249999999999999</v>
      </c>
      <c r="S554" s="214">
        <v>0</v>
      </c>
      <c r="T554" s="215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16" t="s">
        <v>169</v>
      </c>
      <c r="AT554" s="216" t="s">
        <v>133</v>
      </c>
      <c r="AU554" s="216" t="s">
        <v>83</v>
      </c>
      <c r="AY554" s="18" t="s">
        <v>117</v>
      </c>
      <c r="BE554" s="217">
        <f>IF(N554="základní",J554,0)</f>
        <v>0</v>
      </c>
      <c r="BF554" s="217">
        <f>IF(N554="snížená",J554,0)</f>
        <v>0</v>
      </c>
      <c r="BG554" s="217">
        <f>IF(N554="zákl. přenesená",J554,0)</f>
        <v>0</v>
      </c>
      <c r="BH554" s="217">
        <f>IF(N554="sníž. přenesená",J554,0)</f>
        <v>0</v>
      </c>
      <c r="BI554" s="217">
        <f>IF(N554="nulová",J554,0)</f>
        <v>0</v>
      </c>
      <c r="BJ554" s="18" t="s">
        <v>81</v>
      </c>
      <c r="BK554" s="217">
        <f>ROUND(I554*H554,2)</f>
        <v>0</v>
      </c>
      <c r="BL554" s="18" t="s">
        <v>143</v>
      </c>
      <c r="BM554" s="216" t="s">
        <v>1010</v>
      </c>
    </row>
    <row r="555" s="2" customFormat="1">
      <c r="A555" s="39"/>
      <c r="B555" s="40"/>
      <c r="C555" s="41"/>
      <c r="D555" s="218" t="s">
        <v>127</v>
      </c>
      <c r="E555" s="41"/>
      <c r="F555" s="219" t="s">
        <v>1009</v>
      </c>
      <c r="G555" s="41"/>
      <c r="H555" s="41"/>
      <c r="I555" s="220"/>
      <c r="J555" s="41"/>
      <c r="K555" s="41"/>
      <c r="L555" s="45"/>
      <c r="M555" s="221"/>
      <c r="N555" s="222"/>
      <c r="O555" s="85"/>
      <c r="P555" s="85"/>
      <c r="Q555" s="85"/>
      <c r="R555" s="85"/>
      <c r="S555" s="85"/>
      <c r="T555" s="86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127</v>
      </c>
      <c r="AU555" s="18" t="s">
        <v>83</v>
      </c>
    </row>
    <row r="556" s="2" customFormat="1" ht="24.15" customHeight="1">
      <c r="A556" s="39"/>
      <c r="B556" s="40"/>
      <c r="C556" s="236" t="s">
        <v>1011</v>
      </c>
      <c r="D556" s="236" t="s">
        <v>133</v>
      </c>
      <c r="E556" s="237" t="s">
        <v>1012</v>
      </c>
      <c r="F556" s="238" t="s">
        <v>1013</v>
      </c>
      <c r="G556" s="239" t="s">
        <v>227</v>
      </c>
      <c r="H556" s="240">
        <v>2</v>
      </c>
      <c r="I556" s="241"/>
      <c r="J556" s="242">
        <f>ROUND(I556*H556,2)</f>
        <v>0</v>
      </c>
      <c r="K556" s="238" t="s">
        <v>124</v>
      </c>
      <c r="L556" s="243"/>
      <c r="M556" s="244" t="s">
        <v>19</v>
      </c>
      <c r="N556" s="245" t="s">
        <v>44</v>
      </c>
      <c r="O556" s="85"/>
      <c r="P556" s="214">
        <f>O556*H556</f>
        <v>0</v>
      </c>
      <c r="Q556" s="214">
        <v>0.01272</v>
      </c>
      <c r="R556" s="214">
        <f>Q556*H556</f>
        <v>0.025440000000000001</v>
      </c>
      <c r="S556" s="214">
        <v>0</v>
      </c>
      <c r="T556" s="215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16" t="s">
        <v>169</v>
      </c>
      <c r="AT556" s="216" t="s">
        <v>133</v>
      </c>
      <c r="AU556" s="216" t="s">
        <v>83</v>
      </c>
      <c r="AY556" s="18" t="s">
        <v>117</v>
      </c>
      <c r="BE556" s="217">
        <f>IF(N556="základní",J556,0)</f>
        <v>0</v>
      </c>
      <c r="BF556" s="217">
        <f>IF(N556="snížená",J556,0)</f>
        <v>0</v>
      </c>
      <c r="BG556" s="217">
        <f>IF(N556="zákl. přenesená",J556,0)</f>
        <v>0</v>
      </c>
      <c r="BH556" s="217">
        <f>IF(N556="sníž. přenesená",J556,0)</f>
        <v>0</v>
      </c>
      <c r="BI556" s="217">
        <f>IF(N556="nulová",J556,0)</f>
        <v>0</v>
      </c>
      <c r="BJ556" s="18" t="s">
        <v>81</v>
      </c>
      <c r="BK556" s="217">
        <f>ROUND(I556*H556,2)</f>
        <v>0</v>
      </c>
      <c r="BL556" s="18" t="s">
        <v>143</v>
      </c>
      <c r="BM556" s="216" t="s">
        <v>1014</v>
      </c>
    </row>
    <row r="557" s="2" customFormat="1">
      <c r="A557" s="39"/>
      <c r="B557" s="40"/>
      <c r="C557" s="41"/>
      <c r="D557" s="218" t="s">
        <v>127</v>
      </c>
      <c r="E557" s="41"/>
      <c r="F557" s="219" t="s">
        <v>1013</v>
      </c>
      <c r="G557" s="41"/>
      <c r="H557" s="41"/>
      <c r="I557" s="220"/>
      <c r="J557" s="41"/>
      <c r="K557" s="41"/>
      <c r="L557" s="45"/>
      <c r="M557" s="221"/>
      <c r="N557" s="222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127</v>
      </c>
      <c r="AU557" s="18" t="s">
        <v>83</v>
      </c>
    </row>
    <row r="558" s="2" customFormat="1" ht="24.15" customHeight="1">
      <c r="A558" s="39"/>
      <c r="B558" s="40"/>
      <c r="C558" s="236" t="s">
        <v>1015</v>
      </c>
      <c r="D558" s="236" t="s">
        <v>133</v>
      </c>
      <c r="E558" s="237" t="s">
        <v>1016</v>
      </c>
      <c r="F558" s="238" t="s">
        <v>1017</v>
      </c>
      <c r="G558" s="239" t="s">
        <v>227</v>
      </c>
      <c r="H558" s="240">
        <v>1</v>
      </c>
      <c r="I558" s="241"/>
      <c r="J558" s="242">
        <f>ROUND(I558*H558,2)</f>
        <v>0</v>
      </c>
      <c r="K558" s="238" t="s">
        <v>124</v>
      </c>
      <c r="L558" s="243"/>
      <c r="M558" s="244" t="s">
        <v>19</v>
      </c>
      <c r="N558" s="245" t="s">
        <v>44</v>
      </c>
      <c r="O558" s="85"/>
      <c r="P558" s="214">
        <f>O558*H558</f>
        <v>0</v>
      </c>
      <c r="Q558" s="214">
        <v>0.01553</v>
      </c>
      <c r="R558" s="214">
        <f>Q558*H558</f>
        <v>0.01553</v>
      </c>
      <c r="S558" s="214">
        <v>0</v>
      </c>
      <c r="T558" s="215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16" t="s">
        <v>169</v>
      </c>
      <c r="AT558" s="216" t="s">
        <v>133</v>
      </c>
      <c r="AU558" s="216" t="s">
        <v>83</v>
      </c>
      <c r="AY558" s="18" t="s">
        <v>117</v>
      </c>
      <c r="BE558" s="217">
        <f>IF(N558="základní",J558,0)</f>
        <v>0</v>
      </c>
      <c r="BF558" s="217">
        <f>IF(N558="snížená",J558,0)</f>
        <v>0</v>
      </c>
      <c r="BG558" s="217">
        <f>IF(N558="zákl. přenesená",J558,0)</f>
        <v>0</v>
      </c>
      <c r="BH558" s="217">
        <f>IF(N558="sníž. přenesená",J558,0)</f>
        <v>0</v>
      </c>
      <c r="BI558" s="217">
        <f>IF(N558="nulová",J558,0)</f>
        <v>0</v>
      </c>
      <c r="BJ558" s="18" t="s">
        <v>81</v>
      </c>
      <c r="BK558" s="217">
        <f>ROUND(I558*H558,2)</f>
        <v>0</v>
      </c>
      <c r="BL558" s="18" t="s">
        <v>143</v>
      </c>
      <c r="BM558" s="216" t="s">
        <v>1018</v>
      </c>
    </row>
    <row r="559" s="2" customFormat="1">
      <c r="A559" s="39"/>
      <c r="B559" s="40"/>
      <c r="C559" s="41"/>
      <c r="D559" s="218" t="s">
        <v>127</v>
      </c>
      <c r="E559" s="41"/>
      <c r="F559" s="219" t="s">
        <v>1017</v>
      </c>
      <c r="G559" s="41"/>
      <c r="H559" s="41"/>
      <c r="I559" s="220"/>
      <c r="J559" s="41"/>
      <c r="K559" s="41"/>
      <c r="L559" s="45"/>
      <c r="M559" s="221"/>
      <c r="N559" s="222"/>
      <c r="O559" s="85"/>
      <c r="P559" s="85"/>
      <c r="Q559" s="85"/>
      <c r="R559" s="85"/>
      <c r="S559" s="85"/>
      <c r="T559" s="86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127</v>
      </c>
      <c r="AU559" s="18" t="s">
        <v>83</v>
      </c>
    </row>
    <row r="560" s="12" customFormat="1" ht="22.8" customHeight="1">
      <c r="A560" s="12"/>
      <c r="B560" s="189"/>
      <c r="C560" s="190"/>
      <c r="D560" s="191" t="s">
        <v>72</v>
      </c>
      <c r="E560" s="203" t="s">
        <v>175</v>
      </c>
      <c r="F560" s="203" t="s">
        <v>1019</v>
      </c>
      <c r="G560" s="190"/>
      <c r="H560" s="190"/>
      <c r="I560" s="193"/>
      <c r="J560" s="204">
        <f>BK560</f>
        <v>0</v>
      </c>
      <c r="K560" s="190"/>
      <c r="L560" s="195"/>
      <c r="M560" s="196"/>
      <c r="N560" s="197"/>
      <c r="O560" s="197"/>
      <c r="P560" s="198">
        <f>SUM(P561:P692)</f>
        <v>0</v>
      </c>
      <c r="Q560" s="197"/>
      <c r="R560" s="198">
        <f>SUM(R561:R692)</f>
        <v>0.93732780000000016</v>
      </c>
      <c r="S560" s="197"/>
      <c r="T560" s="199">
        <f>SUM(T561:T692)</f>
        <v>126.50809699999999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00" t="s">
        <v>81</v>
      </c>
      <c r="AT560" s="201" t="s">
        <v>72</v>
      </c>
      <c r="AU560" s="201" t="s">
        <v>81</v>
      </c>
      <c r="AY560" s="200" t="s">
        <v>117</v>
      </c>
      <c r="BK560" s="202">
        <f>SUM(BK561:BK692)</f>
        <v>0</v>
      </c>
    </row>
    <row r="561" s="2" customFormat="1" ht="33" customHeight="1">
      <c r="A561" s="39"/>
      <c r="B561" s="40"/>
      <c r="C561" s="205" t="s">
        <v>1020</v>
      </c>
      <c r="D561" s="205" t="s">
        <v>120</v>
      </c>
      <c r="E561" s="206" t="s">
        <v>1021</v>
      </c>
      <c r="F561" s="207" t="s">
        <v>1022</v>
      </c>
      <c r="G561" s="208" t="s">
        <v>215</v>
      </c>
      <c r="H561" s="209">
        <v>5.2000000000000002</v>
      </c>
      <c r="I561" s="210"/>
      <c r="J561" s="211">
        <f>ROUND(I561*H561,2)</f>
        <v>0</v>
      </c>
      <c r="K561" s="207" t="s">
        <v>124</v>
      </c>
      <c r="L561" s="45"/>
      <c r="M561" s="212" t="s">
        <v>19</v>
      </c>
      <c r="N561" s="213" t="s">
        <v>44</v>
      </c>
      <c r="O561" s="85"/>
      <c r="P561" s="214">
        <f>O561*H561</f>
        <v>0</v>
      </c>
      <c r="Q561" s="214">
        <v>0.1295</v>
      </c>
      <c r="R561" s="214">
        <f>Q561*H561</f>
        <v>0.6734</v>
      </c>
      <c r="S561" s="214">
        <v>0</v>
      </c>
      <c r="T561" s="215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16" t="s">
        <v>143</v>
      </c>
      <c r="AT561" s="216" t="s">
        <v>120</v>
      </c>
      <c r="AU561" s="216" t="s">
        <v>83</v>
      </c>
      <c r="AY561" s="18" t="s">
        <v>117</v>
      </c>
      <c r="BE561" s="217">
        <f>IF(N561="základní",J561,0)</f>
        <v>0</v>
      </c>
      <c r="BF561" s="217">
        <f>IF(N561="snížená",J561,0)</f>
        <v>0</v>
      </c>
      <c r="BG561" s="217">
        <f>IF(N561="zákl. přenesená",J561,0)</f>
        <v>0</v>
      </c>
      <c r="BH561" s="217">
        <f>IF(N561="sníž. přenesená",J561,0)</f>
        <v>0</v>
      </c>
      <c r="BI561" s="217">
        <f>IF(N561="nulová",J561,0)</f>
        <v>0</v>
      </c>
      <c r="BJ561" s="18" t="s">
        <v>81</v>
      </c>
      <c r="BK561" s="217">
        <f>ROUND(I561*H561,2)</f>
        <v>0</v>
      </c>
      <c r="BL561" s="18" t="s">
        <v>143</v>
      </c>
      <c r="BM561" s="216" t="s">
        <v>1023</v>
      </c>
    </row>
    <row r="562" s="2" customFormat="1">
      <c r="A562" s="39"/>
      <c r="B562" s="40"/>
      <c r="C562" s="41"/>
      <c r="D562" s="218" t="s">
        <v>127</v>
      </c>
      <c r="E562" s="41"/>
      <c r="F562" s="219" t="s">
        <v>1024</v>
      </c>
      <c r="G562" s="41"/>
      <c r="H562" s="41"/>
      <c r="I562" s="220"/>
      <c r="J562" s="41"/>
      <c r="K562" s="41"/>
      <c r="L562" s="45"/>
      <c r="M562" s="221"/>
      <c r="N562" s="222"/>
      <c r="O562" s="85"/>
      <c r="P562" s="85"/>
      <c r="Q562" s="85"/>
      <c r="R562" s="85"/>
      <c r="S562" s="85"/>
      <c r="T562" s="86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127</v>
      </c>
      <c r="AU562" s="18" t="s">
        <v>83</v>
      </c>
    </row>
    <row r="563" s="2" customFormat="1">
      <c r="A563" s="39"/>
      <c r="B563" s="40"/>
      <c r="C563" s="41"/>
      <c r="D563" s="223" t="s">
        <v>129</v>
      </c>
      <c r="E563" s="41"/>
      <c r="F563" s="224" t="s">
        <v>1025</v>
      </c>
      <c r="G563" s="41"/>
      <c r="H563" s="41"/>
      <c r="I563" s="220"/>
      <c r="J563" s="41"/>
      <c r="K563" s="41"/>
      <c r="L563" s="45"/>
      <c r="M563" s="221"/>
      <c r="N563" s="222"/>
      <c r="O563" s="85"/>
      <c r="P563" s="85"/>
      <c r="Q563" s="85"/>
      <c r="R563" s="85"/>
      <c r="S563" s="85"/>
      <c r="T563" s="86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129</v>
      </c>
      <c r="AU563" s="18" t="s">
        <v>83</v>
      </c>
    </row>
    <row r="564" s="13" customFormat="1">
      <c r="A564" s="13"/>
      <c r="B564" s="225"/>
      <c r="C564" s="226"/>
      <c r="D564" s="218" t="s">
        <v>131</v>
      </c>
      <c r="E564" s="227" t="s">
        <v>19</v>
      </c>
      <c r="F564" s="228" t="s">
        <v>1026</v>
      </c>
      <c r="G564" s="226"/>
      <c r="H564" s="229">
        <v>5.2000000000000002</v>
      </c>
      <c r="I564" s="230"/>
      <c r="J564" s="226"/>
      <c r="K564" s="226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131</v>
      </c>
      <c r="AU564" s="235" t="s">
        <v>83</v>
      </c>
      <c r="AV564" s="13" t="s">
        <v>83</v>
      </c>
      <c r="AW564" s="13" t="s">
        <v>35</v>
      </c>
      <c r="AX564" s="13" t="s">
        <v>81</v>
      </c>
      <c r="AY564" s="235" t="s">
        <v>117</v>
      </c>
    </row>
    <row r="565" s="2" customFormat="1" ht="16.5" customHeight="1">
      <c r="A565" s="39"/>
      <c r="B565" s="40"/>
      <c r="C565" s="236" t="s">
        <v>1027</v>
      </c>
      <c r="D565" s="236" t="s">
        <v>133</v>
      </c>
      <c r="E565" s="237" t="s">
        <v>1028</v>
      </c>
      <c r="F565" s="238" t="s">
        <v>1029</v>
      </c>
      <c r="G565" s="239" t="s">
        <v>215</v>
      </c>
      <c r="H565" s="240">
        <v>5.3040000000000003</v>
      </c>
      <c r="I565" s="241"/>
      <c r="J565" s="242">
        <f>ROUND(I565*H565,2)</f>
        <v>0</v>
      </c>
      <c r="K565" s="238" t="s">
        <v>124</v>
      </c>
      <c r="L565" s="243"/>
      <c r="M565" s="244" t="s">
        <v>19</v>
      </c>
      <c r="N565" s="245" t="s">
        <v>44</v>
      </c>
      <c r="O565" s="85"/>
      <c r="P565" s="214">
        <f>O565*H565</f>
        <v>0</v>
      </c>
      <c r="Q565" s="214">
        <v>0.033500000000000002</v>
      </c>
      <c r="R565" s="214">
        <f>Q565*H565</f>
        <v>0.17768400000000001</v>
      </c>
      <c r="S565" s="214">
        <v>0</v>
      </c>
      <c r="T565" s="215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16" t="s">
        <v>169</v>
      </c>
      <c r="AT565" s="216" t="s">
        <v>133</v>
      </c>
      <c r="AU565" s="216" t="s">
        <v>83</v>
      </c>
      <c r="AY565" s="18" t="s">
        <v>117</v>
      </c>
      <c r="BE565" s="217">
        <f>IF(N565="základní",J565,0)</f>
        <v>0</v>
      </c>
      <c r="BF565" s="217">
        <f>IF(N565="snížená",J565,0)</f>
        <v>0</v>
      </c>
      <c r="BG565" s="217">
        <f>IF(N565="zákl. přenesená",J565,0)</f>
        <v>0</v>
      </c>
      <c r="BH565" s="217">
        <f>IF(N565="sníž. přenesená",J565,0)</f>
        <v>0</v>
      </c>
      <c r="BI565" s="217">
        <f>IF(N565="nulová",J565,0)</f>
        <v>0</v>
      </c>
      <c r="BJ565" s="18" t="s">
        <v>81</v>
      </c>
      <c r="BK565" s="217">
        <f>ROUND(I565*H565,2)</f>
        <v>0</v>
      </c>
      <c r="BL565" s="18" t="s">
        <v>143</v>
      </c>
      <c r="BM565" s="216" t="s">
        <v>1030</v>
      </c>
    </row>
    <row r="566" s="2" customFormat="1">
      <c r="A566" s="39"/>
      <c r="B566" s="40"/>
      <c r="C566" s="41"/>
      <c r="D566" s="218" t="s">
        <v>127</v>
      </c>
      <c r="E566" s="41"/>
      <c r="F566" s="219" t="s">
        <v>1029</v>
      </c>
      <c r="G566" s="41"/>
      <c r="H566" s="41"/>
      <c r="I566" s="220"/>
      <c r="J566" s="41"/>
      <c r="K566" s="41"/>
      <c r="L566" s="45"/>
      <c r="M566" s="221"/>
      <c r="N566" s="222"/>
      <c r="O566" s="85"/>
      <c r="P566" s="85"/>
      <c r="Q566" s="85"/>
      <c r="R566" s="85"/>
      <c r="S566" s="85"/>
      <c r="T566" s="86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127</v>
      </c>
      <c r="AU566" s="18" t="s">
        <v>83</v>
      </c>
    </row>
    <row r="567" s="13" customFormat="1">
      <c r="A567" s="13"/>
      <c r="B567" s="225"/>
      <c r="C567" s="226"/>
      <c r="D567" s="218" t="s">
        <v>131</v>
      </c>
      <c r="E567" s="226"/>
      <c r="F567" s="228" t="s">
        <v>1031</v>
      </c>
      <c r="G567" s="226"/>
      <c r="H567" s="229">
        <v>5.3040000000000003</v>
      </c>
      <c r="I567" s="230"/>
      <c r="J567" s="226"/>
      <c r="K567" s="226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131</v>
      </c>
      <c r="AU567" s="235" t="s">
        <v>83</v>
      </c>
      <c r="AV567" s="13" t="s">
        <v>83</v>
      </c>
      <c r="AW567" s="13" t="s">
        <v>4</v>
      </c>
      <c r="AX567" s="13" t="s">
        <v>81</v>
      </c>
      <c r="AY567" s="235" t="s">
        <v>117</v>
      </c>
    </row>
    <row r="568" s="2" customFormat="1" ht="33" customHeight="1">
      <c r="A568" s="39"/>
      <c r="B568" s="40"/>
      <c r="C568" s="205" t="s">
        <v>1032</v>
      </c>
      <c r="D568" s="205" t="s">
        <v>120</v>
      </c>
      <c r="E568" s="206" t="s">
        <v>1033</v>
      </c>
      <c r="F568" s="207" t="s">
        <v>1034</v>
      </c>
      <c r="G568" s="208" t="s">
        <v>123</v>
      </c>
      <c r="H568" s="209">
        <v>200.137</v>
      </c>
      <c r="I568" s="210"/>
      <c r="J568" s="211">
        <f>ROUND(I568*H568,2)</f>
        <v>0</v>
      </c>
      <c r="K568" s="207" t="s">
        <v>124</v>
      </c>
      <c r="L568" s="45"/>
      <c r="M568" s="212" t="s">
        <v>19</v>
      </c>
      <c r="N568" s="213" t="s">
        <v>44</v>
      </c>
      <c r="O568" s="85"/>
      <c r="P568" s="214">
        <f>O568*H568</f>
        <v>0</v>
      </c>
      <c r="Q568" s="214">
        <v>0</v>
      </c>
      <c r="R568" s="214">
        <f>Q568*H568</f>
        <v>0</v>
      </c>
      <c r="S568" s="214">
        <v>0</v>
      </c>
      <c r="T568" s="215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16" t="s">
        <v>143</v>
      </c>
      <c r="AT568" s="216" t="s">
        <v>120</v>
      </c>
      <c r="AU568" s="216" t="s">
        <v>83</v>
      </c>
      <c r="AY568" s="18" t="s">
        <v>117</v>
      </c>
      <c r="BE568" s="217">
        <f>IF(N568="základní",J568,0)</f>
        <v>0</v>
      </c>
      <c r="BF568" s="217">
        <f>IF(N568="snížená",J568,0)</f>
        <v>0</v>
      </c>
      <c r="BG568" s="217">
        <f>IF(N568="zákl. přenesená",J568,0)</f>
        <v>0</v>
      </c>
      <c r="BH568" s="217">
        <f>IF(N568="sníž. přenesená",J568,0)</f>
        <v>0</v>
      </c>
      <c r="BI568" s="217">
        <f>IF(N568="nulová",J568,0)</f>
        <v>0</v>
      </c>
      <c r="BJ568" s="18" t="s">
        <v>81</v>
      </c>
      <c r="BK568" s="217">
        <f>ROUND(I568*H568,2)</f>
        <v>0</v>
      </c>
      <c r="BL568" s="18" t="s">
        <v>143</v>
      </c>
      <c r="BM568" s="216" t="s">
        <v>1035</v>
      </c>
    </row>
    <row r="569" s="2" customFormat="1">
      <c r="A569" s="39"/>
      <c r="B569" s="40"/>
      <c r="C569" s="41"/>
      <c r="D569" s="218" t="s">
        <v>127</v>
      </c>
      <c r="E569" s="41"/>
      <c r="F569" s="219" t="s">
        <v>1036</v>
      </c>
      <c r="G569" s="41"/>
      <c r="H569" s="41"/>
      <c r="I569" s="220"/>
      <c r="J569" s="41"/>
      <c r="K569" s="41"/>
      <c r="L569" s="45"/>
      <c r="M569" s="221"/>
      <c r="N569" s="222"/>
      <c r="O569" s="85"/>
      <c r="P569" s="85"/>
      <c r="Q569" s="85"/>
      <c r="R569" s="85"/>
      <c r="S569" s="85"/>
      <c r="T569" s="86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127</v>
      </c>
      <c r="AU569" s="18" t="s">
        <v>83</v>
      </c>
    </row>
    <row r="570" s="2" customFormat="1">
      <c r="A570" s="39"/>
      <c r="B570" s="40"/>
      <c r="C570" s="41"/>
      <c r="D570" s="223" t="s">
        <v>129</v>
      </c>
      <c r="E570" s="41"/>
      <c r="F570" s="224" t="s">
        <v>1037</v>
      </c>
      <c r="G570" s="41"/>
      <c r="H570" s="41"/>
      <c r="I570" s="220"/>
      <c r="J570" s="41"/>
      <c r="K570" s="41"/>
      <c r="L570" s="45"/>
      <c r="M570" s="221"/>
      <c r="N570" s="222"/>
      <c r="O570" s="85"/>
      <c r="P570" s="85"/>
      <c r="Q570" s="85"/>
      <c r="R570" s="85"/>
      <c r="S570" s="85"/>
      <c r="T570" s="86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129</v>
      </c>
      <c r="AU570" s="18" t="s">
        <v>83</v>
      </c>
    </row>
    <row r="571" s="13" customFormat="1">
      <c r="A571" s="13"/>
      <c r="B571" s="225"/>
      <c r="C571" s="226"/>
      <c r="D571" s="218" t="s">
        <v>131</v>
      </c>
      <c r="E571" s="227" t="s">
        <v>19</v>
      </c>
      <c r="F571" s="228" t="s">
        <v>1038</v>
      </c>
      <c r="G571" s="226"/>
      <c r="H571" s="229">
        <v>103.377</v>
      </c>
      <c r="I571" s="230"/>
      <c r="J571" s="226"/>
      <c r="K571" s="226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131</v>
      </c>
      <c r="AU571" s="235" t="s">
        <v>83</v>
      </c>
      <c r="AV571" s="13" t="s">
        <v>83</v>
      </c>
      <c r="AW571" s="13" t="s">
        <v>35</v>
      </c>
      <c r="AX571" s="13" t="s">
        <v>73</v>
      </c>
      <c r="AY571" s="235" t="s">
        <v>117</v>
      </c>
    </row>
    <row r="572" s="13" customFormat="1">
      <c r="A572" s="13"/>
      <c r="B572" s="225"/>
      <c r="C572" s="226"/>
      <c r="D572" s="218" t="s">
        <v>131</v>
      </c>
      <c r="E572" s="227" t="s">
        <v>19</v>
      </c>
      <c r="F572" s="228" t="s">
        <v>937</v>
      </c>
      <c r="G572" s="226"/>
      <c r="H572" s="229">
        <v>96.760000000000005</v>
      </c>
      <c r="I572" s="230"/>
      <c r="J572" s="226"/>
      <c r="K572" s="226"/>
      <c r="L572" s="231"/>
      <c r="M572" s="232"/>
      <c r="N572" s="233"/>
      <c r="O572" s="233"/>
      <c r="P572" s="233"/>
      <c r="Q572" s="233"/>
      <c r="R572" s="233"/>
      <c r="S572" s="233"/>
      <c r="T572" s="23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5" t="s">
        <v>131</v>
      </c>
      <c r="AU572" s="235" t="s">
        <v>83</v>
      </c>
      <c r="AV572" s="13" t="s">
        <v>83</v>
      </c>
      <c r="AW572" s="13" t="s">
        <v>35</v>
      </c>
      <c r="AX572" s="13" t="s">
        <v>73</v>
      </c>
      <c r="AY572" s="235" t="s">
        <v>117</v>
      </c>
    </row>
    <row r="573" s="14" customFormat="1">
      <c r="A573" s="14"/>
      <c r="B573" s="246"/>
      <c r="C573" s="247"/>
      <c r="D573" s="218" t="s">
        <v>131</v>
      </c>
      <c r="E573" s="248" t="s">
        <v>19</v>
      </c>
      <c r="F573" s="249" t="s">
        <v>356</v>
      </c>
      <c r="G573" s="247"/>
      <c r="H573" s="250">
        <v>200.137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131</v>
      </c>
      <c r="AU573" s="256" t="s">
        <v>83</v>
      </c>
      <c r="AV573" s="14" t="s">
        <v>143</v>
      </c>
      <c r="AW573" s="14" t="s">
        <v>35</v>
      </c>
      <c r="AX573" s="14" t="s">
        <v>81</v>
      </c>
      <c r="AY573" s="256" t="s">
        <v>117</v>
      </c>
    </row>
    <row r="574" s="2" customFormat="1" ht="37.8" customHeight="1">
      <c r="A574" s="39"/>
      <c r="B574" s="40"/>
      <c r="C574" s="205" t="s">
        <v>1039</v>
      </c>
      <c r="D574" s="205" t="s">
        <v>120</v>
      </c>
      <c r="E574" s="206" t="s">
        <v>1040</v>
      </c>
      <c r="F574" s="207" t="s">
        <v>1041</v>
      </c>
      <c r="G574" s="208" t="s">
        <v>123</v>
      </c>
      <c r="H574" s="209">
        <v>12008.219999999999</v>
      </c>
      <c r="I574" s="210"/>
      <c r="J574" s="211">
        <f>ROUND(I574*H574,2)</f>
        <v>0</v>
      </c>
      <c r="K574" s="207" t="s">
        <v>124</v>
      </c>
      <c r="L574" s="45"/>
      <c r="M574" s="212" t="s">
        <v>19</v>
      </c>
      <c r="N574" s="213" t="s">
        <v>44</v>
      </c>
      <c r="O574" s="85"/>
      <c r="P574" s="214">
        <f>O574*H574</f>
        <v>0</v>
      </c>
      <c r="Q574" s="214">
        <v>0</v>
      </c>
      <c r="R574" s="214">
        <f>Q574*H574</f>
        <v>0</v>
      </c>
      <c r="S574" s="214">
        <v>0</v>
      </c>
      <c r="T574" s="215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16" t="s">
        <v>143</v>
      </c>
      <c r="AT574" s="216" t="s">
        <v>120</v>
      </c>
      <c r="AU574" s="216" t="s">
        <v>83</v>
      </c>
      <c r="AY574" s="18" t="s">
        <v>117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18" t="s">
        <v>81</v>
      </c>
      <c r="BK574" s="217">
        <f>ROUND(I574*H574,2)</f>
        <v>0</v>
      </c>
      <c r="BL574" s="18" t="s">
        <v>143</v>
      </c>
      <c r="BM574" s="216" t="s">
        <v>1042</v>
      </c>
    </row>
    <row r="575" s="2" customFormat="1">
      <c r="A575" s="39"/>
      <c r="B575" s="40"/>
      <c r="C575" s="41"/>
      <c r="D575" s="218" t="s">
        <v>127</v>
      </c>
      <c r="E575" s="41"/>
      <c r="F575" s="219" t="s">
        <v>1043</v>
      </c>
      <c r="G575" s="41"/>
      <c r="H575" s="41"/>
      <c r="I575" s="220"/>
      <c r="J575" s="41"/>
      <c r="K575" s="41"/>
      <c r="L575" s="45"/>
      <c r="M575" s="221"/>
      <c r="N575" s="222"/>
      <c r="O575" s="85"/>
      <c r="P575" s="85"/>
      <c r="Q575" s="85"/>
      <c r="R575" s="85"/>
      <c r="S575" s="85"/>
      <c r="T575" s="86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127</v>
      </c>
      <c r="AU575" s="18" t="s">
        <v>83</v>
      </c>
    </row>
    <row r="576" s="2" customFormat="1">
      <c r="A576" s="39"/>
      <c r="B576" s="40"/>
      <c r="C576" s="41"/>
      <c r="D576" s="223" t="s">
        <v>129</v>
      </c>
      <c r="E576" s="41"/>
      <c r="F576" s="224" t="s">
        <v>1044</v>
      </c>
      <c r="G576" s="41"/>
      <c r="H576" s="41"/>
      <c r="I576" s="220"/>
      <c r="J576" s="41"/>
      <c r="K576" s="41"/>
      <c r="L576" s="45"/>
      <c r="M576" s="221"/>
      <c r="N576" s="222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129</v>
      </c>
      <c r="AU576" s="18" t="s">
        <v>83</v>
      </c>
    </row>
    <row r="577" s="13" customFormat="1">
      <c r="A577" s="13"/>
      <c r="B577" s="225"/>
      <c r="C577" s="226"/>
      <c r="D577" s="218" t="s">
        <v>131</v>
      </c>
      <c r="E577" s="226"/>
      <c r="F577" s="228" t="s">
        <v>1045</v>
      </c>
      <c r="G577" s="226"/>
      <c r="H577" s="229">
        <v>12008.219999999999</v>
      </c>
      <c r="I577" s="230"/>
      <c r="J577" s="226"/>
      <c r="K577" s="226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131</v>
      </c>
      <c r="AU577" s="235" t="s">
        <v>83</v>
      </c>
      <c r="AV577" s="13" t="s">
        <v>83</v>
      </c>
      <c r="AW577" s="13" t="s">
        <v>4</v>
      </c>
      <c r="AX577" s="13" t="s">
        <v>81</v>
      </c>
      <c r="AY577" s="235" t="s">
        <v>117</v>
      </c>
    </row>
    <row r="578" s="2" customFormat="1" ht="33" customHeight="1">
      <c r="A578" s="39"/>
      <c r="B578" s="40"/>
      <c r="C578" s="205" t="s">
        <v>1046</v>
      </c>
      <c r="D578" s="205" t="s">
        <v>120</v>
      </c>
      <c r="E578" s="206" t="s">
        <v>1047</v>
      </c>
      <c r="F578" s="207" t="s">
        <v>1048</v>
      </c>
      <c r="G578" s="208" t="s">
        <v>123</v>
      </c>
      <c r="H578" s="209">
        <v>200.137</v>
      </c>
      <c r="I578" s="210"/>
      <c r="J578" s="211">
        <f>ROUND(I578*H578,2)</f>
        <v>0</v>
      </c>
      <c r="K578" s="207" t="s">
        <v>124</v>
      </c>
      <c r="L578" s="45"/>
      <c r="M578" s="212" t="s">
        <v>19</v>
      </c>
      <c r="N578" s="213" t="s">
        <v>44</v>
      </c>
      <c r="O578" s="85"/>
      <c r="P578" s="214">
        <f>O578*H578</f>
        <v>0</v>
      </c>
      <c r="Q578" s="214">
        <v>0</v>
      </c>
      <c r="R578" s="214">
        <f>Q578*H578</f>
        <v>0</v>
      </c>
      <c r="S578" s="214">
        <v>0</v>
      </c>
      <c r="T578" s="215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16" t="s">
        <v>143</v>
      </c>
      <c r="AT578" s="216" t="s">
        <v>120</v>
      </c>
      <c r="AU578" s="216" t="s">
        <v>83</v>
      </c>
      <c r="AY578" s="18" t="s">
        <v>117</v>
      </c>
      <c r="BE578" s="217">
        <f>IF(N578="základní",J578,0)</f>
        <v>0</v>
      </c>
      <c r="BF578" s="217">
        <f>IF(N578="snížená",J578,0)</f>
        <v>0</v>
      </c>
      <c r="BG578" s="217">
        <f>IF(N578="zákl. přenesená",J578,0)</f>
        <v>0</v>
      </c>
      <c r="BH578" s="217">
        <f>IF(N578="sníž. přenesená",J578,0)</f>
        <v>0</v>
      </c>
      <c r="BI578" s="217">
        <f>IF(N578="nulová",J578,0)</f>
        <v>0</v>
      </c>
      <c r="BJ578" s="18" t="s">
        <v>81</v>
      </c>
      <c r="BK578" s="217">
        <f>ROUND(I578*H578,2)</f>
        <v>0</v>
      </c>
      <c r="BL578" s="18" t="s">
        <v>143</v>
      </c>
      <c r="BM578" s="216" t="s">
        <v>1049</v>
      </c>
    </row>
    <row r="579" s="2" customFormat="1">
      <c r="A579" s="39"/>
      <c r="B579" s="40"/>
      <c r="C579" s="41"/>
      <c r="D579" s="218" t="s">
        <v>127</v>
      </c>
      <c r="E579" s="41"/>
      <c r="F579" s="219" t="s">
        <v>1050</v>
      </c>
      <c r="G579" s="41"/>
      <c r="H579" s="41"/>
      <c r="I579" s="220"/>
      <c r="J579" s="41"/>
      <c r="K579" s="41"/>
      <c r="L579" s="45"/>
      <c r="M579" s="221"/>
      <c r="N579" s="222"/>
      <c r="O579" s="85"/>
      <c r="P579" s="85"/>
      <c r="Q579" s="85"/>
      <c r="R579" s="85"/>
      <c r="S579" s="85"/>
      <c r="T579" s="86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127</v>
      </c>
      <c r="AU579" s="18" t="s">
        <v>83</v>
      </c>
    </row>
    <row r="580" s="2" customFormat="1">
      <c r="A580" s="39"/>
      <c r="B580" s="40"/>
      <c r="C580" s="41"/>
      <c r="D580" s="223" t="s">
        <v>129</v>
      </c>
      <c r="E580" s="41"/>
      <c r="F580" s="224" t="s">
        <v>1051</v>
      </c>
      <c r="G580" s="41"/>
      <c r="H580" s="41"/>
      <c r="I580" s="220"/>
      <c r="J580" s="41"/>
      <c r="K580" s="41"/>
      <c r="L580" s="45"/>
      <c r="M580" s="221"/>
      <c r="N580" s="222"/>
      <c r="O580" s="85"/>
      <c r="P580" s="85"/>
      <c r="Q580" s="85"/>
      <c r="R580" s="85"/>
      <c r="S580" s="85"/>
      <c r="T580" s="86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129</v>
      </c>
      <c r="AU580" s="18" t="s">
        <v>83</v>
      </c>
    </row>
    <row r="581" s="2" customFormat="1" ht="16.5" customHeight="1">
      <c r="A581" s="39"/>
      <c r="B581" s="40"/>
      <c r="C581" s="205" t="s">
        <v>1052</v>
      </c>
      <c r="D581" s="205" t="s">
        <v>120</v>
      </c>
      <c r="E581" s="206" t="s">
        <v>1053</v>
      </c>
      <c r="F581" s="207" t="s">
        <v>1054</v>
      </c>
      <c r="G581" s="208" t="s">
        <v>123</v>
      </c>
      <c r="H581" s="209">
        <v>200.137</v>
      </c>
      <c r="I581" s="210"/>
      <c r="J581" s="211">
        <f>ROUND(I581*H581,2)</f>
        <v>0</v>
      </c>
      <c r="K581" s="207" t="s">
        <v>124</v>
      </c>
      <c r="L581" s="45"/>
      <c r="M581" s="212" t="s">
        <v>19</v>
      </c>
      <c r="N581" s="213" t="s">
        <v>44</v>
      </c>
      <c r="O581" s="85"/>
      <c r="P581" s="214">
        <f>O581*H581</f>
        <v>0</v>
      </c>
      <c r="Q581" s="214">
        <v>0</v>
      </c>
      <c r="R581" s="214">
        <f>Q581*H581</f>
        <v>0</v>
      </c>
      <c r="S581" s="214">
        <v>0</v>
      </c>
      <c r="T581" s="215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16" t="s">
        <v>143</v>
      </c>
      <c r="AT581" s="216" t="s">
        <v>120</v>
      </c>
      <c r="AU581" s="216" t="s">
        <v>83</v>
      </c>
      <c r="AY581" s="18" t="s">
        <v>117</v>
      </c>
      <c r="BE581" s="217">
        <f>IF(N581="základní",J581,0)</f>
        <v>0</v>
      </c>
      <c r="BF581" s="217">
        <f>IF(N581="snížená",J581,0)</f>
        <v>0</v>
      </c>
      <c r="BG581" s="217">
        <f>IF(N581="zákl. přenesená",J581,0)</f>
        <v>0</v>
      </c>
      <c r="BH581" s="217">
        <f>IF(N581="sníž. přenesená",J581,0)</f>
        <v>0</v>
      </c>
      <c r="BI581" s="217">
        <f>IF(N581="nulová",J581,0)</f>
        <v>0</v>
      </c>
      <c r="BJ581" s="18" t="s">
        <v>81</v>
      </c>
      <c r="BK581" s="217">
        <f>ROUND(I581*H581,2)</f>
        <v>0</v>
      </c>
      <c r="BL581" s="18" t="s">
        <v>143</v>
      </c>
      <c r="BM581" s="216" t="s">
        <v>1055</v>
      </c>
    </row>
    <row r="582" s="2" customFormat="1">
      <c r="A582" s="39"/>
      <c r="B582" s="40"/>
      <c r="C582" s="41"/>
      <c r="D582" s="218" t="s">
        <v>127</v>
      </c>
      <c r="E582" s="41"/>
      <c r="F582" s="219" t="s">
        <v>1056</v>
      </c>
      <c r="G582" s="41"/>
      <c r="H582" s="41"/>
      <c r="I582" s="220"/>
      <c r="J582" s="41"/>
      <c r="K582" s="41"/>
      <c r="L582" s="45"/>
      <c r="M582" s="221"/>
      <c r="N582" s="222"/>
      <c r="O582" s="85"/>
      <c r="P582" s="85"/>
      <c r="Q582" s="85"/>
      <c r="R582" s="85"/>
      <c r="S582" s="85"/>
      <c r="T582" s="86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127</v>
      </c>
      <c r="AU582" s="18" t="s">
        <v>83</v>
      </c>
    </row>
    <row r="583" s="2" customFormat="1">
      <c r="A583" s="39"/>
      <c r="B583" s="40"/>
      <c r="C583" s="41"/>
      <c r="D583" s="223" t="s">
        <v>129</v>
      </c>
      <c r="E583" s="41"/>
      <c r="F583" s="224" t="s">
        <v>1057</v>
      </c>
      <c r="G583" s="41"/>
      <c r="H583" s="41"/>
      <c r="I583" s="220"/>
      <c r="J583" s="41"/>
      <c r="K583" s="41"/>
      <c r="L583" s="45"/>
      <c r="M583" s="221"/>
      <c r="N583" s="222"/>
      <c r="O583" s="85"/>
      <c r="P583" s="85"/>
      <c r="Q583" s="85"/>
      <c r="R583" s="85"/>
      <c r="S583" s="85"/>
      <c r="T583" s="86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129</v>
      </c>
      <c r="AU583" s="18" t="s">
        <v>83</v>
      </c>
    </row>
    <row r="584" s="2" customFormat="1" ht="16.5" customHeight="1">
      <c r="A584" s="39"/>
      <c r="B584" s="40"/>
      <c r="C584" s="205" t="s">
        <v>1058</v>
      </c>
      <c r="D584" s="205" t="s">
        <v>120</v>
      </c>
      <c r="E584" s="206" t="s">
        <v>1059</v>
      </c>
      <c r="F584" s="207" t="s">
        <v>1060</v>
      </c>
      <c r="G584" s="208" t="s">
        <v>123</v>
      </c>
      <c r="H584" s="209">
        <v>12008.219999999999</v>
      </c>
      <c r="I584" s="210"/>
      <c r="J584" s="211">
        <f>ROUND(I584*H584,2)</f>
        <v>0</v>
      </c>
      <c r="K584" s="207" t="s">
        <v>124</v>
      </c>
      <c r="L584" s="45"/>
      <c r="M584" s="212" t="s">
        <v>19</v>
      </c>
      <c r="N584" s="213" t="s">
        <v>44</v>
      </c>
      <c r="O584" s="85"/>
      <c r="P584" s="214">
        <f>O584*H584</f>
        <v>0</v>
      </c>
      <c r="Q584" s="214">
        <v>0</v>
      </c>
      <c r="R584" s="214">
        <f>Q584*H584</f>
        <v>0</v>
      </c>
      <c r="S584" s="214">
        <v>0</v>
      </c>
      <c r="T584" s="215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16" t="s">
        <v>143</v>
      </c>
      <c r="AT584" s="216" t="s">
        <v>120</v>
      </c>
      <c r="AU584" s="216" t="s">
        <v>83</v>
      </c>
      <c r="AY584" s="18" t="s">
        <v>117</v>
      </c>
      <c r="BE584" s="217">
        <f>IF(N584="základní",J584,0)</f>
        <v>0</v>
      </c>
      <c r="BF584" s="217">
        <f>IF(N584="snížená",J584,0)</f>
        <v>0</v>
      </c>
      <c r="BG584" s="217">
        <f>IF(N584="zákl. přenesená",J584,0)</f>
        <v>0</v>
      </c>
      <c r="BH584" s="217">
        <f>IF(N584="sníž. přenesená",J584,0)</f>
        <v>0</v>
      </c>
      <c r="BI584" s="217">
        <f>IF(N584="nulová",J584,0)</f>
        <v>0</v>
      </c>
      <c r="BJ584" s="18" t="s">
        <v>81</v>
      </c>
      <c r="BK584" s="217">
        <f>ROUND(I584*H584,2)</f>
        <v>0</v>
      </c>
      <c r="BL584" s="18" t="s">
        <v>143</v>
      </c>
      <c r="BM584" s="216" t="s">
        <v>1061</v>
      </c>
    </row>
    <row r="585" s="2" customFormat="1">
      <c r="A585" s="39"/>
      <c r="B585" s="40"/>
      <c r="C585" s="41"/>
      <c r="D585" s="218" t="s">
        <v>127</v>
      </c>
      <c r="E585" s="41"/>
      <c r="F585" s="219" t="s">
        <v>1062</v>
      </c>
      <c r="G585" s="41"/>
      <c r="H585" s="41"/>
      <c r="I585" s="220"/>
      <c r="J585" s="41"/>
      <c r="K585" s="41"/>
      <c r="L585" s="45"/>
      <c r="M585" s="221"/>
      <c r="N585" s="222"/>
      <c r="O585" s="85"/>
      <c r="P585" s="85"/>
      <c r="Q585" s="85"/>
      <c r="R585" s="85"/>
      <c r="S585" s="85"/>
      <c r="T585" s="86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18" t="s">
        <v>127</v>
      </c>
      <c r="AU585" s="18" t="s">
        <v>83</v>
      </c>
    </row>
    <row r="586" s="2" customFormat="1">
      <c r="A586" s="39"/>
      <c r="B586" s="40"/>
      <c r="C586" s="41"/>
      <c r="D586" s="223" t="s">
        <v>129</v>
      </c>
      <c r="E586" s="41"/>
      <c r="F586" s="224" t="s">
        <v>1063</v>
      </c>
      <c r="G586" s="41"/>
      <c r="H586" s="41"/>
      <c r="I586" s="220"/>
      <c r="J586" s="41"/>
      <c r="K586" s="41"/>
      <c r="L586" s="45"/>
      <c r="M586" s="221"/>
      <c r="N586" s="222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129</v>
      </c>
      <c r="AU586" s="18" t="s">
        <v>83</v>
      </c>
    </row>
    <row r="587" s="13" customFormat="1">
      <c r="A587" s="13"/>
      <c r="B587" s="225"/>
      <c r="C587" s="226"/>
      <c r="D587" s="218" t="s">
        <v>131</v>
      </c>
      <c r="E587" s="226"/>
      <c r="F587" s="228" t="s">
        <v>1045</v>
      </c>
      <c r="G587" s="226"/>
      <c r="H587" s="229">
        <v>12008.219999999999</v>
      </c>
      <c r="I587" s="230"/>
      <c r="J587" s="226"/>
      <c r="K587" s="226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131</v>
      </c>
      <c r="AU587" s="235" t="s">
        <v>83</v>
      </c>
      <c r="AV587" s="13" t="s">
        <v>83</v>
      </c>
      <c r="AW587" s="13" t="s">
        <v>4</v>
      </c>
      <c r="AX587" s="13" t="s">
        <v>81</v>
      </c>
      <c r="AY587" s="235" t="s">
        <v>117</v>
      </c>
    </row>
    <row r="588" s="2" customFormat="1" ht="21.75" customHeight="1">
      <c r="A588" s="39"/>
      <c r="B588" s="40"/>
      <c r="C588" s="205" t="s">
        <v>1064</v>
      </c>
      <c r="D588" s="205" t="s">
        <v>120</v>
      </c>
      <c r="E588" s="206" t="s">
        <v>1065</v>
      </c>
      <c r="F588" s="207" t="s">
        <v>1066</v>
      </c>
      <c r="G588" s="208" t="s">
        <v>123</v>
      </c>
      <c r="H588" s="209">
        <v>200.137</v>
      </c>
      <c r="I588" s="210"/>
      <c r="J588" s="211">
        <f>ROUND(I588*H588,2)</f>
        <v>0</v>
      </c>
      <c r="K588" s="207" t="s">
        <v>124</v>
      </c>
      <c r="L588" s="45"/>
      <c r="M588" s="212" t="s">
        <v>19</v>
      </c>
      <c r="N588" s="213" t="s">
        <v>44</v>
      </c>
      <c r="O588" s="85"/>
      <c r="P588" s="214">
        <f>O588*H588</f>
        <v>0</v>
      </c>
      <c r="Q588" s="214">
        <v>0</v>
      </c>
      <c r="R588" s="214">
        <f>Q588*H588</f>
        <v>0</v>
      </c>
      <c r="S588" s="214">
        <v>0</v>
      </c>
      <c r="T588" s="215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16" t="s">
        <v>143</v>
      </c>
      <c r="AT588" s="216" t="s">
        <v>120</v>
      </c>
      <c r="AU588" s="216" t="s">
        <v>83</v>
      </c>
      <c r="AY588" s="18" t="s">
        <v>117</v>
      </c>
      <c r="BE588" s="217">
        <f>IF(N588="základní",J588,0)</f>
        <v>0</v>
      </c>
      <c r="BF588" s="217">
        <f>IF(N588="snížená",J588,0)</f>
        <v>0</v>
      </c>
      <c r="BG588" s="217">
        <f>IF(N588="zákl. přenesená",J588,0)</f>
        <v>0</v>
      </c>
      <c r="BH588" s="217">
        <f>IF(N588="sníž. přenesená",J588,0)</f>
        <v>0</v>
      </c>
      <c r="BI588" s="217">
        <f>IF(N588="nulová",J588,0)</f>
        <v>0</v>
      </c>
      <c r="BJ588" s="18" t="s">
        <v>81</v>
      </c>
      <c r="BK588" s="217">
        <f>ROUND(I588*H588,2)</f>
        <v>0</v>
      </c>
      <c r="BL588" s="18" t="s">
        <v>143</v>
      </c>
      <c r="BM588" s="216" t="s">
        <v>1067</v>
      </c>
    </row>
    <row r="589" s="2" customFormat="1">
      <c r="A589" s="39"/>
      <c r="B589" s="40"/>
      <c r="C589" s="41"/>
      <c r="D589" s="218" t="s">
        <v>127</v>
      </c>
      <c r="E589" s="41"/>
      <c r="F589" s="219" t="s">
        <v>1068</v>
      </c>
      <c r="G589" s="41"/>
      <c r="H589" s="41"/>
      <c r="I589" s="220"/>
      <c r="J589" s="41"/>
      <c r="K589" s="41"/>
      <c r="L589" s="45"/>
      <c r="M589" s="221"/>
      <c r="N589" s="222"/>
      <c r="O589" s="85"/>
      <c r="P589" s="85"/>
      <c r="Q589" s="85"/>
      <c r="R589" s="85"/>
      <c r="S589" s="85"/>
      <c r="T589" s="86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127</v>
      </c>
      <c r="AU589" s="18" t="s">
        <v>83</v>
      </c>
    </row>
    <row r="590" s="2" customFormat="1">
      <c r="A590" s="39"/>
      <c r="B590" s="40"/>
      <c r="C590" s="41"/>
      <c r="D590" s="223" t="s">
        <v>129</v>
      </c>
      <c r="E590" s="41"/>
      <c r="F590" s="224" t="s">
        <v>1069</v>
      </c>
      <c r="G590" s="41"/>
      <c r="H590" s="41"/>
      <c r="I590" s="220"/>
      <c r="J590" s="41"/>
      <c r="K590" s="41"/>
      <c r="L590" s="45"/>
      <c r="M590" s="221"/>
      <c r="N590" s="222"/>
      <c r="O590" s="85"/>
      <c r="P590" s="85"/>
      <c r="Q590" s="85"/>
      <c r="R590" s="85"/>
      <c r="S590" s="85"/>
      <c r="T590" s="86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129</v>
      </c>
      <c r="AU590" s="18" t="s">
        <v>83</v>
      </c>
    </row>
    <row r="591" s="2" customFormat="1" ht="24.15" customHeight="1">
      <c r="A591" s="39"/>
      <c r="B591" s="40"/>
      <c r="C591" s="205" t="s">
        <v>1070</v>
      </c>
      <c r="D591" s="205" t="s">
        <v>120</v>
      </c>
      <c r="E591" s="206" t="s">
        <v>1071</v>
      </c>
      <c r="F591" s="207" t="s">
        <v>1072</v>
      </c>
      <c r="G591" s="208" t="s">
        <v>123</v>
      </c>
      <c r="H591" s="209">
        <v>242.22</v>
      </c>
      <c r="I591" s="210"/>
      <c r="J591" s="211">
        <f>ROUND(I591*H591,2)</f>
        <v>0</v>
      </c>
      <c r="K591" s="207" t="s">
        <v>124</v>
      </c>
      <c r="L591" s="45"/>
      <c r="M591" s="212" t="s">
        <v>19</v>
      </c>
      <c r="N591" s="213" t="s">
        <v>44</v>
      </c>
      <c r="O591" s="85"/>
      <c r="P591" s="214">
        <f>O591*H591</f>
        <v>0</v>
      </c>
      <c r="Q591" s="214">
        <v>4.0000000000000003E-05</v>
      </c>
      <c r="R591" s="214">
        <f>Q591*H591</f>
        <v>0.0096888000000000009</v>
      </c>
      <c r="S591" s="214">
        <v>0</v>
      </c>
      <c r="T591" s="215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16" t="s">
        <v>143</v>
      </c>
      <c r="AT591" s="216" t="s">
        <v>120</v>
      </c>
      <c r="AU591" s="216" t="s">
        <v>83</v>
      </c>
      <c r="AY591" s="18" t="s">
        <v>117</v>
      </c>
      <c r="BE591" s="217">
        <f>IF(N591="základní",J591,0)</f>
        <v>0</v>
      </c>
      <c r="BF591" s="217">
        <f>IF(N591="snížená",J591,0)</f>
        <v>0</v>
      </c>
      <c r="BG591" s="217">
        <f>IF(N591="zákl. přenesená",J591,0)</f>
        <v>0</v>
      </c>
      <c r="BH591" s="217">
        <f>IF(N591="sníž. přenesená",J591,0)</f>
        <v>0</v>
      </c>
      <c r="BI591" s="217">
        <f>IF(N591="nulová",J591,0)</f>
        <v>0</v>
      </c>
      <c r="BJ591" s="18" t="s">
        <v>81</v>
      </c>
      <c r="BK591" s="217">
        <f>ROUND(I591*H591,2)</f>
        <v>0</v>
      </c>
      <c r="BL591" s="18" t="s">
        <v>143</v>
      </c>
      <c r="BM591" s="216" t="s">
        <v>1073</v>
      </c>
    </row>
    <row r="592" s="2" customFormat="1">
      <c r="A592" s="39"/>
      <c r="B592" s="40"/>
      <c r="C592" s="41"/>
      <c r="D592" s="218" t="s">
        <v>127</v>
      </c>
      <c r="E592" s="41"/>
      <c r="F592" s="219" t="s">
        <v>1074</v>
      </c>
      <c r="G592" s="41"/>
      <c r="H592" s="41"/>
      <c r="I592" s="220"/>
      <c r="J592" s="41"/>
      <c r="K592" s="41"/>
      <c r="L592" s="45"/>
      <c r="M592" s="221"/>
      <c r="N592" s="222"/>
      <c r="O592" s="85"/>
      <c r="P592" s="85"/>
      <c r="Q592" s="85"/>
      <c r="R592" s="85"/>
      <c r="S592" s="85"/>
      <c r="T592" s="86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127</v>
      </c>
      <c r="AU592" s="18" t="s">
        <v>83</v>
      </c>
    </row>
    <row r="593" s="2" customFormat="1">
      <c r="A593" s="39"/>
      <c r="B593" s="40"/>
      <c r="C593" s="41"/>
      <c r="D593" s="223" t="s">
        <v>129</v>
      </c>
      <c r="E593" s="41"/>
      <c r="F593" s="224" t="s">
        <v>1075</v>
      </c>
      <c r="G593" s="41"/>
      <c r="H593" s="41"/>
      <c r="I593" s="220"/>
      <c r="J593" s="41"/>
      <c r="K593" s="41"/>
      <c r="L593" s="45"/>
      <c r="M593" s="221"/>
      <c r="N593" s="222"/>
      <c r="O593" s="85"/>
      <c r="P593" s="85"/>
      <c r="Q593" s="85"/>
      <c r="R593" s="85"/>
      <c r="S593" s="85"/>
      <c r="T593" s="86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18" t="s">
        <v>129</v>
      </c>
      <c r="AU593" s="18" t="s">
        <v>83</v>
      </c>
    </row>
    <row r="594" s="2" customFormat="1" ht="21.75" customHeight="1">
      <c r="A594" s="39"/>
      <c r="B594" s="40"/>
      <c r="C594" s="205" t="s">
        <v>1076</v>
      </c>
      <c r="D594" s="205" t="s">
        <v>120</v>
      </c>
      <c r="E594" s="206" t="s">
        <v>1077</v>
      </c>
      <c r="F594" s="207" t="s">
        <v>1078</v>
      </c>
      <c r="G594" s="208" t="s">
        <v>227</v>
      </c>
      <c r="H594" s="209">
        <v>1</v>
      </c>
      <c r="I594" s="210"/>
      <c r="J594" s="211">
        <f>ROUND(I594*H594,2)</f>
        <v>0</v>
      </c>
      <c r="K594" s="207" t="s">
        <v>124</v>
      </c>
      <c r="L594" s="45"/>
      <c r="M594" s="212" t="s">
        <v>19</v>
      </c>
      <c r="N594" s="213" t="s">
        <v>44</v>
      </c>
      <c r="O594" s="85"/>
      <c r="P594" s="214">
        <f>O594*H594</f>
        <v>0</v>
      </c>
      <c r="Q594" s="214">
        <v>0.0093600000000000003</v>
      </c>
      <c r="R594" s="214">
        <f>Q594*H594</f>
        <v>0.0093600000000000003</v>
      </c>
      <c r="S594" s="214">
        <v>0</v>
      </c>
      <c r="T594" s="215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16" t="s">
        <v>143</v>
      </c>
      <c r="AT594" s="216" t="s">
        <v>120</v>
      </c>
      <c r="AU594" s="216" t="s">
        <v>83</v>
      </c>
      <c r="AY594" s="18" t="s">
        <v>117</v>
      </c>
      <c r="BE594" s="217">
        <f>IF(N594="základní",J594,0)</f>
        <v>0</v>
      </c>
      <c r="BF594" s="217">
        <f>IF(N594="snížená",J594,0)</f>
        <v>0</v>
      </c>
      <c r="BG594" s="217">
        <f>IF(N594="zákl. přenesená",J594,0)</f>
        <v>0</v>
      </c>
      <c r="BH594" s="217">
        <f>IF(N594="sníž. přenesená",J594,0)</f>
        <v>0</v>
      </c>
      <c r="BI594" s="217">
        <f>IF(N594="nulová",J594,0)</f>
        <v>0</v>
      </c>
      <c r="BJ594" s="18" t="s">
        <v>81</v>
      </c>
      <c r="BK594" s="217">
        <f>ROUND(I594*H594,2)</f>
        <v>0</v>
      </c>
      <c r="BL594" s="18" t="s">
        <v>143</v>
      </c>
      <c r="BM594" s="216" t="s">
        <v>1079</v>
      </c>
    </row>
    <row r="595" s="2" customFormat="1">
      <c r="A595" s="39"/>
      <c r="B595" s="40"/>
      <c r="C595" s="41"/>
      <c r="D595" s="218" t="s">
        <v>127</v>
      </c>
      <c r="E595" s="41"/>
      <c r="F595" s="219" t="s">
        <v>1080</v>
      </c>
      <c r="G595" s="41"/>
      <c r="H595" s="41"/>
      <c r="I595" s="220"/>
      <c r="J595" s="41"/>
      <c r="K595" s="41"/>
      <c r="L595" s="45"/>
      <c r="M595" s="221"/>
      <c r="N595" s="222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127</v>
      </c>
      <c r="AU595" s="18" t="s">
        <v>83</v>
      </c>
    </row>
    <row r="596" s="2" customFormat="1">
      <c r="A596" s="39"/>
      <c r="B596" s="40"/>
      <c r="C596" s="41"/>
      <c r="D596" s="223" t="s">
        <v>129</v>
      </c>
      <c r="E596" s="41"/>
      <c r="F596" s="224" t="s">
        <v>1081</v>
      </c>
      <c r="G596" s="41"/>
      <c r="H596" s="41"/>
      <c r="I596" s="220"/>
      <c r="J596" s="41"/>
      <c r="K596" s="41"/>
      <c r="L596" s="45"/>
      <c r="M596" s="221"/>
      <c r="N596" s="222"/>
      <c r="O596" s="85"/>
      <c r="P596" s="85"/>
      <c r="Q596" s="85"/>
      <c r="R596" s="85"/>
      <c r="S596" s="85"/>
      <c r="T596" s="86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T596" s="18" t="s">
        <v>129</v>
      </c>
      <c r="AU596" s="18" t="s">
        <v>83</v>
      </c>
    </row>
    <row r="597" s="2" customFormat="1" ht="37.8" customHeight="1">
      <c r="A597" s="39"/>
      <c r="B597" s="40"/>
      <c r="C597" s="236" t="s">
        <v>1082</v>
      </c>
      <c r="D597" s="236" t="s">
        <v>133</v>
      </c>
      <c r="E597" s="237" t="s">
        <v>1083</v>
      </c>
      <c r="F597" s="238" t="s">
        <v>1084</v>
      </c>
      <c r="G597" s="239" t="s">
        <v>1085</v>
      </c>
      <c r="H597" s="240">
        <v>1</v>
      </c>
      <c r="I597" s="241"/>
      <c r="J597" s="242">
        <f>ROUND(I597*H597,2)</f>
        <v>0</v>
      </c>
      <c r="K597" s="238" t="s">
        <v>19</v>
      </c>
      <c r="L597" s="243"/>
      <c r="M597" s="244" t="s">
        <v>19</v>
      </c>
      <c r="N597" s="245" t="s">
        <v>44</v>
      </c>
      <c r="O597" s="85"/>
      <c r="P597" s="214">
        <f>O597*H597</f>
        <v>0</v>
      </c>
      <c r="Q597" s="214">
        <v>0</v>
      </c>
      <c r="R597" s="214">
        <f>Q597*H597</f>
        <v>0</v>
      </c>
      <c r="S597" s="214">
        <v>0</v>
      </c>
      <c r="T597" s="215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16" t="s">
        <v>169</v>
      </c>
      <c r="AT597" s="216" t="s">
        <v>133</v>
      </c>
      <c r="AU597" s="216" t="s">
        <v>83</v>
      </c>
      <c r="AY597" s="18" t="s">
        <v>117</v>
      </c>
      <c r="BE597" s="217">
        <f>IF(N597="základní",J597,0)</f>
        <v>0</v>
      </c>
      <c r="BF597" s="217">
        <f>IF(N597="snížená",J597,0)</f>
        <v>0</v>
      </c>
      <c r="BG597" s="217">
        <f>IF(N597="zákl. přenesená",J597,0)</f>
        <v>0</v>
      </c>
      <c r="BH597" s="217">
        <f>IF(N597="sníž. přenesená",J597,0)</f>
        <v>0</v>
      </c>
      <c r="BI597" s="217">
        <f>IF(N597="nulová",J597,0)</f>
        <v>0</v>
      </c>
      <c r="BJ597" s="18" t="s">
        <v>81</v>
      </c>
      <c r="BK597" s="217">
        <f>ROUND(I597*H597,2)</f>
        <v>0</v>
      </c>
      <c r="BL597" s="18" t="s">
        <v>143</v>
      </c>
      <c r="BM597" s="216" t="s">
        <v>1086</v>
      </c>
    </row>
    <row r="598" s="2" customFormat="1">
      <c r="A598" s="39"/>
      <c r="B598" s="40"/>
      <c r="C598" s="41"/>
      <c r="D598" s="218" t="s">
        <v>127</v>
      </c>
      <c r="E598" s="41"/>
      <c r="F598" s="219" t="s">
        <v>1084</v>
      </c>
      <c r="G598" s="41"/>
      <c r="H598" s="41"/>
      <c r="I598" s="220"/>
      <c r="J598" s="41"/>
      <c r="K598" s="41"/>
      <c r="L598" s="45"/>
      <c r="M598" s="221"/>
      <c r="N598" s="222"/>
      <c r="O598" s="85"/>
      <c r="P598" s="85"/>
      <c r="Q598" s="85"/>
      <c r="R598" s="85"/>
      <c r="S598" s="85"/>
      <c r="T598" s="86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127</v>
      </c>
      <c r="AU598" s="18" t="s">
        <v>83</v>
      </c>
    </row>
    <row r="599" s="2" customFormat="1" ht="16.5" customHeight="1">
      <c r="A599" s="39"/>
      <c r="B599" s="40"/>
      <c r="C599" s="205" t="s">
        <v>1087</v>
      </c>
      <c r="D599" s="205" t="s">
        <v>120</v>
      </c>
      <c r="E599" s="206" t="s">
        <v>1088</v>
      </c>
      <c r="F599" s="207" t="s">
        <v>1089</v>
      </c>
      <c r="G599" s="208" t="s">
        <v>227</v>
      </c>
      <c r="H599" s="209">
        <v>5</v>
      </c>
      <c r="I599" s="210"/>
      <c r="J599" s="211">
        <f>ROUND(I599*H599,2)</f>
        <v>0</v>
      </c>
      <c r="K599" s="207" t="s">
        <v>124</v>
      </c>
      <c r="L599" s="45"/>
      <c r="M599" s="212" t="s">
        <v>19</v>
      </c>
      <c r="N599" s="213" t="s">
        <v>44</v>
      </c>
      <c r="O599" s="85"/>
      <c r="P599" s="214">
        <f>O599*H599</f>
        <v>0</v>
      </c>
      <c r="Q599" s="214">
        <v>0.00018000000000000001</v>
      </c>
      <c r="R599" s="214">
        <f>Q599*H599</f>
        <v>0.00090000000000000008</v>
      </c>
      <c r="S599" s="214">
        <v>0</v>
      </c>
      <c r="T599" s="215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16" t="s">
        <v>143</v>
      </c>
      <c r="AT599" s="216" t="s">
        <v>120</v>
      </c>
      <c r="AU599" s="216" t="s">
        <v>83</v>
      </c>
      <c r="AY599" s="18" t="s">
        <v>117</v>
      </c>
      <c r="BE599" s="217">
        <f>IF(N599="základní",J599,0)</f>
        <v>0</v>
      </c>
      <c r="BF599" s="217">
        <f>IF(N599="snížená",J599,0)</f>
        <v>0</v>
      </c>
      <c r="BG599" s="217">
        <f>IF(N599="zákl. přenesená",J599,0)</f>
        <v>0</v>
      </c>
      <c r="BH599" s="217">
        <f>IF(N599="sníž. přenesená",J599,0)</f>
        <v>0</v>
      </c>
      <c r="BI599" s="217">
        <f>IF(N599="nulová",J599,0)</f>
        <v>0</v>
      </c>
      <c r="BJ599" s="18" t="s">
        <v>81</v>
      </c>
      <c r="BK599" s="217">
        <f>ROUND(I599*H599,2)</f>
        <v>0</v>
      </c>
      <c r="BL599" s="18" t="s">
        <v>143</v>
      </c>
      <c r="BM599" s="216" t="s">
        <v>1090</v>
      </c>
    </row>
    <row r="600" s="2" customFormat="1">
      <c r="A600" s="39"/>
      <c r="B600" s="40"/>
      <c r="C600" s="41"/>
      <c r="D600" s="218" t="s">
        <v>127</v>
      </c>
      <c r="E600" s="41"/>
      <c r="F600" s="219" t="s">
        <v>1091</v>
      </c>
      <c r="G600" s="41"/>
      <c r="H600" s="41"/>
      <c r="I600" s="220"/>
      <c r="J600" s="41"/>
      <c r="K600" s="41"/>
      <c r="L600" s="45"/>
      <c r="M600" s="221"/>
      <c r="N600" s="222"/>
      <c r="O600" s="85"/>
      <c r="P600" s="85"/>
      <c r="Q600" s="85"/>
      <c r="R600" s="85"/>
      <c r="S600" s="85"/>
      <c r="T600" s="86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127</v>
      </c>
      <c r="AU600" s="18" t="s">
        <v>83</v>
      </c>
    </row>
    <row r="601" s="2" customFormat="1">
      <c r="A601" s="39"/>
      <c r="B601" s="40"/>
      <c r="C601" s="41"/>
      <c r="D601" s="223" t="s">
        <v>129</v>
      </c>
      <c r="E601" s="41"/>
      <c r="F601" s="224" t="s">
        <v>1092</v>
      </c>
      <c r="G601" s="41"/>
      <c r="H601" s="41"/>
      <c r="I601" s="220"/>
      <c r="J601" s="41"/>
      <c r="K601" s="41"/>
      <c r="L601" s="45"/>
      <c r="M601" s="221"/>
      <c r="N601" s="222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129</v>
      </c>
      <c r="AU601" s="18" t="s">
        <v>83</v>
      </c>
    </row>
    <row r="602" s="2" customFormat="1" ht="16.5" customHeight="1">
      <c r="A602" s="39"/>
      <c r="B602" s="40"/>
      <c r="C602" s="236" t="s">
        <v>1093</v>
      </c>
      <c r="D602" s="236" t="s">
        <v>133</v>
      </c>
      <c r="E602" s="237" t="s">
        <v>1094</v>
      </c>
      <c r="F602" s="238" t="s">
        <v>1095</v>
      </c>
      <c r="G602" s="239" t="s">
        <v>227</v>
      </c>
      <c r="H602" s="240">
        <v>5</v>
      </c>
      <c r="I602" s="241"/>
      <c r="J602" s="242">
        <f>ROUND(I602*H602,2)</f>
        <v>0</v>
      </c>
      <c r="K602" s="238" t="s">
        <v>124</v>
      </c>
      <c r="L602" s="243"/>
      <c r="M602" s="244" t="s">
        <v>19</v>
      </c>
      <c r="N602" s="245" t="s">
        <v>44</v>
      </c>
      <c r="O602" s="85"/>
      <c r="P602" s="214">
        <f>O602*H602</f>
        <v>0</v>
      </c>
      <c r="Q602" s="214">
        <v>0.012</v>
      </c>
      <c r="R602" s="214">
        <f>Q602*H602</f>
        <v>0.059999999999999998</v>
      </c>
      <c r="S602" s="214">
        <v>0</v>
      </c>
      <c r="T602" s="215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16" t="s">
        <v>169</v>
      </c>
      <c r="AT602" s="216" t="s">
        <v>133</v>
      </c>
      <c r="AU602" s="216" t="s">
        <v>83</v>
      </c>
      <c r="AY602" s="18" t="s">
        <v>117</v>
      </c>
      <c r="BE602" s="217">
        <f>IF(N602="základní",J602,0)</f>
        <v>0</v>
      </c>
      <c r="BF602" s="217">
        <f>IF(N602="snížená",J602,0)</f>
        <v>0</v>
      </c>
      <c r="BG602" s="217">
        <f>IF(N602="zákl. přenesená",J602,0)</f>
        <v>0</v>
      </c>
      <c r="BH602" s="217">
        <f>IF(N602="sníž. přenesená",J602,0)</f>
        <v>0</v>
      </c>
      <c r="BI602" s="217">
        <f>IF(N602="nulová",J602,0)</f>
        <v>0</v>
      </c>
      <c r="BJ602" s="18" t="s">
        <v>81</v>
      </c>
      <c r="BK602" s="217">
        <f>ROUND(I602*H602,2)</f>
        <v>0</v>
      </c>
      <c r="BL602" s="18" t="s">
        <v>143</v>
      </c>
      <c r="BM602" s="216" t="s">
        <v>1096</v>
      </c>
    </row>
    <row r="603" s="2" customFormat="1">
      <c r="A603" s="39"/>
      <c r="B603" s="40"/>
      <c r="C603" s="41"/>
      <c r="D603" s="218" t="s">
        <v>127</v>
      </c>
      <c r="E603" s="41"/>
      <c r="F603" s="219" t="s">
        <v>1095</v>
      </c>
      <c r="G603" s="41"/>
      <c r="H603" s="41"/>
      <c r="I603" s="220"/>
      <c r="J603" s="41"/>
      <c r="K603" s="41"/>
      <c r="L603" s="45"/>
      <c r="M603" s="221"/>
      <c r="N603" s="222"/>
      <c r="O603" s="85"/>
      <c r="P603" s="85"/>
      <c r="Q603" s="85"/>
      <c r="R603" s="85"/>
      <c r="S603" s="85"/>
      <c r="T603" s="86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127</v>
      </c>
      <c r="AU603" s="18" t="s">
        <v>83</v>
      </c>
    </row>
    <row r="604" s="2" customFormat="1" ht="24.15" customHeight="1">
      <c r="A604" s="39"/>
      <c r="B604" s="40"/>
      <c r="C604" s="205" t="s">
        <v>1097</v>
      </c>
      <c r="D604" s="205" t="s">
        <v>120</v>
      </c>
      <c r="E604" s="206" t="s">
        <v>1098</v>
      </c>
      <c r="F604" s="207" t="s">
        <v>1099</v>
      </c>
      <c r="G604" s="208" t="s">
        <v>123</v>
      </c>
      <c r="H604" s="209">
        <v>11.445</v>
      </c>
      <c r="I604" s="210"/>
      <c r="J604" s="211">
        <f>ROUND(I604*H604,2)</f>
        <v>0</v>
      </c>
      <c r="K604" s="207" t="s">
        <v>124</v>
      </c>
      <c r="L604" s="45"/>
      <c r="M604" s="212" t="s">
        <v>19</v>
      </c>
      <c r="N604" s="213" t="s">
        <v>44</v>
      </c>
      <c r="O604" s="85"/>
      <c r="P604" s="214">
        <f>O604*H604</f>
        <v>0</v>
      </c>
      <c r="Q604" s="214">
        <v>0</v>
      </c>
      <c r="R604" s="214">
        <f>Q604*H604</f>
        <v>0</v>
      </c>
      <c r="S604" s="214">
        <v>0.18099999999999999</v>
      </c>
      <c r="T604" s="215">
        <f>S604*H604</f>
        <v>2.071545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16" t="s">
        <v>143</v>
      </c>
      <c r="AT604" s="216" t="s">
        <v>120</v>
      </c>
      <c r="AU604" s="216" t="s">
        <v>83</v>
      </c>
      <c r="AY604" s="18" t="s">
        <v>117</v>
      </c>
      <c r="BE604" s="217">
        <f>IF(N604="základní",J604,0)</f>
        <v>0</v>
      </c>
      <c r="BF604" s="217">
        <f>IF(N604="snížená",J604,0)</f>
        <v>0</v>
      </c>
      <c r="BG604" s="217">
        <f>IF(N604="zákl. přenesená",J604,0)</f>
        <v>0</v>
      </c>
      <c r="BH604" s="217">
        <f>IF(N604="sníž. přenesená",J604,0)</f>
        <v>0</v>
      </c>
      <c r="BI604" s="217">
        <f>IF(N604="nulová",J604,0)</f>
        <v>0</v>
      </c>
      <c r="BJ604" s="18" t="s">
        <v>81</v>
      </c>
      <c r="BK604" s="217">
        <f>ROUND(I604*H604,2)</f>
        <v>0</v>
      </c>
      <c r="BL604" s="18" t="s">
        <v>143</v>
      </c>
      <c r="BM604" s="216" t="s">
        <v>1100</v>
      </c>
    </row>
    <row r="605" s="2" customFormat="1">
      <c r="A605" s="39"/>
      <c r="B605" s="40"/>
      <c r="C605" s="41"/>
      <c r="D605" s="218" t="s">
        <v>127</v>
      </c>
      <c r="E605" s="41"/>
      <c r="F605" s="219" t="s">
        <v>1101</v>
      </c>
      <c r="G605" s="41"/>
      <c r="H605" s="41"/>
      <c r="I605" s="220"/>
      <c r="J605" s="41"/>
      <c r="K605" s="41"/>
      <c r="L605" s="45"/>
      <c r="M605" s="221"/>
      <c r="N605" s="222"/>
      <c r="O605" s="85"/>
      <c r="P605" s="85"/>
      <c r="Q605" s="85"/>
      <c r="R605" s="85"/>
      <c r="S605" s="85"/>
      <c r="T605" s="86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127</v>
      </c>
      <c r="AU605" s="18" t="s">
        <v>83</v>
      </c>
    </row>
    <row r="606" s="2" customFormat="1">
      <c r="A606" s="39"/>
      <c r="B606" s="40"/>
      <c r="C606" s="41"/>
      <c r="D606" s="223" t="s">
        <v>129</v>
      </c>
      <c r="E606" s="41"/>
      <c r="F606" s="224" t="s">
        <v>1102</v>
      </c>
      <c r="G606" s="41"/>
      <c r="H606" s="41"/>
      <c r="I606" s="220"/>
      <c r="J606" s="41"/>
      <c r="K606" s="41"/>
      <c r="L606" s="45"/>
      <c r="M606" s="221"/>
      <c r="N606" s="222"/>
      <c r="O606" s="85"/>
      <c r="P606" s="85"/>
      <c r="Q606" s="85"/>
      <c r="R606" s="85"/>
      <c r="S606" s="85"/>
      <c r="T606" s="86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129</v>
      </c>
      <c r="AU606" s="18" t="s">
        <v>83</v>
      </c>
    </row>
    <row r="607" s="13" customFormat="1">
      <c r="A607" s="13"/>
      <c r="B607" s="225"/>
      <c r="C607" s="226"/>
      <c r="D607" s="218" t="s">
        <v>131</v>
      </c>
      <c r="E607" s="227" t="s">
        <v>19</v>
      </c>
      <c r="F607" s="228" t="s">
        <v>1103</v>
      </c>
      <c r="G607" s="226"/>
      <c r="H607" s="229">
        <v>0.94499999999999995</v>
      </c>
      <c r="I607" s="230"/>
      <c r="J607" s="226"/>
      <c r="K607" s="226"/>
      <c r="L607" s="231"/>
      <c r="M607" s="232"/>
      <c r="N607" s="233"/>
      <c r="O607" s="233"/>
      <c r="P607" s="233"/>
      <c r="Q607" s="233"/>
      <c r="R607" s="233"/>
      <c r="S607" s="233"/>
      <c r="T607" s="23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5" t="s">
        <v>131</v>
      </c>
      <c r="AU607" s="235" t="s">
        <v>83</v>
      </c>
      <c r="AV607" s="13" t="s">
        <v>83</v>
      </c>
      <c r="AW607" s="13" t="s">
        <v>35</v>
      </c>
      <c r="AX607" s="13" t="s">
        <v>73</v>
      </c>
      <c r="AY607" s="235" t="s">
        <v>117</v>
      </c>
    </row>
    <row r="608" s="13" customFormat="1">
      <c r="A608" s="13"/>
      <c r="B608" s="225"/>
      <c r="C608" s="226"/>
      <c r="D608" s="218" t="s">
        <v>131</v>
      </c>
      <c r="E608" s="227" t="s">
        <v>19</v>
      </c>
      <c r="F608" s="228" t="s">
        <v>1104</v>
      </c>
      <c r="G608" s="226"/>
      <c r="H608" s="229">
        <v>10.5</v>
      </c>
      <c r="I608" s="230"/>
      <c r="J608" s="226"/>
      <c r="K608" s="226"/>
      <c r="L608" s="231"/>
      <c r="M608" s="232"/>
      <c r="N608" s="233"/>
      <c r="O608" s="233"/>
      <c r="P608" s="233"/>
      <c r="Q608" s="233"/>
      <c r="R608" s="233"/>
      <c r="S608" s="233"/>
      <c r="T608" s="23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5" t="s">
        <v>131</v>
      </c>
      <c r="AU608" s="235" t="s">
        <v>83</v>
      </c>
      <c r="AV608" s="13" t="s">
        <v>83</v>
      </c>
      <c r="AW608" s="13" t="s">
        <v>35</v>
      </c>
      <c r="AX608" s="13" t="s">
        <v>73</v>
      </c>
      <c r="AY608" s="235" t="s">
        <v>117</v>
      </c>
    </row>
    <row r="609" s="14" customFormat="1">
      <c r="A609" s="14"/>
      <c r="B609" s="246"/>
      <c r="C609" s="247"/>
      <c r="D609" s="218" t="s">
        <v>131</v>
      </c>
      <c r="E609" s="248" t="s">
        <v>19</v>
      </c>
      <c r="F609" s="249" t="s">
        <v>356</v>
      </c>
      <c r="G609" s="247"/>
      <c r="H609" s="250">
        <v>11.445</v>
      </c>
      <c r="I609" s="251"/>
      <c r="J609" s="247"/>
      <c r="K609" s="247"/>
      <c r="L609" s="252"/>
      <c r="M609" s="253"/>
      <c r="N609" s="254"/>
      <c r="O609" s="254"/>
      <c r="P609" s="254"/>
      <c r="Q609" s="254"/>
      <c r="R609" s="254"/>
      <c r="S609" s="254"/>
      <c r="T609" s="25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6" t="s">
        <v>131</v>
      </c>
      <c r="AU609" s="256" t="s">
        <v>83</v>
      </c>
      <c r="AV609" s="14" t="s">
        <v>143</v>
      </c>
      <c r="AW609" s="14" t="s">
        <v>35</v>
      </c>
      <c r="AX609" s="14" t="s">
        <v>81</v>
      </c>
      <c r="AY609" s="256" t="s">
        <v>117</v>
      </c>
    </row>
    <row r="610" s="2" customFormat="1" ht="24.15" customHeight="1">
      <c r="A610" s="39"/>
      <c r="B610" s="40"/>
      <c r="C610" s="205" t="s">
        <v>1105</v>
      </c>
      <c r="D610" s="205" t="s">
        <v>120</v>
      </c>
      <c r="E610" s="206" t="s">
        <v>1106</v>
      </c>
      <c r="F610" s="207" t="s">
        <v>1107</v>
      </c>
      <c r="G610" s="208" t="s">
        <v>460</v>
      </c>
      <c r="H610" s="209">
        <v>0.28399999999999997</v>
      </c>
      <c r="I610" s="210"/>
      <c r="J610" s="211">
        <f>ROUND(I610*H610,2)</f>
        <v>0</v>
      </c>
      <c r="K610" s="207" t="s">
        <v>124</v>
      </c>
      <c r="L610" s="45"/>
      <c r="M610" s="212" t="s">
        <v>19</v>
      </c>
      <c r="N610" s="213" t="s">
        <v>44</v>
      </c>
      <c r="O610" s="85"/>
      <c r="P610" s="214">
        <f>O610*H610</f>
        <v>0</v>
      </c>
      <c r="Q610" s="214">
        <v>0</v>
      </c>
      <c r="R610" s="214">
        <f>Q610*H610</f>
        <v>0</v>
      </c>
      <c r="S610" s="214">
        <v>1.8</v>
      </c>
      <c r="T610" s="215">
        <f>S610*H610</f>
        <v>0.51119999999999999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16" t="s">
        <v>143</v>
      </c>
      <c r="AT610" s="216" t="s">
        <v>120</v>
      </c>
      <c r="AU610" s="216" t="s">
        <v>83</v>
      </c>
      <c r="AY610" s="18" t="s">
        <v>117</v>
      </c>
      <c r="BE610" s="217">
        <f>IF(N610="základní",J610,0)</f>
        <v>0</v>
      </c>
      <c r="BF610" s="217">
        <f>IF(N610="snížená",J610,0)</f>
        <v>0</v>
      </c>
      <c r="BG610" s="217">
        <f>IF(N610="zákl. přenesená",J610,0)</f>
        <v>0</v>
      </c>
      <c r="BH610" s="217">
        <f>IF(N610="sníž. přenesená",J610,0)</f>
        <v>0</v>
      </c>
      <c r="BI610" s="217">
        <f>IF(N610="nulová",J610,0)</f>
        <v>0</v>
      </c>
      <c r="BJ610" s="18" t="s">
        <v>81</v>
      </c>
      <c r="BK610" s="217">
        <f>ROUND(I610*H610,2)</f>
        <v>0</v>
      </c>
      <c r="BL610" s="18" t="s">
        <v>143</v>
      </c>
      <c r="BM610" s="216" t="s">
        <v>1108</v>
      </c>
    </row>
    <row r="611" s="2" customFormat="1">
      <c r="A611" s="39"/>
      <c r="B611" s="40"/>
      <c r="C611" s="41"/>
      <c r="D611" s="218" t="s">
        <v>127</v>
      </c>
      <c r="E611" s="41"/>
      <c r="F611" s="219" t="s">
        <v>1109</v>
      </c>
      <c r="G611" s="41"/>
      <c r="H611" s="41"/>
      <c r="I611" s="220"/>
      <c r="J611" s="41"/>
      <c r="K611" s="41"/>
      <c r="L611" s="45"/>
      <c r="M611" s="221"/>
      <c r="N611" s="222"/>
      <c r="O611" s="85"/>
      <c r="P611" s="85"/>
      <c r="Q611" s="85"/>
      <c r="R611" s="85"/>
      <c r="S611" s="85"/>
      <c r="T611" s="86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T611" s="18" t="s">
        <v>127</v>
      </c>
      <c r="AU611" s="18" t="s">
        <v>83</v>
      </c>
    </row>
    <row r="612" s="2" customFormat="1">
      <c r="A612" s="39"/>
      <c r="B612" s="40"/>
      <c r="C612" s="41"/>
      <c r="D612" s="223" t="s">
        <v>129</v>
      </c>
      <c r="E612" s="41"/>
      <c r="F612" s="224" t="s">
        <v>1110</v>
      </c>
      <c r="G612" s="41"/>
      <c r="H612" s="41"/>
      <c r="I612" s="220"/>
      <c r="J612" s="41"/>
      <c r="K612" s="41"/>
      <c r="L612" s="45"/>
      <c r="M612" s="221"/>
      <c r="N612" s="222"/>
      <c r="O612" s="85"/>
      <c r="P612" s="85"/>
      <c r="Q612" s="85"/>
      <c r="R612" s="85"/>
      <c r="S612" s="85"/>
      <c r="T612" s="86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129</v>
      </c>
      <c r="AU612" s="18" t="s">
        <v>83</v>
      </c>
    </row>
    <row r="613" s="13" customFormat="1">
      <c r="A613" s="13"/>
      <c r="B613" s="225"/>
      <c r="C613" s="226"/>
      <c r="D613" s="218" t="s">
        <v>131</v>
      </c>
      <c r="E613" s="227" t="s">
        <v>19</v>
      </c>
      <c r="F613" s="228" t="s">
        <v>1111</v>
      </c>
      <c r="G613" s="226"/>
      <c r="H613" s="229">
        <v>0.28399999999999997</v>
      </c>
      <c r="I613" s="230"/>
      <c r="J613" s="226"/>
      <c r="K613" s="226"/>
      <c r="L613" s="231"/>
      <c r="M613" s="232"/>
      <c r="N613" s="233"/>
      <c r="O613" s="233"/>
      <c r="P613" s="233"/>
      <c r="Q613" s="233"/>
      <c r="R613" s="233"/>
      <c r="S613" s="233"/>
      <c r="T613" s="23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5" t="s">
        <v>131</v>
      </c>
      <c r="AU613" s="235" t="s">
        <v>83</v>
      </c>
      <c r="AV613" s="13" t="s">
        <v>83</v>
      </c>
      <c r="AW613" s="13" t="s">
        <v>35</v>
      </c>
      <c r="AX613" s="13" t="s">
        <v>81</v>
      </c>
      <c r="AY613" s="235" t="s">
        <v>117</v>
      </c>
    </row>
    <row r="614" s="2" customFormat="1" ht="24.15" customHeight="1">
      <c r="A614" s="39"/>
      <c r="B614" s="40"/>
      <c r="C614" s="205" t="s">
        <v>1112</v>
      </c>
      <c r="D614" s="205" t="s">
        <v>120</v>
      </c>
      <c r="E614" s="206" t="s">
        <v>1113</v>
      </c>
      <c r="F614" s="207" t="s">
        <v>1114</v>
      </c>
      <c r="G614" s="208" t="s">
        <v>460</v>
      </c>
      <c r="H614" s="209">
        <v>5.1189999999999998</v>
      </c>
      <c r="I614" s="210"/>
      <c r="J614" s="211">
        <f>ROUND(I614*H614,2)</f>
        <v>0</v>
      </c>
      <c r="K614" s="207" t="s">
        <v>124</v>
      </c>
      <c r="L614" s="45"/>
      <c r="M614" s="212" t="s">
        <v>19</v>
      </c>
      <c r="N614" s="213" t="s">
        <v>44</v>
      </c>
      <c r="O614" s="85"/>
      <c r="P614" s="214">
        <f>O614*H614</f>
        <v>0</v>
      </c>
      <c r="Q614" s="214">
        <v>0</v>
      </c>
      <c r="R614" s="214">
        <f>Q614*H614</f>
        <v>0</v>
      </c>
      <c r="S614" s="214">
        <v>1.8</v>
      </c>
      <c r="T614" s="215">
        <f>S614*H614</f>
        <v>9.2141999999999999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16" t="s">
        <v>143</v>
      </c>
      <c r="AT614" s="216" t="s">
        <v>120</v>
      </c>
      <c r="AU614" s="216" t="s">
        <v>83</v>
      </c>
      <c r="AY614" s="18" t="s">
        <v>117</v>
      </c>
      <c r="BE614" s="217">
        <f>IF(N614="základní",J614,0)</f>
        <v>0</v>
      </c>
      <c r="BF614" s="217">
        <f>IF(N614="snížená",J614,0)</f>
        <v>0</v>
      </c>
      <c r="BG614" s="217">
        <f>IF(N614="zákl. přenesená",J614,0)</f>
        <v>0</v>
      </c>
      <c r="BH614" s="217">
        <f>IF(N614="sníž. přenesená",J614,0)</f>
        <v>0</v>
      </c>
      <c r="BI614" s="217">
        <f>IF(N614="nulová",J614,0)</f>
        <v>0</v>
      </c>
      <c r="BJ614" s="18" t="s">
        <v>81</v>
      </c>
      <c r="BK614" s="217">
        <f>ROUND(I614*H614,2)</f>
        <v>0</v>
      </c>
      <c r="BL614" s="18" t="s">
        <v>143</v>
      </c>
      <c r="BM614" s="216" t="s">
        <v>1115</v>
      </c>
    </row>
    <row r="615" s="2" customFormat="1">
      <c r="A615" s="39"/>
      <c r="B615" s="40"/>
      <c r="C615" s="41"/>
      <c r="D615" s="218" t="s">
        <v>127</v>
      </c>
      <c r="E615" s="41"/>
      <c r="F615" s="219" t="s">
        <v>1116</v>
      </c>
      <c r="G615" s="41"/>
      <c r="H615" s="41"/>
      <c r="I615" s="220"/>
      <c r="J615" s="41"/>
      <c r="K615" s="41"/>
      <c r="L615" s="45"/>
      <c r="M615" s="221"/>
      <c r="N615" s="222"/>
      <c r="O615" s="85"/>
      <c r="P615" s="85"/>
      <c r="Q615" s="85"/>
      <c r="R615" s="85"/>
      <c r="S615" s="85"/>
      <c r="T615" s="86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T615" s="18" t="s">
        <v>127</v>
      </c>
      <c r="AU615" s="18" t="s">
        <v>83</v>
      </c>
    </row>
    <row r="616" s="2" customFormat="1">
      <c r="A616" s="39"/>
      <c r="B616" s="40"/>
      <c r="C616" s="41"/>
      <c r="D616" s="223" t="s">
        <v>129</v>
      </c>
      <c r="E616" s="41"/>
      <c r="F616" s="224" t="s">
        <v>1117</v>
      </c>
      <c r="G616" s="41"/>
      <c r="H616" s="41"/>
      <c r="I616" s="220"/>
      <c r="J616" s="41"/>
      <c r="K616" s="41"/>
      <c r="L616" s="45"/>
      <c r="M616" s="221"/>
      <c r="N616" s="222"/>
      <c r="O616" s="85"/>
      <c r="P616" s="85"/>
      <c r="Q616" s="85"/>
      <c r="R616" s="85"/>
      <c r="S616" s="85"/>
      <c r="T616" s="86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18" t="s">
        <v>129</v>
      </c>
      <c r="AU616" s="18" t="s">
        <v>83</v>
      </c>
    </row>
    <row r="617" s="13" customFormat="1">
      <c r="A617" s="13"/>
      <c r="B617" s="225"/>
      <c r="C617" s="226"/>
      <c r="D617" s="218" t="s">
        <v>131</v>
      </c>
      <c r="E617" s="227" t="s">
        <v>19</v>
      </c>
      <c r="F617" s="228" t="s">
        <v>1118</v>
      </c>
      <c r="G617" s="226"/>
      <c r="H617" s="229">
        <v>5.1189999999999998</v>
      </c>
      <c r="I617" s="230"/>
      <c r="J617" s="226"/>
      <c r="K617" s="226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131</v>
      </c>
      <c r="AU617" s="235" t="s">
        <v>83</v>
      </c>
      <c r="AV617" s="13" t="s">
        <v>83</v>
      </c>
      <c r="AW617" s="13" t="s">
        <v>35</v>
      </c>
      <c r="AX617" s="13" t="s">
        <v>81</v>
      </c>
      <c r="AY617" s="235" t="s">
        <v>117</v>
      </c>
    </row>
    <row r="618" s="2" customFormat="1" ht="24.15" customHeight="1">
      <c r="A618" s="39"/>
      <c r="B618" s="40"/>
      <c r="C618" s="205" t="s">
        <v>1119</v>
      </c>
      <c r="D618" s="205" t="s">
        <v>120</v>
      </c>
      <c r="E618" s="206" t="s">
        <v>1120</v>
      </c>
      <c r="F618" s="207" t="s">
        <v>1121</v>
      </c>
      <c r="G618" s="208" t="s">
        <v>460</v>
      </c>
      <c r="H618" s="209">
        <v>0.089999999999999997</v>
      </c>
      <c r="I618" s="210"/>
      <c r="J618" s="211">
        <f>ROUND(I618*H618,2)</f>
        <v>0</v>
      </c>
      <c r="K618" s="207" t="s">
        <v>124</v>
      </c>
      <c r="L618" s="45"/>
      <c r="M618" s="212" t="s">
        <v>19</v>
      </c>
      <c r="N618" s="213" t="s">
        <v>44</v>
      </c>
      <c r="O618" s="85"/>
      <c r="P618" s="214">
        <f>O618*H618</f>
        <v>0</v>
      </c>
      <c r="Q618" s="214">
        <v>0</v>
      </c>
      <c r="R618" s="214">
        <f>Q618*H618</f>
        <v>0</v>
      </c>
      <c r="S618" s="214">
        <v>2.3999999999999999</v>
      </c>
      <c r="T618" s="215">
        <f>S618*H618</f>
        <v>0.216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16" t="s">
        <v>143</v>
      </c>
      <c r="AT618" s="216" t="s">
        <v>120</v>
      </c>
      <c r="AU618" s="216" t="s">
        <v>83</v>
      </c>
      <c r="AY618" s="18" t="s">
        <v>117</v>
      </c>
      <c r="BE618" s="217">
        <f>IF(N618="základní",J618,0)</f>
        <v>0</v>
      </c>
      <c r="BF618" s="217">
        <f>IF(N618="snížená",J618,0)</f>
        <v>0</v>
      </c>
      <c r="BG618" s="217">
        <f>IF(N618="zákl. přenesená",J618,0)</f>
        <v>0</v>
      </c>
      <c r="BH618" s="217">
        <f>IF(N618="sníž. přenesená",J618,0)</f>
        <v>0</v>
      </c>
      <c r="BI618" s="217">
        <f>IF(N618="nulová",J618,0)</f>
        <v>0</v>
      </c>
      <c r="BJ618" s="18" t="s">
        <v>81</v>
      </c>
      <c r="BK618" s="217">
        <f>ROUND(I618*H618,2)</f>
        <v>0</v>
      </c>
      <c r="BL618" s="18" t="s">
        <v>143</v>
      </c>
      <c r="BM618" s="216" t="s">
        <v>1122</v>
      </c>
    </row>
    <row r="619" s="2" customFormat="1">
      <c r="A619" s="39"/>
      <c r="B619" s="40"/>
      <c r="C619" s="41"/>
      <c r="D619" s="218" t="s">
        <v>127</v>
      </c>
      <c r="E619" s="41"/>
      <c r="F619" s="219" t="s">
        <v>1123</v>
      </c>
      <c r="G619" s="41"/>
      <c r="H619" s="41"/>
      <c r="I619" s="220"/>
      <c r="J619" s="41"/>
      <c r="K619" s="41"/>
      <c r="L619" s="45"/>
      <c r="M619" s="221"/>
      <c r="N619" s="222"/>
      <c r="O619" s="85"/>
      <c r="P619" s="85"/>
      <c r="Q619" s="85"/>
      <c r="R619" s="85"/>
      <c r="S619" s="85"/>
      <c r="T619" s="86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127</v>
      </c>
      <c r="AU619" s="18" t="s">
        <v>83</v>
      </c>
    </row>
    <row r="620" s="2" customFormat="1">
      <c r="A620" s="39"/>
      <c r="B620" s="40"/>
      <c r="C620" s="41"/>
      <c r="D620" s="223" t="s">
        <v>129</v>
      </c>
      <c r="E620" s="41"/>
      <c r="F620" s="224" t="s">
        <v>1124</v>
      </c>
      <c r="G620" s="41"/>
      <c r="H620" s="41"/>
      <c r="I620" s="220"/>
      <c r="J620" s="41"/>
      <c r="K620" s="41"/>
      <c r="L620" s="45"/>
      <c r="M620" s="221"/>
      <c r="N620" s="222"/>
      <c r="O620" s="85"/>
      <c r="P620" s="85"/>
      <c r="Q620" s="85"/>
      <c r="R620" s="85"/>
      <c r="S620" s="85"/>
      <c r="T620" s="86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18" t="s">
        <v>129</v>
      </c>
      <c r="AU620" s="18" t="s">
        <v>83</v>
      </c>
    </row>
    <row r="621" s="13" customFormat="1">
      <c r="A621" s="13"/>
      <c r="B621" s="225"/>
      <c r="C621" s="226"/>
      <c r="D621" s="218" t="s">
        <v>131</v>
      </c>
      <c r="E621" s="227" t="s">
        <v>19</v>
      </c>
      <c r="F621" s="228" t="s">
        <v>1125</v>
      </c>
      <c r="G621" s="226"/>
      <c r="H621" s="229">
        <v>0.089999999999999997</v>
      </c>
      <c r="I621" s="230"/>
      <c r="J621" s="226"/>
      <c r="K621" s="226"/>
      <c r="L621" s="231"/>
      <c r="M621" s="232"/>
      <c r="N621" s="233"/>
      <c r="O621" s="233"/>
      <c r="P621" s="233"/>
      <c r="Q621" s="233"/>
      <c r="R621" s="233"/>
      <c r="S621" s="233"/>
      <c r="T621" s="23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5" t="s">
        <v>131</v>
      </c>
      <c r="AU621" s="235" t="s">
        <v>83</v>
      </c>
      <c r="AV621" s="13" t="s">
        <v>83</v>
      </c>
      <c r="AW621" s="13" t="s">
        <v>35</v>
      </c>
      <c r="AX621" s="13" t="s">
        <v>81</v>
      </c>
      <c r="AY621" s="235" t="s">
        <v>117</v>
      </c>
    </row>
    <row r="622" s="2" customFormat="1" ht="33" customHeight="1">
      <c r="A622" s="39"/>
      <c r="B622" s="40"/>
      <c r="C622" s="205" t="s">
        <v>1126</v>
      </c>
      <c r="D622" s="205" t="s">
        <v>120</v>
      </c>
      <c r="E622" s="206" t="s">
        <v>1127</v>
      </c>
      <c r="F622" s="207" t="s">
        <v>1128</v>
      </c>
      <c r="G622" s="208" t="s">
        <v>460</v>
      </c>
      <c r="H622" s="209">
        <v>36.595999999999997</v>
      </c>
      <c r="I622" s="210"/>
      <c r="J622" s="211">
        <f>ROUND(I622*H622,2)</f>
        <v>0</v>
      </c>
      <c r="K622" s="207" t="s">
        <v>124</v>
      </c>
      <c r="L622" s="45"/>
      <c r="M622" s="212" t="s">
        <v>19</v>
      </c>
      <c r="N622" s="213" t="s">
        <v>44</v>
      </c>
      <c r="O622" s="85"/>
      <c r="P622" s="214">
        <f>O622*H622</f>
        <v>0</v>
      </c>
      <c r="Q622" s="214">
        <v>0</v>
      </c>
      <c r="R622" s="214">
        <f>Q622*H622</f>
        <v>0</v>
      </c>
      <c r="S622" s="214">
        <v>2.2000000000000002</v>
      </c>
      <c r="T622" s="215">
        <f>S622*H622</f>
        <v>80.511200000000002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16" t="s">
        <v>143</v>
      </c>
      <c r="AT622" s="216" t="s">
        <v>120</v>
      </c>
      <c r="AU622" s="216" t="s">
        <v>83</v>
      </c>
      <c r="AY622" s="18" t="s">
        <v>117</v>
      </c>
      <c r="BE622" s="217">
        <f>IF(N622="základní",J622,0)</f>
        <v>0</v>
      </c>
      <c r="BF622" s="217">
        <f>IF(N622="snížená",J622,0)</f>
        <v>0</v>
      </c>
      <c r="BG622" s="217">
        <f>IF(N622="zákl. přenesená",J622,0)</f>
        <v>0</v>
      </c>
      <c r="BH622" s="217">
        <f>IF(N622="sníž. přenesená",J622,0)</f>
        <v>0</v>
      </c>
      <c r="BI622" s="217">
        <f>IF(N622="nulová",J622,0)</f>
        <v>0</v>
      </c>
      <c r="BJ622" s="18" t="s">
        <v>81</v>
      </c>
      <c r="BK622" s="217">
        <f>ROUND(I622*H622,2)</f>
        <v>0</v>
      </c>
      <c r="BL622" s="18" t="s">
        <v>143</v>
      </c>
      <c r="BM622" s="216" t="s">
        <v>1129</v>
      </c>
    </row>
    <row r="623" s="2" customFormat="1">
      <c r="A623" s="39"/>
      <c r="B623" s="40"/>
      <c r="C623" s="41"/>
      <c r="D623" s="218" t="s">
        <v>127</v>
      </c>
      <c r="E623" s="41"/>
      <c r="F623" s="219" t="s">
        <v>1130</v>
      </c>
      <c r="G623" s="41"/>
      <c r="H623" s="41"/>
      <c r="I623" s="220"/>
      <c r="J623" s="41"/>
      <c r="K623" s="41"/>
      <c r="L623" s="45"/>
      <c r="M623" s="221"/>
      <c r="N623" s="222"/>
      <c r="O623" s="85"/>
      <c r="P623" s="85"/>
      <c r="Q623" s="85"/>
      <c r="R623" s="85"/>
      <c r="S623" s="85"/>
      <c r="T623" s="86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127</v>
      </c>
      <c r="AU623" s="18" t="s">
        <v>83</v>
      </c>
    </row>
    <row r="624" s="2" customFormat="1">
      <c r="A624" s="39"/>
      <c r="B624" s="40"/>
      <c r="C624" s="41"/>
      <c r="D624" s="223" t="s">
        <v>129</v>
      </c>
      <c r="E624" s="41"/>
      <c r="F624" s="224" t="s">
        <v>1131</v>
      </c>
      <c r="G624" s="41"/>
      <c r="H624" s="41"/>
      <c r="I624" s="220"/>
      <c r="J624" s="41"/>
      <c r="K624" s="41"/>
      <c r="L624" s="45"/>
      <c r="M624" s="221"/>
      <c r="N624" s="222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129</v>
      </c>
      <c r="AU624" s="18" t="s">
        <v>83</v>
      </c>
    </row>
    <row r="625" s="13" customFormat="1">
      <c r="A625" s="13"/>
      <c r="B625" s="225"/>
      <c r="C625" s="226"/>
      <c r="D625" s="218" t="s">
        <v>131</v>
      </c>
      <c r="E625" s="227" t="s">
        <v>19</v>
      </c>
      <c r="F625" s="228" t="s">
        <v>1132</v>
      </c>
      <c r="G625" s="226"/>
      <c r="H625" s="229">
        <v>36.595999999999997</v>
      </c>
      <c r="I625" s="230"/>
      <c r="J625" s="226"/>
      <c r="K625" s="226"/>
      <c r="L625" s="231"/>
      <c r="M625" s="232"/>
      <c r="N625" s="233"/>
      <c r="O625" s="233"/>
      <c r="P625" s="233"/>
      <c r="Q625" s="233"/>
      <c r="R625" s="233"/>
      <c r="S625" s="233"/>
      <c r="T625" s="23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5" t="s">
        <v>131</v>
      </c>
      <c r="AU625" s="235" t="s">
        <v>83</v>
      </c>
      <c r="AV625" s="13" t="s">
        <v>83</v>
      </c>
      <c r="AW625" s="13" t="s">
        <v>35</v>
      </c>
      <c r="AX625" s="13" t="s">
        <v>81</v>
      </c>
      <c r="AY625" s="235" t="s">
        <v>117</v>
      </c>
    </row>
    <row r="626" s="2" customFormat="1" ht="33" customHeight="1">
      <c r="A626" s="39"/>
      <c r="B626" s="40"/>
      <c r="C626" s="205" t="s">
        <v>1133</v>
      </c>
      <c r="D626" s="205" t="s">
        <v>120</v>
      </c>
      <c r="E626" s="206" t="s">
        <v>1134</v>
      </c>
      <c r="F626" s="207" t="s">
        <v>1135</v>
      </c>
      <c r="G626" s="208" t="s">
        <v>460</v>
      </c>
      <c r="H626" s="209">
        <v>36.595999999999997</v>
      </c>
      <c r="I626" s="210"/>
      <c r="J626" s="211">
        <f>ROUND(I626*H626,2)</f>
        <v>0</v>
      </c>
      <c r="K626" s="207" t="s">
        <v>124</v>
      </c>
      <c r="L626" s="45"/>
      <c r="M626" s="212" t="s">
        <v>19</v>
      </c>
      <c r="N626" s="213" t="s">
        <v>44</v>
      </c>
      <c r="O626" s="85"/>
      <c r="P626" s="214">
        <f>O626*H626</f>
        <v>0</v>
      </c>
      <c r="Q626" s="214">
        <v>0</v>
      </c>
      <c r="R626" s="214">
        <f>Q626*H626</f>
        <v>0</v>
      </c>
      <c r="S626" s="214">
        <v>0.029000000000000001</v>
      </c>
      <c r="T626" s="215">
        <f>S626*H626</f>
        <v>1.0612839999999999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6" t="s">
        <v>143</v>
      </c>
      <c r="AT626" s="216" t="s">
        <v>120</v>
      </c>
      <c r="AU626" s="216" t="s">
        <v>83</v>
      </c>
      <c r="AY626" s="18" t="s">
        <v>117</v>
      </c>
      <c r="BE626" s="217">
        <f>IF(N626="základní",J626,0)</f>
        <v>0</v>
      </c>
      <c r="BF626" s="217">
        <f>IF(N626="snížená",J626,0)</f>
        <v>0</v>
      </c>
      <c r="BG626" s="217">
        <f>IF(N626="zákl. přenesená",J626,0)</f>
        <v>0</v>
      </c>
      <c r="BH626" s="217">
        <f>IF(N626="sníž. přenesená",J626,0)</f>
        <v>0</v>
      </c>
      <c r="BI626" s="217">
        <f>IF(N626="nulová",J626,0)</f>
        <v>0</v>
      </c>
      <c r="BJ626" s="18" t="s">
        <v>81</v>
      </c>
      <c r="BK626" s="217">
        <f>ROUND(I626*H626,2)</f>
        <v>0</v>
      </c>
      <c r="BL626" s="18" t="s">
        <v>143</v>
      </c>
      <c r="BM626" s="216" t="s">
        <v>1136</v>
      </c>
    </row>
    <row r="627" s="2" customFormat="1">
      <c r="A627" s="39"/>
      <c r="B627" s="40"/>
      <c r="C627" s="41"/>
      <c r="D627" s="218" t="s">
        <v>127</v>
      </c>
      <c r="E627" s="41"/>
      <c r="F627" s="219" t="s">
        <v>1137</v>
      </c>
      <c r="G627" s="41"/>
      <c r="H627" s="41"/>
      <c r="I627" s="220"/>
      <c r="J627" s="41"/>
      <c r="K627" s="41"/>
      <c r="L627" s="45"/>
      <c r="M627" s="221"/>
      <c r="N627" s="222"/>
      <c r="O627" s="85"/>
      <c r="P627" s="85"/>
      <c r="Q627" s="85"/>
      <c r="R627" s="85"/>
      <c r="S627" s="85"/>
      <c r="T627" s="86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127</v>
      </c>
      <c r="AU627" s="18" t="s">
        <v>83</v>
      </c>
    </row>
    <row r="628" s="2" customFormat="1">
      <c r="A628" s="39"/>
      <c r="B628" s="40"/>
      <c r="C628" s="41"/>
      <c r="D628" s="223" t="s">
        <v>129</v>
      </c>
      <c r="E628" s="41"/>
      <c r="F628" s="224" t="s">
        <v>1138</v>
      </c>
      <c r="G628" s="41"/>
      <c r="H628" s="41"/>
      <c r="I628" s="220"/>
      <c r="J628" s="41"/>
      <c r="K628" s="41"/>
      <c r="L628" s="45"/>
      <c r="M628" s="221"/>
      <c r="N628" s="222"/>
      <c r="O628" s="85"/>
      <c r="P628" s="85"/>
      <c r="Q628" s="85"/>
      <c r="R628" s="85"/>
      <c r="S628" s="85"/>
      <c r="T628" s="86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129</v>
      </c>
      <c r="AU628" s="18" t="s">
        <v>83</v>
      </c>
    </row>
    <row r="629" s="2" customFormat="1" ht="21.75" customHeight="1">
      <c r="A629" s="39"/>
      <c r="B629" s="40"/>
      <c r="C629" s="205" t="s">
        <v>1139</v>
      </c>
      <c r="D629" s="205" t="s">
        <v>120</v>
      </c>
      <c r="E629" s="206" t="s">
        <v>1140</v>
      </c>
      <c r="F629" s="207" t="s">
        <v>1141</v>
      </c>
      <c r="G629" s="208" t="s">
        <v>123</v>
      </c>
      <c r="H629" s="209">
        <v>243.97</v>
      </c>
      <c r="I629" s="210"/>
      <c r="J629" s="211">
        <f>ROUND(I629*H629,2)</f>
        <v>0</v>
      </c>
      <c r="K629" s="207" t="s">
        <v>124</v>
      </c>
      <c r="L629" s="45"/>
      <c r="M629" s="212" t="s">
        <v>19</v>
      </c>
      <c r="N629" s="213" t="s">
        <v>44</v>
      </c>
      <c r="O629" s="85"/>
      <c r="P629" s="214">
        <f>O629*H629</f>
        <v>0</v>
      </c>
      <c r="Q629" s="214">
        <v>0</v>
      </c>
      <c r="R629" s="214">
        <f>Q629*H629</f>
        <v>0</v>
      </c>
      <c r="S629" s="214">
        <v>0.039</v>
      </c>
      <c r="T629" s="215">
        <f>S629*H629</f>
        <v>9.5148299999999999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16" t="s">
        <v>143</v>
      </c>
      <c r="AT629" s="216" t="s">
        <v>120</v>
      </c>
      <c r="AU629" s="216" t="s">
        <v>83</v>
      </c>
      <c r="AY629" s="18" t="s">
        <v>117</v>
      </c>
      <c r="BE629" s="217">
        <f>IF(N629="základní",J629,0)</f>
        <v>0</v>
      </c>
      <c r="BF629" s="217">
        <f>IF(N629="snížená",J629,0)</f>
        <v>0</v>
      </c>
      <c r="BG629" s="217">
        <f>IF(N629="zákl. přenesená",J629,0)</f>
        <v>0</v>
      </c>
      <c r="BH629" s="217">
        <f>IF(N629="sníž. přenesená",J629,0)</f>
        <v>0</v>
      </c>
      <c r="BI629" s="217">
        <f>IF(N629="nulová",J629,0)</f>
        <v>0</v>
      </c>
      <c r="BJ629" s="18" t="s">
        <v>81</v>
      </c>
      <c r="BK629" s="217">
        <f>ROUND(I629*H629,2)</f>
        <v>0</v>
      </c>
      <c r="BL629" s="18" t="s">
        <v>143</v>
      </c>
      <c r="BM629" s="216" t="s">
        <v>1142</v>
      </c>
    </row>
    <row r="630" s="2" customFormat="1">
      <c r="A630" s="39"/>
      <c r="B630" s="40"/>
      <c r="C630" s="41"/>
      <c r="D630" s="218" t="s">
        <v>127</v>
      </c>
      <c r="E630" s="41"/>
      <c r="F630" s="219" t="s">
        <v>1143</v>
      </c>
      <c r="G630" s="41"/>
      <c r="H630" s="41"/>
      <c r="I630" s="220"/>
      <c r="J630" s="41"/>
      <c r="K630" s="41"/>
      <c r="L630" s="45"/>
      <c r="M630" s="221"/>
      <c r="N630" s="222"/>
      <c r="O630" s="85"/>
      <c r="P630" s="85"/>
      <c r="Q630" s="85"/>
      <c r="R630" s="85"/>
      <c r="S630" s="85"/>
      <c r="T630" s="86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127</v>
      </c>
      <c r="AU630" s="18" t="s">
        <v>83</v>
      </c>
    </row>
    <row r="631" s="2" customFormat="1">
      <c r="A631" s="39"/>
      <c r="B631" s="40"/>
      <c r="C631" s="41"/>
      <c r="D631" s="223" t="s">
        <v>129</v>
      </c>
      <c r="E631" s="41"/>
      <c r="F631" s="224" t="s">
        <v>1144</v>
      </c>
      <c r="G631" s="41"/>
      <c r="H631" s="41"/>
      <c r="I631" s="220"/>
      <c r="J631" s="41"/>
      <c r="K631" s="41"/>
      <c r="L631" s="45"/>
      <c r="M631" s="221"/>
      <c r="N631" s="222"/>
      <c r="O631" s="85"/>
      <c r="P631" s="85"/>
      <c r="Q631" s="85"/>
      <c r="R631" s="85"/>
      <c r="S631" s="85"/>
      <c r="T631" s="86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129</v>
      </c>
      <c r="AU631" s="18" t="s">
        <v>83</v>
      </c>
    </row>
    <row r="632" s="2" customFormat="1" ht="24.15" customHeight="1">
      <c r="A632" s="39"/>
      <c r="B632" s="40"/>
      <c r="C632" s="205" t="s">
        <v>1145</v>
      </c>
      <c r="D632" s="205" t="s">
        <v>120</v>
      </c>
      <c r="E632" s="206" t="s">
        <v>1146</v>
      </c>
      <c r="F632" s="207" t="s">
        <v>1147</v>
      </c>
      <c r="G632" s="208" t="s">
        <v>215</v>
      </c>
      <c r="H632" s="209">
        <v>9.9499999999999993</v>
      </c>
      <c r="I632" s="210"/>
      <c r="J632" s="211">
        <f>ROUND(I632*H632,2)</f>
        <v>0</v>
      </c>
      <c r="K632" s="207" t="s">
        <v>124</v>
      </c>
      <c r="L632" s="45"/>
      <c r="M632" s="212" t="s">
        <v>19</v>
      </c>
      <c r="N632" s="213" t="s">
        <v>44</v>
      </c>
      <c r="O632" s="85"/>
      <c r="P632" s="214">
        <f>O632*H632</f>
        <v>0</v>
      </c>
      <c r="Q632" s="214">
        <v>0</v>
      </c>
      <c r="R632" s="214">
        <f>Q632*H632</f>
        <v>0</v>
      </c>
      <c r="S632" s="214">
        <v>0.010999999999999999</v>
      </c>
      <c r="T632" s="215">
        <f>S632*H632</f>
        <v>0.10944999999999999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16" t="s">
        <v>143</v>
      </c>
      <c r="AT632" s="216" t="s">
        <v>120</v>
      </c>
      <c r="AU632" s="216" t="s">
        <v>83</v>
      </c>
      <c r="AY632" s="18" t="s">
        <v>117</v>
      </c>
      <c r="BE632" s="217">
        <f>IF(N632="základní",J632,0)</f>
        <v>0</v>
      </c>
      <c r="BF632" s="217">
        <f>IF(N632="snížená",J632,0)</f>
        <v>0</v>
      </c>
      <c r="BG632" s="217">
        <f>IF(N632="zákl. přenesená",J632,0)</f>
        <v>0</v>
      </c>
      <c r="BH632" s="217">
        <f>IF(N632="sníž. přenesená",J632,0)</f>
        <v>0</v>
      </c>
      <c r="BI632" s="217">
        <f>IF(N632="nulová",J632,0)</f>
        <v>0</v>
      </c>
      <c r="BJ632" s="18" t="s">
        <v>81</v>
      </c>
      <c r="BK632" s="217">
        <f>ROUND(I632*H632,2)</f>
        <v>0</v>
      </c>
      <c r="BL632" s="18" t="s">
        <v>143</v>
      </c>
      <c r="BM632" s="216" t="s">
        <v>1148</v>
      </c>
    </row>
    <row r="633" s="2" customFormat="1">
      <c r="A633" s="39"/>
      <c r="B633" s="40"/>
      <c r="C633" s="41"/>
      <c r="D633" s="218" t="s">
        <v>127</v>
      </c>
      <c r="E633" s="41"/>
      <c r="F633" s="219" t="s">
        <v>1149</v>
      </c>
      <c r="G633" s="41"/>
      <c r="H633" s="41"/>
      <c r="I633" s="220"/>
      <c r="J633" s="41"/>
      <c r="K633" s="41"/>
      <c r="L633" s="45"/>
      <c r="M633" s="221"/>
      <c r="N633" s="222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127</v>
      </c>
      <c r="AU633" s="18" t="s">
        <v>83</v>
      </c>
    </row>
    <row r="634" s="2" customFormat="1">
      <c r="A634" s="39"/>
      <c r="B634" s="40"/>
      <c r="C634" s="41"/>
      <c r="D634" s="223" t="s">
        <v>129</v>
      </c>
      <c r="E634" s="41"/>
      <c r="F634" s="224" t="s">
        <v>1150</v>
      </c>
      <c r="G634" s="41"/>
      <c r="H634" s="41"/>
      <c r="I634" s="220"/>
      <c r="J634" s="41"/>
      <c r="K634" s="41"/>
      <c r="L634" s="45"/>
      <c r="M634" s="221"/>
      <c r="N634" s="222"/>
      <c r="O634" s="85"/>
      <c r="P634" s="85"/>
      <c r="Q634" s="85"/>
      <c r="R634" s="85"/>
      <c r="S634" s="85"/>
      <c r="T634" s="86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129</v>
      </c>
      <c r="AU634" s="18" t="s">
        <v>83</v>
      </c>
    </row>
    <row r="635" s="2" customFormat="1" ht="24.15" customHeight="1">
      <c r="A635" s="39"/>
      <c r="B635" s="40"/>
      <c r="C635" s="205" t="s">
        <v>1151</v>
      </c>
      <c r="D635" s="205" t="s">
        <v>120</v>
      </c>
      <c r="E635" s="206" t="s">
        <v>1152</v>
      </c>
      <c r="F635" s="207" t="s">
        <v>1153</v>
      </c>
      <c r="G635" s="208" t="s">
        <v>123</v>
      </c>
      <c r="H635" s="209">
        <v>45.284999999999997</v>
      </c>
      <c r="I635" s="210"/>
      <c r="J635" s="211">
        <f>ROUND(I635*H635,2)</f>
        <v>0</v>
      </c>
      <c r="K635" s="207" t="s">
        <v>124</v>
      </c>
      <c r="L635" s="45"/>
      <c r="M635" s="212" t="s">
        <v>19</v>
      </c>
      <c r="N635" s="213" t="s">
        <v>44</v>
      </c>
      <c r="O635" s="85"/>
      <c r="P635" s="214">
        <f>O635*H635</f>
        <v>0</v>
      </c>
      <c r="Q635" s="214">
        <v>0</v>
      </c>
      <c r="R635" s="214">
        <f>Q635*H635</f>
        <v>0</v>
      </c>
      <c r="S635" s="214">
        <v>0.014</v>
      </c>
      <c r="T635" s="215">
        <f>S635*H635</f>
        <v>0.63398999999999994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16" t="s">
        <v>143</v>
      </c>
      <c r="AT635" s="216" t="s">
        <v>120</v>
      </c>
      <c r="AU635" s="216" t="s">
        <v>83</v>
      </c>
      <c r="AY635" s="18" t="s">
        <v>117</v>
      </c>
      <c r="BE635" s="217">
        <f>IF(N635="základní",J635,0)</f>
        <v>0</v>
      </c>
      <c r="BF635" s="217">
        <f>IF(N635="snížená",J635,0)</f>
        <v>0</v>
      </c>
      <c r="BG635" s="217">
        <f>IF(N635="zákl. přenesená",J635,0)</f>
        <v>0</v>
      </c>
      <c r="BH635" s="217">
        <f>IF(N635="sníž. přenesená",J635,0)</f>
        <v>0</v>
      </c>
      <c r="BI635" s="217">
        <f>IF(N635="nulová",J635,0)</f>
        <v>0</v>
      </c>
      <c r="BJ635" s="18" t="s">
        <v>81</v>
      </c>
      <c r="BK635" s="217">
        <f>ROUND(I635*H635,2)</f>
        <v>0</v>
      </c>
      <c r="BL635" s="18" t="s">
        <v>143</v>
      </c>
      <c r="BM635" s="216" t="s">
        <v>1154</v>
      </c>
    </row>
    <row r="636" s="2" customFormat="1">
      <c r="A636" s="39"/>
      <c r="B636" s="40"/>
      <c r="C636" s="41"/>
      <c r="D636" s="218" t="s">
        <v>127</v>
      </c>
      <c r="E636" s="41"/>
      <c r="F636" s="219" t="s">
        <v>1155</v>
      </c>
      <c r="G636" s="41"/>
      <c r="H636" s="41"/>
      <c r="I636" s="220"/>
      <c r="J636" s="41"/>
      <c r="K636" s="41"/>
      <c r="L636" s="45"/>
      <c r="M636" s="221"/>
      <c r="N636" s="222"/>
      <c r="O636" s="85"/>
      <c r="P636" s="85"/>
      <c r="Q636" s="85"/>
      <c r="R636" s="85"/>
      <c r="S636" s="85"/>
      <c r="T636" s="86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127</v>
      </c>
      <c r="AU636" s="18" t="s">
        <v>83</v>
      </c>
    </row>
    <row r="637" s="2" customFormat="1">
      <c r="A637" s="39"/>
      <c r="B637" s="40"/>
      <c r="C637" s="41"/>
      <c r="D637" s="223" t="s">
        <v>129</v>
      </c>
      <c r="E637" s="41"/>
      <c r="F637" s="224" t="s">
        <v>1156</v>
      </c>
      <c r="G637" s="41"/>
      <c r="H637" s="41"/>
      <c r="I637" s="220"/>
      <c r="J637" s="41"/>
      <c r="K637" s="41"/>
      <c r="L637" s="45"/>
      <c r="M637" s="221"/>
      <c r="N637" s="222"/>
      <c r="O637" s="85"/>
      <c r="P637" s="85"/>
      <c r="Q637" s="85"/>
      <c r="R637" s="85"/>
      <c r="S637" s="85"/>
      <c r="T637" s="86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129</v>
      </c>
      <c r="AU637" s="18" t="s">
        <v>83</v>
      </c>
    </row>
    <row r="638" s="13" customFormat="1">
      <c r="A638" s="13"/>
      <c r="B638" s="225"/>
      <c r="C638" s="226"/>
      <c r="D638" s="218" t="s">
        <v>131</v>
      </c>
      <c r="E638" s="227" t="s">
        <v>19</v>
      </c>
      <c r="F638" s="228" t="s">
        <v>1157</v>
      </c>
      <c r="G638" s="226"/>
      <c r="H638" s="229">
        <v>53.549999999999997</v>
      </c>
      <c r="I638" s="230"/>
      <c r="J638" s="226"/>
      <c r="K638" s="226"/>
      <c r="L638" s="231"/>
      <c r="M638" s="232"/>
      <c r="N638" s="233"/>
      <c r="O638" s="233"/>
      <c r="P638" s="233"/>
      <c r="Q638" s="233"/>
      <c r="R638" s="233"/>
      <c r="S638" s="233"/>
      <c r="T638" s="23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5" t="s">
        <v>131</v>
      </c>
      <c r="AU638" s="235" t="s">
        <v>83</v>
      </c>
      <c r="AV638" s="13" t="s">
        <v>83</v>
      </c>
      <c r="AW638" s="13" t="s">
        <v>35</v>
      </c>
      <c r="AX638" s="13" t="s">
        <v>73</v>
      </c>
      <c r="AY638" s="235" t="s">
        <v>117</v>
      </c>
    </row>
    <row r="639" s="13" customFormat="1">
      <c r="A639" s="13"/>
      <c r="B639" s="225"/>
      <c r="C639" s="226"/>
      <c r="D639" s="218" t="s">
        <v>131</v>
      </c>
      <c r="E639" s="227" t="s">
        <v>19</v>
      </c>
      <c r="F639" s="228" t="s">
        <v>858</v>
      </c>
      <c r="G639" s="226"/>
      <c r="H639" s="229">
        <v>-4.8380000000000001</v>
      </c>
      <c r="I639" s="230"/>
      <c r="J639" s="226"/>
      <c r="K639" s="226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131</v>
      </c>
      <c r="AU639" s="235" t="s">
        <v>83</v>
      </c>
      <c r="AV639" s="13" t="s">
        <v>83</v>
      </c>
      <c r="AW639" s="13" t="s">
        <v>35</v>
      </c>
      <c r="AX639" s="13" t="s">
        <v>73</v>
      </c>
      <c r="AY639" s="235" t="s">
        <v>117</v>
      </c>
    </row>
    <row r="640" s="13" customFormat="1">
      <c r="A640" s="13"/>
      <c r="B640" s="225"/>
      <c r="C640" s="226"/>
      <c r="D640" s="218" t="s">
        <v>131</v>
      </c>
      <c r="E640" s="227" t="s">
        <v>19</v>
      </c>
      <c r="F640" s="228" t="s">
        <v>859</v>
      </c>
      <c r="G640" s="226"/>
      <c r="H640" s="229">
        <v>-3.427</v>
      </c>
      <c r="I640" s="230"/>
      <c r="J640" s="226"/>
      <c r="K640" s="226"/>
      <c r="L640" s="231"/>
      <c r="M640" s="232"/>
      <c r="N640" s="233"/>
      <c r="O640" s="233"/>
      <c r="P640" s="233"/>
      <c r="Q640" s="233"/>
      <c r="R640" s="233"/>
      <c r="S640" s="233"/>
      <c r="T640" s="23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5" t="s">
        <v>131</v>
      </c>
      <c r="AU640" s="235" t="s">
        <v>83</v>
      </c>
      <c r="AV640" s="13" t="s">
        <v>83</v>
      </c>
      <c r="AW640" s="13" t="s">
        <v>35</v>
      </c>
      <c r="AX640" s="13" t="s">
        <v>73</v>
      </c>
      <c r="AY640" s="235" t="s">
        <v>117</v>
      </c>
    </row>
    <row r="641" s="14" customFormat="1">
      <c r="A641" s="14"/>
      <c r="B641" s="246"/>
      <c r="C641" s="247"/>
      <c r="D641" s="218" t="s">
        <v>131</v>
      </c>
      <c r="E641" s="248" t="s">
        <v>19</v>
      </c>
      <c r="F641" s="249" t="s">
        <v>356</v>
      </c>
      <c r="G641" s="247"/>
      <c r="H641" s="250">
        <v>45.284999999999997</v>
      </c>
      <c r="I641" s="251"/>
      <c r="J641" s="247"/>
      <c r="K641" s="247"/>
      <c r="L641" s="252"/>
      <c r="M641" s="253"/>
      <c r="N641" s="254"/>
      <c r="O641" s="254"/>
      <c r="P641" s="254"/>
      <c r="Q641" s="254"/>
      <c r="R641" s="254"/>
      <c r="S641" s="254"/>
      <c r="T641" s="25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6" t="s">
        <v>131</v>
      </c>
      <c r="AU641" s="256" t="s">
        <v>83</v>
      </c>
      <c r="AV641" s="14" t="s">
        <v>143</v>
      </c>
      <c r="AW641" s="14" t="s">
        <v>35</v>
      </c>
      <c r="AX641" s="14" t="s">
        <v>81</v>
      </c>
      <c r="AY641" s="256" t="s">
        <v>117</v>
      </c>
    </row>
    <row r="642" s="2" customFormat="1" ht="24.15" customHeight="1">
      <c r="A642" s="39"/>
      <c r="B642" s="40"/>
      <c r="C642" s="205" t="s">
        <v>1158</v>
      </c>
      <c r="D642" s="205" t="s">
        <v>120</v>
      </c>
      <c r="E642" s="206" t="s">
        <v>1159</v>
      </c>
      <c r="F642" s="207" t="s">
        <v>1160</v>
      </c>
      <c r="G642" s="208" t="s">
        <v>123</v>
      </c>
      <c r="H642" s="209">
        <v>1.8899999999999999</v>
      </c>
      <c r="I642" s="210"/>
      <c r="J642" s="211">
        <f>ROUND(I642*H642,2)</f>
        <v>0</v>
      </c>
      <c r="K642" s="207" t="s">
        <v>124</v>
      </c>
      <c r="L642" s="45"/>
      <c r="M642" s="212" t="s">
        <v>19</v>
      </c>
      <c r="N642" s="213" t="s">
        <v>44</v>
      </c>
      <c r="O642" s="85"/>
      <c r="P642" s="214">
        <f>O642*H642</f>
        <v>0</v>
      </c>
      <c r="Q642" s="214">
        <v>0</v>
      </c>
      <c r="R642" s="214">
        <f>Q642*H642</f>
        <v>0</v>
      </c>
      <c r="S642" s="214">
        <v>0.074999999999999997</v>
      </c>
      <c r="T642" s="215">
        <f>S642*H642</f>
        <v>0.14174999999999999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16" t="s">
        <v>143</v>
      </c>
      <c r="AT642" s="216" t="s">
        <v>120</v>
      </c>
      <c r="AU642" s="216" t="s">
        <v>83</v>
      </c>
      <c r="AY642" s="18" t="s">
        <v>117</v>
      </c>
      <c r="BE642" s="217">
        <f>IF(N642="základní",J642,0)</f>
        <v>0</v>
      </c>
      <c r="BF642" s="217">
        <f>IF(N642="snížená",J642,0)</f>
        <v>0</v>
      </c>
      <c r="BG642" s="217">
        <f>IF(N642="zákl. přenesená",J642,0)</f>
        <v>0</v>
      </c>
      <c r="BH642" s="217">
        <f>IF(N642="sníž. přenesená",J642,0)</f>
        <v>0</v>
      </c>
      <c r="BI642" s="217">
        <f>IF(N642="nulová",J642,0)</f>
        <v>0</v>
      </c>
      <c r="BJ642" s="18" t="s">
        <v>81</v>
      </c>
      <c r="BK642" s="217">
        <f>ROUND(I642*H642,2)</f>
        <v>0</v>
      </c>
      <c r="BL642" s="18" t="s">
        <v>143</v>
      </c>
      <c r="BM642" s="216" t="s">
        <v>1161</v>
      </c>
    </row>
    <row r="643" s="2" customFormat="1">
      <c r="A643" s="39"/>
      <c r="B643" s="40"/>
      <c r="C643" s="41"/>
      <c r="D643" s="218" t="s">
        <v>127</v>
      </c>
      <c r="E643" s="41"/>
      <c r="F643" s="219" t="s">
        <v>1162</v>
      </c>
      <c r="G643" s="41"/>
      <c r="H643" s="41"/>
      <c r="I643" s="220"/>
      <c r="J643" s="41"/>
      <c r="K643" s="41"/>
      <c r="L643" s="45"/>
      <c r="M643" s="221"/>
      <c r="N643" s="222"/>
      <c r="O643" s="85"/>
      <c r="P643" s="85"/>
      <c r="Q643" s="85"/>
      <c r="R643" s="85"/>
      <c r="S643" s="85"/>
      <c r="T643" s="86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127</v>
      </c>
      <c r="AU643" s="18" t="s">
        <v>83</v>
      </c>
    </row>
    <row r="644" s="2" customFormat="1">
      <c r="A644" s="39"/>
      <c r="B644" s="40"/>
      <c r="C644" s="41"/>
      <c r="D644" s="223" t="s">
        <v>129</v>
      </c>
      <c r="E644" s="41"/>
      <c r="F644" s="224" t="s">
        <v>1163</v>
      </c>
      <c r="G644" s="41"/>
      <c r="H644" s="41"/>
      <c r="I644" s="220"/>
      <c r="J644" s="41"/>
      <c r="K644" s="41"/>
      <c r="L644" s="45"/>
      <c r="M644" s="221"/>
      <c r="N644" s="222"/>
      <c r="O644" s="85"/>
      <c r="P644" s="85"/>
      <c r="Q644" s="85"/>
      <c r="R644" s="85"/>
      <c r="S644" s="85"/>
      <c r="T644" s="86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129</v>
      </c>
      <c r="AU644" s="18" t="s">
        <v>83</v>
      </c>
    </row>
    <row r="645" s="13" customFormat="1">
      <c r="A645" s="13"/>
      <c r="B645" s="225"/>
      <c r="C645" s="226"/>
      <c r="D645" s="218" t="s">
        <v>131</v>
      </c>
      <c r="E645" s="227" t="s">
        <v>19</v>
      </c>
      <c r="F645" s="228" t="s">
        <v>1164</v>
      </c>
      <c r="G645" s="226"/>
      <c r="H645" s="229">
        <v>1.8899999999999999</v>
      </c>
      <c r="I645" s="230"/>
      <c r="J645" s="226"/>
      <c r="K645" s="226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131</v>
      </c>
      <c r="AU645" s="235" t="s">
        <v>83</v>
      </c>
      <c r="AV645" s="13" t="s">
        <v>83</v>
      </c>
      <c r="AW645" s="13" t="s">
        <v>35</v>
      </c>
      <c r="AX645" s="13" t="s">
        <v>81</v>
      </c>
      <c r="AY645" s="235" t="s">
        <v>117</v>
      </c>
    </row>
    <row r="646" s="2" customFormat="1" ht="21.75" customHeight="1">
      <c r="A646" s="39"/>
      <c r="B646" s="40"/>
      <c r="C646" s="205" t="s">
        <v>1165</v>
      </c>
      <c r="D646" s="205" t="s">
        <v>120</v>
      </c>
      <c r="E646" s="206" t="s">
        <v>1166</v>
      </c>
      <c r="F646" s="207" t="s">
        <v>1167</v>
      </c>
      <c r="G646" s="208" t="s">
        <v>123</v>
      </c>
      <c r="H646" s="209">
        <v>4.7279999999999998</v>
      </c>
      <c r="I646" s="210"/>
      <c r="J646" s="211">
        <f>ROUND(I646*H646,2)</f>
        <v>0</v>
      </c>
      <c r="K646" s="207" t="s">
        <v>124</v>
      </c>
      <c r="L646" s="45"/>
      <c r="M646" s="212" t="s">
        <v>19</v>
      </c>
      <c r="N646" s="213" t="s">
        <v>44</v>
      </c>
      <c r="O646" s="85"/>
      <c r="P646" s="214">
        <f>O646*H646</f>
        <v>0</v>
      </c>
      <c r="Q646" s="214">
        <v>0</v>
      </c>
      <c r="R646" s="214">
        <f>Q646*H646</f>
        <v>0</v>
      </c>
      <c r="S646" s="214">
        <v>0.087999999999999995</v>
      </c>
      <c r="T646" s="215">
        <f>S646*H646</f>
        <v>0.41606399999999993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16" t="s">
        <v>143</v>
      </c>
      <c r="AT646" s="216" t="s">
        <v>120</v>
      </c>
      <c r="AU646" s="216" t="s">
        <v>83</v>
      </c>
      <c r="AY646" s="18" t="s">
        <v>117</v>
      </c>
      <c r="BE646" s="217">
        <f>IF(N646="základní",J646,0)</f>
        <v>0</v>
      </c>
      <c r="BF646" s="217">
        <f>IF(N646="snížená",J646,0)</f>
        <v>0</v>
      </c>
      <c r="BG646" s="217">
        <f>IF(N646="zákl. přenesená",J646,0)</f>
        <v>0</v>
      </c>
      <c r="BH646" s="217">
        <f>IF(N646="sníž. přenesená",J646,0)</f>
        <v>0</v>
      </c>
      <c r="BI646" s="217">
        <f>IF(N646="nulová",J646,0)</f>
        <v>0</v>
      </c>
      <c r="BJ646" s="18" t="s">
        <v>81</v>
      </c>
      <c r="BK646" s="217">
        <f>ROUND(I646*H646,2)</f>
        <v>0</v>
      </c>
      <c r="BL646" s="18" t="s">
        <v>143</v>
      </c>
      <c r="BM646" s="216" t="s">
        <v>1168</v>
      </c>
    </row>
    <row r="647" s="2" customFormat="1">
      <c r="A647" s="39"/>
      <c r="B647" s="40"/>
      <c r="C647" s="41"/>
      <c r="D647" s="218" t="s">
        <v>127</v>
      </c>
      <c r="E647" s="41"/>
      <c r="F647" s="219" t="s">
        <v>1169</v>
      </c>
      <c r="G647" s="41"/>
      <c r="H647" s="41"/>
      <c r="I647" s="220"/>
      <c r="J647" s="41"/>
      <c r="K647" s="41"/>
      <c r="L647" s="45"/>
      <c r="M647" s="221"/>
      <c r="N647" s="222"/>
      <c r="O647" s="85"/>
      <c r="P647" s="85"/>
      <c r="Q647" s="85"/>
      <c r="R647" s="85"/>
      <c r="S647" s="85"/>
      <c r="T647" s="86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127</v>
      </c>
      <c r="AU647" s="18" t="s">
        <v>83</v>
      </c>
    </row>
    <row r="648" s="2" customFormat="1">
      <c r="A648" s="39"/>
      <c r="B648" s="40"/>
      <c r="C648" s="41"/>
      <c r="D648" s="223" t="s">
        <v>129</v>
      </c>
      <c r="E648" s="41"/>
      <c r="F648" s="224" t="s">
        <v>1170</v>
      </c>
      <c r="G648" s="41"/>
      <c r="H648" s="41"/>
      <c r="I648" s="220"/>
      <c r="J648" s="41"/>
      <c r="K648" s="41"/>
      <c r="L648" s="45"/>
      <c r="M648" s="221"/>
      <c r="N648" s="222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129</v>
      </c>
      <c r="AU648" s="18" t="s">
        <v>83</v>
      </c>
    </row>
    <row r="649" s="13" customFormat="1">
      <c r="A649" s="13"/>
      <c r="B649" s="225"/>
      <c r="C649" s="226"/>
      <c r="D649" s="218" t="s">
        <v>131</v>
      </c>
      <c r="E649" s="227" t="s">
        <v>19</v>
      </c>
      <c r="F649" s="228" t="s">
        <v>1171</v>
      </c>
      <c r="G649" s="226"/>
      <c r="H649" s="229">
        <v>4.7279999999999998</v>
      </c>
      <c r="I649" s="230"/>
      <c r="J649" s="226"/>
      <c r="K649" s="226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131</v>
      </c>
      <c r="AU649" s="235" t="s">
        <v>83</v>
      </c>
      <c r="AV649" s="13" t="s">
        <v>83</v>
      </c>
      <c r="AW649" s="13" t="s">
        <v>35</v>
      </c>
      <c r="AX649" s="13" t="s">
        <v>81</v>
      </c>
      <c r="AY649" s="235" t="s">
        <v>117</v>
      </c>
    </row>
    <row r="650" s="2" customFormat="1" ht="21.75" customHeight="1">
      <c r="A650" s="39"/>
      <c r="B650" s="40"/>
      <c r="C650" s="205" t="s">
        <v>1172</v>
      </c>
      <c r="D650" s="205" t="s">
        <v>120</v>
      </c>
      <c r="E650" s="206" t="s">
        <v>1173</v>
      </c>
      <c r="F650" s="207" t="s">
        <v>1174</v>
      </c>
      <c r="G650" s="208" t="s">
        <v>123</v>
      </c>
      <c r="H650" s="209">
        <v>7.5599999999999996</v>
      </c>
      <c r="I650" s="210"/>
      <c r="J650" s="211">
        <f>ROUND(I650*H650,2)</f>
        <v>0</v>
      </c>
      <c r="K650" s="207" t="s">
        <v>124</v>
      </c>
      <c r="L650" s="45"/>
      <c r="M650" s="212" t="s">
        <v>19</v>
      </c>
      <c r="N650" s="213" t="s">
        <v>44</v>
      </c>
      <c r="O650" s="85"/>
      <c r="P650" s="214">
        <f>O650*H650</f>
        <v>0</v>
      </c>
      <c r="Q650" s="214">
        <v>0</v>
      </c>
      <c r="R650" s="214">
        <f>Q650*H650</f>
        <v>0</v>
      </c>
      <c r="S650" s="214">
        <v>0.067000000000000004</v>
      </c>
      <c r="T650" s="215">
        <f>S650*H650</f>
        <v>0.50651999999999997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16" t="s">
        <v>143</v>
      </c>
      <c r="AT650" s="216" t="s">
        <v>120</v>
      </c>
      <c r="AU650" s="216" t="s">
        <v>83</v>
      </c>
      <c r="AY650" s="18" t="s">
        <v>117</v>
      </c>
      <c r="BE650" s="217">
        <f>IF(N650="základní",J650,0)</f>
        <v>0</v>
      </c>
      <c r="BF650" s="217">
        <f>IF(N650="snížená",J650,0)</f>
        <v>0</v>
      </c>
      <c r="BG650" s="217">
        <f>IF(N650="zákl. přenesená",J650,0)</f>
        <v>0</v>
      </c>
      <c r="BH650" s="217">
        <f>IF(N650="sníž. přenesená",J650,0)</f>
        <v>0</v>
      </c>
      <c r="BI650" s="217">
        <f>IF(N650="nulová",J650,0)</f>
        <v>0</v>
      </c>
      <c r="BJ650" s="18" t="s">
        <v>81</v>
      </c>
      <c r="BK650" s="217">
        <f>ROUND(I650*H650,2)</f>
        <v>0</v>
      </c>
      <c r="BL650" s="18" t="s">
        <v>143</v>
      </c>
      <c r="BM650" s="216" t="s">
        <v>1175</v>
      </c>
    </row>
    <row r="651" s="2" customFormat="1">
      <c r="A651" s="39"/>
      <c r="B651" s="40"/>
      <c r="C651" s="41"/>
      <c r="D651" s="218" t="s">
        <v>127</v>
      </c>
      <c r="E651" s="41"/>
      <c r="F651" s="219" t="s">
        <v>1176</v>
      </c>
      <c r="G651" s="41"/>
      <c r="H651" s="41"/>
      <c r="I651" s="220"/>
      <c r="J651" s="41"/>
      <c r="K651" s="41"/>
      <c r="L651" s="45"/>
      <c r="M651" s="221"/>
      <c r="N651" s="222"/>
      <c r="O651" s="85"/>
      <c r="P651" s="85"/>
      <c r="Q651" s="85"/>
      <c r="R651" s="85"/>
      <c r="S651" s="85"/>
      <c r="T651" s="86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127</v>
      </c>
      <c r="AU651" s="18" t="s">
        <v>83</v>
      </c>
    </row>
    <row r="652" s="2" customFormat="1">
      <c r="A652" s="39"/>
      <c r="B652" s="40"/>
      <c r="C652" s="41"/>
      <c r="D652" s="223" t="s">
        <v>129</v>
      </c>
      <c r="E652" s="41"/>
      <c r="F652" s="224" t="s">
        <v>1177</v>
      </c>
      <c r="G652" s="41"/>
      <c r="H652" s="41"/>
      <c r="I652" s="220"/>
      <c r="J652" s="41"/>
      <c r="K652" s="41"/>
      <c r="L652" s="45"/>
      <c r="M652" s="221"/>
      <c r="N652" s="222"/>
      <c r="O652" s="85"/>
      <c r="P652" s="85"/>
      <c r="Q652" s="85"/>
      <c r="R652" s="85"/>
      <c r="S652" s="85"/>
      <c r="T652" s="86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129</v>
      </c>
      <c r="AU652" s="18" t="s">
        <v>83</v>
      </c>
    </row>
    <row r="653" s="13" customFormat="1">
      <c r="A653" s="13"/>
      <c r="B653" s="225"/>
      <c r="C653" s="226"/>
      <c r="D653" s="218" t="s">
        <v>131</v>
      </c>
      <c r="E653" s="227" t="s">
        <v>19</v>
      </c>
      <c r="F653" s="228" t="s">
        <v>615</v>
      </c>
      <c r="G653" s="226"/>
      <c r="H653" s="229">
        <v>7.5599999999999996</v>
      </c>
      <c r="I653" s="230"/>
      <c r="J653" s="226"/>
      <c r="K653" s="226"/>
      <c r="L653" s="231"/>
      <c r="M653" s="232"/>
      <c r="N653" s="233"/>
      <c r="O653" s="233"/>
      <c r="P653" s="233"/>
      <c r="Q653" s="233"/>
      <c r="R653" s="233"/>
      <c r="S653" s="233"/>
      <c r="T653" s="23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5" t="s">
        <v>131</v>
      </c>
      <c r="AU653" s="235" t="s">
        <v>83</v>
      </c>
      <c r="AV653" s="13" t="s">
        <v>83</v>
      </c>
      <c r="AW653" s="13" t="s">
        <v>35</v>
      </c>
      <c r="AX653" s="13" t="s">
        <v>81</v>
      </c>
      <c r="AY653" s="235" t="s">
        <v>117</v>
      </c>
    </row>
    <row r="654" s="2" customFormat="1" ht="21.75" customHeight="1">
      <c r="A654" s="39"/>
      <c r="B654" s="40"/>
      <c r="C654" s="205" t="s">
        <v>1178</v>
      </c>
      <c r="D654" s="205" t="s">
        <v>120</v>
      </c>
      <c r="E654" s="206" t="s">
        <v>1179</v>
      </c>
      <c r="F654" s="207" t="s">
        <v>1180</v>
      </c>
      <c r="G654" s="208" t="s">
        <v>123</v>
      </c>
      <c r="H654" s="209">
        <v>4.7279999999999998</v>
      </c>
      <c r="I654" s="210"/>
      <c r="J654" s="211">
        <f>ROUND(I654*H654,2)</f>
        <v>0</v>
      </c>
      <c r="K654" s="207" t="s">
        <v>124</v>
      </c>
      <c r="L654" s="45"/>
      <c r="M654" s="212" t="s">
        <v>19</v>
      </c>
      <c r="N654" s="213" t="s">
        <v>44</v>
      </c>
      <c r="O654" s="85"/>
      <c r="P654" s="214">
        <f>O654*H654</f>
        <v>0</v>
      </c>
      <c r="Q654" s="214">
        <v>0</v>
      </c>
      <c r="R654" s="214">
        <f>Q654*H654</f>
        <v>0</v>
      </c>
      <c r="S654" s="214">
        <v>0.075999999999999998</v>
      </c>
      <c r="T654" s="215">
        <f>S654*H654</f>
        <v>0.35932799999999998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16" t="s">
        <v>143</v>
      </c>
      <c r="AT654" s="216" t="s">
        <v>120</v>
      </c>
      <c r="AU654" s="216" t="s">
        <v>83</v>
      </c>
      <c r="AY654" s="18" t="s">
        <v>117</v>
      </c>
      <c r="BE654" s="217">
        <f>IF(N654="základní",J654,0)</f>
        <v>0</v>
      </c>
      <c r="BF654" s="217">
        <f>IF(N654="snížená",J654,0)</f>
        <v>0</v>
      </c>
      <c r="BG654" s="217">
        <f>IF(N654="zákl. přenesená",J654,0)</f>
        <v>0</v>
      </c>
      <c r="BH654" s="217">
        <f>IF(N654="sníž. přenesená",J654,0)</f>
        <v>0</v>
      </c>
      <c r="BI654" s="217">
        <f>IF(N654="nulová",J654,0)</f>
        <v>0</v>
      </c>
      <c r="BJ654" s="18" t="s">
        <v>81</v>
      </c>
      <c r="BK654" s="217">
        <f>ROUND(I654*H654,2)</f>
        <v>0</v>
      </c>
      <c r="BL654" s="18" t="s">
        <v>143</v>
      </c>
      <c r="BM654" s="216" t="s">
        <v>1181</v>
      </c>
    </row>
    <row r="655" s="2" customFormat="1">
      <c r="A655" s="39"/>
      <c r="B655" s="40"/>
      <c r="C655" s="41"/>
      <c r="D655" s="218" t="s">
        <v>127</v>
      </c>
      <c r="E655" s="41"/>
      <c r="F655" s="219" t="s">
        <v>1182</v>
      </c>
      <c r="G655" s="41"/>
      <c r="H655" s="41"/>
      <c r="I655" s="220"/>
      <c r="J655" s="41"/>
      <c r="K655" s="41"/>
      <c r="L655" s="45"/>
      <c r="M655" s="221"/>
      <c r="N655" s="222"/>
      <c r="O655" s="85"/>
      <c r="P655" s="85"/>
      <c r="Q655" s="85"/>
      <c r="R655" s="85"/>
      <c r="S655" s="85"/>
      <c r="T655" s="86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127</v>
      </c>
      <c r="AU655" s="18" t="s">
        <v>83</v>
      </c>
    </row>
    <row r="656" s="2" customFormat="1">
      <c r="A656" s="39"/>
      <c r="B656" s="40"/>
      <c r="C656" s="41"/>
      <c r="D656" s="223" t="s">
        <v>129</v>
      </c>
      <c r="E656" s="41"/>
      <c r="F656" s="224" t="s">
        <v>1183</v>
      </c>
      <c r="G656" s="41"/>
      <c r="H656" s="41"/>
      <c r="I656" s="220"/>
      <c r="J656" s="41"/>
      <c r="K656" s="41"/>
      <c r="L656" s="45"/>
      <c r="M656" s="221"/>
      <c r="N656" s="222"/>
      <c r="O656" s="85"/>
      <c r="P656" s="85"/>
      <c r="Q656" s="85"/>
      <c r="R656" s="85"/>
      <c r="S656" s="85"/>
      <c r="T656" s="86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129</v>
      </c>
      <c r="AU656" s="18" t="s">
        <v>83</v>
      </c>
    </row>
    <row r="657" s="13" customFormat="1">
      <c r="A657" s="13"/>
      <c r="B657" s="225"/>
      <c r="C657" s="226"/>
      <c r="D657" s="218" t="s">
        <v>131</v>
      </c>
      <c r="E657" s="227" t="s">
        <v>19</v>
      </c>
      <c r="F657" s="228" t="s">
        <v>1171</v>
      </c>
      <c r="G657" s="226"/>
      <c r="H657" s="229">
        <v>4.7279999999999998</v>
      </c>
      <c r="I657" s="230"/>
      <c r="J657" s="226"/>
      <c r="K657" s="226"/>
      <c r="L657" s="231"/>
      <c r="M657" s="232"/>
      <c r="N657" s="233"/>
      <c r="O657" s="233"/>
      <c r="P657" s="233"/>
      <c r="Q657" s="233"/>
      <c r="R657" s="233"/>
      <c r="S657" s="233"/>
      <c r="T657" s="23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5" t="s">
        <v>131</v>
      </c>
      <c r="AU657" s="235" t="s">
        <v>83</v>
      </c>
      <c r="AV657" s="13" t="s">
        <v>83</v>
      </c>
      <c r="AW657" s="13" t="s">
        <v>35</v>
      </c>
      <c r="AX657" s="13" t="s">
        <v>81</v>
      </c>
      <c r="AY657" s="235" t="s">
        <v>117</v>
      </c>
    </row>
    <row r="658" s="2" customFormat="1" ht="24.15" customHeight="1">
      <c r="A658" s="39"/>
      <c r="B658" s="40"/>
      <c r="C658" s="205" t="s">
        <v>1184</v>
      </c>
      <c r="D658" s="205" t="s">
        <v>120</v>
      </c>
      <c r="E658" s="206" t="s">
        <v>1185</v>
      </c>
      <c r="F658" s="207" t="s">
        <v>1186</v>
      </c>
      <c r="G658" s="208" t="s">
        <v>227</v>
      </c>
      <c r="H658" s="209">
        <v>71</v>
      </c>
      <c r="I658" s="210"/>
      <c r="J658" s="211">
        <f>ROUND(I658*H658,2)</f>
        <v>0</v>
      </c>
      <c r="K658" s="207" t="s">
        <v>124</v>
      </c>
      <c r="L658" s="45"/>
      <c r="M658" s="212" t="s">
        <v>19</v>
      </c>
      <c r="N658" s="213" t="s">
        <v>44</v>
      </c>
      <c r="O658" s="85"/>
      <c r="P658" s="214">
        <f>O658*H658</f>
        <v>0</v>
      </c>
      <c r="Q658" s="214">
        <v>0</v>
      </c>
      <c r="R658" s="214">
        <f>Q658*H658</f>
        <v>0</v>
      </c>
      <c r="S658" s="214">
        <v>0.001</v>
      </c>
      <c r="T658" s="215">
        <f>S658*H658</f>
        <v>0.071000000000000008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16" t="s">
        <v>143</v>
      </c>
      <c r="AT658" s="216" t="s">
        <v>120</v>
      </c>
      <c r="AU658" s="216" t="s">
        <v>83</v>
      </c>
      <c r="AY658" s="18" t="s">
        <v>117</v>
      </c>
      <c r="BE658" s="217">
        <f>IF(N658="základní",J658,0)</f>
        <v>0</v>
      </c>
      <c r="BF658" s="217">
        <f>IF(N658="snížená",J658,0)</f>
        <v>0</v>
      </c>
      <c r="BG658" s="217">
        <f>IF(N658="zákl. přenesená",J658,0)</f>
        <v>0</v>
      </c>
      <c r="BH658" s="217">
        <f>IF(N658="sníž. přenesená",J658,0)</f>
        <v>0</v>
      </c>
      <c r="BI658" s="217">
        <f>IF(N658="nulová",J658,0)</f>
        <v>0</v>
      </c>
      <c r="BJ658" s="18" t="s">
        <v>81</v>
      </c>
      <c r="BK658" s="217">
        <f>ROUND(I658*H658,2)</f>
        <v>0</v>
      </c>
      <c r="BL658" s="18" t="s">
        <v>143</v>
      </c>
      <c r="BM658" s="216" t="s">
        <v>1187</v>
      </c>
    </row>
    <row r="659" s="2" customFormat="1">
      <c r="A659" s="39"/>
      <c r="B659" s="40"/>
      <c r="C659" s="41"/>
      <c r="D659" s="218" t="s">
        <v>127</v>
      </c>
      <c r="E659" s="41"/>
      <c r="F659" s="219" t="s">
        <v>1188</v>
      </c>
      <c r="G659" s="41"/>
      <c r="H659" s="41"/>
      <c r="I659" s="220"/>
      <c r="J659" s="41"/>
      <c r="K659" s="41"/>
      <c r="L659" s="45"/>
      <c r="M659" s="221"/>
      <c r="N659" s="222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127</v>
      </c>
      <c r="AU659" s="18" t="s">
        <v>83</v>
      </c>
    </row>
    <row r="660" s="2" customFormat="1">
      <c r="A660" s="39"/>
      <c r="B660" s="40"/>
      <c r="C660" s="41"/>
      <c r="D660" s="223" t="s">
        <v>129</v>
      </c>
      <c r="E660" s="41"/>
      <c r="F660" s="224" t="s">
        <v>1189</v>
      </c>
      <c r="G660" s="41"/>
      <c r="H660" s="41"/>
      <c r="I660" s="220"/>
      <c r="J660" s="41"/>
      <c r="K660" s="41"/>
      <c r="L660" s="45"/>
      <c r="M660" s="221"/>
      <c r="N660" s="222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129</v>
      </c>
      <c r="AU660" s="18" t="s">
        <v>83</v>
      </c>
    </row>
    <row r="661" s="13" customFormat="1">
      <c r="A661" s="13"/>
      <c r="B661" s="225"/>
      <c r="C661" s="226"/>
      <c r="D661" s="218" t="s">
        <v>131</v>
      </c>
      <c r="E661" s="227" t="s">
        <v>19</v>
      </c>
      <c r="F661" s="228" t="s">
        <v>1190</v>
      </c>
      <c r="G661" s="226"/>
      <c r="H661" s="229">
        <v>71</v>
      </c>
      <c r="I661" s="230"/>
      <c r="J661" s="226"/>
      <c r="K661" s="226"/>
      <c r="L661" s="231"/>
      <c r="M661" s="232"/>
      <c r="N661" s="233"/>
      <c r="O661" s="233"/>
      <c r="P661" s="233"/>
      <c r="Q661" s="233"/>
      <c r="R661" s="233"/>
      <c r="S661" s="233"/>
      <c r="T661" s="23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5" t="s">
        <v>131</v>
      </c>
      <c r="AU661" s="235" t="s">
        <v>83</v>
      </c>
      <c r="AV661" s="13" t="s">
        <v>83</v>
      </c>
      <c r="AW661" s="13" t="s">
        <v>35</v>
      </c>
      <c r="AX661" s="13" t="s">
        <v>81</v>
      </c>
      <c r="AY661" s="235" t="s">
        <v>117</v>
      </c>
    </row>
    <row r="662" s="2" customFormat="1" ht="24.15" customHeight="1">
      <c r="A662" s="39"/>
      <c r="B662" s="40"/>
      <c r="C662" s="205" t="s">
        <v>1191</v>
      </c>
      <c r="D662" s="205" t="s">
        <v>120</v>
      </c>
      <c r="E662" s="206" t="s">
        <v>1192</v>
      </c>
      <c r="F662" s="207" t="s">
        <v>1193</v>
      </c>
      <c r="G662" s="208" t="s">
        <v>215</v>
      </c>
      <c r="H662" s="209">
        <v>22.899999999999999</v>
      </c>
      <c r="I662" s="210"/>
      <c r="J662" s="211">
        <f>ROUND(I662*H662,2)</f>
        <v>0</v>
      </c>
      <c r="K662" s="207" t="s">
        <v>124</v>
      </c>
      <c r="L662" s="45"/>
      <c r="M662" s="212" t="s">
        <v>19</v>
      </c>
      <c r="N662" s="213" t="s">
        <v>44</v>
      </c>
      <c r="O662" s="85"/>
      <c r="P662" s="214">
        <f>O662*H662</f>
        <v>0</v>
      </c>
      <c r="Q662" s="214">
        <v>0</v>
      </c>
      <c r="R662" s="214">
        <f>Q662*H662</f>
        <v>0</v>
      </c>
      <c r="S662" s="214">
        <v>0.010999999999999999</v>
      </c>
      <c r="T662" s="215">
        <f>S662*H662</f>
        <v>0.25189999999999996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16" t="s">
        <v>143</v>
      </c>
      <c r="AT662" s="216" t="s">
        <v>120</v>
      </c>
      <c r="AU662" s="216" t="s">
        <v>83</v>
      </c>
      <c r="AY662" s="18" t="s">
        <v>117</v>
      </c>
      <c r="BE662" s="217">
        <f>IF(N662="základní",J662,0)</f>
        <v>0</v>
      </c>
      <c r="BF662" s="217">
        <f>IF(N662="snížená",J662,0)</f>
        <v>0</v>
      </c>
      <c r="BG662" s="217">
        <f>IF(N662="zákl. přenesená",J662,0)</f>
        <v>0</v>
      </c>
      <c r="BH662" s="217">
        <f>IF(N662="sníž. přenesená",J662,0)</f>
        <v>0</v>
      </c>
      <c r="BI662" s="217">
        <f>IF(N662="nulová",J662,0)</f>
        <v>0</v>
      </c>
      <c r="BJ662" s="18" t="s">
        <v>81</v>
      </c>
      <c r="BK662" s="217">
        <f>ROUND(I662*H662,2)</f>
        <v>0</v>
      </c>
      <c r="BL662" s="18" t="s">
        <v>143</v>
      </c>
      <c r="BM662" s="216" t="s">
        <v>1194</v>
      </c>
    </row>
    <row r="663" s="2" customFormat="1">
      <c r="A663" s="39"/>
      <c r="B663" s="40"/>
      <c r="C663" s="41"/>
      <c r="D663" s="218" t="s">
        <v>127</v>
      </c>
      <c r="E663" s="41"/>
      <c r="F663" s="219" t="s">
        <v>1195</v>
      </c>
      <c r="G663" s="41"/>
      <c r="H663" s="41"/>
      <c r="I663" s="220"/>
      <c r="J663" s="41"/>
      <c r="K663" s="41"/>
      <c r="L663" s="45"/>
      <c r="M663" s="221"/>
      <c r="N663" s="222"/>
      <c r="O663" s="85"/>
      <c r="P663" s="85"/>
      <c r="Q663" s="85"/>
      <c r="R663" s="85"/>
      <c r="S663" s="85"/>
      <c r="T663" s="86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127</v>
      </c>
      <c r="AU663" s="18" t="s">
        <v>83</v>
      </c>
    </row>
    <row r="664" s="2" customFormat="1">
      <c r="A664" s="39"/>
      <c r="B664" s="40"/>
      <c r="C664" s="41"/>
      <c r="D664" s="223" t="s">
        <v>129</v>
      </c>
      <c r="E664" s="41"/>
      <c r="F664" s="224" t="s">
        <v>1196</v>
      </c>
      <c r="G664" s="41"/>
      <c r="H664" s="41"/>
      <c r="I664" s="220"/>
      <c r="J664" s="41"/>
      <c r="K664" s="41"/>
      <c r="L664" s="45"/>
      <c r="M664" s="221"/>
      <c r="N664" s="222"/>
      <c r="O664" s="85"/>
      <c r="P664" s="85"/>
      <c r="Q664" s="85"/>
      <c r="R664" s="85"/>
      <c r="S664" s="85"/>
      <c r="T664" s="86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18" t="s">
        <v>129</v>
      </c>
      <c r="AU664" s="18" t="s">
        <v>83</v>
      </c>
    </row>
    <row r="665" s="13" customFormat="1">
      <c r="A665" s="13"/>
      <c r="B665" s="225"/>
      <c r="C665" s="226"/>
      <c r="D665" s="218" t="s">
        <v>131</v>
      </c>
      <c r="E665" s="227" t="s">
        <v>19</v>
      </c>
      <c r="F665" s="228" t="s">
        <v>1197</v>
      </c>
      <c r="G665" s="226"/>
      <c r="H665" s="229">
        <v>22.899999999999999</v>
      </c>
      <c r="I665" s="230"/>
      <c r="J665" s="226"/>
      <c r="K665" s="226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131</v>
      </c>
      <c r="AU665" s="235" t="s">
        <v>83</v>
      </c>
      <c r="AV665" s="13" t="s">
        <v>83</v>
      </c>
      <c r="AW665" s="13" t="s">
        <v>35</v>
      </c>
      <c r="AX665" s="13" t="s">
        <v>81</v>
      </c>
      <c r="AY665" s="235" t="s">
        <v>117</v>
      </c>
    </row>
    <row r="666" s="2" customFormat="1" ht="24.15" customHeight="1">
      <c r="A666" s="39"/>
      <c r="B666" s="40"/>
      <c r="C666" s="205" t="s">
        <v>1198</v>
      </c>
      <c r="D666" s="205" t="s">
        <v>120</v>
      </c>
      <c r="E666" s="206" t="s">
        <v>1199</v>
      </c>
      <c r="F666" s="207" t="s">
        <v>1200</v>
      </c>
      <c r="G666" s="208" t="s">
        <v>215</v>
      </c>
      <c r="H666" s="209">
        <v>16</v>
      </c>
      <c r="I666" s="210"/>
      <c r="J666" s="211">
        <f>ROUND(I666*H666,2)</f>
        <v>0</v>
      </c>
      <c r="K666" s="207" t="s">
        <v>124</v>
      </c>
      <c r="L666" s="45"/>
      <c r="M666" s="212" t="s">
        <v>19</v>
      </c>
      <c r="N666" s="213" t="s">
        <v>44</v>
      </c>
      <c r="O666" s="85"/>
      <c r="P666" s="214">
        <f>O666*H666</f>
        <v>0</v>
      </c>
      <c r="Q666" s="214">
        <v>0</v>
      </c>
      <c r="R666" s="214">
        <f>Q666*H666</f>
        <v>0</v>
      </c>
      <c r="S666" s="214">
        <v>0.0070000000000000001</v>
      </c>
      <c r="T666" s="215">
        <f>S666*H666</f>
        <v>0.112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16" t="s">
        <v>143</v>
      </c>
      <c r="AT666" s="216" t="s">
        <v>120</v>
      </c>
      <c r="AU666" s="216" t="s">
        <v>83</v>
      </c>
      <c r="AY666" s="18" t="s">
        <v>117</v>
      </c>
      <c r="BE666" s="217">
        <f>IF(N666="základní",J666,0)</f>
        <v>0</v>
      </c>
      <c r="BF666" s="217">
        <f>IF(N666="snížená",J666,0)</f>
        <v>0</v>
      </c>
      <c r="BG666" s="217">
        <f>IF(N666="zákl. přenesená",J666,0)</f>
        <v>0</v>
      </c>
      <c r="BH666" s="217">
        <f>IF(N666="sníž. přenesená",J666,0)</f>
        <v>0</v>
      </c>
      <c r="BI666" s="217">
        <f>IF(N666="nulová",J666,0)</f>
        <v>0</v>
      </c>
      <c r="BJ666" s="18" t="s">
        <v>81</v>
      </c>
      <c r="BK666" s="217">
        <f>ROUND(I666*H666,2)</f>
        <v>0</v>
      </c>
      <c r="BL666" s="18" t="s">
        <v>143</v>
      </c>
      <c r="BM666" s="216" t="s">
        <v>1201</v>
      </c>
    </row>
    <row r="667" s="2" customFormat="1">
      <c r="A667" s="39"/>
      <c r="B667" s="40"/>
      <c r="C667" s="41"/>
      <c r="D667" s="218" t="s">
        <v>127</v>
      </c>
      <c r="E667" s="41"/>
      <c r="F667" s="219" t="s">
        <v>1202</v>
      </c>
      <c r="G667" s="41"/>
      <c r="H667" s="41"/>
      <c r="I667" s="220"/>
      <c r="J667" s="41"/>
      <c r="K667" s="41"/>
      <c r="L667" s="45"/>
      <c r="M667" s="221"/>
      <c r="N667" s="222"/>
      <c r="O667" s="85"/>
      <c r="P667" s="85"/>
      <c r="Q667" s="85"/>
      <c r="R667" s="85"/>
      <c r="S667" s="85"/>
      <c r="T667" s="86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127</v>
      </c>
      <c r="AU667" s="18" t="s">
        <v>83</v>
      </c>
    </row>
    <row r="668" s="2" customFormat="1">
      <c r="A668" s="39"/>
      <c r="B668" s="40"/>
      <c r="C668" s="41"/>
      <c r="D668" s="223" t="s">
        <v>129</v>
      </c>
      <c r="E668" s="41"/>
      <c r="F668" s="224" t="s">
        <v>1203</v>
      </c>
      <c r="G668" s="41"/>
      <c r="H668" s="41"/>
      <c r="I668" s="220"/>
      <c r="J668" s="41"/>
      <c r="K668" s="41"/>
      <c r="L668" s="45"/>
      <c r="M668" s="221"/>
      <c r="N668" s="222"/>
      <c r="O668" s="85"/>
      <c r="P668" s="85"/>
      <c r="Q668" s="85"/>
      <c r="R668" s="85"/>
      <c r="S668" s="85"/>
      <c r="T668" s="86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129</v>
      </c>
      <c r="AU668" s="18" t="s">
        <v>83</v>
      </c>
    </row>
    <row r="669" s="13" customFormat="1">
      <c r="A669" s="13"/>
      <c r="B669" s="225"/>
      <c r="C669" s="226"/>
      <c r="D669" s="218" t="s">
        <v>131</v>
      </c>
      <c r="E669" s="227" t="s">
        <v>19</v>
      </c>
      <c r="F669" s="228" t="s">
        <v>1204</v>
      </c>
      <c r="G669" s="226"/>
      <c r="H669" s="229">
        <v>9</v>
      </c>
      <c r="I669" s="230"/>
      <c r="J669" s="226"/>
      <c r="K669" s="226"/>
      <c r="L669" s="231"/>
      <c r="M669" s="232"/>
      <c r="N669" s="233"/>
      <c r="O669" s="233"/>
      <c r="P669" s="233"/>
      <c r="Q669" s="233"/>
      <c r="R669" s="233"/>
      <c r="S669" s="233"/>
      <c r="T669" s="23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5" t="s">
        <v>131</v>
      </c>
      <c r="AU669" s="235" t="s">
        <v>83</v>
      </c>
      <c r="AV669" s="13" t="s">
        <v>83</v>
      </c>
      <c r="AW669" s="13" t="s">
        <v>35</v>
      </c>
      <c r="AX669" s="13" t="s">
        <v>73</v>
      </c>
      <c r="AY669" s="235" t="s">
        <v>117</v>
      </c>
    </row>
    <row r="670" s="13" customFormat="1">
      <c r="A670" s="13"/>
      <c r="B670" s="225"/>
      <c r="C670" s="226"/>
      <c r="D670" s="218" t="s">
        <v>131</v>
      </c>
      <c r="E670" s="227" t="s">
        <v>19</v>
      </c>
      <c r="F670" s="228" t="s">
        <v>1205</v>
      </c>
      <c r="G670" s="226"/>
      <c r="H670" s="229">
        <v>7</v>
      </c>
      <c r="I670" s="230"/>
      <c r="J670" s="226"/>
      <c r="K670" s="226"/>
      <c r="L670" s="231"/>
      <c r="M670" s="232"/>
      <c r="N670" s="233"/>
      <c r="O670" s="233"/>
      <c r="P670" s="233"/>
      <c r="Q670" s="233"/>
      <c r="R670" s="233"/>
      <c r="S670" s="233"/>
      <c r="T670" s="23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5" t="s">
        <v>131</v>
      </c>
      <c r="AU670" s="235" t="s">
        <v>83</v>
      </c>
      <c r="AV670" s="13" t="s">
        <v>83</v>
      </c>
      <c r="AW670" s="13" t="s">
        <v>35</v>
      </c>
      <c r="AX670" s="13" t="s">
        <v>73</v>
      </c>
      <c r="AY670" s="235" t="s">
        <v>117</v>
      </c>
    </row>
    <row r="671" s="14" customFormat="1">
      <c r="A671" s="14"/>
      <c r="B671" s="246"/>
      <c r="C671" s="247"/>
      <c r="D671" s="218" t="s">
        <v>131</v>
      </c>
      <c r="E671" s="248" t="s">
        <v>19</v>
      </c>
      <c r="F671" s="249" t="s">
        <v>356</v>
      </c>
      <c r="G671" s="247"/>
      <c r="H671" s="250">
        <v>16</v>
      </c>
      <c r="I671" s="251"/>
      <c r="J671" s="247"/>
      <c r="K671" s="247"/>
      <c r="L671" s="252"/>
      <c r="M671" s="253"/>
      <c r="N671" s="254"/>
      <c r="O671" s="254"/>
      <c r="P671" s="254"/>
      <c r="Q671" s="254"/>
      <c r="R671" s="254"/>
      <c r="S671" s="254"/>
      <c r="T671" s="25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6" t="s">
        <v>131</v>
      </c>
      <c r="AU671" s="256" t="s">
        <v>83</v>
      </c>
      <c r="AV671" s="14" t="s">
        <v>143</v>
      </c>
      <c r="AW671" s="14" t="s">
        <v>35</v>
      </c>
      <c r="AX671" s="14" t="s">
        <v>81</v>
      </c>
      <c r="AY671" s="256" t="s">
        <v>117</v>
      </c>
    </row>
    <row r="672" s="2" customFormat="1" ht="21.75" customHeight="1">
      <c r="A672" s="39"/>
      <c r="B672" s="40"/>
      <c r="C672" s="205" t="s">
        <v>1206</v>
      </c>
      <c r="D672" s="205" t="s">
        <v>120</v>
      </c>
      <c r="E672" s="206" t="s">
        <v>1207</v>
      </c>
      <c r="F672" s="207" t="s">
        <v>1208</v>
      </c>
      <c r="G672" s="208" t="s">
        <v>215</v>
      </c>
      <c r="H672" s="209">
        <v>314.75</v>
      </c>
      <c r="I672" s="210"/>
      <c r="J672" s="211">
        <f>ROUND(I672*H672,2)</f>
        <v>0</v>
      </c>
      <c r="K672" s="207" t="s">
        <v>124</v>
      </c>
      <c r="L672" s="45"/>
      <c r="M672" s="212" t="s">
        <v>19</v>
      </c>
      <c r="N672" s="213" t="s">
        <v>44</v>
      </c>
      <c r="O672" s="85"/>
      <c r="P672" s="214">
        <f>O672*H672</f>
        <v>0</v>
      </c>
      <c r="Q672" s="214">
        <v>2.0000000000000002E-05</v>
      </c>
      <c r="R672" s="214">
        <f>Q672*H672</f>
        <v>0.0062950000000000002</v>
      </c>
      <c r="S672" s="214">
        <v>0.002</v>
      </c>
      <c r="T672" s="215">
        <f>S672*H672</f>
        <v>0.62950000000000006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16" t="s">
        <v>143</v>
      </c>
      <c r="AT672" s="216" t="s">
        <v>120</v>
      </c>
      <c r="AU672" s="216" t="s">
        <v>83</v>
      </c>
      <c r="AY672" s="18" t="s">
        <v>117</v>
      </c>
      <c r="BE672" s="217">
        <f>IF(N672="základní",J672,0)</f>
        <v>0</v>
      </c>
      <c r="BF672" s="217">
        <f>IF(N672="snížená",J672,0)</f>
        <v>0</v>
      </c>
      <c r="BG672" s="217">
        <f>IF(N672="zákl. přenesená",J672,0)</f>
        <v>0</v>
      </c>
      <c r="BH672" s="217">
        <f>IF(N672="sníž. přenesená",J672,0)</f>
        <v>0</v>
      </c>
      <c r="BI672" s="217">
        <f>IF(N672="nulová",J672,0)</f>
        <v>0</v>
      </c>
      <c r="BJ672" s="18" t="s">
        <v>81</v>
      </c>
      <c r="BK672" s="217">
        <f>ROUND(I672*H672,2)</f>
        <v>0</v>
      </c>
      <c r="BL672" s="18" t="s">
        <v>143</v>
      </c>
      <c r="BM672" s="216" t="s">
        <v>1209</v>
      </c>
    </row>
    <row r="673" s="2" customFormat="1">
      <c r="A673" s="39"/>
      <c r="B673" s="40"/>
      <c r="C673" s="41"/>
      <c r="D673" s="218" t="s">
        <v>127</v>
      </c>
      <c r="E673" s="41"/>
      <c r="F673" s="219" t="s">
        <v>1210</v>
      </c>
      <c r="G673" s="41"/>
      <c r="H673" s="41"/>
      <c r="I673" s="220"/>
      <c r="J673" s="41"/>
      <c r="K673" s="41"/>
      <c r="L673" s="45"/>
      <c r="M673" s="221"/>
      <c r="N673" s="222"/>
      <c r="O673" s="85"/>
      <c r="P673" s="85"/>
      <c r="Q673" s="85"/>
      <c r="R673" s="85"/>
      <c r="S673" s="85"/>
      <c r="T673" s="86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127</v>
      </c>
      <c r="AU673" s="18" t="s">
        <v>83</v>
      </c>
    </row>
    <row r="674" s="2" customFormat="1">
      <c r="A674" s="39"/>
      <c r="B674" s="40"/>
      <c r="C674" s="41"/>
      <c r="D674" s="223" t="s">
        <v>129</v>
      </c>
      <c r="E674" s="41"/>
      <c r="F674" s="224" t="s">
        <v>1211</v>
      </c>
      <c r="G674" s="41"/>
      <c r="H674" s="41"/>
      <c r="I674" s="220"/>
      <c r="J674" s="41"/>
      <c r="K674" s="41"/>
      <c r="L674" s="45"/>
      <c r="M674" s="221"/>
      <c r="N674" s="222"/>
      <c r="O674" s="85"/>
      <c r="P674" s="85"/>
      <c r="Q674" s="85"/>
      <c r="R674" s="85"/>
      <c r="S674" s="85"/>
      <c r="T674" s="86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129</v>
      </c>
      <c r="AU674" s="18" t="s">
        <v>83</v>
      </c>
    </row>
    <row r="675" s="13" customFormat="1">
      <c r="A675" s="13"/>
      <c r="B675" s="225"/>
      <c r="C675" s="226"/>
      <c r="D675" s="218" t="s">
        <v>131</v>
      </c>
      <c r="E675" s="227" t="s">
        <v>19</v>
      </c>
      <c r="F675" s="228" t="s">
        <v>1212</v>
      </c>
      <c r="G675" s="226"/>
      <c r="H675" s="229">
        <v>314.75</v>
      </c>
      <c r="I675" s="230"/>
      <c r="J675" s="226"/>
      <c r="K675" s="226"/>
      <c r="L675" s="231"/>
      <c r="M675" s="232"/>
      <c r="N675" s="233"/>
      <c r="O675" s="233"/>
      <c r="P675" s="233"/>
      <c r="Q675" s="233"/>
      <c r="R675" s="233"/>
      <c r="S675" s="233"/>
      <c r="T675" s="23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5" t="s">
        <v>131</v>
      </c>
      <c r="AU675" s="235" t="s">
        <v>83</v>
      </c>
      <c r="AV675" s="13" t="s">
        <v>83</v>
      </c>
      <c r="AW675" s="13" t="s">
        <v>35</v>
      </c>
      <c r="AX675" s="13" t="s">
        <v>81</v>
      </c>
      <c r="AY675" s="235" t="s">
        <v>117</v>
      </c>
    </row>
    <row r="676" s="2" customFormat="1" ht="37.8" customHeight="1">
      <c r="A676" s="39"/>
      <c r="B676" s="40"/>
      <c r="C676" s="205" t="s">
        <v>1213</v>
      </c>
      <c r="D676" s="205" t="s">
        <v>120</v>
      </c>
      <c r="E676" s="206" t="s">
        <v>1214</v>
      </c>
      <c r="F676" s="207" t="s">
        <v>1215</v>
      </c>
      <c r="G676" s="208" t="s">
        <v>123</v>
      </c>
      <c r="H676" s="209">
        <v>438.61599999999999</v>
      </c>
      <c r="I676" s="210"/>
      <c r="J676" s="211">
        <f>ROUND(I676*H676,2)</f>
        <v>0</v>
      </c>
      <c r="K676" s="207" t="s">
        <v>124</v>
      </c>
      <c r="L676" s="45"/>
      <c r="M676" s="212" t="s">
        <v>19</v>
      </c>
      <c r="N676" s="213" t="s">
        <v>44</v>
      </c>
      <c r="O676" s="85"/>
      <c r="P676" s="214">
        <f>O676*H676</f>
        <v>0</v>
      </c>
      <c r="Q676" s="214">
        <v>0</v>
      </c>
      <c r="R676" s="214">
        <f>Q676*H676</f>
        <v>0</v>
      </c>
      <c r="S676" s="214">
        <v>0.045999999999999999</v>
      </c>
      <c r="T676" s="215">
        <f>S676*H676</f>
        <v>20.176335999999999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16" t="s">
        <v>143</v>
      </c>
      <c r="AT676" s="216" t="s">
        <v>120</v>
      </c>
      <c r="AU676" s="216" t="s">
        <v>83</v>
      </c>
      <c r="AY676" s="18" t="s">
        <v>117</v>
      </c>
      <c r="BE676" s="217">
        <f>IF(N676="základní",J676,0)</f>
        <v>0</v>
      </c>
      <c r="BF676" s="217">
        <f>IF(N676="snížená",J676,0)</f>
        <v>0</v>
      </c>
      <c r="BG676" s="217">
        <f>IF(N676="zákl. přenesená",J676,0)</f>
        <v>0</v>
      </c>
      <c r="BH676" s="217">
        <f>IF(N676="sníž. přenesená",J676,0)</f>
        <v>0</v>
      </c>
      <c r="BI676" s="217">
        <f>IF(N676="nulová",J676,0)</f>
        <v>0</v>
      </c>
      <c r="BJ676" s="18" t="s">
        <v>81</v>
      </c>
      <c r="BK676" s="217">
        <f>ROUND(I676*H676,2)</f>
        <v>0</v>
      </c>
      <c r="BL676" s="18" t="s">
        <v>143</v>
      </c>
      <c r="BM676" s="216" t="s">
        <v>1216</v>
      </c>
    </row>
    <row r="677" s="2" customFormat="1">
      <c r="A677" s="39"/>
      <c r="B677" s="40"/>
      <c r="C677" s="41"/>
      <c r="D677" s="218" t="s">
        <v>127</v>
      </c>
      <c r="E677" s="41"/>
      <c r="F677" s="219" t="s">
        <v>1217</v>
      </c>
      <c r="G677" s="41"/>
      <c r="H677" s="41"/>
      <c r="I677" s="220"/>
      <c r="J677" s="41"/>
      <c r="K677" s="41"/>
      <c r="L677" s="45"/>
      <c r="M677" s="221"/>
      <c r="N677" s="222"/>
      <c r="O677" s="85"/>
      <c r="P677" s="85"/>
      <c r="Q677" s="85"/>
      <c r="R677" s="85"/>
      <c r="S677" s="85"/>
      <c r="T677" s="86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127</v>
      </c>
      <c r="AU677" s="18" t="s">
        <v>83</v>
      </c>
    </row>
    <row r="678" s="2" customFormat="1">
      <c r="A678" s="39"/>
      <c r="B678" s="40"/>
      <c r="C678" s="41"/>
      <c r="D678" s="223" t="s">
        <v>129</v>
      </c>
      <c r="E678" s="41"/>
      <c r="F678" s="224" t="s">
        <v>1218</v>
      </c>
      <c r="G678" s="41"/>
      <c r="H678" s="41"/>
      <c r="I678" s="220"/>
      <c r="J678" s="41"/>
      <c r="K678" s="41"/>
      <c r="L678" s="45"/>
      <c r="M678" s="221"/>
      <c r="N678" s="222"/>
      <c r="O678" s="85"/>
      <c r="P678" s="85"/>
      <c r="Q678" s="85"/>
      <c r="R678" s="85"/>
      <c r="S678" s="85"/>
      <c r="T678" s="86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129</v>
      </c>
      <c r="AU678" s="18" t="s">
        <v>83</v>
      </c>
    </row>
    <row r="679" s="13" customFormat="1">
      <c r="A679" s="13"/>
      <c r="B679" s="225"/>
      <c r="C679" s="226"/>
      <c r="D679" s="218" t="s">
        <v>131</v>
      </c>
      <c r="E679" s="227" t="s">
        <v>19</v>
      </c>
      <c r="F679" s="228" t="s">
        <v>1219</v>
      </c>
      <c r="G679" s="226"/>
      <c r="H679" s="229">
        <v>268.125</v>
      </c>
      <c r="I679" s="230"/>
      <c r="J679" s="226"/>
      <c r="K679" s="226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131</v>
      </c>
      <c r="AU679" s="235" t="s">
        <v>83</v>
      </c>
      <c r="AV679" s="13" t="s">
        <v>83</v>
      </c>
      <c r="AW679" s="13" t="s">
        <v>35</v>
      </c>
      <c r="AX679" s="13" t="s">
        <v>73</v>
      </c>
      <c r="AY679" s="235" t="s">
        <v>117</v>
      </c>
    </row>
    <row r="680" s="13" customFormat="1">
      <c r="A680" s="13"/>
      <c r="B680" s="225"/>
      <c r="C680" s="226"/>
      <c r="D680" s="218" t="s">
        <v>131</v>
      </c>
      <c r="E680" s="227" t="s">
        <v>19</v>
      </c>
      <c r="F680" s="228" t="s">
        <v>770</v>
      </c>
      <c r="G680" s="226"/>
      <c r="H680" s="229">
        <v>236.29499999999999</v>
      </c>
      <c r="I680" s="230"/>
      <c r="J680" s="226"/>
      <c r="K680" s="226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131</v>
      </c>
      <c r="AU680" s="235" t="s">
        <v>83</v>
      </c>
      <c r="AV680" s="13" t="s">
        <v>83</v>
      </c>
      <c r="AW680" s="13" t="s">
        <v>35</v>
      </c>
      <c r="AX680" s="13" t="s">
        <v>73</v>
      </c>
      <c r="AY680" s="235" t="s">
        <v>117</v>
      </c>
    </row>
    <row r="681" s="13" customFormat="1">
      <c r="A681" s="13"/>
      <c r="B681" s="225"/>
      <c r="C681" s="226"/>
      <c r="D681" s="218" t="s">
        <v>131</v>
      </c>
      <c r="E681" s="227" t="s">
        <v>19</v>
      </c>
      <c r="F681" s="228" t="s">
        <v>1220</v>
      </c>
      <c r="G681" s="226"/>
      <c r="H681" s="229">
        <v>-13.823</v>
      </c>
      <c r="I681" s="230"/>
      <c r="J681" s="226"/>
      <c r="K681" s="226"/>
      <c r="L681" s="231"/>
      <c r="M681" s="232"/>
      <c r="N681" s="233"/>
      <c r="O681" s="233"/>
      <c r="P681" s="233"/>
      <c r="Q681" s="233"/>
      <c r="R681" s="233"/>
      <c r="S681" s="233"/>
      <c r="T681" s="23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5" t="s">
        <v>131</v>
      </c>
      <c r="AU681" s="235" t="s">
        <v>83</v>
      </c>
      <c r="AV681" s="13" t="s">
        <v>83</v>
      </c>
      <c r="AW681" s="13" t="s">
        <v>35</v>
      </c>
      <c r="AX681" s="13" t="s">
        <v>73</v>
      </c>
      <c r="AY681" s="235" t="s">
        <v>117</v>
      </c>
    </row>
    <row r="682" s="13" customFormat="1">
      <c r="A682" s="13"/>
      <c r="B682" s="225"/>
      <c r="C682" s="226"/>
      <c r="D682" s="218" t="s">
        <v>131</v>
      </c>
      <c r="E682" s="227" t="s">
        <v>19</v>
      </c>
      <c r="F682" s="228" t="s">
        <v>1221</v>
      </c>
      <c r="G682" s="226"/>
      <c r="H682" s="229">
        <v>-4.7800000000000002</v>
      </c>
      <c r="I682" s="230"/>
      <c r="J682" s="226"/>
      <c r="K682" s="226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131</v>
      </c>
      <c r="AU682" s="235" t="s">
        <v>83</v>
      </c>
      <c r="AV682" s="13" t="s">
        <v>83</v>
      </c>
      <c r="AW682" s="13" t="s">
        <v>35</v>
      </c>
      <c r="AX682" s="13" t="s">
        <v>73</v>
      </c>
      <c r="AY682" s="235" t="s">
        <v>117</v>
      </c>
    </row>
    <row r="683" s="13" customFormat="1">
      <c r="A683" s="13"/>
      <c r="B683" s="225"/>
      <c r="C683" s="226"/>
      <c r="D683" s="218" t="s">
        <v>131</v>
      </c>
      <c r="E683" s="227" t="s">
        <v>19</v>
      </c>
      <c r="F683" s="228" t="s">
        <v>1222</v>
      </c>
      <c r="G683" s="226"/>
      <c r="H683" s="229">
        <v>-9.4559999999999995</v>
      </c>
      <c r="I683" s="230"/>
      <c r="J683" s="226"/>
      <c r="K683" s="226"/>
      <c r="L683" s="231"/>
      <c r="M683" s="232"/>
      <c r="N683" s="233"/>
      <c r="O683" s="233"/>
      <c r="P683" s="233"/>
      <c r="Q683" s="233"/>
      <c r="R683" s="233"/>
      <c r="S683" s="233"/>
      <c r="T683" s="23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5" t="s">
        <v>131</v>
      </c>
      <c r="AU683" s="235" t="s">
        <v>83</v>
      </c>
      <c r="AV683" s="13" t="s">
        <v>83</v>
      </c>
      <c r="AW683" s="13" t="s">
        <v>35</v>
      </c>
      <c r="AX683" s="13" t="s">
        <v>73</v>
      </c>
      <c r="AY683" s="235" t="s">
        <v>117</v>
      </c>
    </row>
    <row r="684" s="13" customFormat="1">
      <c r="A684" s="13"/>
      <c r="B684" s="225"/>
      <c r="C684" s="226"/>
      <c r="D684" s="218" t="s">
        <v>131</v>
      </c>
      <c r="E684" s="227" t="s">
        <v>19</v>
      </c>
      <c r="F684" s="228" t="s">
        <v>1223</v>
      </c>
      <c r="G684" s="226"/>
      <c r="H684" s="229">
        <v>-26.760000000000002</v>
      </c>
      <c r="I684" s="230"/>
      <c r="J684" s="226"/>
      <c r="K684" s="226"/>
      <c r="L684" s="231"/>
      <c r="M684" s="232"/>
      <c r="N684" s="233"/>
      <c r="O684" s="233"/>
      <c r="P684" s="233"/>
      <c r="Q684" s="233"/>
      <c r="R684" s="233"/>
      <c r="S684" s="233"/>
      <c r="T684" s="23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5" t="s">
        <v>131</v>
      </c>
      <c r="AU684" s="235" t="s">
        <v>83</v>
      </c>
      <c r="AV684" s="13" t="s">
        <v>83</v>
      </c>
      <c r="AW684" s="13" t="s">
        <v>35</v>
      </c>
      <c r="AX684" s="13" t="s">
        <v>73</v>
      </c>
      <c r="AY684" s="235" t="s">
        <v>117</v>
      </c>
    </row>
    <row r="685" s="13" customFormat="1">
      <c r="A685" s="13"/>
      <c r="B685" s="225"/>
      <c r="C685" s="226"/>
      <c r="D685" s="218" t="s">
        <v>131</v>
      </c>
      <c r="E685" s="227" t="s">
        <v>19</v>
      </c>
      <c r="F685" s="228" t="s">
        <v>1224</v>
      </c>
      <c r="G685" s="226"/>
      <c r="H685" s="229">
        <v>-3.7200000000000002</v>
      </c>
      <c r="I685" s="230"/>
      <c r="J685" s="226"/>
      <c r="K685" s="226"/>
      <c r="L685" s="231"/>
      <c r="M685" s="232"/>
      <c r="N685" s="233"/>
      <c r="O685" s="233"/>
      <c r="P685" s="233"/>
      <c r="Q685" s="233"/>
      <c r="R685" s="233"/>
      <c r="S685" s="233"/>
      <c r="T685" s="234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5" t="s">
        <v>131</v>
      </c>
      <c r="AU685" s="235" t="s">
        <v>83</v>
      </c>
      <c r="AV685" s="13" t="s">
        <v>83</v>
      </c>
      <c r="AW685" s="13" t="s">
        <v>35</v>
      </c>
      <c r="AX685" s="13" t="s">
        <v>73</v>
      </c>
      <c r="AY685" s="235" t="s">
        <v>117</v>
      </c>
    </row>
    <row r="686" s="13" customFormat="1">
      <c r="A686" s="13"/>
      <c r="B686" s="225"/>
      <c r="C686" s="226"/>
      <c r="D686" s="218" t="s">
        <v>131</v>
      </c>
      <c r="E686" s="227" t="s">
        <v>19</v>
      </c>
      <c r="F686" s="228" t="s">
        <v>785</v>
      </c>
      <c r="G686" s="226"/>
      <c r="H686" s="229">
        <v>-1.8700000000000001</v>
      </c>
      <c r="I686" s="230"/>
      <c r="J686" s="226"/>
      <c r="K686" s="226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131</v>
      </c>
      <c r="AU686" s="235" t="s">
        <v>83</v>
      </c>
      <c r="AV686" s="13" t="s">
        <v>83</v>
      </c>
      <c r="AW686" s="13" t="s">
        <v>35</v>
      </c>
      <c r="AX686" s="13" t="s">
        <v>73</v>
      </c>
      <c r="AY686" s="235" t="s">
        <v>117</v>
      </c>
    </row>
    <row r="687" s="13" customFormat="1">
      <c r="A687" s="13"/>
      <c r="B687" s="225"/>
      <c r="C687" s="226"/>
      <c r="D687" s="218" t="s">
        <v>131</v>
      </c>
      <c r="E687" s="227" t="s">
        <v>19</v>
      </c>
      <c r="F687" s="228" t="s">
        <v>1225</v>
      </c>
      <c r="G687" s="226"/>
      <c r="H687" s="229">
        <v>-0.39000000000000001</v>
      </c>
      <c r="I687" s="230"/>
      <c r="J687" s="226"/>
      <c r="K687" s="226"/>
      <c r="L687" s="231"/>
      <c r="M687" s="232"/>
      <c r="N687" s="233"/>
      <c r="O687" s="233"/>
      <c r="P687" s="233"/>
      <c r="Q687" s="233"/>
      <c r="R687" s="233"/>
      <c r="S687" s="233"/>
      <c r="T687" s="23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5" t="s">
        <v>131</v>
      </c>
      <c r="AU687" s="235" t="s">
        <v>83</v>
      </c>
      <c r="AV687" s="13" t="s">
        <v>83</v>
      </c>
      <c r="AW687" s="13" t="s">
        <v>35</v>
      </c>
      <c r="AX687" s="13" t="s">
        <v>73</v>
      </c>
      <c r="AY687" s="235" t="s">
        <v>117</v>
      </c>
    </row>
    <row r="688" s="13" customFormat="1">
      <c r="A688" s="13"/>
      <c r="B688" s="225"/>
      <c r="C688" s="226"/>
      <c r="D688" s="218" t="s">
        <v>131</v>
      </c>
      <c r="E688" s="227" t="s">
        <v>19</v>
      </c>
      <c r="F688" s="228" t="s">
        <v>1226</v>
      </c>
      <c r="G688" s="226"/>
      <c r="H688" s="229">
        <v>-5.0049999999999999</v>
      </c>
      <c r="I688" s="230"/>
      <c r="J688" s="226"/>
      <c r="K688" s="226"/>
      <c r="L688" s="231"/>
      <c r="M688" s="232"/>
      <c r="N688" s="233"/>
      <c r="O688" s="233"/>
      <c r="P688" s="233"/>
      <c r="Q688" s="233"/>
      <c r="R688" s="233"/>
      <c r="S688" s="233"/>
      <c r="T688" s="23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5" t="s">
        <v>131</v>
      </c>
      <c r="AU688" s="235" t="s">
        <v>83</v>
      </c>
      <c r="AV688" s="13" t="s">
        <v>83</v>
      </c>
      <c r="AW688" s="13" t="s">
        <v>35</v>
      </c>
      <c r="AX688" s="13" t="s">
        <v>73</v>
      </c>
      <c r="AY688" s="235" t="s">
        <v>117</v>
      </c>
    </row>
    <row r="689" s="14" customFormat="1">
      <c r="A689" s="14"/>
      <c r="B689" s="246"/>
      <c r="C689" s="247"/>
      <c r="D689" s="218" t="s">
        <v>131</v>
      </c>
      <c r="E689" s="248" t="s">
        <v>19</v>
      </c>
      <c r="F689" s="249" t="s">
        <v>356</v>
      </c>
      <c r="G689" s="247"/>
      <c r="H689" s="250">
        <v>438.61599999999999</v>
      </c>
      <c r="I689" s="251"/>
      <c r="J689" s="247"/>
      <c r="K689" s="247"/>
      <c r="L689" s="252"/>
      <c r="M689" s="253"/>
      <c r="N689" s="254"/>
      <c r="O689" s="254"/>
      <c r="P689" s="254"/>
      <c r="Q689" s="254"/>
      <c r="R689" s="254"/>
      <c r="S689" s="254"/>
      <c r="T689" s="25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6" t="s">
        <v>131</v>
      </c>
      <c r="AU689" s="256" t="s">
        <v>83</v>
      </c>
      <c r="AV689" s="14" t="s">
        <v>143</v>
      </c>
      <c r="AW689" s="14" t="s">
        <v>35</v>
      </c>
      <c r="AX689" s="14" t="s">
        <v>81</v>
      </c>
      <c r="AY689" s="256" t="s">
        <v>117</v>
      </c>
    </row>
    <row r="690" s="2" customFormat="1" ht="24.15" customHeight="1">
      <c r="A690" s="39"/>
      <c r="B690" s="40"/>
      <c r="C690" s="205" t="s">
        <v>1227</v>
      </c>
      <c r="D690" s="205" t="s">
        <v>120</v>
      </c>
      <c r="E690" s="206" t="s">
        <v>1228</v>
      </c>
      <c r="F690" s="207" t="s">
        <v>1229</v>
      </c>
      <c r="G690" s="208" t="s">
        <v>123</v>
      </c>
      <c r="H690" s="209">
        <v>183.21299999999999</v>
      </c>
      <c r="I690" s="210"/>
      <c r="J690" s="211">
        <f>ROUND(I690*H690,2)</f>
        <v>0</v>
      </c>
      <c r="K690" s="207" t="s">
        <v>124</v>
      </c>
      <c r="L690" s="45"/>
      <c r="M690" s="212" t="s">
        <v>19</v>
      </c>
      <c r="N690" s="213" t="s">
        <v>44</v>
      </c>
      <c r="O690" s="85"/>
      <c r="P690" s="214">
        <f>O690*H690</f>
        <v>0</v>
      </c>
      <c r="Q690" s="214">
        <v>0</v>
      </c>
      <c r="R690" s="214">
        <f>Q690*H690</f>
        <v>0</v>
      </c>
      <c r="S690" s="214">
        <v>0</v>
      </c>
      <c r="T690" s="215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16" t="s">
        <v>143</v>
      </c>
      <c r="AT690" s="216" t="s">
        <v>120</v>
      </c>
      <c r="AU690" s="216" t="s">
        <v>83</v>
      </c>
      <c r="AY690" s="18" t="s">
        <v>117</v>
      </c>
      <c r="BE690" s="217">
        <f>IF(N690="základní",J690,0)</f>
        <v>0</v>
      </c>
      <c r="BF690" s="217">
        <f>IF(N690="snížená",J690,0)</f>
        <v>0</v>
      </c>
      <c r="BG690" s="217">
        <f>IF(N690="zákl. přenesená",J690,0)</f>
        <v>0</v>
      </c>
      <c r="BH690" s="217">
        <f>IF(N690="sníž. přenesená",J690,0)</f>
        <v>0</v>
      </c>
      <c r="BI690" s="217">
        <f>IF(N690="nulová",J690,0)</f>
        <v>0</v>
      </c>
      <c r="BJ690" s="18" t="s">
        <v>81</v>
      </c>
      <c r="BK690" s="217">
        <f>ROUND(I690*H690,2)</f>
        <v>0</v>
      </c>
      <c r="BL690" s="18" t="s">
        <v>143</v>
      </c>
      <c r="BM690" s="216" t="s">
        <v>1230</v>
      </c>
    </row>
    <row r="691" s="2" customFormat="1">
      <c r="A691" s="39"/>
      <c r="B691" s="40"/>
      <c r="C691" s="41"/>
      <c r="D691" s="218" t="s">
        <v>127</v>
      </c>
      <c r="E691" s="41"/>
      <c r="F691" s="219" t="s">
        <v>1229</v>
      </c>
      <c r="G691" s="41"/>
      <c r="H691" s="41"/>
      <c r="I691" s="220"/>
      <c r="J691" s="41"/>
      <c r="K691" s="41"/>
      <c r="L691" s="45"/>
      <c r="M691" s="221"/>
      <c r="N691" s="222"/>
      <c r="O691" s="85"/>
      <c r="P691" s="85"/>
      <c r="Q691" s="85"/>
      <c r="R691" s="85"/>
      <c r="S691" s="85"/>
      <c r="T691" s="86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T691" s="18" t="s">
        <v>127</v>
      </c>
      <c r="AU691" s="18" t="s">
        <v>83</v>
      </c>
    </row>
    <row r="692" s="2" customFormat="1">
      <c r="A692" s="39"/>
      <c r="B692" s="40"/>
      <c r="C692" s="41"/>
      <c r="D692" s="223" t="s">
        <v>129</v>
      </c>
      <c r="E692" s="41"/>
      <c r="F692" s="224" t="s">
        <v>1231</v>
      </c>
      <c r="G692" s="41"/>
      <c r="H692" s="41"/>
      <c r="I692" s="220"/>
      <c r="J692" s="41"/>
      <c r="K692" s="41"/>
      <c r="L692" s="45"/>
      <c r="M692" s="221"/>
      <c r="N692" s="222"/>
      <c r="O692" s="85"/>
      <c r="P692" s="85"/>
      <c r="Q692" s="85"/>
      <c r="R692" s="85"/>
      <c r="S692" s="85"/>
      <c r="T692" s="86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129</v>
      </c>
      <c r="AU692" s="18" t="s">
        <v>83</v>
      </c>
    </row>
    <row r="693" s="12" customFormat="1" ht="22.8" customHeight="1">
      <c r="A693" s="12"/>
      <c r="B693" s="189"/>
      <c r="C693" s="190"/>
      <c r="D693" s="191" t="s">
        <v>72</v>
      </c>
      <c r="E693" s="203" t="s">
        <v>1232</v>
      </c>
      <c r="F693" s="203" t="s">
        <v>1233</v>
      </c>
      <c r="G693" s="190"/>
      <c r="H693" s="190"/>
      <c r="I693" s="193"/>
      <c r="J693" s="204">
        <f>BK693</f>
        <v>0</v>
      </c>
      <c r="K693" s="190"/>
      <c r="L693" s="195"/>
      <c r="M693" s="196"/>
      <c r="N693" s="197"/>
      <c r="O693" s="197"/>
      <c r="P693" s="198">
        <f>SUM(P694:P706)</f>
        <v>0</v>
      </c>
      <c r="Q693" s="197"/>
      <c r="R693" s="198">
        <f>SUM(R694:R706)</f>
        <v>0</v>
      </c>
      <c r="S693" s="197"/>
      <c r="T693" s="199">
        <f>SUM(T694:T706)</f>
        <v>0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200" t="s">
        <v>81</v>
      </c>
      <c r="AT693" s="201" t="s">
        <v>72</v>
      </c>
      <c r="AU693" s="201" t="s">
        <v>81</v>
      </c>
      <c r="AY693" s="200" t="s">
        <v>117</v>
      </c>
      <c r="BK693" s="202">
        <f>SUM(BK694:BK706)</f>
        <v>0</v>
      </c>
    </row>
    <row r="694" s="2" customFormat="1" ht="24.15" customHeight="1">
      <c r="A694" s="39"/>
      <c r="B694" s="40"/>
      <c r="C694" s="205" t="s">
        <v>1234</v>
      </c>
      <c r="D694" s="205" t="s">
        <v>120</v>
      </c>
      <c r="E694" s="206" t="s">
        <v>1235</v>
      </c>
      <c r="F694" s="207" t="s">
        <v>1236</v>
      </c>
      <c r="G694" s="208" t="s">
        <v>156</v>
      </c>
      <c r="H694" s="209">
        <v>126.846</v>
      </c>
      <c r="I694" s="210"/>
      <c r="J694" s="211">
        <f>ROUND(I694*H694,2)</f>
        <v>0</v>
      </c>
      <c r="K694" s="207" t="s">
        <v>124</v>
      </c>
      <c r="L694" s="45"/>
      <c r="M694" s="212" t="s">
        <v>19</v>
      </c>
      <c r="N694" s="213" t="s">
        <v>44</v>
      </c>
      <c r="O694" s="85"/>
      <c r="P694" s="214">
        <f>O694*H694</f>
        <v>0</v>
      </c>
      <c r="Q694" s="214">
        <v>0</v>
      </c>
      <c r="R694" s="214">
        <f>Q694*H694</f>
        <v>0</v>
      </c>
      <c r="S694" s="214">
        <v>0</v>
      </c>
      <c r="T694" s="215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16" t="s">
        <v>143</v>
      </c>
      <c r="AT694" s="216" t="s">
        <v>120</v>
      </c>
      <c r="AU694" s="216" t="s">
        <v>83</v>
      </c>
      <c r="AY694" s="18" t="s">
        <v>117</v>
      </c>
      <c r="BE694" s="217">
        <f>IF(N694="základní",J694,0)</f>
        <v>0</v>
      </c>
      <c r="BF694" s="217">
        <f>IF(N694="snížená",J694,0)</f>
        <v>0</v>
      </c>
      <c r="BG694" s="217">
        <f>IF(N694="zákl. přenesená",J694,0)</f>
        <v>0</v>
      </c>
      <c r="BH694" s="217">
        <f>IF(N694="sníž. přenesená",J694,0)</f>
        <v>0</v>
      </c>
      <c r="BI694" s="217">
        <f>IF(N694="nulová",J694,0)</f>
        <v>0</v>
      </c>
      <c r="BJ694" s="18" t="s">
        <v>81</v>
      </c>
      <c r="BK694" s="217">
        <f>ROUND(I694*H694,2)</f>
        <v>0</v>
      </c>
      <c r="BL694" s="18" t="s">
        <v>143</v>
      </c>
      <c r="BM694" s="216" t="s">
        <v>1237</v>
      </c>
    </row>
    <row r="695" s="2" customFormat="1">
      <c r="A695" s="39"/>
      <c r="B695" s="40"/>
      <c r="C695" s="41"/>
      <c r="D695" s="218" t="s">
        <v>127</v>
      </c>
      <c r="E695" s="41"/>
      <c r="F695" s="219" t="s">
        <v>1238</v>
      </c>
      <c r="G695" s="41"/>
      <c r="H695" s="41"/>
      <c r="I695" s="220"/>
      <c r="J695" s="41"/>
      <c r="K695" s="41"/>
      <c r="L695" s="45"/>
      <c r="M695" s="221"/>
      <c r="N695" s="222"/>
      <c r="O695" s="85"/>
      <c r="P695" s="85"/>
      <c r="Q695" s="85"/>
      <c r="R695" s="85"/>
      <c r="S695" s="85"/>
      <c r="T695" s="86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127</v>
      </c>
      <c r="AU695" s="18" t="s">
        <v>83</v>
      </c>
    </row>
    <row r="696" s="2" customFormat="1">
      <c r="A696" s="39"/>
      <c r="B696" s="40"/>
      <c r="C696" s="41"/>
      <c r="D696" s="223" t="s">
        <v>129</v>
      </c>
      <c r="E696" s="41"/>
      <c r="F696" s="224" t="s">
        <v>1239</v>
      </c>
      <c r="G696" s="41"/>
      <c r="H696" s="41"/>
      <c r="I696" s="220"/>
      <c r="J696" s="41"/>
      <c r="K696" s="41"/>
      <c r="L696" s="45"/>
      <c r="M696" s="221"/>
      <c r="N696" s="222"/>
      <c r="O696" s="85"/>
      <c r="P696" s="85"/>
      <c r="Q696" s="85"/>
      <c r="R696" s="85"/>
      <c r="S696" s="85"/>
      <c r="T696" s="86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129</v>
      </c>
      <c r="AU696" s="18" t="s">
        <v>83</v>
      </c>
    </row>
    <row r="697" s="2" customFormat="1" ht="24.15" customHeight="1">
      <c r="A697" s="39"/>
      <c r="B697" s="40"/>
      <c r="C697" s="205" t="s">
        <v>1240</v>
      </c>
      <c r="D697" s="205" t="s">
        <v>120</v>
      </c>
      <c r="E697" s="206" t="s">
        <v>1241</v>
      </c>
      <c r="F697" s="207" t="s">
        <v>1242</v>
      </c>
      <c r="G697" s="208" t="s">
        <v>156</v>
      </c>
      <c r="H697" s="209">
        <v>126.846</v>
      </c>
      <c r="I697" s="210"/>
      <c r="J697" s="211">
        <f>ROUND(I697*H697,2)</f>
        <v>0</v>
      </c>
      <c r="K697" s="207" t="s">
        <v>124</v>
      </c>
      <c r="L697" s="45"/>
      <c r="M697" s="212" t="s">
        <v>19</v>
      </c>
      <c r="N697" s="213" t="s">
        <v>44</v>
      </c>
      <c r="O697" s="85"/>
      <c r="P697" s="214">
        <f>O697*H697</f>
        <v>0</v>
      </c>
      <c r="Q697" s="214">
        <v>0</v>
      </c>
      <c r="R697" s="214">
        <f>Q697*H697</f>
        <v>0</v>
      </c>
      <c r="S697" s="214">
        <v>0</v>
      </c>
      <c r="T697" s="215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16" t="s">
        <v>143</v>
      </c>
      <c r="AT697" s="216" t="s">
        <v>120</v>
      </c>
      <c r="AU697" s="216" t="s">
        <v>83</v>
      </c>
      <c r="AY697" s="18" t="s">
        <v>117</v>
      </c>
      <c r="BE697" s="217">
        <f>IF(N697="základní",J697,0)</f>
        <v>0</v>
      </c>
      <c r="BF697" s="217">
        <f>IF(N697="snížená",J697,0)</f>
        <v>0</v>
      </c>
      <c r="BG697" s="217">
        <f>IF(N697="zákl. přenesená",J697,0)</f>
        <v>0</v>
      </c>
      <c r="BH697" s="217">
        <f>IF(N697="sníž. přenesená",J697,0)</f>
        <v>0</v>
      </c>
      <c r="BI697" s="217">
        <f>IF(N697="nulová",J697,0)</f>
        <v>0</v>
      </c>
      <c r="BJ697" s="18" t="s">
        <v>81</v>
      </c>
      <c r="BK697" s="217">
        <f>ROUND(I697*H697,2)</f>
        <v>0</v>
      </c>
      <c r="BL697" s="18" t="s">
        <v>143</v>
      </c>
      <c r="BM697" s="216" t="s">
        <v>1243</v>
      </c>
    </row>
    <row r="698" s="2" customFormat="1">
      <c r="A698" s="39"/>
      <c r="B698" s="40"/>
      <c r="C698" s="41"/>
      <c r="D698" s="218" t="s">
        <v>127</v>
      </c>
      <c r="E698" s="41"/>
      <c r="F698" s="219" t="s">
        <v>1244</v>
      </c>
      <c r="G698" s="41"/>
      <c r="H698" s="41"/>
      <c r="I698" s="220"/>
      <c r="J698" s="41"/>
      <c r="K698" s="41"/>
      <c r="L698" s="45"/>
      <c r="M698" s="221"/>
      <c r="N698" s="222"/>
      <c r="O698" s="85"/>
      <c r="P698" s="85"/>
      <c r="Q698" s="85"/>
      <c r="R698" s="85"/>
      <c r="S698" s="85"/>
      <c r="T698" s="86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T698" s="18" t="s">
        <v>127</v>
      </c>
      <c r="AU698" s="18" t="s">
        <v>83</v>
      </c>
    </row>
    <row r="699" s="2" customFormat="1">
      <c r="A699" s="39"/>
      <c r="B699" s="40"/>
      <c r="C699" s="41"/>
      <c r="D699" s="223" t="s">
        <v>129</v>
      </c>
      <c r="E699" s="41"/>
      <c r="F699" s="224" t="s">
        <v>1245</v>
      </c>
      <c r="G699" s="41"/>
      <c r="H699" s="41"/>
      <c r="I699" s="220"/>
      <c r="J699" s="41"/>
      <c r="K699" s="41"/>
      <c r="L699" s="45"/>
      <c r="M699" s="221"/>
      <c r="N699" s="222"/>
      <c r="O699" s="85"/>
      <c r="P699" s="85"/>
      <c r="Q699" s="85"/>
      <c r="R699" s="85"/>
      <c r="S699" s="85"/>
      <c r="T699" s="86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129</v>
      </c>
      <c r="AU699" s="18" t="s">
        <v>83</v>
      </c>
    </row>
    <row r="700" s="2" customFormat="1" ht="24.15" customHeight="1">
      <c r="A700" s="39"/>
      <c r="B700" s="40"/>
      <c r="C700" s="205" t="s">
        <v>1246</v>
      </c>
      <c r="D700" s="205" t="s">
        <v>120</v>
      </c>
      <c r="E700" s="206" t="s">
        <v>1247</v>
      </c>
      <c r="F700" s="207" t="s">
        <v>1248</v>
      </c>
      <c r="G700" s="208" t="s">
        <v>156</v>
      </c>
      <c r="H700" s="209">
        <v>3424.8420000000001</v>
      </c>
      <c r="I700" s="210"/>
      <c r="J700" s="211">
        <f>ROUND(I700*H700,2)</f>
        <v>0</v>
      </c>
      <c r="K700" s="207" t="s">
        <v>124</v>
      </c>
      <c r="L700" s="45"/>
      <c r="M700" s="212" t="s">
        <v>19</v>
      </c>
      <c r="N700" s="213" t="s">
        <v>44</v>
      </c>
      <c r="O700" s="85"/>
      <c r="P700" s="214">
        <f>O700*H700</f>
        <v>0</v>
      </c>
      <c r="Q700" s="214">
        <v>0</v>
      </c>
      <c r="R700" s="214">
        <f>Q700*H700</f>
        <v>0</v>
      </c>
      <c r="S700" s="214">
        <v>0</v>
      </c>
      <c r="T700" s="215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16" t="s">
        <v>143</v>
      </c>
      <c r="AT700" s="216" t="s">
        <v>120</v>
      </c>
      <c r="AU700" s="216" t="s">
        <v>83</v>
      </c>
      <c r="AY700" s="18" t="s">
        <v>117</v>
      </c>
      <c r="BE700" s="217">
        <f>IF(N700="základní",J700,0)</f>
        <v>0</v>
      </c>
      <c r="BF700" s="217">
        <f>IF(N700="snížená",J700,0)</f>
        <v>0</v>
      </c>
      <c r="BG700" s="217">
        <f>IF(N700="zákl. přenesená",J700,0)</f>
        <v>0</v>
      </c>
      <c r="BH700" s="217">
        <f>IF(N700="sníž. přenesená",J700,0)</f>
        <v>0</v>
      </c>
      <c r="BI700" s="217">
        <f>IF(N700="nulová",J700,0)</f>
        <v>0</v>
      </c>
      <c r="BJ700" s="18" t="s">
        <v>81</v>
      </c>
      <c r="BK700" s="217">
        <f>ROUND(I700*H700,2)</f>
        <v>0</v>
      </c>
      <c r="BL700" s="18" t="s">
        <v>143</v>
      </c>
      <c r="BM700" s="216" t="s">
        <v>1249</v>
      </c>
    </row>
    <row r="701" s="2" customFormat="1">
      <c r="A701" s="39"/>
      <c r="B701" s="40"/>
      <c r="C701" s="41"/>
      <c r="D701" s="218" t="s">
        <v>127</v>
      </c>
      <c r="E701" s="41"/>
      <c r="F701" s="219" t="s">
        <v>1250</v>
      </c>
      <c r="G701" s="41"/>
      <c r="H701" s="41"/>
      <c r="I701" s="220"/>
      <c r="J701" s="41"/>
      <c r="K701" s="41"/>
      <c r="L701" s="45"/>
      <c r="M701" s="221"/>
      <c r="N701" s="222"/>
      <c r="O701" s="85"/>
      <c r="P701" s="85"/>
      <c r="Q701" s="85"/>
      <c r="R701" s="85"/>
      <c r="S701" s="85"/>
      <c r="T701" s="8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127</v>
      </c>
      <c r="AU701" s="18" t="s">
        <v>83</v>
      </c>
    </row>
    <row r="702" s="2" customFormat="1">
      <c r="A702" s="39"/>
      <c r="B702" s="40"/>
      <c r="C702" s="41"/>
      <c r="D702" s="223" t="s">
        <v>129</v>
      </c>
      <c r="E702" s="41"/>
      <c r="F702" s="224" t="s">
        <v>1251</v>
      </c>
      <c r="G702" s="41"/>
      <c r="H702" s="41"/>
      <c r="I702" s="220"/>
      <c r="J702" s="41"/>
      <c r="K702" s="41"/>
      <c r="L702" s="45"/>
      <c r="M702" s="221"/>
      <c r="N702" s="222"/>
      <c r="O702" s="85"/>
      <c r="P702" s="85"/>
      <c r="Q702" s="85"/>
      <c r="R702" s="85"/>
      <c r="S702" s="85"/>
      <c r="T702" s="86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129</v>
      </c>
      <c r="AU702" s="18" t="s">
        <v>83</v>
      </c>
    </row>
    <row r="703" s="13" customFormat="1">
      <c r="A703" s="13"/>
      <c r="B703" s="225"/>
      <c r="C703" s="226"/>
      <c r="D703" s="218" t="s">
        <v>131</v>
      </c>
      <c r="E703" s="226"/>
      <c r="F703" s="228" t="s">
        <v>1252</v>
      </c>
      <c r="G703" s="226"/>
      <c r="H703" s="229">
        <v>3424.8420000000001</v>
      </c>
      <c r="I703" s="230"/>
      <c r="J703" s="226"/>
      <c r="K703" s="226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131</v>
      </c>
      <c r="AU703" s="235" t="s">
        <v>83</v>
      </c>
      <c r="AV703" s="13" t="s">
        <v>83</v>
      </c>
      <c r="AW703" s="13" t="s">
        <v>4</v>
      </c>
      <c r="AX703" s="13" t="s">
        <v>81</v>
      </c>
      <c r="AY703" s="235" t="s">
        <v>117</v>
      </c>
    </row>
    <row r="704" s="2" customFormat="1" ht="33" customHeight="1">
      <c r="A704" s="39"/>
      <c r="B704" s="40"/>
      <c r="C704" s="205" t="s">
        <v>1253</v>
      </c>
      <c r="D704" s="205" t="s">
        <v>120</v>
      </c>
      <c r="E704" s="206" t="s">
        <v>1254</v>
      </c>
      <c r="F704" s="207" t="s">
        <v>1255</v>
      </c>
      <c r="G704" s="208" t="s">
        <v>156</v>
      </c>
      <c r="H704" s="209">
        <v>126.846</v>
      </c>
      <c r="I704" s="210"/>
      <c r="J704" s="211">
        <f>ROUND(I704*H704,2)</f>
        <v>0</v>
      </c>
      <c r="K704" s="207" t="s">
        <v>124</v>
      </c>
      <c r="L704" s="45"/>
      <c r="M704" s="212" t="s">
        <v>19</v>
      </c>
      <c r="N704" s="213" t="s">
        <v>44</v>
      </c>
      <c r="O704" s="85"/>
      <c r="P704" s="214">
        <f>O704*H704</f>
        <v>0</v>
      </c>
      <c r="Q704" s="214">
        <v>0</v>
      </c>
      <c r="R704" s="214">
        <f>Q704*H704</f>
        <v>0</v>
      </c>
      <c r="S704" s="214">
        <v>0</v>
      </c>
      <c r="T704" s="215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16" t="s">
        <v>143</v>
      </c>
      <c r="AT704" s="216" t="s">
        <v>120</v>
      </c>
      <c r="AU704" s="216" t="s">
        <v>83</v>
      </c>
      <c r="AY704" s="18" t="s">
        <v>117</v>
      </c>
      <c r="BE704" s="217">
        <f>IF(N704="základní",J704,0)</f>
        <v>0</v>
      </c>
      <c r="BF704" s="217">
        <f>IF(N704="snížená",J704,0)</f>
        <v>0</v>
      </c>
      <c r="BG704" s="217">
        <f>IF(N704="zákl. přenesená",J704,0)</f>
        <v>0</v>
      </c>
      <c r="BH704" s="217">
        <f>IF(N704="sníž. přenesená",J704,0)</f>
        <v>0</v>
      </c>
      <c r="BI704" s="217">
        <f>IF(N704="nulová",J704,0)</f>
        <v>0</v>
      </c>
      <c r="BJ704" s="18" t="s">
        <v>81</v>
      </c>
      <c r="BK704" s="217">
        <f>ROUND(I704*H704,2)</f>
        <v>0</v>
      </c>
      <c r="BL704" s="18" t="s">
        <v>143</v>
      </c>
      <c r="BM704" s="216" t="s">
        <v>1256</v>
      </c>
    </row>
    <row r="705" s="2" customFormat="1">
      <c r="A705" s="39"/>
      <c r="B705" s="40"/>
      <c r="C705" s="41"/>
      <c r="D705" s="218" t="s">
        <v>127</v>
      </c>
      <c r="E705" s="41"/>
      <c r="F705" s="219" t="s">
        <v>1257</v>
      </c>
      <c r="G705" s="41"/>
      <c r="H705" s="41"/>
      <c r="I705" s="220"/>
      <c r="J705" s="41"/>
      <c r="K705" s="41"/>
      <c r="L705" s="45"/>
      <c r="M705" s="221"/>
      <c r="N705" s="222"/>
      <c r="O705" s="85"/>
      <c r="P705" s="85"/>
      <c r="Q705" s="85"/>
      <c r="R705" s="85"/>
      <c r="S705" s="85"/>
      <c r="T705" s="86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T705" s="18" t="s">
        <v>127</v>
      </c>
      <c r="AU705" s="18" t="s">
        <v>83</v>
      </c>
    </row>
    <row r="706" s="2" customFormat="1">
      <c r="A706" s="39"/>
      <c r="B706" s="40"/>
      <c r="C706" s="41"/>
      <c r="D706" s="223" t="s">
        <v>129</v>
      </c>
      <c r="E706" s="41"/>
      <c r="F706" s="224" t="s">
        <v>1258</v>
      </c>
      <c r="G706" s="41"/>
      <c r="H706" s="41"/>
      <c r="I706" s="220"/>
      <c r="J706" s="41"/>
      <c r="K706" s="41"/>
      <c r="L706" s="45"/>
      <c r="M706" s="221"/>
      <c r="N706" s="222"/>
      <c r="O706" s="85"/>
      <c r="P706" s="85"/>
      <c r="Q706" s="85"/>
      <c r="R706" s="85"/>
      <c r="S706" s="85"/>
      <c r="T706" s="86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T706" s="18" t="s">
        <v>129</v>
      </c>
      <c r="AU706" s="18" t="s">
        <v>83</v>
      </c>
    </row>
    <row r="707" s="12" customFormat="1" ht="22.8" customHeight="1">
      <c r="A707" s="12"/>
      <c r="B707" s="189"/>
      <c r="C707" s="190"/>
      <c r="D707" s="191" t="s">
        <v>72</v>
      </c>
      <c r="E707" s="203" t="s">
        <v>1259</v>
      </c>
      <c r="F707" s="203" t="s">
        <v>1260</v>
      </c>
      <c r="G707" s="190"/>
      <c r="H707" s="190"/>
      <c r="I707" s="193"/>
      <c r="J707" s="204">
        <f>BK707</f>
        <v>0</v>
      </c>
      <c r="K707" s="190"/>
      <c r="L707" s="195"/>
      <c r="M707" s="196"/>
      <c r="N707" s="197"/>
      <c r="O707" s="197"/>
      <c r="P707" s="198">
        <f>SUM(P708:P710)</f>
        <v>0</v>
      </c>
      <c r="Q707" s="197"/>
      <c r="R707" s="198">
        <f>SUM(R708:R710)</f>
        <v>0</v>
      </c>
      <c r="S707" s="197"/>
      <c r="T707" s="199">
        <f>SUM(T708:T710)</f>
        <v>0</v>
      </c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R707" s="200" t="s">
        <v>81</v>
      </c>
      <c r="AT707" s="201" t="s">
        <v>72</v>
      </c>
      <c r="AU707" s="201" t="s">
        <v>81</v>
      </c>
      <c r="AY707" s="200" t="s">
        <v>117</v>
      </c>
      <c r="BK707" s="202">
        <f>SUM(BK708:BK710)</f>
        <v>0</v>
      </c>
    </row>
    <row r="708" s="2" customFormat="1" ht="16.5" customHeight="1">
      <c r="A708" s="39"/>
      <c r="B708" s="40"/>
      <c r="C708" s="205" t="s">
        <v>1261</v>
      </c>
      <c r="D708" s="205" t="s">
        <v>120</v>
      </c>
      <c r="E708" s="206" t="s">
        <v>1262</v>
      </c>
      <c r="F708" s="207" t="s">
        <v>1263</v>
      </c>
      <c r="G708" s="208" t="s">
        <v>156</v>
      </c>
      <c r="H708" s="209">
        <v>332.94999999999999</v>
      </c>
      <c r="I708" s="210"/>
      <c r="J708" s="211">
        <f>ROUND(I708*H708,2)</f>
        <v>0</v>
      </c>
      <c r="K708" s="207" t="s">
        <v>124</v>
      </c>
      <c r="L708" s="45"/>
      <c r="M708" s="212" t="s">
        <v>19</v>
      </c>
      <c r="N708" s="213" t="s">
        <v>44</v>
      </c>
      <c r="O708" s="85"/>
      <c r="P708" s="214">
        <f>O708*H708</f>
        <v>0</v>
      </c>
      <c r="Q708" s="214">
        <v>0</v>
      </c>
      <c r="R708" s="214">
        <f>Q708*H708</f>
        <v>0</v>
      </c>
      <c r="S708" s="214">
        <v>0</v>
      </c>
      <c r="T708" s="215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16" t="s">
        <v>143</v>
      </c>
      <c r="AT708" s="216" t="s">
        <v>120</v>
      </c>
      <c r="AU708" s="216" t="s">
        <v>83</v>
      </c>
      <c r="AY708" s="18" t="s">
        <v>117</v>
      </c>
      <c r="BE708" s="217">
        <f>IF(N708="základní",J708,0)</f>
        <v>0</v>
      </c>
      <c r="BF708" s="217">
        <f>IF(N708="snížená",J708,0)</f>
        <v>0</v>
      </c>
      <c r="BG708" s="217">
        <f>IF(N708="zákl. přenesená",J708,0)</f>
        <v>0</v>
      </c>
      <c r="BH708" s="217">
        <f>IF(N708="sníž. přenesená",J708,0)</f>
        <v>0</v>
      </c>
      <c r="BI708" s="217">
        <f>IF(N708="nulová",J708,0)</f>
        <v>0</v>
      </c>
      <c r="BJ708" s="18" t="s">
        <v>81</v>
      </c>
      <c r="BK708" s="217">
        <f>ROUND(I708*H708,2)</f>
        <v>0</v>
      </c>
      <c r="BL708" s="18" t="s">
        <v>143</v>
      </c>
      <c r="BM708" s="216" t="s">
        <v>1264</v>
      </c>
    </row>
    <row r="709" s="2" customFormat="1">
      <c r="A709" s="39"/>
      <c r="B709" s="40"/>
      <c r="C709" s="41"/>
      <c r="D709" s="218" t="s">
        <v>127</v>
      </c>
      <c r="E709" s="41"/>
      <c r="F709" s="219" t="s">
        <v>1265</v>
      </c>
      <c r="G709" s="41"/>
      <c r="H709" s="41"/>
      <c r="I709" s="220"/>
      <c r="J709" s="41"/>
      <c r="K709" s="41"/>
      <c r="L709" s="45"/>
      <c r="M709" s="221"/>
      <c r="N709" s="222"/>
      <c r="O709" s="85"/>
      <c r="P709" s="85"/>
      <c r="Q709" s="85"/>
      <c r="R709" s="85"/>
      <c r="S709" s="85"/>
      <c r="T709" s="86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18" t="s">
        <v>127</v>
      </c>
      <c r="AU709" s="18" t="s">
        <v>83</v>
      </c>
    </row>
    <row r="710" s="2" customFormat="1">
      <c r="A710" s="39"/>
      <c r="B710" s="40"/>
      <c r="C710" s="41"/>
      <c r="D710" s="223" t="s">
        <v>129</v>
      </c>
      <c r="E710" s="41"/>
      <c r="F710" s="224" t="s">
        <v>1266</v>
      </c>
      <c r="G710" s="41"/>
      <c r="H710" s="41"/>
      <c r="I710" s="220"/>
      <c r="J710" s="41"/>
      <c r="K710" s="41"/>
      <c r="L710" s="45"/>
      <c r="M710" s="221"/>
      <c r="N710" s="222"/>
      <c r="O710" s="85"/>
      <c r="P710" s="85"/>
      <c r="Q710" s="85"/>
      <c r="R710" s="85"/>
      <c r="S710" s="85"/>
      <c r="T710" s="86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T710" s="18" t="s">
        <v>129</v>
      </c>
      <c r="AU710" s="18" t="s">
        <v>83</v>
      </c>
    </row>
    <row r="711" s="12" customFormat="1" ht="25.92" customHeight="1">
      <c r="A711" s="12"/>
      <c r="B711" s="189"/>
      <c r="C711" s="190"/>
      <c r="D711" s="191" t="s">
        <v>72</v>
      </c>
      <c r="E711" s="192" t="s">
        <v>115</v>
      </c>
      <c r="F711" s="192" t="s">
        <v>116</v>
      </c>
      <c r="G711" s="190"/>
      <c r="H711" s="190"/>
      <c r="I711" s="193"/>
      <c r="J711" s="194">
        <f>BK711</f>
        <v>0</v>
      </c>
      <c r="K711" s="190"/>
      <c r="L711" s="195"/>
      <c r="M711" s="196"/>
      <c r="N711" s="197"/>
      <c r="O711" s="197"/>
      <c r="P711" s="198">
        <f>P712+P735+P762+P803+P832+P900+P1030+P1065+P1097+P1113+P1197+P1208+P1264+P1289+P1336+P1372+P1420+P1445</f>
        <v>0</v>
      </c>
      <c r="Q711" s="197"/>
      <c r="R711" s="198">
        <f>R712+R735+R762+R803+R832+R900+R1030+R1065+R1097+R1113+R1197+R1208+R1264+R1289+R1336+R1372+R1420+R1445</f>
        <v>16.123845180000004</v>
      </c>
      <c r="S711" s="197"/>
      <c r="T711" s="199">
        <f>T712+T735+T762+T803+T832+T900+T1030+T1065+T1097+T1113+T1197+T1208+T1264+T1289+T1336+T1372+T1420+T1445</f>
        <v>0.33726064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200" t="s">
        <v>83</v>
      </c>
      <c r="AT711" s="201" t="s">
        <v>72</v>
      </c>
      <c r="AU711" s="201" t="s">
        <v>73</v>
      </c>
      <c r="AY711" s="200" t="s">
        <v>117</v>
      </c>
      <c r="BK711" s="202">
        <f>BK712+BK735+BK762+BK803+BK832+BK900+BK1030+BK1065+BK1097+BK1113+BK1197+BK1208+BK1264+BK1289+BK1336+BK1372+BK1420+BK1445</f>
        <v>0</v>
      </c>
    </row>
    <row r="712" s="12" customFormat="1" ht="22.8" customHeight="1">
      <c r="A712" s="12"/>
      <c r="B712" s="189"/>
      <c r="C712" s="190"/>
      <c r="D712" s="191" t="s">
        <v>72</v>
      </c>
      <c r="E712" s="203" t="s">
        <v>1267</v>
      </c>
      <c r="F712" s="203" t="s">
        <v>1268</v>
      </c>
      <c r="G712" s="190"/>
      <c r="H712" s="190"/>
      <c r="I712" s="193"/>
      <c r="J712" s="204">
        <f>BK712</f>
        <v>0</v>
      </c>
      <c r="K712" s="190"/>
      <c r="L712" s="195"/>
      <c r="M712" s="196"/>
      <c r="N712" s="197"/>
      <c r="O712" s="197"/>
      <c r="P712" s="198">
        <f>SUM(P713:P734)</f>
        <v>0</v>
      </c>
      <c r="Q712" s="197"/>
      <c r="R712" s="198">
        <f>SUM(R713:R734)</f>
        <v>2.0324987999999999</v>
      </c>
      <c r="S712" s="197"/>
      <c r="T712" s="199">
        <f>SUM(T713:T734)</f>
        <v>0</v>
      </c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R712" s="200" t="s">
        <v>83</v>
      </c>
      <c r="AT712" s="201" t="s">
        <v>72</v>
      </c>
      <c r="AU712" s="201" t="s">
        <v>81</v>
      </c>
      <c r="AY712" s="200" t="s">
        <v>117</v>
      </c>
      <c r="BK712" s="202">
        <f>SUM(BK713:BK734)</f>
        <v>0</v>
      </c>
    </row>
    <row r="713" s="2" customFormat="1" ht="24.15" customHeight="1">
      <c r="A713" s="39"/>
      <c r="B713" s="40"/>
      <c r="C713" s="205" t="s">
        <v>1269</v>
      </c>
      <c r="D713" s="205" t="s">
        <v>120</v>
      </c>
      <c r="E713" s="206" t="s">
        <v>1270</v>
      </c>
      <c r="F713" s="207" t="s">
        <v>1271</v>
      </c>
      <c r="G713" s="208" t="s">
        <v>123</v>
      </c>
      <c r="H713" s="209">
        <v>273.85399999999998</v>
      </c>
      <c r="I713" s="210"/>
      <c r="J713" s="211">
        <f>ROUND(I713*H713,2)</f>
        <v>0</v>
      </c>
      <c r="K713" s="207" t="s">
        <v>124</v>
      </c>
      <c r="L713" s="45"/>
      <c r="M713" s="212" t="s">
        <v>19</v>
      </c>
      <c r="N713" s="213" t="s">
        <v>44</v>
      </c>
      <c r="O713" s="85"/>
      <c r="P713" s="214">
        <f>O713*H713</f>
        <v>0</v>
      </c>
      <c r="Q713" s="214">
        <v>0</v>
      </c>
      <c r="R713" s="214">
        <f>Q713*H713</f>
        <v>0</v>
      </c>
      <c r="S713" s="214">
        <v>0</v>
      </c>
      <c r="T713" s="215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16" t="s">
        <v>125</v>
      </c>
      <c r="AT713" s="216" t="s">
        <v>120</v>
      </c>
      <c r="AU713" s="216" t="s">
        <v>83</v>
      </c>
      <c r="AY713" s="18" t="s">
        <v>117</v>
      </c>
      <c r="BE713" s="217">
        <f>IF(N713="základní",J713,0)</f>
        <v>0</v>
      </c>
      <c r="BF713" s="217">
        <f>IF(N713="snížená",J713,0)</f>
        <v>0</v>
      </c>
      <c r="BG713" s="217">
        <f>IF(N713="zákl. přenesená",J713,0)</f>
        <v>0</v>
      </c>
      <c r="BH713" s="217">
        <f>IF(N713="sníž. přenesená",J713,0)</f>
        <v>0</v>
      </c>
      <c r="BI713" s="217">
        <f>IF(N713="nulová",J713,0)</f>
        <v>0</v>
      </c>
      <c r="BJ713" s="18" t="s">
        <v>81</v>
      </c>
      <c r="BK713" s="217">
        <f>ROUND(I713*H713,2)</f>
        <v>0</v>
      </c>
      <c r="BL713" s="18" t="s">
        <v>125</v>
      </c>
      <c r="BM713" s="216" t="s">
        <v>1272</v>
      </c>
    </row>
    <row r="714" s="2" customFormat="1">
      <c r="A714" s="39"/>
      <c r="B714" s="40"/>
      <c r="C714" s="41"/>
      <c r="D714" s="218" t="s">
        <v>127</v>
      </c>
      <c r="E714" s="41"/>
      <c r="F714" s="219" t="s">
        <v>1273</v>
      </c>
      <c r="G714" s="41"/>
      <c r="H714" s="41"/>
      <c r="I714" s="220"/>
      <c r="J714" s="41"/>
      <c r="K714" s="41"/>
      <c r="L714" s="45"/>
      <c r="M714" s="221"/>
      <c r="N714" s="222"/>
      <c r="O714" s="85"/>
      <c r="P714" s="85"/>
      <c r="Q714" s="85"/>
      <c r="R714" s="85"/>
      <c r="S714" s="85"/>
      <c r="T714" s="86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18" t="s">
        <v>127</v>
      </c>
      <c r="AU714" s="18" t="s">
        <v>83</v>
      </c>
    </row>
    <row r="715" s="2" customFormat="1">
      <c r="A715" s="39"/>
      <c r="B715" s="40"/>
      <c r="C715" s="41"/>
      <c r="D715" s="223" t="s">
        <v>129</v>
      </c>
      <c r="E715" s="41"/>
      <c r="F715" s="224" t="s">
        <v>1274</v>
      </c>
      <c r="G715" s="41"/>
      <c r="H715" s="41"/>
      <c r="I715" s="220"/>
      <c r="J715" s="41"/>
      <c r="K715" s="41"/>
      <c r="L715" s="45"/>
      <c r="M715" s="221"/>
      <c r="N715" s="222"/>
      <c r="O715" s="85"/>
      <c r="P715" s="85"/>
      <c r="Q715" s="85"/>
      <c r="R715" s="85"/>
      <c r="S715" s="85"/>
      <c r="T715" s="86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129</v>
      </c>
      <c r="AU715" s="18" t="s">
        <v>83</v>
      </c>
    </row>
    <row r="716" s="13" customFormat="1">
      <c r="A716" s="13"/>
      <c r="B716" s="225"/>
      <c r="C716" s="226"/>
      <c r="D716" s="218" t="s">
        <v>131</v>
      </c>
      <c r="E716" s="227" t="s">
        <v>19</v>
      </c>
      <c r="F716" s="228" t="s">
        <v>982</v>
      </c>
      <c r="G716" s="226"/>
      <c r="H716" s="229">
        <v>242.22</v>
      </c>
      <c r="I716" s="230"/>
      <c r="J716" s="226"/>
      <c r="K716" s="226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131</v>
      </c>
      <c r="AU716" s="235" t="s">
        <v>83</v>
      </c>
      <c r="AV716" s="13" t="s">
        <v>83</v>
      </c>
      <c r="AW716" s="13" t="s">
        <v>35</v>
      </c>
      <c r="AX716" s="13" t="s">
        <v>73</v>
      </c>
      <c r="AY716" s="235" t="s">
        <v>117</v>
      </c>
    </row>
    <row r="717" s="13" customFormat="1">
      <c r="A717" s="13"/>
      <c r="B717" s="225"/>
      <c r="C717" s="226"/>
      <c r="D717" s="218" t="s">
        <v>131</v>
      </c>
      <c r="E717" s="227" t="s">
        <v>19</v>
      </c>
      <c r="F717" s="228" t="s">
        <v>1275</v>
      </c>
      <c r="G717" s="226"/>
      <c r="H717" s="229">
        <v>31.634</v>
      </c>
      <c r="I717" s="230"/>
      <c r="J717" s="226"/>
      <c r="K717" s="226"/>
      <c r="L717" s="231"/>
      <c r="M717" s="232"/>
      <c r="N717" s="233"/>
      <c r="O717" s="233"/>
      <c r="P717" s="233"/>
      <c r="Q717" s="233"/>
      <c r="R717" s="233"/>
      <c r="S717" s="233"/>
      <c r="T717" s="234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5" t="s">
        <v>131</v>
      </c>
      <c r="AU717" s="235" t="s">
        <v>83</v>
      </c>
      <c r="AV717" s="13" t="s">
        <v>83</v>
      </c>
      <c r="AW717" s="13" t="s">
        <v>35</v>
      </c>
      <c r="AX717" s="13" t="s">
        <v>73</v>
      </c>
      <c r="AY717" s="235" t="s">
        <v>117</v>
      </c>
    </row>
    <row r="718" s="14" customFormat="1">
      <c r="A718" s="14"/>
      <c r="B718" s="246"/>
      <c r="C718" s="247"/>
      <c r="D718" s="218" t="s">
        <v>131</v>
      </c>
      <c r="E718" s="248" t="s">
        <v>19</v>
      </c>
      <c r="F718" s="249" t="s">
        <v>356</v>
      </c>
      <c r="G718" s="247"/>
      <c r="H718" s="250">
        <v>273.85399999999998</v>
      </c>
      <c r="I718" s="251"/>
      <c r="J718" s="247"/>
      <c r="K718" s="247"/>
      <c r="L718" s="252"/>
      <c r="M718" s="253"/>
      <c r="N718" s="254"/>
      <c r="O718" s="254"/>
      <c r="P718" s="254"/>
      <c r="Q718" s="254"/>
      <c r="R718" s="254"/>
      <c r="S718" s="254"/>
      <c r="T718" s="255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6" t="s">
        <v>131</v>
      </c>
      <c r="AU718" s="256" t="s">
        <v>83</v>
      </c>
      <c r="AV718" s="14" t="s">
        <v>143</v>
      </c>
      <c r="AW718" s="14" t="s">
        <v>35</v>
      </c>
      <c r="AX718" s="14" t="s">
        <v>81</v>
      </c>
      <c r="AY718" s="256" t="s">
        <v>117</v>
      </c>
    </row>
    <row r="719" s="2" customFormat="1" ht="16.5" customHeight="1">
      <c r="A719" s="39"/>
      <c r="B719" s="40"/>
      <c r="C719" s="236" t="s">
        <v>1276</v>
      </c>
      <c r="D719" s="236" t="s">
        <v>133</v>
      </c>
      <c r="E719" s="237" t="s">
        <v>1277</v>
      </c>
      <c r="F719" s="238" t="s">
        <v>1278</v>
      </c>
      <c r="G719" s="239" t="s">
        <v>156</v>
      </c>
      <c r="H719" s="240">
        <v>0.089999999999999997</v>
      </c>
      <c r="I719" s="241"/>
      <c r="J719" s="242">
        <f>ROUND(I719*H719,2)</f>
        <v>0</v>
      </c>
      <c r="K719" s="238" t="s">
        <v>124</v>
      </c>
      <c r="L719" s="243"/>
      <c r="M719" s="244" t="s">
        <v>19</v>
      </c>
      <c r="N719" s="245" t="s">
        <v>44</v>
      </c>
      <c r="O719" s="85"/>
      <c r="P719" s="214">
        <f>O719*H719</f>
        <v>0</v>
      </c>
      <c r="Q719" s="214">
        <v>1</v>
      </c>
      <c r="R719" s="214">
        <f>Q719*H719</f>
        <v>0.089999999999999997</v>
      </c>
      <c r="S719" s="214">
        <v>0</v>
      </c>
      <c r="T719" s="215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16" t="s">
        <v>136</v>
      </c>
      <c r="AT719" s="216" t="s">
        <v>133</v>
      </c>
      <c r="AU719" s="216" t="s">
        <v>83</v>
      </c>
      <c r="AY719" s="18" t="s">
        <v>117</v>
      </c>
      <c r="BE719" s="217">
        <f>IF(N719="základní",J719,0)</f>
        <v>0</v>
      </c>
      <c r="BF719" s="217">
        <f>IF(N719="snížená",J719,0)</f>
        <v>0</v>
      </c>
      <c r="BG719" s="217">
        <f>IF(N719="zákl. přenesená",J719,0)</f>
        <v>0</v>
      </c>
      <c r="BH719" s="217">
        <f>IF(N719="sníž. přenesená",J719,0)</f>
        <v>0</v>
      </c>
      <c r="BI719" s="217">
        <f>IF(N719="nulová",J719,0)</f>
        <v>0</v>
      </c>
      <c r="BJ719" s="18" t="s">
        <v>81</v>
      </c>
      <c r="BK719" s="217">
        <f>ROUND(I719*H719,2)</f>
        <v>0</v>
      </c>
      <c r="BL719" s="18" t="s">
        <v>125</v>
      </c>
      <c r="BM719" s="216" t="s">
        <v>1279</v>
      </c>
    </row>
    <row r="720" s="2" customFormat="1">
      <c r="A720" s="39"/>
      <c r="B720" s="40"/>
      <c r="C720" s="41"/>
      <c r="D720" s="218" t="s">
        <v>127</v>
      </c>
      <c r="E720" s="41"/>
      <c r="F720" s="219" t="s">
        <v>1278</v>
      </c>
      <c r="G720" s="41"/>
      <c r="H720" s="41"/>
      <c r="I720" s="220"/>
      <c r="J720" s="41"/>
      <c r="K720" s="41"/>
      <c r="L720" s="45"/>
      <c r="M720" s="221"/>
      <c r="N720" s="222"/>
      <c r="O720" s="85"/>
      <c r="P720" s="85"/>
      <c r="Q720" s="85"/>
      <c r="R720" s="85"/>
      <c r="S720" s="85"/>
      <c r="T720" s="86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127</v>
      </c>
      <c r="AU720" s="18" t="s">
        <v>83</v>
      </c>
    </row>
    <row r="721" s="13" customFormat="1">
      <c r="A721" s="13"/>
      <c r="B721" s="225"/>
      <c r="C721" s="226"/>
      <c r="D721" s="218" t="s">
        <v>131</v>
      </c>
      <c r="E721" s="226"/>
      <c r="F721" s="228" t="s">
        <v>1280</v>
      </c>
      <c r="G721" s="226"/>
      <c r="H721" s="229">
        <v>0.089999999999999997</v>
      </c>
      <c r="I721" s="230"/>
      <c r="J721" s="226"/>
      <c r="K721" s="226"/>
      <c r="L721" s="231"/>
      <c r="M721" s="232"/>
      <c r="N721" s="233"/>
      <c r="O721" s="233"/>
      <c r="P721" s="233"/>
      <c r="Q721" s="233"/>
      <c r="R721" s="233"/>
      <c r="S721" s="233"/>
      <c r="T721" s="23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5" t="s">
        <v>131</v>
      </c>
      <c r="AU721" s="235" t="s">
        <v>83</v>
      </c>
      <c r="AV721" s="13" t="s">
        <v>83</v>
      </c>
      <c r="AW721" s="13" t="s">
        <v>4</v>
      </c>
      <c r="AX721" s="13" t="s">
        <v>81</v>
      </c>
      <c r="AY721" s="235" t="s">
        <v>117</v>
      </c>
    </row>
    <row r="722" s="2" customFormat="1" ht="24.15" customHeight="1">
      <c r="A722" s="39"/>
      <c r="B722" s="40"/>
      <c r="C722" s="205" t="s">
        <v>1281</v>
      </c>
      <c r="D722" s="205" t="s">
        <v>120</v>
      </c>
      <c r="E722" s="206" t="s">
        <v>1282</v>
      </c>
      <c r="F722" s="207" t="s">
        <v>1283</v>
      </c>
      <c r="G722" s="208" t="s">
        <v>123</v>
      </c>
      <c r="H722" s="209">
        <v>547.66800000000001</v>
      </c>
      <c r="I722" s="210"/>
      <c r="J722" s="211">
        <f>ROUND(I722*H722,2)</f>
        <v>0</v>
      </c>
      <c r="K722" s="207" t="s">
        <v>124</v>
      </c>
      <c r="L722" s="45"/>
      <c r="M722" s="212" t="s">
        <v>19</v>
      </c>
      <c r="N722" s="213" t="s">
        <v>44</v>
      </c>
      <c r="O722" s="85"/>
      <c r="P722" s="214">
        <f>O722*H722</f>
        <v>0</v>
      </c>
      <c r="Q722" s="214">
        <v>0.00040000000000000002</v>
      </c>
      <c r="R722" s="214">
        <f>Q722*H722</f>
        <v>0.21906720000000002</v>
      </c>
      <c r="S722" s="214">
        <v>0</v>
      </c>
      <c r="T722" s="215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16" t="s">
        <v>125</v>
      </c>
      <c r="AT722" s="216" t="s">
        <v>120</v>
      </c>
      <c r="AU722" s="216" t="s">
        <v>83</v>
      </c>
      <c r="AY722" s="18" t="s">
        <v>117</v>
      </c>
      <c r="BE722" s="217">
        <f>IF(N722="základní",J722,0)</f>
        <v>0</v>
      </c>
      <c r="BF722" s="217">
        <f>IF(N722="snížená",J722,0)</f>
        <v>0</v>
      </c>
      <c r="BG722" s="217">
        <f>IF(N722="zákl. přenesená",J722,0)</f>
        <v>0</v>
      </c>
      <c r="BH722" s="217">
        <f>IF(N722="sníž. přenesená",J722,0)</f>
        <v>0</v>
      </c>
      <c r="BI722" s="217">
        <f>IF(N722="nulová",J722,0)</f>
        <v>0</v>
      </c>
      <c r="BJ722" s="18" t="s">
        <v>81</v>
      </c>
      <c r="BK722" s="217">
        <f>ROUND(I722*H722,2)</f>
        <v>0</v>
      </c>
      <c r="BL722" s="18" t="s">
        <v>125</v>
      </c>
      <c r="BM722" s="216" t="s">
        <v>1284</v>
      </c>
    </row>
    <row r="723" s="2" customFormat="1">
      <c r="A723" s="39"/>
      <c r="B723" s="40"/>
      <c r="C723" s="41"/>
      <c r="D723" s="218" t="s">
        <v>127</v>
      </c>
      <c r="E723" s="41"/>
      <c r="F723" s="219" t="s">
        <v>1285</v>
      </c>
      <c r="G723" s="41"/>
      <c r="H723" s="41"/>
      <c r="I723" s="220"/>
      <c r="J723" s="41"/>
      <c r="K723" s="41"/>
      <c r="L723" s="45"/>
      <c r="M723" s="221"/>
      <c r="N723" s="222"/>
      <c r="O723" s="85"/>
      <c r="P723" s="85"/>
      <c r="Q723" s="85"/>
      <c r="R723" s="85"/>
      <c r="S723" s="85"/>
      <c r="T723" s="86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T723" s="18" t="s">
        <v>127</v>
      </c>
      <c r="AU723" s="18" t="s">
        <v>83</v>
      </c>
    </row>
    <row r="724" s="2" customFormat="1">
      <c r="A724" s="39"/>
      <c r="B724" s="40"/>
      <c r="C724" s="41"/>
      <c r="D724" s="223" t="s">
        <v>129</v>
      </c>
      <c r="E724" s="41"/>
      <c r="F724" s="224" t="s">
        <v>1286</v>
      </c>
      <c r="G724" s="41"/>
      <c r="H724" s="41"/>
      <c r="I724" s="220"/>
      <c r="J724" s="41"/>
      <c r="K724" s="41"/>
      <c r="L724" s="45"/>
      <c r="M724" s="221"/>
      <c r="N724" s="222"/>
      <c r="O724" s="85"/>
      <c r="P724" s="85"/>
      <c r="Q724" s="85"/>
      <c r="R724" s="85"/>
      <c r="S724" s="85"/>
      <c r="T724" s="86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T724" s="18" t="s">
        <v>129</v>
      </c>
      <c r="AU724" s="18" t="s">
        <v>83</v>
      </c>
    </row>
    <row r="725" s="13" customFormat="1">
      <c r="A725" s="13"/>
      <c r="B725" s="225"/>
      <c r="C725" s="226"/>
      <c r="D725" s="218" t="s">
        <v>131</v>
      </c>
      <c r="E725" s="227" t="s">
        <v>19</v>
      </c>
      <c r="F725" s="228" t="s">
        <v>1287</v>
      </c>
      <c r="G725" s="226"/>
      <c r="H725" s="229">
        <v>242.19999999999999</v>
      </c>
      <c r="I725" s="230"/>
      <c r="J725" s="226"/>
      <c r="K725" s="226"/>
      <c r="L725" s="231"/>
      <c r="M725" s="232"/>
      <c r="N725" s="233"/>
      <c r="O725" s="233"/>
      <c r="P725" s="233"/>
      <c r="Q725" s="233"/>
      <c r="R725" s="233"/>
      <c r="S725" s="233"/>
      <c r="T725" s="23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5" t="s">
        <v>131</v>
      </c>
      <c r="AU725" s="235" t="s">
        <v>83</v>
      </c>
      <c r="AV725" s="13" t="s">
        <v>83</v>
      </c>
      <c r="AW725" s="13" t="s">
        <v>35</v>
      </c>
      <c r="AX725" s="13" t="s">
        <v>73</v>
      </c>
      <c r="AY725" s="235" t="s">
        <v>117</v>
      </c>
    </row>
    <row r="726" s="13" customFormat="1">
      <c r="A726" s="13"/>
      <c r="B726" s="225"/>
      <c r="C726" s="226"/>
      <c r="D726" s="218" t="s">
        <v>131</v>
      </c>
      <c r="E726" s="227" t="s">
        <v>19</v>
      </c>
      <c r="F726" s="228" t="s">
        <v>1275</v>
      </c>
      <c r="G726" s="226"/>
      <c r="H726" s="229">
        <v>31.634</v>
      </c>
      <c r="I726" s="230"/>
      <c r="J726" s="226"/>
      <c r="K726" s="226"/>
      <c r="L726" s="231"/>
      <c r="M726" s="232"/>
      <c r="N726" s="233"/>
      <c r="O726" s="233"/>
      <c r="P726" s="233"/>
      <c r="Q726" s="233"/>
      <c r="R726" s="233"/>
      <c r="S726" s="233"/>
      <c r="T726" s="23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5" t="s">
        <v>131</v>
      </c>
      <c r="AU726" s="235" t="s">
        <v>83</v>
      </c>
      <c r="AV726" s="13" t="s">
        <v>83</v>
      </c>
      <c r="AW726" s="13" t="s">
        <v>35</v>
      </c>
      <c r="AX726" s="13" t="s">
        <v>73</v>
      </c>
      <c r="AY726" s="235" t="s">
        <v>117</v>
      </c>
    </row>
    <row r="727" s="14" customFormat="1">
      <c r="A727" s="14"/>
      <c r="B727" s="246"/>
      <c r="C727" s="247"/>
      <c r="D727" s="218" t="s">
        <v>131</v>
      </c>
      <c r="E727" s="248" t="s">
        <v>19</v>
      </c>
      <c r="F727" s="249" t="s">
        <v>356</v>
      </c>
      <c r="G727" s="247"/>
      <c r="H727" s="250">
        <v>273.834</v>
      </c>
      <c r="I727" s="251"/>
      <c r="J727" s="247"/>
      <c r="K727" s="247"/>
      <c r="L727" s="252"/>
      <c r="M727" s="253"/>
      <c r="N727" s="254"/>
      <c r="O727" s="254"/>
      <c r="P727" s="254"/>
      <c r="Q727" s="254"/>
      <c r="R727" s="254"/>
      <c r="S727" s="254"/>
      <c r="T727" s="25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6" t="s">
        <v>131</v>
      </c>
      <c r="AU727" s="256" t="s">
        <v>83</v>
      </c>
      <c r="AV727" s="14" t="s">
        <v>143</v>
      </c>
      <c r="AW727" s="14" t="s">
        <v>35</v>
      </c>
      <c r="AX727" s="14" t="s">
        <v>81</v>
      </c>
      <c r="AY727" s="256" t="s">
        <v>117</v>
      </c>
    </row>
    <row r="728" s="13" customFormat="1">
      <c r="A728" s="13"/>
      <c r="B728" s="225"/>
      <c r="C728" s="226"/>
      <c r="D728" s="218" t="s">
        <v>131</v>
      </c>
      <c r="E728" s="226"/>
      <c r="F728" s="228" t="s">
        <v>1288</v>
      </c>
      <c r="G728" s="226"/>
      <c r="H728" s="229">
        <v>547.66800000000001</v>
      </c>
      <c r="I728" s="230"/>
      <c r="J728" s="226"/>
      <c r="K728" s="226"/>
      <c r="L728" s="231"/>
      <c r="M728" s="232"/>
      <c r="N728" s="233"/>
      <c r="O728" s="233"/>
      <c r="P728" s="233"/>
      <c r="Q728" s="233"/>
      <c r="R728" s="233"/>
      <c r="S728" s="233"/>
      <c r="T728" s="23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5" t="s">
        <v>131</v>
      </c>
      <c r="AU728" s="235" t="s">
        <v>83</v>
      </c>
      <c r="AV728" s="13" t="s">
        <v>83</v>
      </c>
      <c r="AW728" s="13" t="s">
        <v>4</v>
      </c>
      <c r="AX728" s="13" t="s">
        <v>81</v>
      </c>
      <c r="AY728" s="235" t="s">
        <v>117</v>
      </c>
    </row>
    <row r="729" s="2" customFormat="1" ht="37.8" customHeight="1">
      <c r="A729" s="39"/>
      <c r="B729" s="40"/>
      <c r="C729" s="236" t="s">
        <v>1289</v>
      </c>
      <c r="D729" s="236" t="s">
        <v>133</v>
      </c>
      <c r="E729" s="237" t="s">
        <v>1290</v>
      </c>
      <c r="F729" s="238" t="s">
        <v>1291</v>
      </c>
      <c r="G729" s="239" t="s">
        <v>123</v>
      </c>
      <c r="H729" s="240">
        <v>319.154</v>
      </c>
      <c r="I729" s="241"/>
      <c r="J729" s="242">
        <f>ROUND(I729*H729,2)</f>
        <v>0</v>
      </c>
      <c r="K729" s="238" t="s">
        <v>124</v>
      </c>
      <c r="L729" s="243"/>
      <c r="M729" s="244" t="s">
        <v>19</v>
      </c>
      <c r="N729" s="245" t="s">
        <v>44</v>
      </c>
      <c r="O729" s="85"/>
      <c r="P729" s="214">
        <f>O729*H729</f>
        <v>0</v>
      </c>
      <c r="Q729" s="214">
        <v>0.0054000000000000003</v>
      </c>
      <c r="R729" s="214">
        <f>Q729*H729</f>
        <v>1.7234316000000001</v>
      </c>
      <c r="S729" s="214">
        <v>0</v>
      </c>
      <c r="T729" s="215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16" t="s">
        <v>136</v>
      </c>
      <c r="AT729" s="216" t="s">
        <v>133</v>
      </c>
      <c r="AU729" s="216" t="s">
        <v>83</v>
      </c>
      <c r="AY729" s="18" t="s">
        <v>117</v>
      </c>
      <c r="BE729" s="217">
        <f>IF(N729="základní",J729,0)</f>
        <v>0</v>
      </c>
      <c r="BF729" s="217">
        <f>IF(N729="snížená",J729,0)</f>
        <v>0</v>
      </c>
      <c r="BG729" s="217">
        <f>IF(N729="zákl. přenesená",J729,0)</f>
        <v>0</v>
      </c>
      <c r="BH729" s="217">
        <f>IF(N729="sníž. přenesená",J729,0)</f>
        <v>0</v>
      </c>
      <c r="BI729" s="217">
        <f>IF(N729="nulová",J729,0)</f>
        <v>0</v>
      </c>
      <c r="BJ729" s="18" t="s">
        <v>81</v>
      </c>
      <c r="BK729" s="217">
        <f>ROUND(I729*H729,2)</f>
        <v>0</v>
      </c>
      <c r="BL729" s="18" t="s">
        <v>125</v>
      </c>
      <c r="BM729" s="216" t="s">
        <v>1292</v>
      </c>
    </row>
    <row r="730" s="2" customFormat="1">
      <c r="A730" s="39"/>
      <c r="B730" s="40"/>
      <c r="C730" s="41"/>
      <c r="D730" s="218" t="s">
        <v>127</v>
      </c>
      <c r="E730" s="41"/>
      <c r="F730" s="219" t="s">
        <v>1291</v>
      </c>
      <c r="G730" s="41"/>
      <c r="H730" s="41"/>
      <c r="I730" s="220"/>
      <c r="J730" s="41"/>
      <c r="K730" s="41"/>
      <c r="L730" s="45"/>
      <c r="M730" s="221"/>
      <c r="N730" s="222"/>
      <c r="O730" s="85"/>
      <c r="P730" s="85"/>
      <c r="Q730" s="85"/>
      <c r="R730" s="85"/>
      <c r="S730" s="85"/>
      <c r="T730" s="86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T730" s="18" t="s">
        <v>127</v>
      </c>
      <c r="AU730" s="18" t="s">
        <v>83</v>
      </c>
    </row>
    <row r="731" s="13" customFormat="1">
      <c r="A731" s="13"/>
      <c r="B731" s="225"/>
      <c r="C731" s="226"/>
      <c r="D731" s="218" t="s">
        <v>131</v>
      </c>
      <c r="E731" s="226"/>
      <c r="F731" s="228" t="s">
        <v>1293</v>
      </c>
      <c r="G731" s="226"/>
      <c r="H731" s="229">
        <v>319.154</v>
      </c>
      <c r="I731" s="230"/>
      <c r="J731" s="226"/>
      <c r="K731" s="226"/>
      <c r="L731" s="231"/>
      <c r="M731" s="232"/>
      <c r="N731" s="233"/>
      <c r="O731" s="233"/>
      <c r="P731" s="233"/>
      <c r="Q731" s="233"/>
      <c r="R731" s="233"/>
      <c r="S731" s="233"/>
      <c r="T731" s="23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5" t="s">
        <v>131</v>
      </c>
      <c r="AU731" s="235" t="s">
        <v>83</v>
      </c>
      <c r="AV731" s="13" t="s">
        <v>83</v>
      </c>
      <c r="AW731" s="13" t="s">
        <v>4</v>
      </c>
      <c r="AX731" s="13" t="s">
        <v>81</v>
      </c>
      <c r="AY731" s="235" t="s">
        <v>117</v>
      </c>
    </row>
    <row r="732" s="2" customFormat="1" ht="24.15" customHeight="1">
      <c r="A732" s="39"/>
      <c r="B732" s="40"/>
      <c r="C732" s="205" t="s">
        <v>1294</v>
      </c>
      <c r="D732" s="205" t="s">
        <v>120</v>
      </c>
      <c r="E732" s="206" t="s">
        <v>1295</v>
      </c>
      <c r="F732" s="207" t="s">
        <v>1296</v>
      </c>
      <c r="G732" s="208" t="s">
        <v>156</v>
      </c>
      <c r="H732" s="209">
        <v>2.032</v>
      </c>
      <c r="I732" s="210"/>
      <c r="J732" s="211">
        <f>ROUND(I732*H732,2)</f>
        <v>0</v>
      </c>
      <c r="K732" s="207" t="s">
        <v>124</v>
      </c>
      <c r="L732" s="45"/>
      <c r="M732" s="212" t="s">
        <v>19</v>
      </c>
      <c r="N732" s="213" t="s">
        <v>44</v>
      </c>
      <c r="O732" s="85"/>
      <c r="P732" s="214">
        <f>O732*H732</f>
        <v>0</v>
      </c>
      <c r="Q732" s="214">
        <v>0</v>
      </c>
      <c r="R732" s="214">
        <f>Q732*H732</f>
        <v>0</v>
      </c>
      <c r="S732" s="214">
        <v>0</v>
      </c>
      <c r="T732" s="215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16" t="s">
        <v>125</v>
      </c>
      <c r="AT732" s="216" t="s">
        <v>120</v>
      </c>
      <c r="AU732" s="216" t="s">
        <v>83</v>
      </c>
      <c r="AY732" s="18" t="s">
        <v>117</v>
      </c>
      <c r="BE732" s="217">
        <f>IF(N732="základní",J732,0)</f>
        <v>0</v>
      </c>
      <c r="BF732" s="217">
        <f>IF(N732="snížená",J732,0)</f>
        <v>0</v>
      </c>
      <c r="BG732" s="217">
        <f>IF(N732="zákl. přenesená",J732,0)</f>
        <v>0</v>
      </c>
      <c r="BH732" s="217">
        <f>IF(N732="sníž. přenesená",J732,0)</f>
        <v>0</v>
      </c>
      <c r="BI732" s="217">
        <f>IF(N732="nulová",J732,0)</f>
        <v>0</v>
      </c>
      <c r="BJ732" s="18" t="s">
        <v>81</v>
      </c>
      <c r="BK732" s="217">
        <f>ROUND(I732*H732,2)</f>
        <v>0</v>
      </c>
      <c r="BL732" s="18" t="s">
        <v>125</v>
      </c>
      <c r="BM732" s="216" t="s">
        <v>1297</v>
      </c>
    </row>
    <row r="733" s="2" customFormat="1">
      <c r="A733" s="39"/>
      <c r="B733" s="40"/>
      <c r="C733" s="41"/>
      <c r="D733" s="218" t="s">
        <v>127</v>
      </c>
      <c r="E733" s="41"/>
      <c r="F733" s="219" t="s">
        <v>1298</v>
      </c>
      <c r="G733" s="41"/>
      <c r="H733" s="41"/>
      <c r="I733" s="220"/>
      <c r="J733" s="41"/>
      <c r="K733" s="41"/>
      <c r="L733" s="45"/>
      <c r="M733" s="221"/>
      <c r="N733" s="222"/>
      <c r="O733" s="85"/>
      <c r="P733" s="85"/>
      <c r="Q733" s="85"/>
      <c r="R733" s="85"/>
      <c r="S733" s="85"/>
      <c r="T733" s="86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T733" s="18" t="s">
        <v>127</v>
      </c>
      <c r="AU733" s="18" t="s">
        <v>83</v>
      </c>
    </row>
    <row r="734" s="2" customFormat="1">
      <c r="A734" s="39"/>
      <c r="B734" s="40"/>
      <c r="C734" s="41"/>
      <c r="D734" s="223" t="s">
        <v>129</v>
      </c>
      <c r="E734" s="41"/>
      <c r="F734" s="224" t="s">
        <v>1299</v>
      </c>
      <c r="G734" s="41"/>
      <c r="H734" s="41"/>
      <c r="I734" s="220"/>
      <c r="J734" s="41"/>
      <c r="K734" s="41"/>
      <c r="L734" s="45"/>
      <c r="M734" s="221"/>
      <c r="N734" s="222"/>
      <c r="O734" s="85"/>
      <c r="P734" s="85"/>
      <c r="Q734" s="85"/>
      <c r="R734" s="85"/>
      <c r="S734" s="85"/>
      <c r="T734" s="86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T734" s="18" t="s">
        <v>129</v>
      </c>
      <c r="AU734" s="18" t="s">
        <v>83</v>
      </c>
    </row>
    <row r="735" s="12" customFormat="1" ht="22.8" customHeight="1">
      <c r="A735" s="12"/>
      <c r="B735" s="189"/>
      <c r="C735" s="190"/>
      <c r="D735" s="191" t="s">
        <v>72</v>
      </c>
      <c r="E735" s="203" t="s">
        <v>1300</v>
      </c>
      <c r="F735" s="203" t="s">
        <v>1301</v>
      </c>
      <c r="G735" s="190"/>
      <c r="H735" s="190"/>
      <c r="I735" s="193"/>
      <c r="J735" s="204">
        <f>BK735</f>
        <v>0</v>
      </c>
      <c r="K735" s="190"/>
      <c r="L735" s="195"/>
      <c r="M735" s="196"/>
      <c r="N735" s="197"/>
      <c r="O735" s="197"/>
      <c r="P735" s="198">
        <f>SUM(P736:P761)</f>
        <v>0</v>
      </c>
      <c r="Q735" s="197"/>
      <c r="R735" s="198">
        <f>SUM(R736:R761)</f>
        <v>0.51025280000000006</v>
      </c>
      <c r="S735" s="197"/>
      <c r="T735" s="199">
        <f>SUM(T736:T761)</f>
        <v>0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R735" s="200" t="s">
        <v>83</v>
      </c>
      <c r="AT735" s="201" t="s">
        <v>72</v>
      </c>
      <c r="AU735" s="201" t="s">
        <v>81</v>
      </c>
      <c r="AY735" s="200" t="s">
        <v>117</v>
      </c>
      <c r="BK735" s="202">
        <f>SUM(BK736:BK761)</f>
        <v>0</v>
      </c>
    </row>
    <row r="736" s="2" customFormat="1" ht="24.15" customHeight="1">
      <c r="A736" s="39"/>
      <c r="B736" s="40"/>
      <c r="C736" s="205" t="s">
        <v>1302</v>
      </c>
      <c r="D736" s="205" t="s">
        <v>120</v>
      </c>
      <c r="E736" s="206" t="s">
        <v>1303</v>
      </c>
      <c r="F736" s="207" t="s">
        <v>1304</v>
      </c>
      <c r="G736" s="208" t="s">
        <v>123</v>
      </c>
      <c r="H736" s="209">
        <v>8.6600000000000001</v>
      </c>
      <c r="I736" s="210"/>
      <c r="J736" s="211">
        <f>ROUND(I736*H736,2)</f>
        <v>0</v>
      </c>
      <c r="K736" s="207" t="s">
        <v>124</v>
      </c>
      <c r="L736" s="45"/>
      <c r="M736" s="212" t="s">
        <v>19</v>
      </c>
      <c r="N736" s="213" t="s">
        <v>44</v>
      </c>
      <c r="O736" s="85"/>
      <c r="P736" s="214">
        <f>O736*H736</f>
        <v>0</v>
      </c>
      <c r="Q736" s="214">
        <v>0</v>
      </c>
      <c r="R736" s="214">
        <f>Q736*H736</f>
        <v>0</v>
      </c>
      <c r="S736" s="214">
        <v>0</v>
      </c>
      <c r="T736" s="215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16" t="s">
        <v>125</v>
      </c>
      <c r="AT736" s="216" t="s">
        <v>120</v>
      </c>
      <c r="AU736" s="216" t="s">
        <v>83</v>
      </c>
      <c r="AY736" s="18" t="s">
        <v>117</v>
      </c>
      <c r="BE736" s="217">
        <f>IF(N736="základní",J736,0)</f>
        <v>0</v>
      </c>
      <c r="BF736" s="217">
        <f>IF(N736="snížená",J736,0)</f>
        <v>0</v>
      </c>
      <c r="BG736" s="217">
        <f>IF(N736="zákl. přenesená",J736,0)</f>
        <v>0</v>
      </c>
      <c r="BH736" s="217">
        <f>IF(N736="sníž. přenesená",J736,0)</f>
        <v>0</v>
      </c>
      <c r="BI736" s="217">
        <f>IF(N736="nulová",J736,0)</f>
        <v>0</v>
      </c>
      <c r="BJ736" s="18" t="s">
        <v>81</v>
      </c>
      <c r="BK736" s="217">
        <f>ROUND(I736*H736,2)</f>
        <v>0</v>
      </c>
      <c r="BL736" s="18" t="s">
        <v>125</v>
      </c>
      <c r="BM736" s="216" t="s">
        <v>1305</v>
      </c>
    </row>
    <row r="737" s="2" customFormat="1">
      <c r="A737" s="39"/>
      <c r="B737" s="40"/>
      <c r="C737" s="41"/>
      <c r="D737" s="218" t="s">
        <v>127</v>
      </c>
      <c r="E737" s="41"/>
      <c r="F737" s="219" t="s">
        <v>1306</v>
      </c>
      <c r="G737" s="41"/>
      <c r="H737" s="41"/>
      <c r="I737" s="220"/>
      <c r="J737" s="41"/>
      <c r="K737" s="41"/>
      <c r="L737" s="45"/>
      <c r="M737" s="221"/>
      <c r="N737" s="222"/>
      <c r="O737" s="85"/>
      <c r="P737" s="85"/>
      <c r="Q737" s="85"/>
      <c r="R737" s="85"/>
      <c r="S737" s="85"/>
      <c r="T737" s="86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18" t="s">
        <v>127</v>
      </c>
      <c r="AU737" s="18" t="s">
        <v>83</v>
      </c>
    </row>
    <row r="738" s="2" customFormat="1">
      <c r="A738" s="39"/>
      <c r="B738" s="40"/>
      <c r="C738" s="41"/>
      <c r="D738" s="223" t="s">
        <v>129</v>
      </c>
      <c r="E738" s="41"/>
      <c r="F738" s="224" t="s">
        <v>1307</v>
      </c>
      <c r="G738" s="41"/>
      <c r="H738" s="41"/>
      <c r="I738" s="220"/>
      <c r="J738" s="41"/>
      <c r="K738" s="41"/>
      <c r="L738" s="45"/>
      <c r="M738" s="221"/>
      <c r="N738" s="222"/>
      <c r="O738" s="85"/>
      <c r="P738" s="85"/>
      <c r="Q738" s="85"/>
      <c r="R738" s="85"/>
      <c r="S738" s="85"/>
      <c r="T738" s="86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T738" s="18" t="s">
        <v>129</v>
      </c>
      <c r="AU738" s="18" t="s">
        <v>83</v>
      </c>
    </row>
    <row r="739" s="2" customFormat="1" ht="16.5" customHeight="1">
      <c r="A739" s="39"/>
      <c r="B739" s="40"/>
      <c r="C739" s="236" t="s">
        <v>1308</v>
      </c>
      <c r="D739" s="236" t="s">
        <v>133</v>
      </c>
      <c r="E739" s="237" t="s">
        <v>1277</v>
      </c>
      <c r="F739" s="238" t="s">
        <v>1278</v>
      </c>
      <c r="G739" s="239" t="s">
        <v>156</v>
      </c>
      <c r="H739" s="240">
        <v>0.0030000000000000001</v>
      </c>
      <c r="I739" s="241"/>
      <c r="J739" s="242">
        <f>ROUND(I739*H739,2)</f>
        <v>0</v>
      </c>
      <c r="K739" s="238" t="s">
        <v>124</v>
      </c>
      <c r="L739" s="243"/>
      <c r="M739" s="244" t="s">
        <v>19</v>
      </c>
      <c r="N739" s="245" t="s">
        <v>44</v>
      </c>
      <c r="O739" s="85"/>
      <c r="P739" s="214">
        <f>O739*H739</f>
        <v>0</v>
      </c>
      <c r="Q739" s="214">
        <v>1</v>
      </c>
      <c r="R739" s="214">
        <f>Q739*H739</f>
        <v>0.0030000000000000001</v>
      </c>
      <c r="S739" s="214">
        <v>0</v>
      </c>
      <c r="T739" s="215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16" t="s">
        <v>136</v>
      </c>
      <c r="AT739" s="216" t="s">
        <v>133</v>
      </c>
      <c r="AU739" s="216" t="s">
        <v>83</v>
      </c>
      <c r="AY739" s="18" t="s">
        <v>117</v>
      </c>
      <c r="BE739" s="217">
        <f>IF(N739="základní",J739,0)</f>
        <v>0</v>
      </c>
      <c r="BF739" s="217">
        <f>IF(N739="snížená",J739,0)</f>
        <v>0</v>
      </c>
      <c r="BG739" s="217">
        <f>IF(N739="zákl. přenesená",J739,0)</f>
        <v>0</v>
      </c>
      <c r="BH739" s="217">
        <f>IF(N739="sníž. přenesená",J739,0)</f>
        <v>0</v>
      </c>
      <c r="BI739" s="217">
        <f>IF(N739="nulová",J739,0)</f>
        <v>0</v>
      </c>
      <c r="BJ739" s="18" t="s">
        <v>81</v>
      </c>
      <c r="BK739" s="217">
        <f>ROUND(I739*H739,2)</f>
        <v>0</v>
      </c>
      <c r="BL739" s="18" t="s">
        <v>125</v>
      </c>
      <c r="BM739" s="216" t="s">
        <v>1309</v>
      </c>
    </row>
    <row r="740" s="2" customFormat="1">
      <c r="A740" s="39"/>
      <c r="B740" s="40"/>
      <c r="C740" s="41"/>
      <c r="D740" s="218" t="s">
        <v>127</v>
      </c>
      <c r="E740" s="41"/>
      <c r="F740" s="219" t="s">
        <v>1278</v>
      </c>
      <c r="G740" s="41"/>
      <c r="H740" s="41"/>
      <c r="I740" s="220"/>
      <c r="J740" s="41"/>
      <c r="K740" s="41"/>
      <c r="L740" s="45"/>
      <c r="M740" s="221"/>
      <c r="N740" s="222"/>
      <c r="O740" s="85"/>
      <c r="P740" s="85"/>
      <c r="Q740" s="85"/>
      <c r="R740" s="85"/>
      <c r="S740" s="85"/>
      <c r="T740" s="86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127</v>
      </c>
      <c r="AU740" s="18" t="s">
        <v>83</v>
      </c>
    </row>
    <row r="741" s="13" customFormat="1">
      <c r="A741" s="13"/>
      <c r="B741" s="225"/>
      <c r="C741" s="226"/>
      <c r="D741" s="218" t="s">
        <v>131</v>
      </c>
      <c r="E741" s="226"/>
      <c r="F741" s="228" t="s">
        <v>1310</v>
      </c>
      <c r="G741" s="226"/>
      <c r="H741" s="229">
        <v>0.0030000000000000001</v>
      </c>
      <c r="I741" s="230"/>
      <c r="J741" s="226"/>
      <c r="K741" s="226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131</v>
      </c>
      <c r="AU741" s="235" t="s">
        <v>83</v>
      </c>
      <c r="AV741" s="13" t="s">
        <v>83</v>
      </c>
      <c r="AW741" s="13" t="s">
        <v>4</v>
      </c>
      <c r="AX741" s="13" t="s">
        <v>81</v>
      </c>
      <c r="AY741" s="235" t="s">
        <v>117</v>
      </c>
    </row>
    <row r="742" s="2" customFormat="1" ht="24.15" customHeight="1">
      <c r="A742" s="39"/>
      <c r="B742" s="40"/>
      <c r="C742" s="205" t="s">
        <v>1311</v>
      </c>
      <c r="D742" s="205" t="s">
        <v>120</v>
      </c>
      <c r="E742" s="206" t="s">
        <v>1312</v>
      </c>
      <c r="F742" s="207" t="s">
        <v>1313</v>
      </c>
      <c r="G742" s="208" t="s">
        <v>123</v>
      </c>
      <c r="H742" s="209">
        <v>78.840000000000003</v>
      </c>
      <c r="I742" s="210"/>
      <c r="J742" s="211">
        <f>ROUND(I742*H742,2)</f>
        <v>0</v>
      </c>
      <c r="K742" s="207" t="s">
        <v>124</v>
      </c>
      <c r="L742" s="45"/>
      <c r="M742" s="212" t="s">
        <v>19</v>
      </c>
      <c r="N742" s="213" t="s">
        <v>44</v>
      </c>
      <c r="O742" s="85"/>
      <c r="P742" s="214">
        <f>O742*H742</f>
        <v>0</v>
      </c>
      <c r="Q742" s="214">
        <v>0</v>
      </c>
      <c r="R742" s="214">
        <f>Q742*H742</f>
        <v>0</v>
      </c>
      <c r="S742" s="214">
        <v>0</v>
      </c>
      <c r="T742" s="215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16" t="s">
        <v>125</v>
      </c>
      <c r="AT742" s="216" t="s">
        <v>120</v>
      </c>
      <c r="AU742" s="216" t="s">
        <v>83</v>
      </c>
      <c r="AY742" s="18" t="s">
        <v>117</v>
      </c>
      <c r="BE742" s="217">
        <f>IF(N742="základní",J742,0)</f>
        <v>0</v>
      </c>
      <c r="BF742" s="217">
        <f>IF(N742="snížená",J742,0)</f>
        <v>0</v>
      </c>
      <c r="BG742" s="217">
        <f>IF(N742="zákl. přenesená",J742,0)</f>
        <v>0</v>
      </c>
      <c r="BH742" s="217">
        <f>IF(N742="sníž. přenesená",J742,0)</f>
        <v>0</v>
      </c>
      <c r="BI742" s="217">
        <f>IF(N742="nulová",J742,0)</f>
        <v>0</v>
      </c>
      <c r="BJ742" s="18" t="s">
        <v>81</v>
      </c>
      <c r="BK742" s="217">
        <f>ROUND(I742*H742,2)</f>
        <v>0</v>
      </c>
      <c r="BL742" s="18" t="s">
        <v>125</v>
      </c>
      <c r="BM742" s="216" t="s">
        <v>1314</v>
      </c>
    </row>
    <row r="743" s="2" customFormat="1">
      <c r="A743" s="39"/>
      <c r="B743" s="40"/>
      <c r="C743" s="41"/>
      <c r="D743" s="218" t="s">
        <v>127</v>
      </c>
      <c r="E743" s="41"/>
      <c r="F743" s="219" t="s">
        <v>1315</v>
      </c>
      <c r="G743" s="41"/>
      <c r="H743" s="41"/>
      <c r="I743" s="220"/>
      <c r="J743" s="41"/>
      <c r="K743" s="41"/>
      <c r="L743" s="45"/>
      <c r="M743" s="221"/>
      <c r="N743" s="222"/>
      <c r="O743" s="85"/>
      <c r="P743" s="85"/>
      <c r="Q743" s="85"/>
      <c r="R743" s="85"/>
      <c r="S743" s="85"/>
      <c r="T743" s="86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127</v>
      </c>
      <c r="AU743" s="18" t="s">
        <v>83</v>
      </c>
    </row>
    <row r="744" s="2" customFormat="1">
      <c r="A744" s="39"/>
      <c r="B744" s="40"/>
      <c r="C744" s="41"/>
      <c r="D744" s="223" t="s">
        <v>129</v>
      </c>
      <c r="E744" s="41"/>
      <c r="F744" s="224" t="s">
        <v>1316</v>
      </c>
      <c r="G744" s="41"/>
      <c r="H744" s="41"/>
      <c r="I744" s="220"/>
      <c r="J744" s="41"/>
      <c r="K744" s="41"/>
      <c r="L744" s="45"/>
      <c r="M744" s="221"/>
      <c r="N744" s="222"/>
      <c r="O744" s="85"/>
      <c r="P744" s="85"/>
      <c r="Q744" s="85"/>
      <c r="R744" s="85"/>
      <c r="S744" s="85"/>
      <c r="T744" s="86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T744" s="18" t="s">
        <v>129</v>
      </c>
      <c r="AU744" s="18" t="s">
        <v>83</v>
      </c>
    </row>
    <row r="745" s="13" customFormat="1">
      <c r="A745" s="13"/>
      <c r="B745" s="225"/>
      <c r="C745" s="226"/>
      <c r="D745" s="218" t="s">
        <v>131</v>
      </c>
      <c r="E745" s="227" t="s">
        <v>19</v>
      </c>
      <c r="F745" s="228" t="s">
        <v>1317</v>
      </c>
      <c r="G745" s="226"/>
      <c r="H745" s="229">
        <v>78.840000000000003</v>
      </c>
      <c r="I745" s="230"/>
      <c r="J745" s="226"/>
      <c r="K745" s="226"/>
      <c r="L745" s="231"/>
      <c r="M745" s="232"/>
      <c r="N745" s="233"/>
      <c r="O745" s="233"/>
      <c r="P745" s="233"/>
      <c r="Q745" s="233"/>
      <c r="R745" s="233"/>
      <c r="S745" s="233"/>
      <c r="T745" s="234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5" t="s">
        <v>131</v>
      </c>
      <c r="AU745" s="235" t="s">
        <v>83</v>
      </c>
      <c r="AV745" s="13" t="s">
        <v>83</v>
      </c>
      <c r="AW745" s="13" t="s">
        <v>35</v>
      </c>
      <c r="AX745" s="13" t="s">
        <v>81</v>
      </c>
      <c r="AY745" s="235" t="s">
        <v>117</v>
      </c>
    </row>
    <row r="746" s="2" customFormat="1" ht="49.05" customHeight="1">
      <c r="A746" s="39"/>
      <c r="B746" s="40"/>
      <c r="C746" s="236" t="s">
        <v>1318</v>
      </c>
      <c r="D746" s="236" t="s">
        <v>133</v>
      </c>
      <c r="E746" s="237" t="s">
        <v>1319</v>
      </c>
      <c r="F746" s="238" t="s">
        <v>1320</v>
      </c>
      <c r="G746" s="239" t="s">
        <v>123</v>
      </c>
      <c r="H746" s="240">
        <v>91.888000000000005</v>
      </c>
      <c r="I746" s="241"/>
      <c r="J746" s="242">
        <f>ROUND(I746*H746,2)</f>
        <v>0</v>
      </c>
      <c r="K746" s="238" t="s">
        <v>124</v>
      </c>
      <c r="L746" s="243"/>
      <c r="M746" s="244" t="s">
        <v>19</v>
      </c>
      <c r="N746" s="245" t="s">
        <v>44</v>
      </c>
      <c r="O746" s="85"/>
      <c r="P746" s="214">
        <f>O746*H746</f>
        <v>0</v>
      </c>
      <c r="Q746" s="214">
        <v>0.0043</v>
      </c>
      <c r="R746" s="214">
        <f>Q746*H746</f>
        <v>0.39511840000000004</v>
      </c>
      <c r="S746" s="214">
        <v>0</v>
      </c>
      <c r="T746" s="215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16" t="s">
        <v>136</v>
      </c>
      <c r="AT746" s="216" t="s">
        <v>133</v>
      </c>
      <c r="AU746" s="216" t="s">
        <v>83</v>
      </c>
      <c r="AY746" s="18" t="s">
        <v>117</v>
      </c>
      <c r="BE746" s="217">
        <f>IF(N746="základní",J746,0)</f>
        <v>0</v>
      </c>
      <c r="BF746" s="217">
        <f>IF(N746="snížená",J746,0)</f>
        <v>0</v>
      </c>
      <c r="BG746" s="217">
        <f>IF(N746="zákl. přenesená",J746,0)</f>
        <v>0</v>
      </c>
      <c r="BH746" s="217">
        <f>IF(N746="sníž. přenesená",J746,0)</f>
        <v>0</v>
      </c>
      <c r="BI746" s="217">
        <f>IF(N746="nulová",J746,0)</f>
        <v>0</v>
      </c>
      <c r="BJ746" s="18" t="s">
        <v>81</v>
      </c>
      <c r="BK746" s="217">
        <f>ROUND(I746*H746,2)</f>
        <v>0</v>
      </c>
      <c r="BL746" s="18" t="s">
        <v>125</v>
      </c>
      <c r="BM746" s="216" t="s">
        <v>1321</v>
      </c>
    </row>
    <row r="747" s="2" customFormat="1">
      <c r="A747" s="39"/>
      <c r="B747" s="40"/>
      <c r="C747" s="41"/>
      <c r="D747" s="218" t="s">
        <v>127</v>
      </c>
      <c r="E747" s="41"/>
      <c r="F747" s="219" t="s">
        <v>1320</v>
      </c>
      <c r="G747" s="41"/>
      <c r="H747" s="41"/>
      <c r="I747" s="220"/>
      <c r="J747" s="41"/>
      <c r="K747" s="41"/>
      <c r="L747" s="45"/>
      <c r="M747" s="221"/>
      <c r="N747" s="222"/>
      <c r="O747" s="85"/>
      <c r="P747" s="85"/>
      <c r="Q747" s="85"/>
      <c r="R747" s="85"/>
      <c r="S747" s="85"/>
      <c r="T747" s="86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127</v>
      </c>
      <c r="AU747" s="18" t="s">
        <v>83</v>
      </c>
    </row>
    <row r="748" s="13" customFormat="1">
      <c r="A748" s="13"/>
      <c r="B748" s="225"/>
      <c r="C748" s="226"/>
      <c r="D748" s="218" t="s">
        <v>131</v>
      </c>
      <c r="E748" s="226"/>
      <c r="F748" s="228" t="s">
        <v>1322</v>
      </c>
      <c r="G748" s="226"/>
      <c r="H748" s="229">
        <v>91.888000000000005</v>
      </c>
      <c r="I748" s="230"/>
      <c r="J748" s="226"/>
      <c r="K748" s="226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131</v>
      </c>
      <c r="AU748" s="235" t="s">
        <v>83</v>
      </c>
      <c r="AV748" s="13" t="s">
        <v>83</v>
      </c>
      <c r="AW748" s="13" t="s">
        <v>4</v>
      </c>
      <c r="AX748" s="13" t="s">
        <v>81</v>
      </c>
      <c r="AY748" s="235" t="s">
        <v>117</v>
      </c>
    </row>
    <row r="749" s="2" customFormat="1" ht="24.15" customHeight="1">
      <c r="A749" s="39"/>
      <c r="B749" s="40"/>
      <c r="C749" s="205" t="s">
        <v>1323</v>
      </c>
      <c r="D749" s="205" t="s">
        <v>120</v>
      </c>
      <c r="E749" s="206" t="s">
        <v>1324</v>
      </c>
      <c r="F749" s="207" t="s">
        <v>1325</v>
      </c>
      <c r="G749" s="208" t="s">
        <v>123</v>
      </c>
      <c r="H749" s="209">
        <v>17.32</v>
      </c>
      <c r="I749" s="210"/>
      <c r="J749" s="211">
        <f>ROUND(I749*H749,2)</f>
        <v>0</v>
      </c>
      <c r="K749" s="207" t="s">
        <v>124</v>
      </c>
      <c r="L749" s="45"/>
      <c r="M749" s="212" t="s">
        <v>19</v>
      </c>
      <c r="N749" s="213" t="s">
        <v>44</v>
      </c>
      <c r="O749" s="85"/>
      <c r="P749" s="214">
        <f>O749*H749</f>
        <v>0</v>
      </c>
      <c r="Q749" s="214">
        <v>0.00088000000000000003</v>
      </c>
      <c r="R749" s="214">
        <f>Q749*H749</f>
        <v>0.015241600000000001</v>
      </c>
      <c r="S749" s="214">
        <v>0</v>
      </c>
      <c r="T749" s="215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16" t="s">
        <v>125</v>
      </c>
      <c r="AT749" s="216" t="s">
        <v>120</v>
      </c>
      <c r="AU749" s="216" t="s">
        <v>83</v>
      </c>
      <c r="AY749" s="18" t="s">
        <v>117</v>
      </c>
      <c r="BE749" s="217">
        <f>IF(N749="základní",J749,0)</f>
        <v>0</v>
      </c>
      <c r="BF749" s="217">
        <f>IF(N749="snížená",J749,0)</f>
        <v>0</v>
      </c>
      <c r="BG749" s="217">
        <f>IF(N749="zákl. přenesená",J749,0)</f>
        <v>0</v>
      </c>
      <c r="BH749" s="217">
        <f>IF(N749="sníž. přenesená",J749,0)</f>
        <v>0</v>
      </c>
      <c r="BI749" s="217">
        <f>IF(N749="nulová",J749,0)</f>
        <v>0</v>
      </c>
      <c r="BJ749" s="18" t="s">
        <v>81</v>
      </c>
      <c r="BK749" s="217">
        <f>ROUND(I749*H749,2)</f>
        <v>0</v>
      </c>
      <c r="BL749" s="18" t="s">
        <v>125</v>
      </c>
      <c r="BM749" s="216" t="s">
        <v>1326</v>
      </c>
    </row>
    <row r="750" s="2" customFormat="1">
      <c r="A750" s="39"/>
      <c r="B750" s="40"/>
      <c r="C750" s="41"/>
      <c r="D750" s="218" t="s">
        <v>127</v>
      </c>
      <c r="E750" s="41"/>
      <c r="F750" s="219" t="s">
        <v>1327</v>
      </c>
      <c r="G750" s="41"/>
      <c r="H750" s="41"/>
      <c r="I750" s="220"/>
      <c r="J750" s="41"/>
      <c r="K750" s="41"/>
      <c r="L750" s="45"/>
      <c r="M750" s="221"/>
      <c r="N750" s="222"/>
      <c r="O750" s="85"/>
      <c r="P750" s="85"/>
      <c r="Q750" s="85"/>
      <c r="R750" s="85"/>
      <c r="S750" s="85"/>
      <c r="T750" s="86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127</v>
      </c>
      <c r="AU750" s="18" t="s">
        <v>83</v>
      </c>
    </row>
    <row r="751" s="2" customFormat="1">
      <c r="A751" s="39"/>
      <c r="B751" s="40"/>
      <c r="C751" s="41"/>
      <c r="D751" s="223" t="s">
        <v>129</v>
      </c>
      <c r="E751" s="41"/>
      <c r="F751" s="224" t="s">
        <v>1328</v>
      </c>
      <c r="G751" s="41"/>
      <c r="H751" s="41"/>
      <c r="I751" s="220"/>
      <c r="J751" s="41"/>
      <c r="K751" s="41"/>
      <c r="L751" s="45"/>
      <c r="M751" s="221"/>
      <c r="N751" s="222"/>
      <c r="O751" s="85"/>
      <c r="P751" s="85"/>
      <c r="Q751" s="85"/>
      <c r="R751" s="85"/>
      <c r="S751" s="85"/>
      <c r="T751" s="86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129</v>
      </c>
      <c r="AU751" s="18" t="s">
        <v>83</v>
      </c>
    </row>
    <row r="752" s="13" customFormat="1">
      <c r="A752" s="13"/>
      <c r="B752" s="225"/>
      <c r="C752" s="226"/>
      <c r="D752" s="218" t="s">
        <v>131</v>
      </c>
      <c r="E752" s="227" t="s">
        <v>19</v>
      </c>
      <c r="F752" s="228" t="s">
        <v>1329</v>
      </c>
      <c r="G752" s="226"/>
      <c r="H752" s="229">
        <v>17.32</v>
      </c>
      <c r="I752" s="230"/>
      <c r="J752" s="226"/>
      <c r="K752" s="226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131</v>
      </c>
      <c r="AU752" s="235" t="s">
        <v>83</v>
      </c>
      <c r="AV752" s="13" t="s">
        <v>83</v>
      </c>
      <c r="AW752" s="13" t="s">
        <v>35</v>
      </c>
      <c r="AX752" s="13" t="s">
        <v>81</v>
      </c>
      <c r="AY752" s="235" t="s">
        <v>117</v>
      </c>
    </row>
    <row r="753" s="2" customFormat="1" ht="37.8" customHeight="1">
      <c r="A753" s="39"/>
      <c r="B753" s="40"/>
      <c r="C753" s="236" t="s">
        <v>1330</v>
      </c>
      <c r="D753" s="236" t="s">
        <v>133</v>
      </c>
      <c r="E753" s="237" t="s">
        <v>1331</v>
      </c>
      <c r="F753" s="238" t="s">
        <v>1332</v>
      </c>
      <c r="G753" s="239" t="s">
        <v>123</v>
      </c>
      <c r="H753" s="240">
        <v>10.093</v>
      </c>
      <c r="I753" s="241"/>
      <c r="J753" s="242">
        <f>ROUND(I753*H753,2)</f>
        <v>0</v>
      </c>
      <c r="K753" s="238" t="s">
        <v>124</v>
      </c>
      <c r="L753" s="243"/>
      <c r="M753" s="244" t="s">
        <v>19</v>
      </c>
      <c r="N753" s="245" t="s">
        <v>44</v>
      </c>
      <c r="O753" s="85"/>
      <c r="P753" s="214">
        <f>O753*H753</f>
        <v>0</v>
      </c>
      <c r="Q753" s="214">
        <v>0.0047999999999999996</v>
      </c>
      <c r="R753" s="214">
        <f>Q753*H753</f>
        <v>0.048446399999999994</v>
      </c>
      <c r="S753" s="214">
        <v>0</v>
      </c>
      <c r="T753" s="215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16" t="s">
        <v>136</v>
      </c>
      <c r="AT753" s="216" t="s">
        <v>133</v>
      </c>
      <c r="AU753" s="216" t="s">
        <v>83</v>
      </c>
      <c r="AY753" s="18" t="s">
        <v>117</v>
      </c>
      <c r="BE753" s="217">
        <f>IF(N753="základní",J753,0)</f>
        <v>0</v>
      </c>
      <c r="BF753" s="217">
        <f>IF(N753="snížená",J753,0)</f>
        <v>0</v>
      </c>
      <c r="BG753" s="217">
        <f>IF(N753="zákl. přenesená",J753,0)</f>
        <v>0</v>
      </c>
      <c r="BH753" s="217">
        <f>IF(N753="sníž. přenesená",J753,0)</f>
        <v>0</v>
      </c>
      <c r="BI753" s="217">
        <f>IF(N753="nulová",J753,0)</f>
        <v>0</v>
      </c>
      <c r="BJ753" s="18" t="s">
        <v>81</v>
      </c>
      <c r="BK753" s="217">
        <f>ROUND(I753*H753,2)</f>
        <v>0</v>
      </c>
      <c r="BL753" s="18" t="s">
        <v>125</v>
      </c>
      <c r="BM753" s="216" t="s">
        <v>1333</v>
      </c>
    </row>
    <row r="754" s="2" customFormat="1">
      <c r="A754" s="39"/>
      <c r="B754" s="40"/>
      <c r="C754" s="41"/>
      <c r="D754" s="218" t="s">
        <v>127</v>
      </c>
      <c r="E754" s="41"/>
      <c r="F754" s="219" t="s">
        <v>1332</v>
      </c>
      <c r="G754" s="41"/>
      <c r="H754" s="41"/>
      <c r="I754" s="220"/>
      <c r="J754" s="41"/>
      <c r="K754" s="41"/>
      <c r="L754" s="45"/>
      <c r="M754" s="221"/>
      <c r="N754" s="222"/>
      <c r="O754" s="85"/>
      <c r="P754" s="85"/>
      <c r="Q754" s="85"/>
      <c r="R754" s="85"/>
      <c r="S754" s="85"/>
      <c r="T754" s="86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127</v>
      </c>
      <c r="AU754" s="18" t="s">
        <v>83</v>
      </c>
    </row>
    <row r="755" s="13" customFormat="1">
      <c r="A755" s="13"/>
      <c r="B755" s="225"/>
      <c r="C755" s="226"/>
      <c r="D755" s="218" t="s">
        <v>131</v>
      </c>
      <c r="E755" s="226"/>
      <c r="F755" s="228" t="s">
        <v>1334</v>
      </c>
      <c r="G755" s="226"/>
      <c r="H755" s="229">
        <v>10.093</v>
      </c>
      <c r="I755" s="230"/>
      <c r="J755" s="226"/>
      <c r="K755" s="226"/>
      <c r="L755" s="231"/>
      <c r="M755" s="232"/>
      <c r="N755" s="233"/>
      <c r="O755" s="233"/>
      <c r="P755" s="233"/>
      <c r="Q755" s="233"/>
      <c r="R755" s="233"/>
      <c r="S755" s="233"/>
      <c r="T755" s="23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5" t="s">
        <v>131</v>
      </c>
      <c r="AU755" s="235" t="s">
        <v>83</v>
      </c>
      <c r="AV755" s="13" t="s">
        <v>83</v>
      </c>
      <c r="AW755" s="13" t="s">
        <v>4</v>
      </c>
      <c r="AX755" s="13" t="s">
        <v>81</v>
      </c>
      <c r="AY755" s="235" t="s">
        <v>117</v>
      </c>
    </row>
    <row r="756" s="2" customFormat="1" ht="44.25" customHeight="1">
      <c r="A756" s="39"/>
      <c r="B756" s="40"/>
      <c r="C756" s="236" t="s">
        <v>1335</v>
      </c>
      <c r="D756" s="236" t="s">
        <v>133</v>
      </c>
      <c r="E756" s="237" t="s">
        <v>1336</v>
      </c>
      <c r="F756" s="238" t="s">
        <v>1337</v>
      </c>
      <c r="G756" s="239" t="s">
        <v>123</v>
      </c>
      <c r="H756" s="240">
        <v>10.093</v>
      </c>
      <c r="I756" s="241"/>
      <c r="J756" s="242">
        <f>ROUND(I756*H756,2)</f>
        <v>0</v>
      </c>
      <c r="K756" s="238" t="s">
        <v>124</v>
      </c>
      <c r="L756" s="243"/>
      <c r="M756" s="244" t="s">
        <v>19</v>
      </c>
      <c r="N756" s="245" t="s">
        <v>44</v>
      </c>
      <c r="O756" s="85"/>
      <c r="P756" s="214">
        <f>O756*H756</f>
        <v>0</v>
      </c>
      <c r="Q756" s="214">
        <v>0.0047999999999999996</v>
      </c>
      <c r="R756" s="214">
        <f>Q756*H756</f>
        <v>0.048446399999999994</v>
      </c>
      <c r="S756" s="214">
        <v>0</v>
      </c>
      <c r="T756" s="215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16" t="s">
        <v>136</v>
      </c>
      <c r="AT756" s="216" t="s">
        <v>133</v>
      </c>
      <c r="AU756" s="216" t="s">
        <v>83</v>
      </c>
      <c r="AY756" s="18" t="s">
        <v>117</v>
      </c>
      <c r="BE756" s="217">
        <f>IF(N756="základní",J756,0)</f>
        <v>0</v>
      </c>
      <c r="BF756" s="217">
        <f>IF(N756="snížená",J756,0)</f>
        <v>0</v>
      </c>
      <c r="BG756" s="217">
        <f>IF(N756="zákl. přenesená",J756,0)</f>
        <v>0</v>
      </c>
      <c r="BH756" s="217">
        <f>IF(N756="sníž. přenesená",J756,0)</f>
        <v>0</v>
      </c>
      <c r="BI756" s="217">
        <f>IF(N756="nulová",J756,0)</f>
        <v>0</v>
      </c>
      <c r="BJ756" s="18" t="s">
        <v>81</v>
      </c>
      <c r="BK756" s="217">
        <f>ROUND(I756*H756,2)</f>
        <v>0</v>
      </c>
      <c r="BL756" s="18" t="s">
        <v>125</v>
      </c>
      <c r="BM756" s="216" t="s">
        <v>1338</v>
      </c>
    </row>
    <row r="757" s="2" customFormat="1">
      <c r="A757" s="39"/>
      <c r="B757" s="40"/>
      <c r="C757" s="41"/>
      <c r="D757" s="218" t="s">
        <v>127</v>
      </c>
      <c r="E757" s="41"/>
      <c r="F757" s="219" t="s">
        <v>1337</v>
      </c>
      <c r="G757" s="41"/>
      <c r="H757" s="41"/>
      <c r="I757" s="220"/>
      <c r="J757" s="41"/>
      <c r="K757" s="41"/>
      <c r="L757" s="45"/>
      <c r="M757" s="221"/>
      <c r="N757" s="222"/>
      <c r="O757" s="85"/>
      <c r="P757" s="85"/>
      <c r="Q757" s="85"/>
      <c r="R757" s="85"/>
      <c r="S757" s="85"/>
      <c r="T757" s="86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T757" s="18" t="s">
        <v>127</v>
      </c>
      <c r="AU757" s="18" t="s">
        <v>83</v>
      </c>
    </row>
    <row r="758" s="13" customFormat="1">
      <c r="A758" s="13"/>
      <c r="B758" s="225"/>
      <c r="C758" s="226"/>
      <c r="D758" s="218" t="s">
        <v>131</v>
      </c>
      <c r="E758" s="226"/>
      <c r="F758" s="228" t="s">
        <v>1334</v>
      </c>
      <c r="G758" s="226"/>
      <c r="H758" s="229">
        <v>10.093</v>
      </c>
      <c r="I758" s="230"/>
      <c r="J758" s="226"/>
      <c r="K758" s="226"/>
      <c r="L758" s="231"/>
      <c r="M758" s="232"/>
      <c r="N758" s="233"/>
      <c r="O758" s="233"/>
      <c r="P758" s="233"/>
      <c r="Q758" s="233"/>
      <c r="R758" s="233"/>
      <c r="S758" s="233"/>
      <c r="T758" s="23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5" t="s">
        <v>131</v>
      </c>
      <c r="AU758" s="235" t="s">
        <v>83</v>
      </c>
      <c r="AV758" s="13" t="s">
        <v>83</v>
      </c>
      <c r="AW758" s="13" t="s">
        <v>4</v>
      </c>
      <c r="AX758" s="13" t="s">
        <v>81</v>
      </c>
      <c r="AY758" s="235" t="s">
        <v>117</v>
      </c>
    </row>
    <row r="759" s="2" customFormat="1" ht="24.15" customHeight="1">
      <c r="A759" s="39"/>
      <c r="B759" s="40"/>
      <c r="C759" s="205" t="s">
        <v>1339</v>
      </c>
      <c r="D759" s="205" t="s">
        <v>120</v>
      </c>
      <c r="E759" s="206" t="s">
        <v>1340</v>
      </c>
      <c r="F759" s="207" t="s">
        <v>1341</v>
      </c>
      <c r="G759" s="208" t="s">
        <v>156</v>
      </c>
      <c r="H759" s="209">
        <v>0.51000000000000001</v>
      </c>
      <c r="I759" s="210"/>
      <c r="J759" s="211">
        <f>ROUND(I759*H759,2)</f>
        <v>0</v>
      </c>
      <c r="K759" s="207" t="s">
        <v>124</v>
      </c>
      <c r="L759" s="45"/>
      <c r="M759" s="212" t="s">
        <v>19</v>
      </c>
      <c r="N759" s="213" t="s">
        <v>44</v>
      </c>
      <c r="O759" s="85"/>
      <c r="P759" s="214">
        <f>O759*H759</f>
        <v>0</v>
      </c>
      <c r="Q759" s="214">
        <v>0</v>
      </c>
      <c r="R759" s="214">
        <f>Q759*H759</f>
        <v>0</v>
      </c>
      <c r="S759" s="214">
        <v>0</v>
      </c>
      <c r="T759" s="215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16" t="s">
        <v>125</v>
      </c>
      <c r="AT759" s="216" t="s">
        <v>120</v>
      </c>
      <c r="AU759" s="216" t="s">
        <v>83</v>
      </c>
      <c r="AY759" s="18" t="s">
        <v>117</v>
      </c>
      <c r="BE759" s="217">
        <f>IF(N759="základní",J759,0)</f>
        <v>0</v>
      </c>
      <c r="BF759" s="217">
        <f>IF(N759="snížená",J759,0)</f>
        <v>0</v>
      </c>
      <c r="BG759" s="217">
        <f>IF(N759="zákl. přenesená",J759,0)</f>
        <v>0</v>
      </c>
      <c r="BH759" s="217">
        <f>IF(N759="sníž. přenesená",J759,0)</f>
        <v>0</v>
      </c>
      <c r="BI759" s="217">
        <f>IF(N759="nulová",J759,0)</f>
        <v>0</v>
      </c>
      <c r="BJ759" s="18" t="s">
        <v>81</v>
      </c>
      <c r="BK759" s="217">
        <f>ROUND(I759*H759,2)</f>
        <v>0</v>
      </c>
      <c r="BL759" s="18" t="s">
        <v>125</v>
      </c>
      <c r="BM759" s="216" t="s">
        <v>1342</v>
      </c>
    </row>
    <row r="760" s="2" customFormat="1">
      <c r="A760" s="39"/>
      <c r="B760" s="40"/>
      <c r="C760" s="41"/>
      <c r="D760" s="218" t="s">
        <v>127</v>
      </c>
      <c r="E760" s="41"/>
      <c r="F760" s="219" t="s">
        <v>1343</v>
      </c>
      <c r="G760" s="41"/>
      <c r="H760" s="41"/>
      <c r="I760" s="220"/>
      <c r="J760" s="41"/>
      <c r="K760" s="41"/>
      <c r="L760" s="45"/>
      <c r="M760" s="221"/>
      <c r="N760" s="222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127</v>
      </c>
      <c r="AU760" s="18" t="s">
        <v>83</v>
      </c>
    </row>
    <row r="761" s="2" customFormat="1">
      <c r="A761" s="39"/>
      <c r="B761" s="40"/>
      <c r="C761" s="41"/>
      <c r="D761" s="223" t="s">
        <v>129</v>
      </c>
      <c r="E761" s="41"/>
      <c r="F761" s="224" t="s">
        <v>1344</v>
      </c>
      <c r="G761" s="41"/>
      <c r="H761" s="41"/>
      <c r="I761" s="220"/>
      <c r="J761" s="41"/>
      <c r="K761" s="41"/>
      <c r="L761" s="45"/>
      <c r="M761" s="221"/>
      <c r="N761" s="222"/>
      <c r="O761" s="85"/>
      <c r="P761" s="85"/>
      <c r="Q761" s="85"/>
      <c r="R761" s="85"/>
      <c r="S761" s="85"/>
      <c r="T761" s="86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18" t="s">
        <v>129</v>
      </c>
      <c r="AU761" s="18" t="s">
        <v>83</v>
      </c>
    </row>
    <row r="762" s="12" customFormat="1" ht="22.8" customHeight="1">
      <c r="A762" s="12"/>
      <c r="B762" s="189"/>
      <c r="C762" s="190"/>
      <c r="D762" s="191" t="s">
        <v>72</v>
      </c>
      <c r="E762" s="203" t="s">
        <v>1345</v>
      </c>
      <c r="F762" s="203" t="s">
        <v>1346</v>
      </c>
      <c r="G762" s="190"/>
      <c r="H762" s="190"/>
      <c r="I762" s="193"/>
      <c r="J762" s="204">
        <f>BK762</f>
        <v>0</v>
      </c>
      <c r="K762" s="190"/>
      <c r="L762" s="195"/>
      <c r="M762" s="196"/>
      <c r="N762" s="197"/>
      <c r="O762" s="197"/>
      <c r="P762" s="198">
        <f>SUM(P763:P802)</f>
        <v>0</v>
      </c>
      <c r="Q762" s="197"/>
      <c r="R762" s="198">
        <f>SUM(R763:R802)</f>
        <v>0.056169999999999998</v>
      </c>
      <c r="S762" s="197"/>
      <c r="T762" s="199">
        <f>SUM(T763:T802)</f>
        <v>0</v>
      </c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R762" s="200" t="s">
        <v>83</v>
      </c>
      <c r="AT762" s="201" t="s">
        <v>72</v>
      </c>
      <c r="AU762" s="201" t="s">
        <v>81</v>
      </c>
      <c r="AY762" s="200" t="s">
        <v>117</v>
      </c>
      <c r="BK762" s="202">
        <f>SUM(BK763:BK802)</f>
        <v>0</v>
      </c>
    </row>
    <row r="763" s="2" customFormat="1" ht="21.75" customHeight="1">
      <c r="A763" s="39"/>
      <c r="B763" s="40"/>
      <c r="C763" s="205" t="s">
        <v>1347</v>
      </c>
      <c r="D763" s="205" t="s">
        <v>120</v>
      </c>
      <c r="E763" s="206" t="s">
        <v>1348</v>
      </c>
      <c r="F763" s="207" t="s">
        <v>1349</v>
      </c>
      <c r="G763" s="208" t="s">
        <v>215</v>
      </c>
      <c r="H763" s="209">
        <v>14.300000000000001</v>
      </c>
      <c r="I763" s="210"/>
      <c r="J763" s="211">
        <f>ROUND(I763*H763,2)</f>
        <v>0</v>
      </c>
      <c r="K763" s="207" t="s">
        <v>124</v>
      </c>
      <c r="L763" s="45"/>
      <c r="M763" s="212" t="s">
        <v>19</v>
      </c>
      <c r="N763" s="213" t="s">
        <v>44</v>
      </c>
      <c r="O763" s="85"/>
      <c r="P763" s="214">
        <f>O763*H763</f>
        <v>0</v>
      </c>
      <c r="Q763" s="214">
        <v>0.00142</v>
      </c>
      <c r="R763" s="214">
        <f>Q763*H763</f>
        <v>0.020306000000000001</v>
      </c>
      <c r="S763" s="214">
        <v>0</v>
      </c>
      <c r="T763" s="215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16" t="s">
        <v>125</v>
      </c>
      <c r="AT763" s="216" t="s">
        <v>120</v>
      </c>
      <c r="AU763" s="216" t="s">
        <v>83</v>
      </c>
      <c r="AY763" s="18" t="s">
        <v>117</v>
      </c>
      <c r="BE763" s="217">
        <f>IF(N763="základní",J763,0)</f>
        <v>0</v>
      </c>
      <c r="BF763" s="217">
        <f>IF(N763="snížená",J763,0)</f>
        <v>0</v>
      </c>
      <c r="BG763" s="217">
        <f>IF(N763="zákl. přenesená",J763,0)</f>
        <v>0</v>
      </c>
      <c r="BH763" s="217">
        <f>IF(N763="sníž. přenesená",J763,0)</f>
        <v>0</v>
      </c>
      <c r="BI763" s="217">
        <f>IF(N763="nulová",J763,0)</f>
        <v>0</v>
      </c>
      <c r="BJ763" s="18" t="s">
        <v>81</v>
      </c>
      <c r="BK763" s="217">
        <f>ROUND(I763*H763,2)</f>
        <v>0</v>
      </c>
      <c r="BL763" s="18" t="s">
        <v>125</v>
      </c>
      <c r="BM763" s="216" t="s">
        <v>1350</v>
      </c>
    </row>
    <row r="764" s="2" customFormat="1">
      <c r="A764" s="39"/>
      <c r="B764" s="40"/>
      <c r="C764" s="41"/>
      <c r="D764" s="218" t="s">
        <v>127</v>
      </c>
      <c r="E764" s="41"/>
      <c r="F764" s="219" t="s">
        <v>1351</v>
      </c>
      <c r="G764" s="41"/>
      <c r="H764" s="41"/>
      <c r="I764" s="220"/>
      <c r="J764" s="41"/>
      <c r="K764" s="41"/>
      <c r="L764" s="45"/>
      <c r="M764" s="221"/>
      <c r="N764" s="222"/>
      <c r="O764" s="85"/>
      <c r="P764" s="85"/>
      <c r="Q764" s="85"/>
      <c r="R764" s="85"/>
      <c r="S764" s="85"/>
      <c r="T764" s="86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T764" s="18" t="s">
        <v>127</v>
      </c>
      <c r="AU764" s="18" t="s">
        <v>83</v>
      </c>
    </row>
    <row r="765" s="2" customFormat="1">
      <c r="A765" s="39"/>
      <c r="B765" s="40"/>
      <c r="C765" s="41"/>
      <c r="D765" s="223" t="s">
        <v>129</v>
      </c>
      <c r="E765" s="41"/>
      <c r="F765" s="224" t="s">
        <v>1352</v>
      </c>
      <c r="G765" s="41"/>
      <c r="H765" s="41"/>
      <c r="I765" s="220"/>
      <c r="J765" s="41"/>
      <c r="K765" s="41"/>
      <c r="L765" s="45"/>
      <c r="M765" s="221"/>
      <c r="N765" s="222"/>
      <c r="O765" s="85"/>
      <c r="P765" s="85"/>
      <c r="Q765" s="85"/>
      <c r="R765" s="85"/>
      <c r="S765" s="85"/>
      <c r="T765" s="86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129</v>
      </c>
      <c r="AU765" s="18" t="s">
        <v>83</v>
      </c>
    </row>
    <row r="766" s="13" customFormat="1">
      <c r="A766" s="13"/>
      <c r="B766" s="225"/>
      <c r="C766" s="226"/>
      <c r="D766" s="218" t="s">
        <v>131</v>
      </c>
      <c r="E766" s="227" t="s">
        <v>19</v>
      </c>
      <c r="F766" s="228" t="s">
        <v>1353</v>
      </c>
      <c r="G766" s="226"/>
      <c r="H766" s="229">
        <v>14.300000000000001</v>
      </c>
      <c r="I766" s="230"/>
      <c r="J766" s="226"/>
      <c r="K766" s="226"/>
      <c r="L766" s="231"/>
      <c r="M766" s="232"/>
      <c r="N766" s="233"/>
      <c r="O766" s="233"/>
      <c r="P766" s="233"/>
      <c r="Q766" s="233"/>
      <c r="R766" s="233"/>
      <c r="S766" s="233"/>
      <c r="T766" s="234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5" t="s">
        <v>131</v>
      </c>
      <c r="AU766" s="235" t="s">
        <v>83</v>
      </c>
      <c r="AV766" s="13" t="s">
        <v>83</v>
      </c>
      <c r="AW766" s="13" t="s">
        <v>35</v>
      </c>
      <c r="AX766" s="13" t="s">
        <v>81</v>
      </c>
      <c r="AY766" s="235" t="s">
        <v>117</v>
      </c>
    </row>
    <row r="767" s="2" customFormat="1" ht="21.75" customHeight="1">
      <c r="A767" s="39"/>
      <c r="B767" s="40"/>
      <c r="C767" s="205" t="s">
        <v>1354</v>
      </c>
      <c r="D767" s="205" t="s">
        <v>120</v>
      </c>
      <c r="E767" s="206" t="s">
        <v>1355</v>
      </c>
      <c r="F767" s="207" t="s">
        <v>1356</v>
      </c>
      <c r="G767" s="208" t="s">
        <v>215</v>
      </c>
      <c r="H767" s="209">
        <v>6.2000000000000002</v>
      </c>
      <c r="I767" s="210"/>
      <c r="J767" s="211">
        <f>ROUND(I767*H767,2)</f>
        <v>0</v>
      </c>
      <c r="K767" s="207" t="s">
        <v>124</v>
      </c>
      <c r="L767" s="45"/>
      <c r="M767" s="212" t="s">
        <v>19</v>
      </c>
      <c r="N767" s="213" t="s">
        <v>44</v>
      </c>
      <c r="O767" s="85"/>
      <c r="P767" s="214">
        <f>O767*H767</f>
        <v>0</v>
      </c>
      <c r="Q767" s="214">
        <v>0.00197</v>
      </c>
      <c r="R767" s="214">
        <f>Q767*H767</f>
        <v>0.012214000000000001</v>
      </c>
      <c r="S767" s="214">
        <v>0</v>
      </c>
      <c r="T767" s="215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16" t="s">
        <v>125</v>
      </c>
      <c r="AT767" s="216" t="s">
        <v>120</v>
      </c>
      <c r="AU767" s="216" t="s">
        <v>83</v>
      </c>
      <c r="AY767" s="18" t="s">
        <v>117</v>
      </c>
      <c r="BE767" s="217">
        <f>IF(N767="základní",J767,0)</f>
        <v>0</v>
      </c>
      <c r="BF767" s="217">
        <f>IF(N767="snížená",J767,0)</f>
        <v>0</v>
      </c>
      <c r="BG767" s="217">
        <f>IF(N767="zákl. přenesená",J767,0)</f>
        <v>0</v>
      </c>
      <c r="BH767" s="217">
        <f>IF(N767="sníž. přenesená",J767,0)</f>
        <v>0</v>
      </c>
      <c r="BI767" s="217">
        <f>IF(N767="nulová",J767,0)</f>
        <v>0</v>
      </c>
      <c r="BJ767" s="18" t="s">
        <v>81</v>
      </c>
      <c r="BK767" s="217">
        <f>ROUND(I767*H767,2)</f>
        <v>0</v>
      </c>
      <c r="BL767" s="18" t="s">
        <v>125</v>
      </c>
      <c r="BM767" s="216" t="s">
        <v>1357</v>
      </c>
    </row>
    <row r="768" s="2" customFormat="1">
      <c r="A768" s="39"/>
      <c r="B768" s="40"/>
      <c r="C768" s="41"/>
      <c r="D768" s="218" t="s">
        <v>127</v>
      </c>
      <c r="E768" s="41"/>
      <c r="F768" s="219" t="s">
        <v>1358</v>
      </c>
      <c r="G768" s="41"/>
      <c r="H768" s="41"/>
      <c r="I768" s="220"/>
      <c r="J768" s="41"/>
      <c r="K768" s="41"/>
      <c r="L768" s="45"/>
      <c r="M768" s="221"/>
      <c r="N768" s="222"/>
      <c r="O768" s="85"/>
      <c r="P768" s="85"/>
      <c r="Q768" s="85"/>
      <c r="R768" s="85"/>
      <c r="S768" s="85"/>
      <c r="T768" s="86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127</v>
      </c>
      <c r="AU768" s="18" t="s">
        <v>83</v>
      </c>
    </row>
    <row r="769" s="2" customFormat="1">
      <c r="A769" s="39"/>
      <c r="B769" s="40"/>
      <c r="C769" s="41"/>
      <c r="D769" s="223" t="s">
        <v>129</v>
      </c>
      <c r="E769" s="41"/>
      <c r="F769" s="224" t="s">
        <v>1359</v>
      </c>
      <c r="G769" s="41"/>
      <c r="H769" s="41"/>
      <c r="I769" s="220"/>
      <c r="J769" s="41"/>
      <c r="K769" s="41"/>
      <c r="L769" s="45"/>
      <c r="M769" s="221"/>
      <c r="N769" s="222"/>
      <c r="O769" s="85"/>
      <c r="P769" s="85"/>
      <c r="Q769" s="85"/>
      <c r="R769" s="85"/>
      <c r="S769" s="85"/>
      <c r="T769" s="86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129</v>
      </c>
      <c r="AU769" s="18" t="s">
        <v>83</v>
      </c>
    </row>
    <row r="770" s="2" customFormat="1" ht="16.5" customHeight="1">
      <c r="A770" s="39"/>
      <c r="B770" s="40"/>
      <c r="C770" s="205" t="s">
        <v>1360</v>
      </c>
      <c r="D770" s="205" t="s">
        <v>120</v>
      </c>
      <c r="E770" s="206" t="s">
        <v>1361</v>
      </c>
      <c r="F770" s="207" t="s">
        <v>1362</v>
      </c>
      <c r="G770" s="208" t="s">
        <v>215</v>
      </c>
      <c r="H770" s="209">
        <v>7</v>
      </c>
      <c r="I770" s="210"/>
      <c r="J770" s="211">
        <f>ROUND(I770*H770,2)</f>
        <v>0</v>
      </c>
      <c r="K770" s="207" t="s">
        <v>124</v>
      </c>
      <c r="L770" s="45"/>
      <c r="M770" s="212" t="s">
        <v>19</v>
      </c>
      <c r="N770" s="213" t="s">
        <v>44</v>
      </c>
      <c r="O770" s="85"/>
      <c r="P770" s="214">
        <f>O770*H770</f>
        <v>0</v>
      </c>
      <c r="Q770" s="214">
        <v>0.0020100000000000001</v>
      </c>
      <c r="R770" s="214">
        <f>Q770*H770</f>
        <v>0.014070000000000001</v>
      </c>
      <c r="S770" s="214">
        <v>0</v>
      </c>
      <c r="T770" s="215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16" t="s">
        <v>125</v>
      </c>
      <c r="AT770" s="216" t="s">
        <v>120</v>
      </c>
      <c r="AU770" s="216" t="s">
        <v>83</v>
      </c>
      <c r="AY770" s="18" t="s">
        <v>117</v>
      </c>
      <c r="BE770" s="217">
        <f>IF(N770="základní",J770,0)</f>
        <v>0</v>
      </c>
      <c r="BF770" s="217">
        <f>IF(N770="snížená",J770,0)</f>
        <v>0</v>
      </c>
      <c r="BG770" s="217">
        <f>IF(N770="zákl. přenesená",J770,0)</f>
        <v>0</v>
      </c>
      <c r="BH770" s="217">
        <f>IF(N770="sníž. přenesená",J770,0)</f>
        <v>0</v>
      </c>
      <c r="BI770" s="217">
        <f>IF(N770="nulová",J770,0)</f>
        <v>0</v>
      </c>
      <c r="BJ770" s="18" t="s">
        <v>81</v>
      </c>
      <c r="BK770" s="217">
        <f>ROUND(I770*H770,2)</f>
        <v>0</v>
      </c>
      <c r="BL770" s="18" t="s">
        <v>125</v>
      </c>
      <c r="BM770" s="216" t="s">
        <v>1363</v>
      </c>
    </row>
    <row r="771" s="2" customFormat="1">
      <c r="A771" s="39"/>
      <c r="B771" s="40"/>
      <c r="C771" s="41"/>
      <c r="D771" s="218" t="s">
        <v>127</v>
      </c>
      <c r="E771" s="41"/>
      <c r="F771" s="219" t="s">
        <v>1364</v>
      </c>
      <c r="G771" s="41"/>
      <c r="H771" s="41"/>
      <c r="I771" s="220"/>
      <c r="J771" s="41"/>
      <c r="K771" s="41"/>
      <c r="L771" s="45"/>
      <c r="M771" s="221"/>
      <c r="N771" s="222"/>
      <c r="O771" s="85"/>
      <c r="P771" s="85"/>
      <c r="Q771" s="85"/>
      <c r="R771" s="85"/>
      <c r="S771" s="85"/>
      <c r="T771" s="86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127</v>
      </c>
      <c r="AU771" s="18" t="s">
        <v>83</v>
      </c>
    </row>
    <row r="772" s="2" customFormat="1">
      <c r="A772" s="39"/>
      <c r="B772" s="40"/>
      <c r="C772" s="41"/>
      <c r="D772" s="223" t="s">
        <v>129</v>
      </c>
      <c r="E772" s="41"/>
      <c r="F772" s="224" t="s">
        <v>1365</v>
      </c>
      <c r="G772" s="41"/>
      <c r="H772" s="41"/>
      <c r="I772" s="220"/>
      <c r="J772" s="41"/>
      <c r="K772" s="41"/>
      <c r="L772" s="45"/>
      <c r="M772" s="221"/>
      <c r="N772" s="222"/>
      <c r="O772" s="85"/>
      <c r="P772" s="85"/>
      <c r="Q772" s="85"/>
      <c r="R772" s="85"/>
      <c r="S772" s="85"/>
      <c r="T772" s="86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T772" s="18" t="s">
        <v>129</v>
      </c>
      <c r="AU772" s="18" t="s">
        <v>83</v>
      </c>
    </row>
    <row r="773" s="2" customFormat="1" ht="16.5" customHeight="1">
      <c r="A773" s="39"/>
      <c r="B773" s="40"/>
      <c r="C773" s="205" t="s">
        <v>1366</v>
      </c>
      <c r="D773" s="205" t="s">
        <v>120</v>
      </c>
      <c r="E773" s="206" t="s">
        <v>1367</v>
      </c>
      <c r="F773" s="207" t="s">
        <v>1368</v>
      </c>
      <c r="G773" s="208" t="s">
        <v>215</v>
      </c>
      <c r="H773" s="209">
        <v>9</v>
      </c>
      <c r="I773" s="210"/>
      <c r="J773" s="211">
        <f>ROUND(I773*H773,2)</f>
        <v>0</v>
      </c>
      <c r="K773" s="207" t="s">
        <v>124</v>
      </c>
      <c r="L773" s="45"/>
      <c r="M773" s="212" t="s">
        <v>19</v>
      </c>
      <c r="N773" s="213" t="s">
        <v>44</v>
      </c>
      <c r="O773" s="85"/>
      <c r="P773" s="214">
        <f>O773*H773</f>
        <v>0</v>
      </c>
      <c r="Q773" s="214">
        <v>0.00048000000000000001</v>
      </c>
      <c r="R773" s="214">
        <f>Q773*H773</f>
        <v>0.0043200000000000001</v>
      </c>
      <c r="S773" s="214">
        <v>0</v>
      </c>
      <c r="T773" s="215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16" t="s">
        <v>125</v>
      </c>
      <c r="AT773" s="216" t="s">
        <v>120</v>
      </c>
      <c r="AU773" s="216" t="s">
        <v>83</v>
      </c>
      <c r="AY773" s="18" t="s">
        <v>117</v>
      </c>
      <c r="BE773" s="217">
        <f>IF(N773="základní",J773,0)</f>
        <v>0</v>
      </c>
      <c r="BF773" s="217">
        <f>IF(N773="snížená",J773,0)</f>
        <v>0</v>
      </c>
      <c r="BG773" s="217">
        <f>IF(N773="zákl. přenesená",J773,0)</f>
        <v>0</v>
      </c>
      <c r="BH773" s="217">
        <f>IF(N773="sníž. přenesená",J773,0)</f>
        <v>0</v>
      </c>
      <c r="BI773" s="217">
        <f>IF(N773="nulová",J773,0)</f>
        <v>0</v>
      </c>
      <c r="BJ773" s="18" t="s">
        <v>81</v>
      </c>
      <c r="BK773" s="217">
        <f>ROUND(I773*H773,2)</f>
        <v>0</v>
      </c>
      <c r="BL773" s="18" t="s">
        <v>125</v>
      </c>
      <c r="BM773" s="216" t="s">
        <v>1369</v>
      </c>
    </row>
    <row r="774" s="2" customFormat="1">
      <c r="A774" s="39"/>
      <c r="B774" s="40"/>
      <c r="C774" s="41"/>
      <c r="D774" s="218" t="s">
        <v>127</v>
      </c>
      <c r="E774" s="41"/>
      <c r="F774" s="219" t="s">
        <v>1370</v>
      </c>
      <c r="G774" s="41"/>
      <c r="H774" s="41"/>
      <c r="I774" s="220"/>
      <c r="J774" s="41"/>
      <c r="K774" s="41"/>
      <c r="L774" s="45"/>
      <c r="M774" s="221"/>
      <c r="N774" s="222"/>
      <c r="O774" s="85"/>
      <c r="P774" s="85"/>
      <c r="Q774" s="85"/>
      <c r="R774" s="85"/>
      <c r="S774" s="85"/>
      <c r="T774" s="86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127</v>
      </c>
      <c r="AU774" s="18" t="s">
        <v>83</v>
      </c>
    </row>
    <row r="775" s="2" customFormat="1">
      <c r="A775" s="39"/>
      <c r="B775" s="40"/>
      <c r="C775" s="41"/>
      <c r="D775" s="223" t="s">
        <v>129</v>
      </c>
      <c r="E775" s="41"/>
      <c r="F775" s="224" t="s">
        <v>1371</v>
      </c>
      <c r="G775" s="41"/>
      <c r="H775" s="41"/>
      <c r="I775" s="220"/>
      <c r="J775" s="41"/>
      <c r="K775" s="41"/>
      <c r="L775" s="45"/>
      <c r="M775" s="221"/>
      <c r="N775" s="222"/>
      <c r="O775" s="85"/>
      <c r="P775" s="85"/>
      <c r="Q775" s="85"/>
      <c r="R775" s="85"/>
      <c r="S775" s="85"/>
      <c r="T775" s="86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129</v>
      </c>
      <c r="AU775" s="18" t="s">
        <v>83</v>
      </c>
    </row>
    <row r="776" s="13" customFormat="1">
      <c r="A776" s="13"/>
      <c r="B776" s="225"/>
      <c r="C776" s="226"/>
      <c r="D776" s="218" t="s">
        <v>131</v>
      </c>
      <c r="E776" s="227" t="s">
        <v>19</v>
      </c>
      <c r="F776" s="228" t="s">
        <v>1204</v>
      </c>
      <c r="G776" s="226"/>
      <c r="H776" s="229">
        <v>9</v>
      </c>
      <c r="I776" s="230"/>
      <c r="J776" s="226"/>
      <c r="K776" s="226"/>
      <c r="L776" s="231"/>
      <c r="M776" s="232"/>
      <c r="N776" s="233"/>
      <c r="O776" s="233"/>
      <c r="P776" s="233"/>
      <c r="Q776" s="233"/>
      <c r="R776" s="233"/>
      <c r="S776" s="233"/>
      <c r="T776" s="23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5" t="s">
        <v>131</v>
      </c>
      <c r="AU776" s="235" t="s">
        <v>83</v>
      </c>
      <c r="AV776" s="13" t="s">
        <v>83</v>
      </c>
      <c r="AW776" s="13" t="s">
        <v>35</v>
      </c>
      <c r="AX776" s="13" t="s">
        <v>81</v>
      </c>
      <c r="AY776" s="235" t="s">
        <v>117</v>
      </c>
    </row>
    <row r="777" s="2" customFormat="1" ht="16.5" customHeight="1">
      <c r="A777" s="39"/>
      <c r="B777" s="40"/>
      <c r="C777" s="205" t="s">
        <v>1372</v>
      </c>
      <c r="D777" s="205" t="s">
        <v>120</v>
      </c>
      <c r="E777" s="206" t="s">
        <v>1373</v>
      </c>
      <c r="F777" s="207" t="s">
        <v>1374</v>
      </c>
      <c r="G777" s="208" t="s">
        <v>215</v>
      </c>
      <c r="H777" s="209">
        <v>7</v>
      </c>
      <c r="I777" s="210"/>
      <c r="J777" s="211">
        <f>ROUND(I777*H777,2)</f>
        <v>0</v>
      </c>
      <c r="K777" s="207" t="s">
        <v>124</v>
      </c>
      <c r="L777" s="45"/>
      <c r="M777" s="212" t="s">
        <v>19</v>
      </c>
      <c r="N777" s="213" t="s">
        <v>44</v>
      </c>
      <c r="O777" s="85"/>
      <c r="P777" s="214">
        <f>O777*H777</f>
        <v>0</v>
      </c>
      <c r="Q777" s="214">
        <v>0.00071000000000000002</v>
      </c>
      <c r="R777" s="214">
        <f>Q777*H777</f>
        <v>0.0049700000000000005</v>
      </c>
      <c r="S777" s="214">
        <v>0</v>
      </c>
      <c r="T777" s="215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16" t="s">
        <v>125</v>
      </c>
      <c r="AT777" s="216" t="s">
        <v>120</v>
      </c>
      <c r="AU777" s="216" t="s">
        <v>83</v>
      </c>
      <c r="AY777" s="18" t="s">
        <v>117</v>
      </c>
      <c r="BE777" s="217">
        <f>IF(N777="základní",J777,0)</f>
        <v>0</v>
      </c>
      <c r="BF777" s="217">
        <f>IF(N777="snížená",J777,0)</f>
        <v>0</v>
      </c>
      <c r="BG777" s="217">
        <f>IF(N777="zákl. přenesená",J777,0)</f>
        <v>0</v>
      </c>
      <c r="BH777" s="217">
        <f>IF(N777="sníž. přenesená",J777,0)</f>
        <v>0</v>
      </c>
      <c r="BI777" s="217">
        <f>IF(N777="nulová",J777,0)</f>
        <v>0</v>
      </c>
      <c r="BJ777" s="18" t="s">
        <v>81</v>
      </c>
      <c r="BK777" s="217">
        <f>ROUND(I777*H777,2)</f>
        <v>0</v>
      </c>
      <c r="BL777" s="18" t="s">
        <v>125</v>
      </c>
      <c r="BM777" s="216" t="s">
        <v>1375</v>
      </c>
    </row>
    <row r="778" s="2" customFormat="1">
      <c r="A778" s="39"/>
      <c r="B778" s="40"/>
      <c r="C778" s="41"/>
      <c r="D778" s="218" t="s">
        <v>127</v>
      </c>
      <c r="E778" s="41"/>
      <c r="F778" s="219" t="s">
        <v>1376</v>
      </c>
      <c r="G778" s="41"/>
      <c r="H778" s="41"/>
      <c r="I778" s="220"/>
      <c r="J778" s="41"/>
      <c r="K778" s="41"/>
      <c r="L778" s="45"/>
      <c r="M778" s="221"/>
      <c r="N778" s="222"/>
      <c r="O778" s="85"/>
      <c r="P778" s="85"/>
      <c r="Q778" s="85"/>
      <c r="R778" s="85"/>
      <c r="S778" s="85"/>
      <c r="T778" s="86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T778" s="18" t="s">
        <v>127</v>
      </c>
      <c r="AU778" s="18" t="s">
        <v>83</v>
      </c>
    </row>
    <row r="779" s="2" customFormat="1">
      <c r="A779" s="39"/>
      <c r="B779" s="40"/>
      <c r="C779" s="41"/>
      <c r="D779" s="223" t="s">
        <v>129</v>
      </c>
      <c r="E779" s="41"/>
      <c r="F779" s="224" t="s">
        <v>1377</v>
      </c>
      <c r="G779" s="41"/>
      <c r="H779" s="41"/>
      <c r="I779" s="220"/>
      <c r="J779" s="41"/>
      <c r="K779" s="41"/>
      <c r="L779" s="45"/>
      <c r="M779" s="221"/>
      <c r="N779" s="222"/>
      <c r="O779" s="85"/>
      <c r="P779" s="85"/>
      <c r="Q779" s="85"/>
      <c r="R779" s="85"/>
      <c r="S779" s="85"/>
      <c r="T779" s="86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129</v>
      </c>
      <c r="AU779" s="18" t="s">
        <v>83</v>
      </c>
    </row>
    <row r="780" s="13" customFormat="1">
      <c r="A780" s="13"/>
      <c r="B780" s="225"/>
      <c r="C780" s="226"/>
      <c r="D780" s="218" t="s">
        <v>131</v>
      </c>
      <c r="E780" s="227" t="s">
        <v>19</v>
      </c>
      <c r="F780" s="228" t="s">
        <v>1205</v>
      </c>
      <c r="G780" s="226"/>
      <c r="H780" s="229">
        <v>7</v>
      </c>
      <c r="I780" s="230"/>
      <c r="J780" s="226"/>
      <c r="K780" s="226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131</v>
      </c>
      <c r="AU780" s="235" t="s">
        <v>83</v>
      </c>
      <c r="AV780" s="13" t="s">
        <v>83</v>
      </c>
      <c r="AW780" s="13" t="s">
        <v>35</v>
      </c>
      <c r="AX780" s="13" t="s">
        <v>81</v>
      </c>
      <c r="AY780" s="235" t="s">
        <v>117</v>
      </c>
    </row>
    <row r="781" s="2" customFormat="1" ht="16.5" customHeight="1">
      <c r="A781" s="39"/>
      <c r="B781" s="40"/>
      <c r="C781" s="205" t="s">
        <v>1378</v>
      </c>
      <c r="D781" s="205" t="s">
        <v>120</v>
      </c>
      <c r="E781" s="206" t="s">
        <v>1379</v>
      </c>
      <c r="F781" s="207" t="s">
        <v>1380</v>
      </c>
      <c r="G781" s="208" t="s">
        <v>227</v>
      </c>
      <c r="H781" s="209">
        <v>6</v>
      </c>
      <c r="I781" s="210"/>
      <c r="J781" s="211">
        <f>ROUND(I781*H781,2)</f>
        <v>0</v>
      </c>
      <c r="K781" s="207" t="s">
        <v>124</v>
      </c>
      <c r="L781" s="45"/>
      <c r="M781" s="212" t="s">
        <v>19</v>
      </c>
      <c r="N781" s="213" t="s">
        <v>44</v>
      </c>
      <c r="O781" s="85"/>
      <c r="P781" s="214">
        <f>O781*H781</f>
        <v>0</v>
      </c>
      <c r="Q781" s="214">
        <v>0</v>
      </c>
      <c r="R781" s="214">
        <f>Q781*H781</f>
        <v>0</v>
      </c>
      <c r="S781" s="214">
        <v>0</v>
      </c>
      <c r="T781" s="215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16" t="s">
        <v>125</v>
      </c>
      <c r="AT781" s="216" t="s">
        <v>120</v>
      </c>
      <c r="AU781" s="216" t="s">
        <v>83</v>
      </c>
      <c r="AY781" s="18" t="s">
        <v>117</v>
      </c>
      <c r="BE781" s="217">
        <f>IF(N781="základní",J781,0)</f>
        <v>0</v>
      </c>
      <c r="BF781" s="217">
        <f>IF(N781="snížená",J781,0)</f>
        <v>0</v>
      </c>
      <c r="BG781" s="217">
        <f>IF(N781="zákl. přenesená",J781,0)</f>
        <v>0</v>
      </c>
      <c r="BH781" s="217">
        <f>IF(N781="sníž. přenesená",J781,0)</f>
        <v>0</v>
      </c>
      <c r="BI781" s="217">
        <f>IF(N781="nulová",J781,0)</f>
        <v>0</v>
      </c>
      <c r="BJ781" s="18" t="s">
        <v>81</v>
      </c>
      <c r="BK781" s="217">
        <f>ROUND(I781*H781,2)</f>
        <v>0</v>
      </c>
      <c r="BL781" s="18" t="s">
        <v>125</v>
      </c>
      <c r="BM781" s="216" t="s">
        <v>1381</v>
      </c>
    </row>
    <row r="782" s="2" customFormat="1">
      <c r="A782" s="39"/>
      <c r="B782" s="40"/>
      <c r="C782" s="41"/>
      <c r="D782" s="218" t="s">
        <v>127</v>
      </c>
      <c r="E782" s="41"/>
      <c r="F782" s="219" t="s">
        <v>1382</v>
      </c>
      <c r="G782" s="41"/>
      <c r="H782" s="41"/>
      <c r="I782" s="220"/>
      <c r="J782" s="41"/>
      <c r="K782" s="41"/>
      <c r="L782" s="45"/>
      <c r="M782" s="221"/>
      <c r="N782" s="222"/>
      <c r="O782" s="85"/>
      <c r="P782" s="85"/>
      <c r="Q782" s="85"/>
      <c r="R782" s="85"/>
      <c r="S782" s="85"/>
      <c r="T782" s="86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T782" s="18" t="s">
        <v>127</v>
      </c>
      <c r="AU782" s="18" t="s">
        <v>83</v>
      </c>
    </row>
    <row r="783" s="2" customFormat="1">
      <c r="A783" s="39"/>
      <c r="B783" s="40"/>
      <c r="C783" s="41"/>
      <c r="D783" s="223" t="s">
        <v>129</v>
      </c>
      <c r="E783" s="41"/>
      <c r="F783" s="224" t="s">
        <v>1383</v>
      </c>
      <c r="G783" s="41"/>
      <c r="H783" s="41"/>
      <c r="I783" s="220"/>
      <c r="J783" s="41"/>
      <c r="K783" s="41"/>
      <c r="L783" s="45"/>
      <c r="M783" s="221"/>
      <c r="N783" s="222"/>
      <c r="O783" s="85"/>
      <c r="P783" s="85"/>
      <c r="Q783" s="85"/>
      <c r="R783" s="85"/>
      <c r="S783" s="85"/>
      <c r="T783" s="86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129</v>
      </c>
      <c r="AU783" s="18" t="s">
        <v>83</v>
      </c>
    </row>
    <row r="784" s="2" customFormat="1" ht="16.5" customHeight="1">
      <c r="A784" s="39"/>
      <c r="B784" s="40"/>
      <c r="C784" s="205" t="s">
        <v>1384</v>
      </c>
      <c r="D784" s="205" t="s">
        <v>120</v>
      </c>
      <c r="E784" s="206" t="s">
        <v>1385</v>
      </c>
      <c r="F784" s="207" t="s">
        <v>1386</v>
      </c>
      <c r="G784" s="208" t="s">
        <v>227</v>
      </c>
      <c r="H784" s="209">
        <v>6</v>
      </c>
      <c r="I784" s="210"/>
      <c r="J784" s="211">
        <f>ROUND(I784*H784,2)</f>
        <v>0</v>
      </c>
      <c r="K784" s="207" t="s">
        <v>124</v>
      </c>
      <c r="L784" s="45"/>
      <c r="M784" s="212" t="s">
        <v>19</v>
      </c>
      <c r="N784" s="213" t="s">
        <v>44</v>
      </c>
      <c r="O784" s="85"/>
      <c r="P784" s="214">
        <f>O784*H784</f>
        <v>0</v>
      </c>
      <c r="Q784" s="214">
        <v>0</v>
      </c>
      <c r="R784" s="214">
        <f>Q784*H784</f>
        <v>0</v>
      </c>
      <c r="S784" s="214">
        <v>0</v>
      </c>
      <c r="T784" s="215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16" t="s">
        <v>125</v>
      </c>
      <c r="AT784" s="216" t="s">
        <v>120</v>
      </c>
      <c r="AU784" s="216" t="s">
        <v>83</v>
      </c>
      <c r="AY784" s="18" t="s">
        <v>117</v>
      </c>
      <c r="BE784" s="217">
        <f>IF(N784="základní",J784,0)</f>
        <v>0</v>
      </c>
      <c r="BF784" s="217">
        <f>IF(N784="snížená",J784,0)</f>
        <v>0</v>
      </c>
      <c r="BG784" s="217">
        <f>IF(N784="zákl. přenesená",J784,0)</f>
        <v>0</v>
      </c>
      <c r="BH784" s="217">
        <f>IF(N784="sníž. přenesená",J784,0)</f>
        <v>0</v>
      </c>
      <c r="BI784" s="217">
        <f>IF(N784="nulová",J784,0)</f>
        <v>0</v>
      </c>
      <c r="BJ784" s="18" t="s">
        <v>81</v>
      </c>
      <c r="BK784" s="217">
        <f>ROUND(I784*H784,2)</f>
        <v>0</v>
      </c>
      <c r="BL784" s="18" t="s">
        <v>125</v>
      </c>
      <c r="BM784" s="216" t="s">
        <v>1387</v>
      </c>
    </row>
    <row r="785" s="2" customFormat="1">
      <c r="A785" s="39"/>
      <c r="B785" s="40"/>
      <c r="C785" s="41"/>
      <c r="D785" s="218" t="s">
        <v>127</v>
      </c>
      <c r="E785" s="41"/>
      <c r="F785" s="219" t="s">
        <v>1388</v>
      </c>
      <c r="G785" s="41"/>
      <c r="H785" s="41"/>
      <c r="I785" s="220"/>
      <c r="J785" s="41"/>
      <c r="K785" s="41"/>
      <c r="L785" s="45"/>
      <c r="M785" s="221"/>
      <c r="N785" s="222"/>
      <c r="O785" s="85"/>
      <c r="P785" s="85"/>
      <c r="Q785" s="85"/>
      <c r="R785" s="85"/>
      <c r="S785" s="85"/>
      <c r="T785" s="86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T785" s="18" t="s">
        <v>127</v>
      </c>
      <c r="AU785" s="18" t="s">
        <v>83</v>
      </c>
    </row>
    <row r="786" s="2" customFormat="1">
      <c r="A786" s="39"/>
      <c r="B786" s="40"/>
      <c r="C786" s="41"/>
      <c r="D786" s="223" t="s">
        <v>129</v>
      </c>
      <c r="E786" s="41"/>
      <c r="F786" s="224" t="s">
        <v>1389</v>
      </c>
      <c r="G786" s="41"/>
      <c r="H786" s="41"/>
      <c r="I786" s="220"/>
      <c r="J786" s="41"/>
      <c r="K786" s="41"/>
      <c r="L786" s="45"/>
      <c r="M786" s="221"/>
      <c r="N786" s="222"/>
      <c r="O786" s="85"/>
      <c r="P786" s="85"/>
      <c r="Q786" s="85"/>
      <c r="R786" s="85"/>
      <c r="S786" s="85"/>
      <c r="T786" s="86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T786" s="18" t="s">
        <v>129</v>
      </c>
      <c r="AU786" s="18" t="s">
        <v>83</v>
      </c>
    </row>
    <row r="787" s="2" customFormat="1" ht="16.5" customHeight="1">
      <c r="A787" s="39"/>
      <c r="B787" s="40"/>
      <c r="C787" s="205" t="s">
        <v>1390</v>
      </c>
      <c r="D787" s="205" t="s">
        <v>120</v>
      </c>
      <c r="E787" s="206" t="s">
        <v>1391</v>
      </c>
      <c r="F787" s="207" t="s">
        <v>1392</v>
      </c>
      <c r="G787" s="208" t="s">
        <v>227</v>
      </c>
      <c r="H787" s="209">
        <v>2</v>
      </c>
      <c r="I787" s="210"/>
      <c r="J787" s="211">
        <f>ROUND(I787*H787,2)</f>
        <v>0</v>
      </c>
      <c r="K787" s="207" t="s">
        <v>124</v>
      </c>
      <c r="L787" s="45"/>
      <c r="M787" s="212" t="s">
        <v>19</v>
      </c>
      <c r="N787" s="213" t="s">
        <v>44</v>
      </c>
      <c r="O787" s="85"/>
      <c r="P787" s="214">
        <f>O787*H787</f>
        <v>0</v>
      </c>
      <c r="Q787" s="214">
        <v>0</v>
      </c>
      <c r="R787" s="214">
        <f>Q787*H787</f>
        <v>0</v>
      </c>
      <c r="S787" s="214">
        <v>0</v>
      </c>
      <c r="T787" s="215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16" t="s">
        <v>125</v>
      </c>
      <c r="AT787" s="216" t="s">
        <v>120</v>
      </c>
      <c r="AU787" s="216" t="s">
        <v>83</v>
      </c>
      <c r="AY787" s="18" t="s">
        <v>117</v>
      </c>
      <c r="BE787" s="217">
        <f>IF(N787="základní",J787,0)</f>
        <v>0</v>
      </c>
      <c r="BF787" s="217">
        <f>IF(N787="snížená",J787,0)</f>
        <v>0</v>
      </c>
      <c r="BG787" s="217">
        <f>IF(N787="zákl. přenesená",J787,0)</f>
        <v>0</v>
      </c>
      <c r="BH787" s="217">
        <f>IF(N787="sníž. přenesená",J787,0)</f>
        <v>0</v>
      </c>
      <c r="BI787" s="217">
        <f>IF(N787="nulová",J787,0)</f>
        <v>0</v>
      </c>
      <c r="BJ787" s="18" t="s">
        <v>81</v>
      </c>
      <c r="BK787" s="217">
        <f>ROUND(I787*H787,2)</f>
        <v>0</v>
      </c>
      <c r="BL787" s="18" t="s">
        <v>125</v>
      </c>
      <c r="BM787" s="216" t="s">
        <v>1393</v>
      </c>
    </row>
    <row r="788" s="2" customFormat="1">
      <c r="A788" s="39"/>
      <c r="B788" s="40"/>
      <c r="C788" s="41"/>
      <c r="D788" s="218" t="s">
        <v>127</v>
      </c>
      <c r="E788" s="41"/>
      <c r="F788" s="219" t="s">
        <v>1394</v>
      </c>
      <c r="G788" s="41"/>
      <c r="H788" s="41"/>
      <c r="I788" s="220"/>
      <c r="J788" s="41"/>
      <c r="K788" s="41"/>
      <c r="L788" s="45"/>
      <c r="M788" s="221"/>
      <c r="N788" s="222"/>
      <c r="O788" s="85"/>
      <c r="P788" s="85"/>
      <c r="Q788" s="85"/>
      <c r="R788" s="85"/>
      <c r="S788" s="85"/>
      <c r="T788" s="86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18" t="s">
        <v>127</v>
      </c>
      <c r="AU788" s="18" t="s">
        <v>83</v>
      </c>
    </row>
    <row r="789" s="2" customFormat="1">
      <c r="A789" s="39"/>
      <c r="B789" s="40"/>
      <c r="C789" s="41"/>
      <c r="D789" s="223" t="s">
        <v>129</v>
      </c>
      <c r="E789" s="41"/>
      <c r="F789" s="224" t="s">
        <v>1395</v>
      </c>
      <c r="G789" s="41"/>
      <c r="H789" s="41"/>
      <c r="I789" s="220"/>
      <c r="J789" s="41"/>
      <c r="K789" s="41"/>
      <c r="L789" s="45"/>
      <c r="M789" s="221"/>
      <c r="N789" s="222"/>
      <c r="O789" s="85"/>
      <c r="P789" s="85"/>
      <c r="Q789" s="85"/>
      <c r="R789" s="85"/>
      <c r="S789" s="85"/>
      <c r="T789" s="86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18" t="s">
        <v>129</v>
      </c>
      <c r="AU789" s="18" t="s">
        <v>83</v>
      </c>
    </row>
    <row r="790" s="2" customFormat="1" ht="21.75" customHeight="1">
      <c r="A790" s="39"/>
      <c r="B790" s="40"/>
      <c r="C790" s="205" t="s">
        <v>1396</v>
      </c>
      <c r="D790" s="205" t="s">
        <v>120</v>
      </c>
      <c r="E790" s="206" t="s">
        <v>1397</v>
      </c>
      <c r="F790" s="207" t="s">
        <v>1398</v>
      </c>
      <c r="G790" s="208" t="s">
        <v>227</v>
      </c>
      <c r="H790" s="209">
        <v>3</v>
      </c>
      <c r="I790" s="210"/>
      <c r="J790" s="211">
        <f>ROUND(I790*H790,2)</f>
        <v>0</v>
      </c>
      <c r="K790" s="207" t="s">
        <v>124</v>
      </c>
      <c r="L790" s="45"/>
      <c r="M790" s="212" t="s">
        <v>19</v>
      </c>
      <c r="N790" s="213" t="s">
        <v>44</v>
      </c>
      <c r="O790" s="85"/>
      <c r="P790" s="214">
        <f>O790*H790</f>
        <v>0</v>
      </c>
      <c r="Q790" s="214">
        <v>0</v>
      </c>
      <c r="R790" s="214">
        <f>Q790*H790</f>
        <v>0</v>
      </c>
      <c r="S790" s="214">
        <v>0</v>
      </c>
      <c r="T790" s="215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16" t="s">
        <v>125</v>
      </c>
      <c r="AT790" s="216" t="s">
        <v>120</v>
      </c>
      <c r="AU790" s="216" t="s">
        <v>83</v>
      </c>
      <c r="AY790" s="18" t="s">
        <v>117</v>
      </c>
      <c r="BE790" s="217">
        <f>IF(N790="základní",J790,0)</f>
        <v>0</v>
      </c>
      <c r="BF790" s="217">
        <f>IF(N790="snížená",J790,0)</f>
        <v>0</v>
      </c>
      <c r="BG790" s="217">
        <f>IF(N790="zákl. přenesená",J790,0)</f>
        <v>0</v>
      </c>
      <c r="BH790" s="217">
        <f>IF(N790="sníž. přenesená",J790,0)</f>
        <v>0</v>
      </c>
      <c r="BI790" s="217">
        <f>IF(N790="nulová",J790,0)</f>
        <v>0</v>
      </c>
      <c r="BJ790" s="18" t="s">
        <v>81</v>
      </c>
      <c r="BK790" s="217">
        <f>ROUND(I790*H790,2)</f>
        <v>0</v>
      </c>
      <c r="BL790" s="18" t="s">
        <v>125</v>
      </c>
      <c r="BM790" s="216" t="s">
        <v>1399</v>
      </c>
    </row>
    <row r="791" s="2" customFormat="1">
      <c r="A791" s="39"/>
      <c r="B791" s="40"/>
      <c r="C791" s="41"/>
      <c r="D791" s="218" t="s">
        <v>127</v>
      </c>
      <c r="E791" s="41"/>
      <c r="F791" s="219" t="s">
        <v>1400</v>
      </c>
      <c r="G791" s="41"/>
      <c r="H791" s="41"/>
      <c r="I791" s="220"/>
      <c r="J791" s="41"/>
      <c r="K791" s="41"/>
      <c r="L791" s="45"/>
      <c r="M791" s="221"/>
      <c r="N791" s="222"/>
      <c r="O791" s="85"/>
      <c r="P791" s="85"/>
      <c r="Q791" s="85"/>
      <c r="R791" s="85"/>
      <c r="S791" s="85"/>
      <c r="T791" s="86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127</v>
      </c>
      <c r="AU791" s="18" t="s">
        <v>83</v>
      </c>
    </row>
    <row r="792" s="2" customFormat="1">
      <c r="A792" s="39"/>
      <c r="B792" s="40"/>
      <c r="C792" s="41"/>
      <c r="D792" s="223" t="s">
        <v>129</v>
      </c>
      <c r="E792" s="41"/>
      <c r="F792" s="224" t="s">
        <v>1401</v>
      </c>
      <c r="G792" s="41"/>
      <c r="H792" s="41"/>
      <c r="I792" s="220"/>
      <c r="J792" s="41"/>
      <c r="K792" s="41"/>
      <c r="L792" s="45"/>
      <c r="M792" s="221"/>
      <c r="N792" s="222"/>
      <c r="O792" s="85"/>
      <c r="P792" s="85"/>
      <c r="Q792" s="85"/>
      <c r="R792" s="85"/>
      <c r="S792" s="85"/>
      <c r="T792" s="86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T792" s="18" t="s">
        <v>129</v>
      </c>
      <c r="AU792" s="18" t="s">
        <v>83</v>
      </c>
    </row>
    <row r="793" s="2" customFormat="1" ht="16.5" customHeight="1">
      <c r="A793" s="39"/>
      <c r="B793" s="40"/>
      <c r="C793" s="205" t="s">
        <v>1402</v>
      </c>
      <c r="D793" s="205" t="s">
        <v>120</v>
      </c>
      <c r="E793" s="206" t="s">
        <v>1403</v>
      </c>
      <c r="F793" s="207" t="s">
        <v>1404</v>
      </c>
      <c r="G793" s="208" t="s">
        <v>227</v>
      </c>
      <c r="H793" s="209">
        <v>1</v>
      </c>
      <c r="I793" s="210"/>
      <c r="J793" s="211">
        <f>ROUND(I793*H793,2)</f>
        <v>0</v>
      </c>
      <c r="K793" s="207" t="s">
        <v>124</v>
      </c>
      <c r="L793" s="45"/>
      <c r="M793" s="212" t="s">
        <v>19</v>
      </c>
      <c r="N793" s="213" t="s">
        <v>44</v>
      </c>
      <c r="O793" s="85"/>
      <c r="P793" s="214">
        <f>O793*H793</f>
        <v>0</v>
      </c>
      <c r="Q793" s="214">
        <v>0.00029</v>
      </c>
      <c r="R793" s="214">
        <f>Q793*H793</f>
        <v>0.00029</v>
      </c>
      <c r="S793" s="214">
        <v>0</v>
      </c>
      <c r="T793" s="215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16" t="s">
        <v>125</v>
      </c>
      <c r="AT793" s="216" t="s">
        <v>120</v>
      </c>
      <c r="AU793" s="216" t="s">
        <v>83</v>
      </c>
      <c r="AY793" s="18" t="s">
        <v>117</v>
      </c>
      <c r="BE793" s="217">
        <f>IF(N793="základní",J793,0)</f>
        <v>0</v>
      </c>
      <c r="BF793" s="217">
        <f>IF(N793="snížená",J793,0)</f>
        <v>0</v>
      </c>
      <c r="BG793" s="217">
        <f>IF(N793="zákl. přenesená",J793,0)</f>
        <v>0</v>
      </c>
      <c r="BH793" s="217">
        <f>IF(N793="sníž. přenesená",J793,0)</f>
        <v>0</v>
      </c>
      <c r="BI793" s="217">
        <f>IF(N793="nulová",J793,0)</f>
        <v>0</v>
      </c>
      <c r="BJ793" s="18" t="s">
        <v>81</v>
      </c>
      <c r="BK793" s="217">
        <f>ROUND(I793*H793,2)</f>
        <v>0</v>
      </c>
      <c r="BL793" s="18" t="s">
        <v>125</v>
      </c>
      <c r="BM793" s="216" t="s">
        <v>1405</v>
      </c>
    </row>
    <row r="794" s="2" customFormat="1">
      <c r="A794" s="39"/>
      <c r="B794" s="40"/>
      <c r="C794" s="41"/>
      <c r="D794" s="218" t="s">
        <v>127</v>
      </c>
      <c r="E794" s="41"/>
      <c r="F794" s="219" t="s">
        <v>1406</v>
      </c>
      <c r="G794" s="41"/>
      <c r="H794" s="41"/>
      <c r="I794" s="220"/>
      <c r="J794" s="41"/>
      <c r="K794" s="41"/>
      <c r="L794" s="45"/>
      <c r="M794" s="221"/>
      <c r="N794" s="222"/>
      <c r="O794" s="85"/>
      <c r="P794" s="85"/>
      <c r="Q794" s="85"/>
      <c r="R794" s="85"/>
      <c r="S794" s="85"/>
      <c r="T794" s="86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18" t="s">
        <v>127</v>
      </c>
      <c r="AU794" s="18" t="s">
        <v>83</v>
      </c>
    </row>
    <row r="795" s="2" customFormat="1">
      <c r="A795" s="39"/>
      <c r="B795" s="40"/>
      <c r="C795" s="41"/>
      <c r="D795" s="223" t="s">
        <v>129</v>
      </c>
      <c r="E795" s="41"/>
      <c r="F795" s="224" t="s">
        <v>1407</v>
      </c>
      <c r="G795" s="41"/>
      <c r="H795" s="41"/>
      <c r="I795" s="220"/>
      <c r="J795" s="41"/>
      <c r="K795" s="41"/>
      <c r="L795" s="45"/>
      <c r="M795" s="221"/>
      <c r="N795" s="222"/>
      <c r="O795" s="85"/>
      <c r="P795" s="85"/>
      <c r="Q795" s="85"/>
      <c r="R795" s="85"/>
      <c r="S795" s="85"/>
      <c r="T795" s="86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129</v>
      </c>
      <c r="AU795" s="18" t="s">
        <v>83</v>
      </c>
    </row>
    <row r="796" s="2" customFormat="1" ht="21.75" customHeight="1">
      <c r="A796" s="39"/>
      <c r="B796" s="40"/>
      <c r="C796" s="205" t="s">
        <v>1408</v>
      </c>
      <c r="D796" s="205" t="s">
        <v>120</v>
      </c>
      <c r="E796" s="206" t="s">
        <v>1409</v>
      </c>
      <c r="F796" s="207" t="s">
        <v>1410</v>
      </c>
      <c r="G796" s="208" t="s">
        <v>215</v>
      </c>
      <c r="H796" s="209">
        <v>43.5</v>
      </c>
      <c r="I796" s="210"/>
      <c r="J796" s="211">
        <f>ROUND(I796*H796,2)</f>
        <v>0</v>
      </c>
      <c r="K796" s="207" t="s">
        <v>124</v>
      </c>
      <c r="L796" s="45"/>
      <c r="M796" s="212" t="s">
        <v>19</v>
      </c>
      <c r="N796" s="213" t="s">
        <v>44</v>
      </c>
      <c r="O796" s="85"/>
      <c r="P796" s="214">
        <f>O796*H796</f>
        <v>0</v>
      </c>
      <c r="Q796" s="214">
        <v>0</v>
      </c>
      <c r="R796" s="214">
        <f>Q796*H796</f>
        <v>0</v>
      </c>
      <c r="S796" s="214">
        <v>0</v>
      </c>
      <c r="T796" s="215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16" t="s">
        <v>125</v>
      </c>
      <c r="AT796" s="216" t="s">
        <v>120</v>
      </c>
      <c r="AU796" s="216" t="s">
        <v>83</v>
      </c>
      <c r="AY796" s="18" t="s">
        <v>117</v>
      </c>
      <c r="BE796" s="217">
        <f>IF(N796="základní",J796,0)</f>
        <v>0</v>
      </c>
      <c r="BF796" s="217">
        <f>IF(N796="snížená",J796,0)</f>
        <v>0</v>
      </c>
      <c r="BG796" s="217">
        <f>IF(N796="zákl. přenesená",J796,0)</f>
        <v>0</v>
      </c>
      <c r="BH796" s="217">
        <f>IF(N796="sníž. přenesená",J796,0)</f>
        <v>0</v>
      </c>
      <c r="BI796" s="217">
        <f>IF(N796="nulová",J796,0)</f>
        <v>0</v>
      </c>
      <c r="BJ796" s="18" t="s">
        <v>81</v>
      </c>
      <c r="BK796" s="217">
        <f>ROUND(I796*H796,2)</f>
        <v>0</v>
      </c>
      <c r="BL796" s="18" t="s">
        <v>125</v>
      </c>
      <c r="BM796" s="216" t="s">
        <v>1411</v>
      </c>
    </row>
    <row r="797" s="2" customFormat="1">
      <c r="A797" s="39"/>
      <c r="B797" s="40"/>
      <c r="C797" s="41"/>
      <c r="D797" s="218" t="s">
        <v>127</v>
      </c>
      <c r="E797" s="41"/>
      <c r="F797" s="219" t="s">
        <v>1412</v>
      </c>
      <c r="G797" s="41"/>
      <c r="H797" s="41"/>
      <c r="I797" s="220"/>
      <c r="J797" s="41"/>
      <c r="K797" s="41"/>
      <c r="L797" s="45"/>
      <c r="M797" s="221"/>
      <c r="N797" s="222"/>
      <c r="O797" s="85"/>
      <c r="P797" s="85"/>
      <c r="Q797" s="85"/>
      <c r="R797" s="85"/>
      <c r="S797" s="85"/>
      <c r="T797" s="86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127</v>
      </c>
      <c r="AU797" s="18" t="s">
        <v>83</v>
      </c>
    </row>
    <row r="798" s="2" customFormat="1">
      <c r="A798" s="39"/>
      <c r="B798" s="40"/>
      <c r="C798" s="41"/>
      <c r="D798" s="223" t="s">
        <v>129</v>
      </c>
      <c r="E798" s="41"/>
      <c r="F798" s="224" t="s">
        <v>1413</v>
      </c>
      <c r="G798" s="41"/>
      <c r="H798" s="41"/>
      <c r="I798" s="220"/>
      <c r="J798" s="41"/>
      <c r="K798" s="41"/>
      <c r="L798" s="45"/>
      <c r="M798" s="221"/>
      <c r="N798" s="222"/>
      <c r="O798" s="85"/>
      <c r="P798" s="85"/>
      <c r="Q798" s="85"/>
      <c r="R798" s="85"/>
      <c r="S798" s="85"/>
      <c r="T798" s="86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T798" s="18" t="s">
        <v>129</v>
      </c>
      <c r="AU798" s="18" t="s">
        <v>83</v>
      </c>
    </row>
    <row r="799" s="13" customFormat="1">
      <c r="A799" s="13"/>
      <c r="B799" s="225"/>
      <c r="C799" s="226"/>
      <c r="D799" s="218" t="s">
        <v>131</v>
      </c>
      <c r="E799" s="227" t="s">
        <v>19</v>
      </c>
      <c r="F799" s="228" t="s">
        <v>1414</v>
      </c>
      <c r="G799" s="226"/>
      <c r="H799" s="229">
        <v>43.5</v>
      </c>
      <c r="I799" s="230"/>
      <c r="J799" s="226"/>
      <c r="K799" s="226"/>
      <c r="L799" s="231"/>
      <c r="M799" s="232"/>
      <c r="N799" s="233"/>
      <c r="O799" s="233"/>
      <c r="P799" s="233"/>
      <c r="Q799" s="233"/>
      <c r="R799" s="233"/>
      <c r="S799" s="233"/>
      <c r="T799" s="23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5" t="s">
        <v>131</v>
      </c>
      <c r="AU799" s="235" t="s">
        <v>83</v>
      </c>
      <c r="AV799" s="13" t="s">
        <v>83</v>
      </c>
      <c r="AW799" s="13" t="s">
        <v>35</v>
      </c>
      <c r="AX799" s="13" t="s">
        <v>81</v>
      </c>
      <c r="AY799" s="235" t="s">
        <v>117</v>
      </c>
    </row>
    <row r="800" s="2" customFormat="1" ht="24.15" customHeight="1">
      <c r="A800" s="39"/>
      <c r="B800" s="40"/>
      <c r="C800" s="205" t="s">
        <v>1415</v>
      </c>
      <c r="D800" s="205" t="s">
        <v>120</v>
      </c>
      <c r="E800" s="206" t="s">
        <v>1416</v>
      </c>
      <c r="F800" s="207" t="s">
        <v>1417</v>
      </c>
      <c r="G800" s="208" t="s">
        <v>156</v>
      </c>
      <c r="H800" s="209">
        <v>0.056000000000000001</v>
      </c>
      <c r="I800" s="210"/>
      <c r="J800" s="211">
        <f>ROUND(I800*H800,2)</f>
        <v>0</v>
      </c>
      <c r="K800" s="207" t="s">
        <v>124</v>
      </c>
      <c r="L800" s="45"/>
      <c r="M800" s="212" t="s">
        <v>19</v>
      </c>
      <c r="N800" s="213" t="s">
        <v>44</v>
      </c>
      <c r="O800" s="85"/>
      <c r="P800" s="214">
        <f>O800*H800</f>
        <v>0</v>
      </c>
      <c r="Q800" s="214">
        <v>0</v>
      </c>
      <c r="R800" s="214">
        <f>Q800*H800</f>
        <v>0</v>
      </c>
      <c r="S800" s="214">
        <v>0</v>
      </c>
      <c r="T800" s="215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16" t="s">
        <v>125</v>
      </c>
      <c r="AT800" s="216" t="s">
        <v>120</v>
      </c>
      <c r="AU800" s="216" t="s">
        <v>83</v>
      </c>
      <c r="AY800" s="18" t="s">
        <v>117</v>
      </c>
      <c r="BE800" s="217">
        <f>IF(N800="základní",J800,0)</f>
        <v>0</v>
      </c>
      <c r="BF800" s="217">
        <f>IF(N800="snížená",J800,0)</f>
        <v>0</v>
      </c>
      <c r="BG800" s="217">
        <f>IF(N800="zákl. přenesená",J800,0)</f>
        <v>0</v>
      </c>
      <c r="BH800" s="217">
        <f>IF(N800="sníž. přenesená",J800,0)</f>
        <v>0</v>
      </c>
      <c r="BI800" s="217">
        <f>IF(N800="nulová",J800,0)</f>
        <v>0</v>
      </c>
      <c r="BJ800" s="18" t="s">
        <v>81</v>
      </c>
      <c r="BK800" s="217">
        <f>ROUND(I800*H800,2)</f>
        <v>0</v>
      </c>
      <c r="BL800" s="18" t="s">
        <v>125</v>
      </c>
      <c r="BM800" s="216" t="s">
        <v>1418</v>
      </c>
    </row>
    <row r="801" s="2" customFormat="1">
      <c r="A801" s="39"/>
      <c r="B801" s="40"/>
      <c r="C801" s="41"/>
      <c r="D801" s="218" t="s">
        <v>127</v>
      </c>
      <c r="E801" s="41"/>
      <c r="F801" s="219" t="s">
        <v>1419</v>
      </c>
      <c r="G801" s="41"/>
      <c r="H801" s="41"/>
      <c r="I801" s="220"/>
      <c r="J801" s="41"/>
      <c r="K801" s="41"/>
      <c r="L801" s="45"/>
      <c r="M801" s="221"/>
      <c r="N801" s="222"/>
      <c r="O801" s="85"/>
      <c r="P801" s="85"/>
      <c r="Q801" s="85"/>
      <c r="R801" s="85"/>
      <c r="S801" s="85"/>
      <c r="T801" s="86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18" t="s">
        <v>127</v>
      </c>
      <c r="AU801" s="18" t="s">
        <v>83</v>
      </c>
    </row>
    <row r="802" s="2" customFormat="1">
      <c r="A802" s="39"/>
      <c r="B802" s="40"/>
      <c r="C802" s="41"/>
      <c r="D802" s="223" t="s">
        <v>129</v>
      </c>
      <c r="E802" s="41"/>
      <c r="F802" s="224" t="s">
        <v>1420</v>
      </c>
      <c r="G802" s="41"/>
      <c r="H802" s="41"/>
      <c r="I802" s="220"/>
      <c r="J802" s="41"/>
      <c r="K802" s="41"/>
      <c r="L802" s="45"/>
      <c r="M802" s="221"/>
      <c r="N802" s="222"/>
      <c r="O802" s="85"/>
      <c r="P802" s="85"/>
      <c r="Q802" s="85"/>
      <c r="R802" s="85"/>
      <c r="S802" s="85"/>
      <c r="T802" s="86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T802" s="18" t="s">
        <v>129</v>
      </c>
      <c r="AU802" s="18" t="s">
        <v>83</v>
      </c>
    </row>
    <row r="803" s="12" customFormat="1" ht="22.8" customHeight="1">
      <c r="A803" s="12"/>
      <c r="B803" s="189"/>
      <c r="C803" s="190"/>
      <c r="D803" s="191" t="s">
        <v>72</v>
      </c>
      <c r="E803" s="203" t="s">
        <v>1421</v>
      </c>
      <c r="F803" s="203" t="s">
        <v>1422</v>
      </c>
      <c r="G803" s="190"/>
      <c r="H803" s="190"/>
      <c r="I803" s="193"/>
      <c r="J803" s="204">
        <f>BK803</f>
        <v>0</v>
      </c>
      <c r="K803" s="190"/>
      <c r="L803" s="195"/>
      <c r="M803" s="196"/>
      <c r="N803" s="197"/>
      <c r="O803" s="197"/>
      <c r="P803" s="198">
        <f>SUM(P804:P831)</f>
        <v>0</v>
      </c>
      <c r="Q803" s="197"/>
      <c r="R803" s="198">
        <f>SUM(R804:R831)</f>
        <v>0.083682000000000006</v>
      </c>
      <c r="S803" s="197"/>
      <c r="T803" s="199">
        <f>SUM(T804:T831)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00" t="s">
        <v>83</v>
      </c>
      <c r="AT803" s="201" t="s">
        <v>72</v>
      </c>
      <c r="AU803" s="201" t="s">
        <v>81</v>
      </c>
      <c r="AY803" s="200" t="s">
        <v>117</v>
      </c>
      <c r="BK803" s="202">
        <f>SUM(BK804:BK831)</f>
        <v>0</v>
      </c>
    </row>
    <row r="804" s="2" customFormat="1" ht="24.15" customHeight="1">
      <c r="A804" s="39"/>
      <c r="B804" s="40"/>
      <c r="C804" s="205" t="s">
        <v>1423</v>
      </c>
      <c r="D804" s="205" t="s">
        <v>120</v>
      </c>
      <c r="E804" s="206" t="s">
        <v>1424</v>
      </c>
      <c r="F804" s="207" t="s">
        <v>1425</v>
      </c>
      <c r="G804" s="208" t="s">
        <v>215</v>
      </c>
      <c r="H804" s="209">
        <v>16.699999999999999</v>
      </c>
      <c r="I804" s="210"/>
      <c r="J804" s="211">
        <f>ROUND(I804*H804,2)</f>
        <v>0</v>
      </c>
      <c r="K804" s="207" t="s">
        <v>124</v>
      </c>
      <c r="L804" s="45"/>
      <c r="M804" s="212" t="s">
        <v>19</v>
      </c>
      <c r="N804" s="213" t="s">
        <v>44</v>
      </c>
      <c r="O804" s="85"/>
      <c r="P804" s="214">
        <f>O804*H804</f>
        <v>0</v>
      </c>
      <c r="Q804" s="214">
        <v>0.00034000000000000002</v>
      </c>
      <c r="R804" s="214">
        <f>Q804*H804</f>
        <v>0.0056779999999999999</v>
      </c>
      <c r="S804" s="214">
        <v>0</v>
      </c>
      <c r="T804" s="215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16" t="s">
        <v>125</v>
      </c>
      <c r="AT804" s="216" t="s">
        <v>120</v>
      </c>
      <c r="AU804" s="216" t="s">
        <v>83</v>
      </c>
      <c r="AY804" s="18" t="s">
        <v>117</v>
      </c>
      <c r="BE804" s="217">
        <f>IF(N804="základní",J804,0)</f>
        <v>0</v>
      </c>
      <c r="BF804" s="217">
        <f>IF(N804="snížená",J804,0)</f>
        <v>0</v>
      </c>
      <c r="BG804" s="217">
        <f>IF(N804="zákl. přenesená",J804,0)</f>
        <v>0</v>
      </c>
      <c r="BH804" s="217">
        <f>IF(N804="sníž. přenesená",J804,0)</f>
        <v>0</v>
      </c>
      <c r="BI804" s="217">
        <f>IF(N804="nulová",J804,0)</f>
        <v>0</v>
      </c>
      <c r="BJ804" s="18" t="s">
        <v>81</v>
      </c>
      <c r="BK804" s="217">
        <f>ROUND(I804*H804,2)</f>
        <v>0</v>
      </c>
      <c r="BL804" s="18" t="s">
        <v>125</v>
      </c>
      <c r="BM804" s="216" t="s">
        <v>1426</v>
      </c>
    </row>
    <row r="805" s="2" customFormat="1">
      <c r="A805" s="39"/>
      <c r="B805" s="40"/>
      <c r="C805" s="41"/>
      <c r="D805" s="218" t="s">
        <v>127</v>
      </c>
      <c r="E805" s="41"/>
      <c r="F805" s="219" t="s">
        <v>1427</v>
      </c>
      <c r="G805" s="41"/>
      <c r="H805" s="41"/>
      <c r="I805" s="220"/>
      <c r="J805" s="41"/>
      <c r="K805" s="41"/>
      <c r="L805" s="45"/>
      <c r="M805" s="221"/>
      <c r="N805" s="222"/>
      <c r="O805" s="85"/>
      <c r="P805" s="85"/>
      <c r="Q805" s="85"/>
      <c r="R805" s="85"/>
      <c r="S805" s="85"/>
      <c r="T805" s="86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T805" s="18" t="s">
        <v>127</v>
      </c>
      <c r="AU805" s="18" t="s">
        <v>83</v>
      </c>
    </row>
    <row r="806" s="2" customFormat="1">
      <c r="A806" s="39"/>
      <c r="B806" s="40"/>
      <c r="C806" s="41"/>
      <c r="D806" s="223" t="s">
        <v>129</v>
      </c>
      <c r="E806" s="41"/>
      <c r="F806" s="224" t="s">
        <v>1428</v>
      </c>
      <c r="G806" s="41"/>
      <c r="H806" s="41"/>
      <c r="I806" s="220"/>
      <c r="J806" s="41"/>
      <c r="K806" s="41"/>
      <c r="L806" s="45"/>
      <c r="M806" s="221"/>
      <c r="N806" s="222"/>
      <c r="O806" s="85"/>
      <c r="P806" s="85"/>
      <c r="Q806" s="85"/>
      <c r="R806" s="85"/>
      <c r="S806" s="85"/>
      <c r="T806" s="86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129</v>
      </c>
      <c r="AU806" s="18" t="s">
        <v>83</v>
      </c>
    </row>
    <row r="807" s="13" customFormat="1">
      <c r="A807" s="13"/>
      <c r="B807" s="225"/>
      <c r="C807" s="226"/>
      <c r="D807" s="218" t="s">
        <v>131</v>
      </c>
      <c r="E807" s="227" t="s">
        <v>19</v>
      </c>
      <c r="F807" s="228" t="s">
        <v>1429</v>
      </c>
      <c r="G807" s="226"/>
      <c r="H807" s="229">
        <v>16.699999999999999</v>
      </c>
      <c r="I807" s="230"/>
      <c r="J807" s="226"/>
      <c r="K807" s="226"/>
      <c r="L807" s="231"/>
      <c r="M807" s="232"/>
      <c r="N807" s="233"/>
      <c r="O807" s="233"/>
      <c r="P807" s="233"/>
      <c r="Q807" s="233"/>
      <c r="R807" s="233"/>
      <c r="S807" s="233"/>
      <c r="T807" s="23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5" t="s">
        <v>131</v>
      </c>
      <c r="AU807" s="235" t="s">
        <v>83</v>
      </c>
      <c r="AV807" s="13" t="s">
        <v>83</v>
      </c>
      <c r="AW807" s="13" t="s">
        <v>35</v>
      </c>
      <c r="AX807" s="13" t="s">
        <v>81</v>
      </c>
      <c r="AY807" s="235" t="s">
        <v>117</v>
      </c>
    </row>
    <row r="808" s="2" customFormat="1" ht="24.15" customHeight="1">
      <c r="A808" s="39"/>
      <c r="B808" s="40"/>
      <c r="C808" s="205" t="s">
        <v>1430</v>
      </c>
      <c r="D808" s="205" t="s">
        <v>120</v>
      </c>
      <c r="E808" s="206" t="s">
        <v>1431</v>
      </c>
      <c r="F808" s="207" t="s">
        <v>1432</v>
      </c>
      <c r="G808" s="208" t="s">
        <v>215</v>
      </c>
      <c r="H808" s="209">
        <v>50.399999999999999</v>
      </c>
      <c r="I808" s="210"/>
      <c r="J808" s="211">
        <f>ROUND(I808*H808,2)</f>
        <v>0</v>
      </c>
      <c r="K808" s="207" t="s">
        <v>124</v>
      </c>
      <c r="L808" s="45"/>
      <c r="M808" s="212" t="s">
        <v>19</v>
      </c>
      <c r="N808" s="213" t="s">
        <v>44</v>
      </c>
      <c r="O808" s="85"/>
      <c r="P808" s="214">
        <f>O808*H808</f>
        <v>0</v>
      </c>
      <c r="Q808" s="214">
        <v>0.00097999999999999997</v>
      </c>
      <c r="R808" s="214">
        <f>Q808*H808</f>
        <v>0.049391999999999998</v>
      </c>
      <c r="S808" s="214">
        <v>0</v>
      </c>
      <c r="T808" s="215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16" t="s">
        <v>125</v>
      </c>
      <c r="AT808" s="216" t="s">
        <v>120</v>
      </c>
      <c r="AU808" s="216" t="s">
        <v>83</v>
      </c>
      <c r="AY808" s="18" t="s">
        <v>117</v>
      </c>
      <c r="BE808" s="217">
        <f>IF(N808="základní",J808,0)</f>
        <v>0</v>
      </c>
      <c r="BF808" s="217">
        <f>IF(N808="snížená",J808,0)</f>
        <v>0</v>
      </c>
      <c r="BG808" s="217">
        <f>IF(N808="zákl. přenesená",J808,0)</f>
        <v>0</v>
      </c>
      <c r="BH808" s="217">
        <f>IF(N808="sníž. přenesená",J808,0)</f>
        <v>0</v>
      </c>
      <c r="BI808" s="217">
        <f>IF(N808="nulová",J808,0)</f>
        <v>0</v>
      </c>
      <c r="BJ808" s="18" t="s">
        <v>81</v>
      </c>
      <c r="BK808" s="217">
        <f>ROUND(I808*H808,2)</f>
        <v>0</v>
      </c>
      <c r="BL808" s="18" t="s">
        <v>125</v>
      </c>
      <c r="BM808" s="216" t="s">
        <v>1433</v>
      </c>
    </row>
    <row r="809" s="2" customFormat="1">
      <c r="A809" s="39"/>
      <c r="B809" s="40"/>
      <c r="C809" s="41"/>
      <c r="D809" s="218" t="s">
        <v>127</v>
      </c>
      <c r="E809" s="41"/>
      <c r="F809" s="219" t="s">
        <v>1434</v>
      </c>
      <c r="G809" s="41"/>
      <c r="H809" s="41"/>
      <c r="I809" s="220"/>
      <c r="J809" s="41"/>
      <c r="K809" s="41"/>
      <c r="L809" s="45"/>
      <c r="M809" s="221"/>
      <c r="N809" s="222"/>
      <c r="O809" s="85"/>
      <c r="P809" s="85"/>
      <c r="Q809" s="85"/>
      <c r="R809" s="85"/>
      <c r="S809" s="85"/>
      <c r="T809" s="86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127</v>
      </c>
      <c r="AU809" s="18" t="s">
        <v>83</v>
      </c>
    </row>
    <row r="810" s="2" customFormat="1">
      <c r="A810" s="39"/>
      <c r="B810" s="40"/>
      <c r="C810" s="41"/>
      <c r="D810" s="223" t="s">
        <v>129</v>
      </c>
      <c r="E810" s="41"/>
      <c r="F810" s="224" t="s">
        <v>1435</v>
      </c>
      <c r="G810" s="41"/>
      <c r="H810" s="41"/>
      <c r="I810" s="220"/>
      <c r="J810" s="41"/>
      <c r="K810" s="41"/>
      <c r="L810" s="45"/>
      <c r="M810" s="221"/>
      <c r="N810" s="222"/>
      <c r="O810" s="85"/>
      <c r="P810" s="85"/>
      <c r="Q810" s="85"/>
      <c r="R810" s="85"/>
      <c r="S810" s="85"/>
      <c r="T810" s="86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T810" s="18" t="s">
        <v>129</v>
      </c>
      <c r="AU810" s="18" t="s">
        <v>83</v>
      </c>
    </row>
    <row r="811" s="13" customFormat="1">
      <c r="A811" s="13"/>
      <c r="B811" s="225"/>
      <c r="C811" s="226"/>
      <c r="D811" s="218" t="s">
        <v>131</v>
      </c>
      <c r="E811" s="227" t="s">
        <v>19</v>
      </c>
      <c r="F811" s="228" t="s">
        <v>1436</v>
      </c>
      <c r="G811" s="226"/>
      <c r="H811" s="229">
        <v>27.5</v>
      </c>
      <c r="I811" s="230"/>
      <c r="J811" s="226"/>
      <c r="K811" s="226"/>
      <c r="L811" s="231"/>
      <c r="M811" s="232"/>
      <c r="N811" s="233"/>
      <c r="O811" s="233"/>
      <c r="P811" s="233"/>
      <c r="Q811" s="233"/>
      <c r="R811" s="233"/>
      <c r="S811" s="233"/>
      <c r="T811" s="234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5" t="s">
        <v>131</v>
      </c>
      <c r="AU811" s="235" t="s">
        <v>83</v>
      </c>
      <c r="AV811" s="13" t="s">
        <v>83</v>
      </c>
      <c r="AW811" s="13" t="s">
        <v>35</v>
      </c>
      <c r="AX811" s="13" t="s">
        <v>73</v>
      </c>
      <c r="AY811" s="235" t="s">
        <v>117</v>
      </c>
    </row>
    <row r="812" s="13" customFormat="1">
      <c r="A812" s="13"/>
      <c r="B812" s="225"/>
      <c r="C812" s="226"/>
      <c r="D812" s="218" t="s">
        <v>131</v>
      </c>
      <c r="E812" s="227" t="s">
        <v>19</v>
      </c>
      <c r="F812" s="228" t="s">
        <v>1437</v>
      </c>
      <c r="G812" s="226"/>
      <c r="H812" s="229">
        <v>22.899999999999999</v>
      </c>
      <c r="I812" s="230"/>
      <c r="J812" s="226"/>
      <c r="K812" s="226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131</v>
      </c>
      <c r="AU812" s="235" t="s">
        <v>83</v>
      </c>
      <c r="AV812" s="13" t="s">
        <v>83</v>
      </c>
      <c r="AW812" s="13" t="s">
        <v>35</v>
      </c>
      <c r="AX812" s="13" t="s">
        <v>73</v>
      </c>
      <c r="AY812" s="235" t="s">
        <v>117</v>
      </c>
    </row>
    <row r="813" s="14" customFormat="1">
      <c r="A813" s="14"/>
      <c r="B813" s="246"/>
      <c r="C813" s="247"/>
      <c r="D813" s="218" t="s">
        <v>131</v>
      </c>
      <c r="E813" s="248" t="s">
        <v>19</v>
      </c>
      <c r="F813" s="249" t="s">
        <v>356</v>
      </c>
      <c r="G813" s="247"/>
      <c r="H813" s="250">
        <v>50.399999999999999</v>
      </c>
      <c r="I813" s="251"/>
      <c r="J813" s="247"/>
      <c r="K813" s="247"/>
      <c r="L813" s="252"/>
      <c r="M813" s="253"/>
      <c r="N813" s="254"/>
      <c r="O813" s="254"/>
      <c r="P813" s="254"/>
      <c r="Q813" s="254"/>
      <c r="R813" s="254"/>
      <c r="S813" s="254"/>
      <c r="T813" s="25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6" t="s">
        <v>131</v>
      </c>
      <c r="AU813" s="256" t="s">
        <v>83</v>
      </c>
      <c r="AV813" s="14" t="s">
        <v>143</v>
      </c>
      <c r="AW813" s="14" t="s">
        <v>35</v>
      </c>
      <c r="AX813" s="14" t="s">
        <v>81</v>
      </c>
      <c r="AY813" s="256" t="s">
        <v>117</v>
      </c>
    </row>
    <row r="814" s="2" customFormat="1" ht="24.15" customHeight="1">
      <c r="A814" s="39"/>
      <c r="B814" s="40"/>
      <c r="C814" s="205" t="s">
        <v>1438</v>
      </c>
      <c r="D814" s="205" t="s">
        <v>120</v>
      </c>
      <c r="E814" s="206" t="s">
        <v>1439</v>
      </c>
      <c r="F814" s="207" t="s">
        <v>1440</v>
      </c>
      <c r="G814" s="208" t="s">
        <v>215</v>
      </c>
      <c r="H814" s="209">
        <v>4</v>
      </c>
      <c r="I814" s="210"/>
      <c r="J814" s="211">
        <f>ROUND(I814*H814,2)</f>
        <v>0</v>
      </c>
      <c r="K814" s="207" t="s">
        <v>124</v>
      </c>
      <c r="L814" s="45"/>
      <c r="M814" s="212" t="s">
        <v>19</v>
      </c>
      <c r="N814" s="213" t="s">
        <v>44</v>
      </c>
      <c r="O814" s="85"/>
      <c r="P814" s="214">
        <f>O814*H814</f>
        <v>0</v>
      </c>
      <c r="Q814" s="214">
        <v>0.0012600000000000001</v>
      </c>
      <c r="R814" s="214">
        <f>Q814*H814</f>
        <v>0.0050400000000000002</v>
      </c>
      <c r="S814" s="214">
        <v>0</v>
      </c>
      <c r="T814" s="215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16" t="s">
        <v>125</v>
      </c>
      <c r="AT814" s="216" t="s">
        <v>120</v>
      </c>
      <c r="AU814" s="216" t="s">
        <v>83</v>
      </c>
      <c r="AY814" s="18" t="s">
        <v>117</v>
      </c>
      <c r="BE814" s="217">
        <f>IF(N814="základní",J814,0)</f>
        <v>0</v>
      </c>
      <c r="BF814" s="217">
        <f>IF(N814="snížená",J814,0)</f>
        <v>0</v>
      </c>
      <c r="BG814" s="217">
        <f>IF(N814="zákl. přenesená",J814,0)</f>
        <v>0</v>
      </c>
      <c r="BH814" s="217">
        <f>IF(N814="sníž. přenesená",J814,0)</f>
        <v>0</v>
      </c>
      <c r="BI814" s="217">
        <f>IF(N814="nulová",J814,0)</f>
        <v>0</v>
      </c>
      <c r="BJ814" s="18" t="s">
        <v>81</v>
      </c>
      <c r="BK814" s="217">
        <f>ROUND(I814*H814,2)</f>
        <v>0</v>
      </c>
      <c r="BL814" s="18" t="s">
        <v>125</v>
      </c>
      <c r="BM814" s="216" t="s">
        <v>1441</v>
      </c>
    </row>
    <row r="815" s="2" customFormat="1">
      <c r="A815" s="39"/>
      <c r="B815" s="40"/>
      <c r="C815" s="41"/>
      <c r="D815" s="218" t="s">
        <v>127</v>
      </c>
      <c r="E815" s="41"/>
      <c r="F815" s="219" t="s">
        <v>1442</v>
      </c>
      <c r="G815" s="41"/>
      <c r="H815" s="41"/>
      <c r="I815" s="220"/>
      <c r="J815" s="41"/>
      <c r="K815" s="41"/>
      <c r="L815" s="45"/>
      <c r="M815" s="221"/>
      <c r="N815" s="222"/>
      <c r="O815" s="85"/>
      <c r="P815" s="85"/>
      <c r="Q815" s="85"/>
      <c r="R815" s="85"/>
      <c r="S815" s="85"/>
      <c r="T815" s="86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T815" s="18" t="s">
        <v>127</v>
      </c>
      <c r="AU815" s="18" t="s">
        <v>83</v>
      </c>
    </row>
    <row r="816" s="2" customFormat="1">
      <c r="A816" s="39"/>
      <c r="B816" s="40"/>
      <c r="C816" s="41"/>
      <c r="D816" s="223" t="s">
        <v>129</v>
      </c>
      <c r="E816" s="41"/>
      <c r="F816" s="224" t="s">
        <v>1443</v>
      </c>
      <c r="G816" s="41"/>
      <c r="H816" s="41"/>
      <c r="I816" s="220"/>
      <c r="J816" s="41"/>
      <c r="K816" s="41"/>
      <c r="L816" s="45"/>
      <c r="M816" s="221"/>
      <c r="N816" s="222"/>
      <c r="O816" s="85"/>
      <c r="P816" s="85"/>
      <c r="Q816" s="85"/>
      <c r="R816" s="85"/>
      <c r="S816" s="85"/>
      <c r="T816" s="86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T816" s="18" t="s">
        <v>129</v>
      </c>
      <c r="AU816" s="18" t="s">
        <v>83</v>
      </c>
    </row>
    <row r="817" s="2" customFormat="1" ht="37.8" customHeight="1">
      <c r="A817" s="39"/>
      <c r="B817" s="40"/>
      <c r="C817" s="205" t="s">
        <v>1444</v>
      </c>
      <c r="D817" s="205" t="s">
        <v>120</v>
      </c>
      <c r="E817" s="206" t="s">
        <v>1445</v>
      </c>
      <c r="F817" s="207" t="s">
        <v>1446</v>
      </c>
      <c r="G817" s="208" t="s">
        <v>215</v>
      </c>
      <c r="H817" s="209">
        <v>50.399999999999999</v>
      </c>
      <c r="I817" s="210"/>
      <c r="J817" s="211">
        <f>ROUND(I817*H817,2)</f>
        <v>0</v>
      </c>
      <c r="K817" s="207" t="s">
        <v>124</v>
      </c>
      <c r="L817" s="45"/>
      <c r="M817" s="212" t="s">
        <v>19</v>
      </c>
      <c r="N817" s="213" t="s">
        <v>44</v>
      </c>
      <c r="O817" s="85"/>
      <c r="P817" s="214">
        <f>O817*H817</f>
        <v>0</v>
      </c>
      <c r="Q817" s="214">
        <v>0.00024000000000000001</v>
      </c>
      <c r="R817" s="214">
        <f>Q817*H817</f>
        <v>0.012095999999999999</v>
      </c>
      <c r="S817" s="214">
        <v>0</v>
      </c>
      <c r="T817" s="215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16" t="s">
        <v>125</v>
      </c>
      <c r="AT817" s="216" t="s">
        <v>120</v>
      </c>
      <c r="AU817" s="216" t="s">
        <v>83</v>
      </c>
      <c r="AY817" s="18" t="s">
        <v>117</v>
      </c>
      <c r="BE817" s="217">
        <f>IF(N817="základní",J817,0)</f>
        <v>0</v>
      </c>
      <c r="BF817" s="217">
        <f>IF(N817="snížená",J817,0)</f>
        <v>0</v>
      </c>
      <c r="BG817" s="217">
        <f>IF(N817="zákl. přenesená",J817,0)</f>
        <v>0</v>
      </c>
      <c r="BH817" s="217">
        <f>IF(N817="sníž. přenesená",J817,0)</f>
        <v>0</v>
      </c>
      <c r="BI817" s="217">
        <f>IF(N817="nulová",J817,0)</f>
        <v>0</v>
      </c>
      <c r="BJ817" s="18" t="s">
        <v>81</v>
      </c>
      <c r="BK817" s="217">
        <f>ROUND(I817*H817,2)</f>
        <v>0</v>
      </c>
      <c r="BL817" s="18" t="s">
        <v>125</v>
      </c>
      <c r="BM817" s="216" t="s">
        <v>1447</v>
      </c>
    </row>
    <row r="818" s="2" customFormat="1">
      <c r="A818" s="39"/>
      <c r="B818" s="40"/>
      <c r="C818" s="41"/>
      <c r="D818" s="218" t="s">
        <v>127</v>
      </c>
      <c r="E818" s="41"/>
      <c r="F818" s="219" t="s">
        <v>258</v>
      </c>
      <c r="G818" s="41"/>
      <c r="H818" s="41"/>
      <c r="I818" s="220"/>
      <c r="J818" s="41"/>
      <c r="K818" s="41"/>
      <c r="L818" s="45"/>
      <c r="M818" s="221"/>
      <c r="N818" s="222"/>
      <c r="O818" s="85"/>
      <c r="P818" s="85"/>
      <c r="Q818" s="85"/>
      <c r="R818" s="85"/>
      <c r="S818" s="85"/>
      <c r="T818" s="86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T818" s="18" t="s">
        <v>127</v>
      </c>
      <c r="AU818" s="18" t="s">
        <v>83</v>
      </c>
    </row>
    <row r="819" s="2" customFormat="1">
      <c r="A819" s="39"/>
      <c r="B819" s="40"/>
      <c r="C819" s="41"/>
      <c r="D819" s="223" t="s">
        <v>129</v>
      </c>
      <c r="E819" s="41"/>
      <c r="F819" s="224" t="s">
        <v>1448</v>
      </c>
      <c r="G819" s="41"/>
      <c r="H819" s="41"/>
      <c r="I819" s="220"/>
      <c r="J819" s="41"/>
      <c r="K819" s="41"/>
      <c r="L819" s="45"/>
      <c r="M819" s="221"/>
      <c r="N819" s="222"/>
      <c r="O819" s="85"/>
      <c r="P819" s="85"/>
      <c r="Q819" s="85"/>
      <c r="R819" s="85"/>
      <c r="S819" s="85"/>
      <c r="T819" s="86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T819" s="18" t="s">
        <v>129</v>
      </c>
      <c r="AU819" s="18" t="s">
        <v>83</v>
      </c>
    </row>
    <row r="820" s="2" customFormat="1" ht="16.5" customHeight="1">
      <c r="A820" s="39"/>
      <c r="B820" s="40"/>
      <c r="C820" s="205" t="s">
        <v>1449</v>
      </c>
      <c r="D820" s="205" t="s">
        <v>120</v>
      </c>
      <c r="E820" s="206" t="s">
        <v>1450</v>
      </c>
      <c r="F820" s="207" t="s">
        <v>1451</v>
      </c>
      <c r="G820" s="208" t="s">
        <v>227</v>
      </c>
      <c r="H820" s="209">
        <v>9</v>
      </c>
      <c r="I820" s="210"/>
      <c r="J820" s="211">
        <f>ROUND(I820*H820,2)</f>
        <v>0</v>
      </c>
      <c r="K820" s="207" t="s">
        <v>124</v>
      </c>
      <c r="L820" s="45"/>
      <c r="M820" s="212" t="s">
        <v>19</v>
      </c>
      <c r="N820" s="213" t="s">
        <v>44</v>
      </c>
      <c r="O820" s="85"/>
      <c r="P820" s="214">
        <f>O820*H820</f>
        <v>0</v>
      </c>
      <c r="Q820" s="214">
        <v>0</v>
      </c>
      <c r="R820" s="214">
        <f>Q820*H820</f>
        <v>0</v>
      </c>
      <c r="S820" s="214">
        <v>0</v>
      </c>
      <c r="T820" s="215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16" t="s">
        <v>125</v>
      </c>
      <c r="AT820" s="216" t="s">
        <v>120</v>
      </c>
      <c r="AU820" s="216" t="s">
        <v>83</v>
      </c>
      <c r="AY820" s="18" t="s">
        <v>117</v>
      </c>
      <c r="BE820" s="217">
        <f>IF(N820="základní",J820,0)</f>
        <v>0</v>
      </c>
      <c r="BF820" s="217">
        <f>IF(N820="snížená",J820,0)</f>
        <v>0</v>
      </c>
      <c r="BG820" s="217">
        <f>IF(N820="zákl. přenesená",J820,0)</f>
        <v>0</v>
      </c>
      <c r="BH820" s="217">
        <f>IF(N820="sníž. přenesená",J820,0)</f>
        <v>0</v>
      </c>
      <c r="BI820" s="217">
        <f>IF(N820="nulová",J820,0)</f>
        <v>0</v>
      </c>
      <c r="BJ820" s="18" t="s">
        <v>81</v>
      </c>
      <c r="BK820" s="217">
        <f>ROUND(I820*H820,2)</f>
        <v>0</v>
      </c>
      <c r="BL820" s="18" t="s">
        <v>125</v>
      </c>
      <c r="BM820" s="216" t="s">
        <v>1452</v>
      </c>
    </row>
    <row r="821" s="2" customFormat="1">
      <c r="A821" s="39"/>
      <c r="B821" s="40"/>
      <c r="C821" s="41"/>
      <c r="D821" s="218" t="s">
        <v>127</v>
      </c>
      <c r="E821" s="41"/>
      <c r="F821" s="219" t="s">
        <v>1453</v>
      </c>
      <c r="G821" s="41"/>
      <c r="H821" s="41"/>
      <c r="I821" s="220"/>
      <c r="J821" s="41"/>
      <c r="K821" s="41"/>
      <c r="L821" s="45"/>
      <c r="M821" s="221"/>
      <c r="N821" s="222"/>
      <c r="O821" s="85"/>
      <c r="P821" s="85"/>
      <c r="Q821" s="85"/>
      <c r="R821" s="85"/>
      <c r="S821" s="85"/>
      <c r="T821" s="86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T821" s="18" t="s">
        <v>127</v>
      </c>
      <c r="AU821" s="18" t="s">
        <v>83</v>
      </c>
    </row>
    <row r="822" s="2" customFormat="1">
      <c r="A822" s="39"/>
      <c r="B822" s="40"/>
      <c r="C822" s="41"/>
      <c r="D822" s="223" t="s">
        <v>129</v>
      </c>
      <c r="E822" s="41"/>
      <c r="F822" s="224" t="s">
        <v>1454</v>
      </c>
      <c r="G822" s="41"/>
      <c r="H822" s="41"/>
      <c r="I822" s="220"/>
      <c r="J822" s="41"/>
      <c r="K822" s="41"/>
      <c r="L822" s="45"/>
      <c r="M822" s="221"/>
      <c r="N822" s="222"/>
      <c r="O822" s="85"/>
      <c r="P822" s="85"/>
      <c r="Q822" s="85"/>
      <c r="R822" s="85"/>
      <c r="S822" s="85"/>
      <c r="T822" s="86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129</v>
      </c>
      <c r="AU822" s="18" t="s">
        <v>83</v>
      </c>
    </row>
    <row r="823" s="2" customFormat="1" ht="16.5" customHeight="1">
      <c r="A823" s="39"/>
      <c r="B823" s="40"/>
      <c r="C823" s="205" t="s">
        <v>1455</v>
      </c>
      <c r="D823" s="205" t="s">
        <v>120</v>
      </c>
      <c r="E823" s="206" t="s">
        <v>1456</v>
      </c>
      <c r="F823" s="207" t="s">
        <v>1457</v>
      </c>
      <c r="G823" s="208" t="s">
        <v>227</v>
      </c>
      <c r="H823" s="209">
        <v>2</v>
      </c>
      <c r="I823" s="210"/>
      <c r="J823" s="211">
        <f>ROUND(I823*H823,2)</f>
        <v>0</v>
      </c>
      <c r="K823" s="207" t="s">
        <v>124</v>
      </c>
      <c r="L823" s="45"/>
      <c r="M823" s="212" t="s">
        <v>19</v>
      </c>
      <c r="N823" s="213" t="s">
        <v>44</v>
      </c>
      <c r="O823" s="85"/>
      <c r="P823" s="214">
        <f>O823*H823</f>
        <v>0</v>
      </c>
      <c r="Q823" s="214">
        <v>0.00095</v>
      </c>
      <c r="R823" s="214">
        <f>Q823*H823</f>
        <v>0.0019</v>
      </c>
      <c r="S823" s="214">
        <v>0</v>
      </c>
      <c r="T823" s="215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16" t="s">
        <v>125</v>
      </c>
      <c r="AT823" s="216" t="s">
        <v>120</v>
      </c>
      <c r="AU823" s="216" t="s">
        <v>83</v>
      </c>
      <c r="AY823" s="18" t="s">
        <v>117</v>
      </c>
      <c r="BE823" s="217">
        <f>IF(N823="základní",J823,0)</f>
        <v>0</v>
      </c>
      <c r="BF823" s="217">
        <f>IF(N823="snížená",J823,0)</f>
        <v>0</v>
      </c>
      <c r="BG823" s="217">
        <f>IF(N823="zákl. přenesená",J823,0)</f>
        <v>0</v>
      </c>
      <c r="BH823" s="217">
        <f>IF(N823="sníž. přenesená",J823,0)</f>
        <v>0</v>
      </c>
      <c r="BI823" s="217">
        <f>IF(N823="nulová",J823,0)</f>
        <v>0</v>
      </c>
      <c r="BJ823" s="18" t="s">
        <v>81</v>
      </c>
      <c r="BK823" s="217">
        <f>ROUND(I823*H823,2)</f>
        <v>0</v>
      </c>
      <c r="BL823" s="18" t="s">
        <v>125</v>
      </c>
      <c r="BM823" s="216" t="s">
        <v>1458</v>
      </c>
    </row>
    <row r="824" s="2" customFormat="1">
      <c r="A824" s="39"/>
      <c r="B824" s="40"/>
      <c r="C824" s="41"/>
      <c r="D824" s="218" t="s">
        <v>127</v>
      </c>
      <c r="E824" s="41"/>
      <c r="F824" s="219" t="s">
        <v>1459</v>
      </c>
      <c r="G824" s="41"/>
      <c r="H824" s="41"/>
      <c r="I824" s="220"/>
      <c r="J824" s="41"/>
      <c r="K824" s="41"/>
      <c r="L824" s="45"/>
      <c r="M824" s="221"/>
      <c r="N824" s="222"/>
      <c r="O824" s="85"/>
      <c r="P824" s="85"/>
      <c r="Q824" s="85"/>
      <c r="R824" s="85"/>
      <c r="S824" s="85"/>
      <c r="T824" s="86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18" t="s">
        <v>127</v>
      </c>
      <c r="AU824" s="18" t="s">
        <v>83</v>
      </c>
    </row>
    <row r="825" s="2" customFormat="1">
      <c r="A825" s="39"/>
      <c r="B825" s="40"/>
      <c r="C825" s="41"/>
      <c r="D825" s="223" t="s">
        <v>129</v>
      </c>
      <c r="E825" s="41"/>
      <c r="F825" s="224" t="s">
        <v>1460</v>
      </c>
      <c r="G825" s="41"/>
      <c r="H825" s="41"/>
      <c r="I825" s="220"/>
      <c r="J825" s="41"/>
      <c r="K825" s="41"/>
      <c r="L825" s="45"/>
      <c r="M825" s="221"/>
      <c r="N825" s="222"/>
      <c r="O825" s="85"/>
      <c r="P825" s="85"/>
      <c r="Q825" s="85"/>
      <c r="R825" s="85"/>
      <c r="S825" s="85"/>
      <c r="T825" s="86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T825" s="18" t="s">
        <v>129</v>
      </c>
      <c r="AU825" s="18" t="s">
        <v>83</v>
      </c>
    </row>
    <row r="826" s="2" customFormat="1" ht="24.15" customHeight="1">
      <c r="A826" s="39"/>
      <c r="B826" s="40"/>
      <c r="C826" s="205" t="s">
        <v>1461</v>
      </c>
      <c r="D826" s="205" t="s">
        <v>120</v>
      </c>
      <c r="E826" s="206" t="s">
        <v>1462</v>
      </c>
      <c r="F826" s="207" t="s">
        <v>1463</v>
      </c>
      <c r="G826" s="208" t="s">
        <v>215</v>
      </c>
      <c r="H826" s="209">
        <v>50.399999999999999</v>
      </c>
      <c r="I826" s="210"/>
      <c r="J826" s="211">
        <f>ROUND(I826*H826,2)</f>
        <v>0</v>
      </c>
      <c r="K826" s="207" t="s">
        <v>124</v>
      </c>
      <c r="L826" s="45"/>
      <c r="M826" s="212" t="s">
        <v>19</v>
      </c>
      <c r="N826" s="213" t="s">
        <v>44</v>
      </c>
      <c r="O826" s="85"/>
      <c r="P826" s="214">
        <f>O826*H826</f>
        <v>0</v>
      </c>
      <c r="Q826" s="214">
        <v>0.00019000000000000001</v>
      </c>
      <c r="R826" s="214">
        <f>Q826*H826</f>
        <v>0.0095759999999999994</v>
      </c>
      <c r="S826" s="214">
        <v>0</v>
      </c>
      <c r="T826" s="215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16" t="s">
        <v>125</v>
      </c>
      <c r="AT826" s="216" t="s">
        <v>120</v>
      </c>
      <c r="AU826" s="216" t="s">
        <v>83</v>
      </c>
      <c r="AY826" s="18" t="s">
        <v>117</v>
      </c>
      <c r="BE826" s="217">
        <f>IF(N826="základní",J826,0)</f>
        <v>0</v>
      </c>
      <c r="BF826" s="217">
        <f>IF(N826="snížená",J826,0)</f>
        <v>0</v>
      </c>
      <c r="BG826" s="217">
        <f>IF(N826="zákl. přenesená",J826,0)</f>
        <v>0</v>
      </c>
      <c r="BH826" s="217">
        <f>IF(N826="sníž. přenesená",J826,0)</f>
        <v>0</v>
      </c>
      <c r="BI826" s="217">
        <f>IF(N826="nulová",J826,0)</f>
        <v>0</v>
      </c>
      <c r="BJ826" s="18" t="s">
        <v>81</v>
      </c>
      <c r="BK826" s="217">
        <f>ROUND(I826*H826,2)</f>
        <v>0</v>
      </c>
      <c r="BL826" s="18" t="s">
        <v>125</v>
      </c>
      <c r="BM826" s="216" t="s">
        <v>1464</v>
      </c>
    </row>
    <row r="827" s="2" customFormat="1">
      <c r="A827" s="39"/>
      <c r="B827" s="40"/>
      <c r="C827" s="41"/>
      <c r="D827" s="218" t="s">
        <v>127</v>
      </c>
      <c r="E827" s="41"/>
      <c r="F827" s="219" t="s">
        <v>1465</v>
      </c>
      <c r="G827" s="41"/>
      <c r="H827" s="41"/>
      <c r="I827" s="220"/>
      <c r="J827" s="41"/>
      <c r="K827" s="41"/>
      <c r="L827" s="45"/>
      <c r="M827" s="221"/>
      <c r="N827" s="222"/>
      <c r="O827" s="85"/>
      <c r="P827" s="85"/>
      <c r="Q827" s="85"/>
      <c r="R827" s="85"/>
      <c r="S827" s="85"/>
      <c r="T827" s="86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T827" s="18" t="s">
        <v>127</v>
      </c>
      <c r="AU827" s="18" t="s">
        <v>83</v>
      </c>
    </row>
    <row r="828" s="2" customFormat="1">
      <c r="A828" s="39"/>
      <c r="B828" s="40"/>
      <c r="C828" s="41"/>
      <c r="D828" s="223" t="s">
        <v>129</v>
      </c>
      <c r="E828" s="41"/>
      <c r="F828" s="224" t="s">
        <v>1466</v>
      </c>
      <c r="G828" s="41"/>
      <c r="H828" s="41"/>
      <c r="I828" s="220"/>
      <c r="J828" s="41"/>
      <c r="K828" s="41"/>
      <c r="L828" s="45"/>
      <c r="M828" s="221"/>
      <c r="N828" s="222"/>
      <c r="O828" s="85"/>
      <c r="P828" s="85"/>
      <c r="Q828" s="85"/>
      <c r="R828" s="85"/>
      <c r="S828" s="85"/>
      <c r="T828" s="86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18" t="s">
        <v>129</v>
      </c>
      <c r="AU828" s="18" t="s">
        <v>83</v>
      </c>
    </row>
    <row r="829" s="2" customFormat="1" ht="24.15" customHeight="1">
      <c r="A829" s="39"/>
      <c r="B829" s="40"/>
      <c r="C829" s="205" t="s">
        <v>1467</v>
      </c>
      <c r="D829" s="205" t="s">
        <v>120</v>
      </c>
      <c r="E829" s="206" t="s">
        <v>1468</v>
      </c>
      <c r="F829" s="207" t="s">
        <v>1469</v>
      </c>
      <c r="G829" s="208" t="s">
        <v>156</v>
      </c>
      <c r="H829" s="209">
        <v>0.084000000000000005</v>
      </c>
      <c r="I829" s="210"/>
      <c r="J829" s="211">
        <f>ROUND(I829*H829,2)</f>
        <v>0</v>
      </c>
      <c r="K829" s="207" t="s">
        <v>124</v>
      </c>
      <c r="L829" s="45"/>
      <c r="M829" s="212" t="s">
        <v>19</v>
      </c>
      <c r="N829" s="213" t="s">
        <v>44</v>
      </c>
      <c r="O829" s="85"/>
      <c r="P829" s="214">
        <f>O829*H829</f>
        <v>0</v>
      </c>
      <c r="Q829" s="214">
        <v>0</v>
      </c>
      <c r="R829" s="214">
        <f>Q829*H829</f>
        <v>0</v>
      </c>
      <c r="S829" s="214">
        <v>0</v>
      </c>
      <c r="T829" s="215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16" t="s">
        <v>125</v>
      </c>
      <c r="AT829" s="216" t="s">
        <v>120</v>
      </c>
      <c r="AU829" s="216" t="s">
        <v>83</v>
      </c>
      <c r="AY829" s="18" t="s">
        <v>117</v>
      </c>
      <c r="BE829" s="217">
        <f>IF(N829="základní",J829,0)</f>
        <v>0</v>
      </c>
      <c r="BF829" s="217">
        <f>IF(N829="snížená",J829,0)</f>
        <v>0</v>
      </c>
      <c r="BG829" s="217">
        <f>IF(N829="zákl. přenesená",J829,0)</f>
        <v>0</v>
      </c>
      <c r="BH829" s="217">
        <f>IF(N829="sníž. přenesená",J829,0)</f>
        <v>0</v>
      </c>
      <c r="BI829" s="217">
        <f>IF(N829="nulová",J829,0)</f>
        <v>0</v>
      </c>
      <c r="BJ829" s="18" t="s">
        <v>81</v>
      </c>
      <c r="BK829" s="217">
        <f>ROUND(I829*H829,2)</f>
        <v>0</v>
      </c>
      <c r="BL829" s="18" t="s">
        <v>125</v>
      </c>
      <c r="BM829" s="216" t="s">
        <v>1470</v>
      </c>
    </row>
    <row r="830" s="2" customFormat="1">
      <c r="A830" s="39"/>
      <c r="B830" s="40"/>
      <c r="C830" s="41"/>
      <c r="D830" s="218" t="s">
        <v>127</v>
      </c>
      <c r="E830" s="41"/>
      <c r="F830" s="219" t="s">
        <v>1471</v>
      </c>
      <c r="G830" s="41"/>
      <c r="H830" s="41"/>
      <c r="I830" s="220"/>
      <c r="J830" s="41"/>
      <c r="K830" s="41"/>
      <c r="L830" s="45"/>
      <c r="M830" s="221"/>
      <c r="N830" s="222"/>
      <c r="O830" s="85"/>
      <c r="P830" s="85"/>
      <c r="Q830" s="85"/>
      <c r="R830" s="85"/>
      <c r="S830" s="85"/>
      <c r="T830" s="86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T830" s="18" t="s">
        <v>127</v>
      </c>
      <c r="AU830" s="18" t="s">
        <v>83</v>
      </c>
    </row>
    <row r="831" s="2" customFormat="1">
      <c r="A831" s="39"/>
      <c r="B831" s="40"/>
      <c r="C831" s="41"/>
      <c r="D831" s="223" t="s">
        <v>129</v>
      </c>
      <c r="E831" s="41"/>
      <c r="F831" s="224" t="s">
        <v>1472</v>
      </c>
      <c r="G831" s="41"/>
      <c r="H831" s="41"/>
      <c r="I831" s="220"/>
      <c r="J831" s="41"/>
      <c r="K831" s="41"/>
      <c r="L831" s="45"/>
      <c r="M831" s="221"/>
      <c r="N831" s="222"/>
      <c r="O831" s="85"/>
      <c r="P831" s="85"/>
      <c r="Q831" s="85"/>
      <c r="R831" s="85"/>
      <c r="S831" s="85"/>
      <c r="T831" s="86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T831" s="18" t="s">
        <v>129</v>
      </c>
      <c r="AU831" s="18" t="s">
        <v>83</v>
      </c>
    </row>
    <row r="832" s="12" customFormat="1" ht="22.8" customHeight="1">
      <c r="A832" s="12"/>
      <c r="B832" s="189"/>
      <c r="C832" s="190"/>
      <c r="D832" s="191" t="s">
        <v>72</v>
      </c>
      <c r="E832" s="203" t="s">
        <v>1473</v>
      </c>
      <c r="F832" s="203" t="s">
        <v>1474</v>
      </c>
      <c r="G832" s="190"/>
      <c r="H832" s="190"/>
      <c r="I832" s="193"/>
      <c r="J832" s="204">
        <f>BK832</f>
        <v>0</v>
      </c>
      <c r="K832" s="190"/>
      <c r="L832" s="195"/>
      <c r="M832" s="196"/>
      <c r="N832" s="197"/>
      <c r="O832" s="197"/>
      <c r="P832" s="198">
        <f>SUM(P833:P899)</f>
        <v>0</v>
      </c>
      <c r="Q832" s="197"/>
      <c r="R832" s="198">
        <f>SUM(R833:R899)</f>
        <v>0.21634000000000003</v>
      </c>
      <c r="S832" s="197"/>
      <c r="T832" s="199">
        <f>SUM(T833:T899)</f>
        <v>0</v>
      </c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R832" s="200" t="s">
        <v>83</v>
      </c>
      <c r="AT832" s="201" t="s">
        <v>72</v>
      </c>
      <c r="AU832" s="201" t="s">
        <v>81</v>
      </c>
      <c r="AY832" s="200" t="s">
        <v>117</v>
      </c>
      <c r="BK832" s="202">
        <f>SUM(BK833:BK899)</f>
        <v>0</v>
      </c>
    </row>
    <row r="833" s="2" customFormat="1" ht="16.5" customHeight="1">
      <c r="A833" s="39"/>
      <c r="B833" s="40"/>
      <c r="C833" s="205" t="s">
        <v>1475</v>
      </c>
      <c r="D833" s="205" t="s">
        <v>120</v>
      </c>
      <c r="E833" s="206" t="s">
        <v>1476</v>
      </c>
      <c r="F833" s="207" t="s">
        <v>1477</v>
      </c>
      <c r="G833" s="208" t="s">
        <v>227</v>
      </c>
      <c r="H833" s="209">
        <v>3</v>
      </c>
      <c r="I833" s="210"/>
      <c r="J833" s="211">
        <f>ROUND(I833*H833,2)</f>
        <v>0</v>
      </c>
      <c r="K833" s="207" t="s">
        <v>124</v>
      </c>
      <c r="L833" s="45"/>
      <c r="M833" s="212" t="s">
        <v>19</v>
      </c>
      <c r="N833" s="213" t="s">
        <v>44</v>
      </c>
      <c r="O833" s="85"/>
      <c r="P833" s="214">
        <f>O833*H833</f>
        <v>0</v>
      </c>
      <c r="Q833" s="214">
        <v>0.00055000000000000003</v>
      </c>
      <c r="R833" s="214">
        <f>Q833*H833</f>
        <v>0.00165</v>
      </c>
      <c r="S833" s="214">
        <v>0</v>
      </c>
      <c r="T833" s="215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16" t="s">
        <v>125</v>
      </c>
      <c r="AT833" s="216" t="s">
        <v>120</v>
      </c>
      <c r="AU833" s="216" t="s">
        <v>83</v>
      </c>
      <c r="AY833" s="18" t="s">
        <v>117</v>
      </c>
      <c r="BE833" s="217">
        <f>IF(N833="základní",J833,0)</f>
        <v>0</v>
      </c>
      <c r="BF833" s="217">
        <f>IF(N833="snížená",J833,0)</f>
        <v>0</v>
      </c>
      <c r="BG833" s="217">
        <f>IF(N833="zákl. přenesená",J833,0)</f>
        <v>0</v>
      </c>
      <c r="BH833" s="217">
        <f>IF(N833="sníž. přenesená",J833,0)</f>
        <v>0</v>
      </c>
      <c r="BI833" s="217">
        <f>IF(N833="nulová",J833,0)</f>
        <v>0</v>
      </c>
      <c r="BJ833" s="18" t="s">
        <v>81</v>
      </c>
      <c r="BK833" s="217">
        <f>ROUND(I833*H833,2)</f>
        <v>0</v>
      </c>
      <c r="BL833" s="18" t="s">
        <v>125</v>
      </c>
      <c r="BM833" s="216" t="s">
        <v>1478</v>
      </c>
    </row>
    <row r="834" s="2" customFormat="1">
      <c r="A834" s="39"/>
      <c r="B834" s="40"/>
      <c r="C834" s="41"/>
      <c r="D834" s="218" t="s">
        <v>127</v>
      </c>
      <c r="E834" s="41"/>
      <c r="F834" s="219" t="s">
        <v>1479</v>
      </c>
      <c r="G834" s="41"/>
      <c r="H834" s="41"/>
      <c r="I834" s="220"/>
      <c r="J834" s="41"/>
      <c r="K834" s="41"/>
      <c r="L834" s="45"/>
      <c r="M834" s="221"/>
      <c r="N834" s="222"/>
      <c r="O834" s="85"/>
      <c r="P834" s="85"/>
      <c r="Q834" s="85"/>
      <c r="R834" s="85"/>
      <c r="S834" s="85"/>
      <c r="T834" s="86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127</v>
      </c>
      <c r="AU834" s="18" t="s">
        <v>83</v>
      </c>
    </row>
    <row r="835" s="2" customFormat="1">
      <c r="A835" s="39"/>
      <c r="B835" s="40"/>
      <c r="C835" s="41"/>
      <c r="D835" s="223" t="s">
        <v>129</v>
      </c>
      <c r="E835" s="41"/>
      <c r="F835" s="224" t="s">
        <v>1480</v>
      </c>
      <c r="G835" s="41"/>
      <c r="H835" s="41"/>
      <c r="I835" s="220"/>
      <c r="J835" s="41"/>
      <c r="K835" s="41"/>
      <c r="L835" s="45"/>
      <c r="M835" s="221"/>
      <c r="N835" s="222"/>
      <c r="O835" s="85"/>
      <c r="P835" s="85"/>
      <c r="Q835" s="85"/>
      <c r="R835" s="85"/>
      <c r="S835" s="85"/>
      <c r="T835" s="86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T835" s="18" t="s">
        <v>129</v>
      </c>
      <c r="AU835" s="18" t="s">
        <v>83</v>
      </c>
    </row>
    <row r="836" s="2" customFormat="1" ht="24.15" customHeight="1">
      <c r="A836" s="39"/>
      <c r="B836" s="40"/>
      <c r="C836" s="236" t="s">
        <v>1481</v>
      </c>
      <c r="D836" s="236" t="s">
        <v>133</v>
      </c>
      <c r="E836" s="237" t="s">
        <v>1482</v>
      </c>
      <c r="F836" s="238" t="s">
        <v>1483</v>
      </c>
      <c r="G836" s="239" t="s">
        <v>227</v>
      </c>
      <c r="H836" s="240">
        <v>2</v>
      </c>
      <c r="I836" s="241"/>
      <c r="J836" s="242">
        <f>ROUND(I836*H836,2)</f>
        <v>0</v>
      </c>
      <c r="K836" s="238" t="s">
        <v>19</v>
      </c>
      <c r="L836" s="243"/>
      <c r="M836" s="244" t="s">
        <v>19</v>
      </c>
      <c r="N836" s="245" t="s">
        <v>44</v>
      </c>
      <c r="O836" s="85"/>
      <c r="P836" s="214">
        <f>O836*H836</f>
        <v>0</v>
      </c>
      <c r="Q836" s="214">
        <v>0.029700000000000001</v>
      </c>
      <c r="R836" s="214">
        <f>Q836*H836</f>
        <v>0.059400000000000001</v>
      </c>
      <c r="S836" s="214">
        <v>0</v>
      </c>
      <c r="T836" s="215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16" t="s">
        <v>136</v>
      </c>
      <c r="AT836" s="216" t="s">
        <v>133</v>
      </c>
      <c r="AU836" s="216" t="s">
        <v>83</v>
      </c>
      <c r="AY836" s="18" t="s">
        <v>117</v>
      </c>
      <c r="BE836" s="217">
        <f>IF(N836="základní",J836,0)</f>
        <v>0</v>
      </c>
      <c r="BF836" s="217">
        <f>IF(N836="snížená",J836,0)</f>
        <v>0</v>
      </c>
      <c r="BG836" s="217">
        <f>IF(N836="zákl. přenesená",J836,0)</f>
        <v>0</v>
      </c>
      <c r="BH836" s="217">
        <f>IF(N836="sníž. přenesená",J836,0)</f>
        <v>0</v>
      </c>
      <c r="BI836" s="217">
        <f>IF(N836="nulová",J836,0)</f>
        <v>0</v>
      </c>
      <c r="BJ836" s="18" t="s">
        <v>81</v>
      </c>
      <c r="BK836" s="217">
        <f>ROUND(I836*H836,2)</f>
        <v>0</v>
      </c>
      <c r="BL836" s="18" t="s">
        <v>125</v>
      </c>
      <c r="BM836" s="216" t="s">
        <v>1484</v>
      </c>
    </row>
    <row r="837" s="2" customFormat="1">
      <c r="A837" s="39"/>
      <c r="B837" s="40"/>
      <c r="C837" s="41"/>
      <c r="D837" s="218" t="s">
        <v>127</v>
      </c>
      <c r="E837" s="41"/>
      <c r="F837" s="219" t="s">
        <v>1483</v>
      </c>
      <c r="G837" s="41"/>
      <c r="H837" s="41"/>
      <c r="I837" s="220"/>
      <c r="J837" s="41"/>
      <c r="K837" s="41"/>
      <c r="L837" s="45"/>
      <c r="M837" s="221"/>
      <c r="N837" s="222"/>
      <c r="O837" s="85"/>
      <c r="P837" s="85"/>
      <c r="Q837" s="85"/>
      <c r="R837" s="85"/>
      <c r="S837" s="85"/>
      <c r="T837" s="86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127</v>
      </c>
      <c r="AU837" s="18" t="s">
        <v>83</v>
      </c>
    </row>
    <row r="838" s="2" customFormat="1" ht="24.15" customHeight="1">
      <c r="A838" s="39"/>
      <c r="B838" s="40"/>
      <c r="C838" s="236" t="s">
        <v>1485</v>
      </c>
      <c r="D838" s="236" t="s">
        <v>133</v>
      </c>
      <c r="E838" s="237" t="s">
        <v>1486</v>
      </c>
      <c r="F838" s="238" t="s">
        <v>1487</v>
      </c>
      <c r="G838" s="239" t="s">
        <v>227</v>
      </c>
      <c r="H838" s="240">
        <v>1</v>
      </c>
      <c r="I838" s="241"/>
      <c r="J838" s="242">
        <f>ROUND(I838*H838,2)</f>
        <v>0</v>
      </c>
      <c r="K838" s="238" t="s">
        <v>124</v>
      </c>
      <c r="L838" s="243"/>
      <c r="M838" s="244" t="s">
        <v>19</v>
      </c>
      <c r="N838" s="245" t="s">
        <v>44</v>
      </c>
      <c r="O838" s="85"/>
      <c r="P838" s="214">
        <f>O838*H838</f>
        <v>0</v>
      </c>
      <c r="Q838" s="214">
        <v>0.025999999999999999</v>
      </c>
      <c r="R838" s="214">
        <f>Q838*H838</f>
        <v>0.025999999999999999</v>
      </c>
      <c r="S838" s="214">
        <v>0</v>
      </c>
      <c r="T838" s="215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16" t="s">
        <v>136</v>
      </c>
      <c r="AT838" s="216" t="s">
        <v>133</v>
      </c>
      <c r="AU838" s="216" t="s">
        <v>83</v>
      </c>
      <c r="AY838" s="18" t="s">
        <v>117</v>
      </c>
      <c r="BE838" s="217">
        <f>IF(N838="základní",J838,0)</f>
        <v>0</v>
      </c>
      <c r="BF838" s="217">
        <f>IF(N838="snížená",J838,0)</f>
        <v>0</v>
      </c>
      <c r="BG838" s="217">
        <f>IF(N838="zákl. přenesená",J838,0)</f>
        <v>0</v>
      </c>
      <c r="BH838" s="217">
        <f>IF(N838="sníž. přenesená",J838,0)</f>
        <v>0</v>
      </c>
      <c r="BI838" s="217">
        <f>IF(N838="nulová",J838,0)</f>
        <v>0</v>
      </c>
      <c r="BJ838" s="18" t="s">
        <v>81</v>
      </c>
      <c r="BK838" s="217">
        <f>ROUND(I838*H838,2)</f>
        <v>0</v>
      </c>
      <c r="BL838" s="18" t="s">
        <v>125</v>
      </c>
      <c r="BM838" s="216" t="s">
        <v>1488</v>
      </c>
    </row>
    <row r="839" s="2" customFormat="1">
      <c r="A839" s="39"/>
      <c r="B839" s="40"/>
      <c r="C839" s="41"/>
      <c r="D839" s="218" t="s">
        <v>127</v>
      </c>
      <c r="E839" s="41"/>
      <c r="F839" s="219" t="s">
        <v>1487</v>
      </c>
      <c r="G839" s="41"/>
      <c r="H839" s="41"/>
      <c r="I839" s="220"/>
      <c r="J839" s="41"/>
      <c r="K839" s="41"/>
      <c r="L839" s="45"/>
      <c r="M839" s="221"/>
      <c r="N839" s="222"/>
      <c r="O839" s="85"/>
      <c r="P839" s="85"/>
      <c r="Q839" s="85"/>
      <c r="R839" s="85"/>
      <c r="S839" s="85"/>
      <c r="T839" s="86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T839" s="18" t="s">
        <v>127</v>
      </c>
      <c r="AU839" s="18" t="s">
        <v>83</v>
      </c>
    </row>
    <row r="840" s="2" customFormat="1" ht="37.8" customHeight="1">
      <c r="A840" s="39"/>
      <c r="B840" s="40"/>
      <c r="C840" s="236" t="s">
        <v>1489</v>
      </c>
      <c r="D840" s="236" t="s">
        <v>133</v>
      </c>
      <c r="E840" s="237" t="s">
        <v>1490</v>
      </c>
      <c r="F840" s="238" t="s">
        <v>1491</v>
      </c>
      <c r="G840" s="239" t="s">
        <v>227</v>
      </c>
      <c r="H840" s="240">
        <v>1</v>
      </c>
      <c r="I840" s="241"/>
      <c r="J840" s="242">
        <f>ROUND(I840*H840,2)</f>
        <v>0</v>
      </c>
      <c r="K840" s="238" t="s">
        <v>124</v>
      </c>
      <c r="L840" s="243"/>
      <c r="M840" s="244" t="s">
        <v>19</v>
      </c>
      <c r="N840" s="245" t="s">
        <v>44</v>
      </c>
      <c r="O840" s="85"/>
      <c r="P840" s="214">
        <f>O840*H840</f>
        <v>0</v>
      </c>
      <c r="Q840" s="214">
        <v>0.0118</v>
      </c>
      <c r="R840" s="214">
        <f>Q840*H840</f>
        <v>0.0118</v>
      </c>
      <c r="S840" s="214">
        <v>0</v>
      </c>
      <c r="T840" s="215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16" t="s">
        <v>136</v>
      </c>
      <c r="AT840" s="216" t="s">
        <v>133</v>
      </c>
      <c r="AU840" s="216" t="s">
        <v>83</v>
      </c>
      <c r="AY840" s="18" t="s">
        <v>117</v>
      </c>
      <c r="BE840" s="217">
        <f>IF(N840="základní",J840,0)</f>
        <v>0</v>
      </c>
      <c r="BF840" s="217">
        <f>IF(N840="snížená",J840,0)</f>
        <v>0</v>
      </c>
      <c r="BG840" s="217">
        <f>IF(N840="zákl. přenesená",J840,0)</f>
        <v>0</v>
      </c>
      <c r="BH840" s="217">
        <f>IF(N840="sníž. přenesená",J840,0)</f>
        <v>0</v>
      </c>
      <c r="BI840" s="217">
        <f>IF(N840="nulová",J840,0)</f>
        <v>0</v>
      </c>
      <c r="BJ840" s="18" t="s">
        <v>81</v>
      </c>
      <c r="BK840" s="217">
        <f>ROUND(I840*H840,2)</f>
        <v>0</v>
      </c>
      <c r="BL840" s="18" t="s">
        <v>125</v>
      </c>
      <c r="BM840" s="216" t="s">
        <v>1492</v>
      </c>
    </row>
    <row r="841" s="2" customFormat="1">
      <c r="A841" s="39"/>
      <c r="B841" s="40"/>
      <c r="C841" s="41"/>
      <c r="D841" s="218" t="s">
        <v>127</v>
      </c>
      <c r="E841" s="41"/>
      <c r="F841" s="219" t="s">
        <v>1491</v>
      </c>
      <c r="G841" s="41"/>
      <c r="H841" s="41"/>
      <c r="I841" s="220"/>
      <c r="J841" s="41"/>
      <c r="K841" s="41"/>
      <c r="L841" s="45"/>
      <c r="M841" s="221"/>
      <c r="N841" s="222"/>
      <c r="O841" s="85"/>
      <c r="P841" s="85"/>
      <c r="Q841" s="85"/>
      <c r="R841" s="85"/>
      <c r="S841" s="85"/>
      <c r="T841" s="86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T841" s="18" t="s">
        <v>127</v>
      </c>
      <c r="AU841" s="18" t="s">
        <v>83</v>
      </c>
    </row>
    <row r="842" s="2" customFormat="1" ht="16.5" customHeight="1">
      <c r="A842" s="39"/>
      <c r="B842" s="40"/>
      <c r="C842" s="236" t="s">
        <v>1493</v>
      </c>
      <c r="D842" s="236" t="s">
        <v>133</v>
      </c>
      <c r="E842" s="237" t="s">
        <v>1494</v>
      </c>
      <c r="F842" s="238" t="s">
        <v>1495</v>
      </c>
      <c r="G842" s="239" t="s">
        <v>227</v>
      </c>
      <c r="H842" s="240">
        <v>3</v>
      </c>
      <c r="I842" s="241"/>
      <c r="J842" s="242">
        <f>ROUND(I842*H842,2)</f>
        <v>0</v>
      </c>
      <c r="K842" s="238" t="s">
        <v>124</v>
      </c>
      <c r="L842" s="243"/>
      <c r="M842" s="244" t="s">
        <v>19</v>
      </c>
      <c r="N842" s="245" t="s">
        <v>44</v>
      </c>
      <c r="O842" s="85"/>
      <c r="P842" s="214">
        <f>O842*H842</f>
        <v>0</v>
      </c>
      <c r="Q842" s="214">
        <v>0.0012800000000000001</v>
      </c>
      <c r="R842" s="214">
        <f>Q842*H842</f>
        <v>0.0038400000000000005</v>
      </c>
      <c r="S842" s="214">
        <v>0</v>
      </c>
      <c r="T842" s="215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16" t="s">
        <v>136</v>
      </c>
      <c r="AT842" s="216" t="s">
        <v>133</v>
      </c>
      <c r="AU842" s="216" t="s">
        <v>83</v>
      </c>
      <c r="AY842" s="18" t="s">
        <v>117</v>
      </c>
      <c r="BE842" s="217">
        <f>IF(N842="základní",J842,0)</f>
        <v>0</v>
      </c>
      <c r="BF842" s="217">
        <f>IF(N842="snížená",J842,0)</f>
        <v>0</v>
      </c>
      <c r="BG842" s="217">
        <f>IF(N842="zákl. přenesená",J842,0)</f>
        <v>0</v>
      </c>
      <c r="BH842" s="217">
        <f>IF(N842="sníž. přenesená",J842,0)</f>
        <v>0</v>
      </c>
      <c r="BI842" s="217">
        <f>IF(N842="nulová",J842,0)</f>
        <v>0</v>
      </c>
      <c r="BJ842" s="18" t="s">
        <v>81</v>
      </c>
      <c r="BK842" s="217">
        <f>ROUND(I842*H842,2)</f>
        <v>0</v>
      </c>
      <c r="BL842" s="18" t="s">
        <v>125</v>
      </c>
      <c r="BM842" s="216" t="s">
        <v>1496</v>
      </c>
    </row>
    <row r="843" s="2" customFormat="1">
      <c r="A843" s="39"/>
      <c r="B843" s="40"/>
      <c r="C843" s="41"/>
      <c r="D843" s="218" t="s">
        <v>127</v>
      </c>
      <c r="E843" s="41"/>
      <c r="F843" s="219" t="s">
        <v>1495</v>
      </c>
      <c r="G843" s="41"/>
      <c r="H843" s="41"/>
      <c r="I843" s="220"/>
      <c r="J843" s="41"/>
      <c r="K843" s="41"/>
      <c r="L843" s="45"/>
      <c r="M843" s="221"/>
      <c r="N843" s="222"/>
      <c r="O843" s="85"/>
      <c r="P843" s="85"/>
      <c r="Q843" s="85"/>
      <c r="R843" s="85"/>
      <c r="S843" s="85"/>
      <c r="T843" s="86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18" t="s">
        <v>127</v>
      </c>
      <c r="AU843" s="18" t="s">
        <v>83</v>
      </c>
    </row>
    <row r="844" s="2" customFormat="1" ht="24.15" customHeight="1">
      <c r="A844" s="39"/>
      <c r="B844" s="40"/>
      <c r="C844" s="205" t="s">
        <v>1497</v>
      </c>
      <c r="D844" s="205" t="s">
        <v>120</v>
      </c>
      <c r="E844" s="206" t="s">
        <v>1498</v>
      </c>
      <c r="F844" s="207" t="s">
        <v>1499</v>
      </c>
      <c r="G844" s="208" t="s">
        <v>165</v>
      </c>
      <c r="H844" s="209">
        <v>1</v>
      </c>
      <c r="I844" s="210"/>
      <c r="J844" s="211">
        <f>ROUND(I844*H844,2)</f>
        <v>0</v>
      </c>
      <c r="K844" s="207" t="s">
        <v>124</v>
      </c>
      <c r="L844" s="45"/>
      <c r="M844" s="212" t="s">
        <v>19</v>
      </c>
      <c r="N844" s="213" t="s">
        <v>44</v>
      </c>
      <c r="O844" s="85"/>
      <c r="P844" s="214">
        <f>O844*H844</f>
        <v>0</v>
      </c>
      <c r="Q844" s="214">
        <v>0.017690000000000001</v>
      </c>
      <c r="R844" s="214">
        <f>Q844*H844</f>
        <v>0.017690000000000001</v>
      </c>
      <c r="S844" s="214">
        <v>0</v>
      </c>
      <c r="T844" s="215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16" t="s">
        <v>125</v>
      </c>
      <c r="AT844" s="216" t="s">
        <v>120</v>
      </c>
      <c r="AU844" s="216" t="s">
        <v>83</v>
      </c>
      <c r="AY844" s="18" t="s">
        <v>117</v>
      </c>
      <c r="BE844" s="217">
        <f>IF(N844="základní",J844,0)</f>
        <v>0</v>
      </c>
      <c r="BF844" s="217">
        <f>IF(N844="snížená",J844,0)</f>
        <v>0</v>
      </c>
      <c r="BG844" s="217">
        <f>IF(N844="zákl. přenesená",J844,0)</f>
        <v>0</v>
      </c>
      <c r="BH844" s="217">
        <f>IF(N844="sníž. přenesená",J844,0)</f>
        <v>0</v>
      </c>
      <c r="BI844" s="217">
        <f>IF(N844="nulová",J844,0)</f>
        <v>0</v>
      </c>
      <c r="BJ844" s="18" t="s">
        <v>81</v>
      </c>
      <c r="BK844" s="217">
        <f>ROUND(I844*H844,2)</f>
        <v>0</v>
      </c>
      <c r="BL844" s="18" t="s">
        <v>125</v>
      </c>
      <c r="BM844" s="216" t="s">
        <v>1500</v>
      </c>
    </row>
    <row r="845" s="2" customFormat="1">
      <c r="A845" s="39"/>
      <c r="B845" s="40"/>
      <c r="C845" s="41"/>
      <c r="D845" s="218" t="s">
        <v>127</v>
      </c>
      <c r="E845" s="41"/>
      <c r="F845" s="219" t="s">
        <v>1501</v>
      </c>
      <c r="G845" s="41"/>
      <c r="H845" s="41"/>
      <c r="I845" s="220"/>
      <c r="J845" s="41"/>
      <c r="K845" s="41"/>
      <c r="L845" s="45"/>
      <c r="M845" s="221"/>
      <c r="N845" s="222"/>
      <c r="O845" s="85"/>
      <c r="P845" s="85"/>
      <c r="Q845" s="85"/>
      <c r="R845" s="85"/>
      <c r="S845" s="85"/>
      <c r="T845" s="86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127</v>
      </c>
      <c r="AU845" s="18" t="s">
        <v>83</v>
      </c>
    </row>
    <row r="846" s="2" customFormat="1">
      <c r="A846" s="39"/>
      <c r="B846" s="40"/>
      <c r="C846" s="41"/>
      <c r="D846" s="223" t="s">
        <v>129</v>
      </c>
      <c r="E846" s="41"/>
      <c r="F846" s="224" t="s">
        <v>1502</v>
      </c>
      <c r="G846" s="41"/>
      <c r="H846" s="41"/>
      <c r="I846" s="220"/>
      <c r="J846" s="41"/>
      <c r="K846" s="41"/>
      <c r="L846" s="45"/>
      <c r="M846" s="221"/>
      <c r="N846" s="222"/>
      <c r="O846" s="85"/>
      <c r="P846" s="85"/>
      <c r="Q846" s="85"/>
      <c r="R846" s="85"/>
      <c r="S846" s="85"/>
      <c r="T846" s="86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T846" s="18" t="s">
        <v>129</v>
      </c>
      <c r="AU846" s="18" t="s">
        <v>83</v>
      </c>
    </row>
    <row r="847" s="2" customFormat="1" ht="24.15" customHeight="1">
      <c r="A847" s="39"/>
      <c r="B847" s="40"/>
      <c r="C847" s="236" t="s">
        <v>1503</v>
      </c>
      <c r="D847" s="236" t="s">
        <v>133</v>
      </c>
      <c r="E847" s="237" t="s">
        <v>1504</v>
      </c>
      <c r="F847" s="238" t="s">
        <v>1505</v>
      </c>
      <c r="G847" s="239" t="s">
        <v>227</v>
      </c>
      <c r="H847" s="240">
        <v>1</v>
      </c>
      <c r="I847" s="241"/>
      <c r="J847" s="242">
        <f>ROUND(I847*H847,2)</f>
        <v>0</v>
      </c>
      <c r="K847" s="238" t="s">
        <v>124</v>
      </c>
      <c r="L847" s="243"/>
      <c r="M847" s="244" t="s">
        <v>19</v>
      </c>
      <c r="N847" s="245" t="s">
        <v>44</v>
      </c>
      <c r="O847" s="85"/>
      <c r="P847" s="214">
        <f>O847*H847</f>
        <v>0</v>
      </c>
      <c r="Q847" s="214">
        <v>0.00042000000000000002</v>
      </c>
      <c r="R847" s="214">
        <f>Q847*H847</f>
        <v>0.00042000000000000002</v>
      </c>
      <c r="S847" s="214">
        <v>0</v>
      </c>
      <c r="T847" s="215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16" t="s">
        <v>136</v>
      </c>
      <c r="AT847" s="216" t="s">
        <v>133</v>
      </c>
      <c r="AU847" s="216" t="s">
        <v>83</v>
      </c>
      <c r="AY847" s="18" t="s">
        <v>117</v>
      </c>
      <c r="BE847" s="217">
        <f>IF(N847="základní",J847,0)</f>
        <v>0</v>
      </c>
      <c r="BF847" s="217">
        <f>IF(N847="snížená",J847,0)</f>
        <v>0</v>
      </c>
      <c r="BG847" s="217">
        <f>IF(N847="zákl. přenesená",J847,0)</f>
        <v>0</v>
      </c>
      <c r="BH847" s="217">
        <f>IF(N847="sníž. přenesená",J847,0)</f>
        <v>0</v>
      </c>
      <c r="BI847" s="217">
        <f>IF(N847="nulová",J847,0)</f>
        <v>0</v>
      </c>
      <c r="BJ847" s="18" t="s">
        <v>81</v>
      </c>
      <c r="BK847" s="217">
        <f>ROUND(I847*H847,2)</f>
        <v>0</v>
      </c>
      <c r="BL847" s="18" t="s">
        <v>125</v>
      </c>
      <c r="BM847" s="216" t="s">
        <v>1506</v>
      </c>
    </row>
    <row r="848" s="2" customFormat="1">
      <c r="A848" s="39"/>
      <c r="B848" s="40"/>
      <c r="C848" s="41"/>
      <c r="D848" s="218" t="s">
        <v>127</v>
      </c>
      <c r="E848" s="41"/>
      <c r="F848" s="219" t="s">
        <v>1505</v>
      </c>
      <c r="G848" s="41"/>
      <c r="H848" s="41"/>
      <c r="I848" s="220"/>
      <c r="J848" s="41"/>
      <c r="K848" s="41"/>
      <c r="L848" s="45"/>
      <c r="M848" s="221"/>
      <c r="N848" s="222"/>
      <c r="O848" s="85"/>
      <c r="P848" s="85"/>
      <c r="Q848" s="85"/>
      <c r="R848" s="85"/>
      <c r="S848" s="85"/>
      <c r="T848" s="86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18" t="s">
        <v>127</v>
      </c>
      <c r="AU848" s="18" t="s">
        <v>83</v>
      </c>
    </row>
    <row r="849" s="2" customFormat="1" ht="24.15" customHeight="1">
      <c r="A849" s="39"/>
      <c r="B849" s="40"/>
      <c r="C849" s="205" t="s">
        <v>1507</v>
      </c>
      <c r="D849" s="205" t="s">
        <v>120</v>
      </c>
      <c r="E849" s="206" t="s">
        <v>1508</v>
      </c>
      <c r="F849" s="207" t="s">
        <v>1509</v>
      </c>
      <c r="G849" s="208" t="s">
        <v>165</v>
      </c>
      <c r="H849" s="209">
        <v>2</v>
      </c>
      <c r="I849" s="210"/>
      <c r="J849" s="211">
        <f>ROUND(I849*H849,2)</f>
        <v>0</v>
      </c>
      <c r="K849" s="207" t="s">
        <v>124</v>
      </c>
      <c r="L849" s="45"/>
      <c r="M849" s="212" t="s">
        <v>19</v>
      </c>
      <c r="N849" s="213" t="s">
        <v>44</v>
      </c>
      <c r="O849" s="85"/>
      <c r="P849" s="214">
        <f>O849*H849</f>
        <v>0</v>
      </c>
      <c r="Q849" s="214">
        <v>0.020729999999999998</v>
      </c>
      <c r="R849" s="214">
        <f>Q849*H849</f>
        <v>0.041459999999999997</v>
      </c>
      <c r="S849" s="214">
        <v>0</v>
      </c>
      <c r="T849" s="215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16" t="s">
        <v>125</v>
      </c>
      <c r="AT849" s="216" t="s">
        <v>120</v>
      </c>
      <c r="AU849" s="216" t="s">
        <v>83</v>
      </c>
      <c r="AY849" s="18" t="s">
        <v>117</v>
      </c>
      <c r="BE849" s="217">
        <f>IF(N849="základní",J849,0)</f>
        <v>0</v>
      </c>
      <c r="BF849" s="217">
        <f>IF(N849="snížená",J849,0)</f>
        <v>0</v>
      </c>
      <c r="BG849" s="217">
        <f>IF(N849="zákl. přenesená",J849,0)</f>
        <v>0</v>
      </c>
      <c r="BH849" s="217">
        <f>IF(N849="sníž. přenesená",J849,0)</f>
        <v>0</v>
      </c>
      <c r="BI849" s="217">
        <f>IF(N849="nulová",J849,0)</f>
        <v>0</v>
      </c>
      <c r="BJ849" s="18" t="s">
        <v>81</v>
      </c>
      <c r="BK849" s="217">
        <f>ROUND(I849*H849,2)</f>
        <v>0</v>
      </c>
      <c r="BL849" s="18" t="s">
        <v>125</v>
      </c>
      <c r="BM849" s="216" t="s">
        <v>1510</v>
      </c>
    </row>
    <row r="850" s="2" customFormat="1">
      <c r="A850" s="39"/>
      <c r="B850" s="40"/>
      <c r="C850" s="41"/>
      <c r="D850" s="218" t="s">
        <v>127</v>
      </c>
      <c r="E850" s="41"/>
      <c r="F850" s="219" t="s">
        <v>1511</v>
      </c>
      <c r="G850" s="41"/>
      <c r="H850" s="41"/>
      <c r="I850" s="220"/>
      <c r="J850" s="41"/>
      <c r="K850" s="41"/>
      <c r="L850" s="45"/>
      <c r="M850" s="221"/>
      <c r="N850" s="222"/>
      <c r="O850" s="85"/>
      <c r="P850" s="85"/>
      <c r="Q850" s="85"/>
      <c r="R850" s="85"/>
      <c r="S850" s="85"/>
      <c r="T850" s="86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T850" s="18" t="s">
        <v>127</v>
      </c>
      <c r="AU850" s="18" t="s">
        <v>83</v>
      </c>
    </row>
    <row r="851" s="2" customFormat="1">
      <c r="A851" s="39"/>
      <c r="B851" s="40"/>
      <c r="C851" s="41"/>
      <c r="D851" s="223" t="s">
        <v>129</v>
      </c>
      <c r="E851" s="41"/>
      <c r="F851" s="224" t="s">
        <v>1512</v>
      </c>
      <c r="G851" s="41"/>
      <c r="H851" s="41"/>
      <c r="I851" s="220"/>
      <c r="J851" s="41"/>
      <c r="K851" s="41"/>
      <c r="L851" s="45"/>
      <c r="M851" s="221"/>
      <c r="N851" s="222"/>
      <c r="O851" s="85"/>
      <c r="P851" s="85"/>
      <c r="Q851" s="85"/>
      <c r="R851" s="85"/>
      <c r="S851" s="85"/>
      <c r="T851" s="86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T851" s="18" t="s">
        <v>129</v>
      </c>
      <c r="AU851" s="18" t="s">
        <v>83</v>
      </c>
    </row>
    <row r="852" s="2" customFormat="1" ht="24.15" customHeight="1">
      <c r="A852" s="39"/>
      <c r="B852" s="40"/>
      <c r="C852" s="205" t="s">
        <v>1513</v>
      </c>
      <c r="D852" s="205" t="s">
        <v>120</v>
      </c>
      <c r="E852" s="206" t="s">
        <v>1514</v>
      </c>
      <c r="F852" s="207" t="s">
        <v>1515</v>
      </c>
      <c r="G852" s="208" t="s">
        <v>165</v>
      </c>
      <c r="H852" s="209">
        <v>1</v>
      </c>
      <c r="I852" s="210"/>
      <c r="J852" s="211">
        <f>ROUND(I852*H852,2)</f>
        <v>0</v>
      </c>
      <c r="K852" s="207" t="s">
        <v>124</v>
      </c>
      <c r="L852" s="45"/>
      <c r="M852" s="212" t="s">
        <v>19</v>
      </c>
      <c r="N852" s="213" t="s">
        <v>44</v>
      </c>
      <c r="O852" s="85"/>
      <c r="P852" s="214">
        <f>O852*H852</f>
        <v>0</v>
      </c>
      <c r="Q852" s="214">
        <v>0.019210000000000001</v>
      </c>
      <c r="R852" s="214">
        <f>Q852*H852</f>
        <v>0.019210000000000001</v>
      </c>
      <c r="S852" s="214">
        <v>0</v>
      </c>
      <c r="T852" s="215">
        <f>S852*H852</f>
        <v>0</v>
      </c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R852" s="216" t="s">
        <v>125</v>
      </c>
      <c r="AT852" s="216" t="s">
        <v>120</v>
      </c>
      <c r="AU852" s="216" t="s">
        <v>83</v>
      </c>
      <c r="AY852" s="18" t="s">
        <v>117</v>
      </c>
      <c r="BE852" s="217">
        <f>IF(N852="základní",J852,0)</f>
        <v>0</v>
      </c>
      <c r="BF852" s="217">
        <f>IF(N852="snížená",J852,0)</f>
        <v>0</v>
      </c>
      <c r="BG852" s="217">
        <f>IF(N852="zákl. přenesená",J852,0)</f>
        <v>0</v>
      </c>
      <c r="BH852" s="217">
        <f>IF(N852="sníž. přenesená",J852,0)</f>
        <v>0</v>
      </c>
      <c r="BI852" s="217">
        <f>IF(N852="nulová",J852,0)</f>
        <v>0</v>
      </c>
      <c r="BJ852" s="18" t="s">
        <v>81</v>
      </c>
      <c r="BK852" s="217">
        <f>ROUND(I852*H852,2)</f>
        <v>0</v>
      </c>
      <c r="BL852" s="18" t="s">
        <v>125</v>
      </c>
      <c r="BM852" s="216" t="s">
        <v>1516</v>
      </c>
    </row>
    <row r="853" s="2" customFormat="1">
      <c r="A853" s="39"/>
      <c r="B853" s="40"/>
      <c r="C853" s="41"/>
      <c r="D853" s="218" t="s">
        <v>127</v>
      </c>
      <c r="E853" s="41"/>
      <c r="F853" s="219" t="s">
        <v>1517</v>
      </c>
      <c r="G853" s="41"/>
      <c r="H853" s="41"/>
      <c r="I853" s="220"/>
      <c r="J853" s="41"/>
      <c r="K853" s="41"/>
      <c r="L853" s="45"/>
      <c r="M853" s="221"/>
      <c r="N853" s="222"/>
      <c r="O853" s="85"/>
      <c r="P853" s="85"/>
      <c r="Q853" s="85"/>
      <c r="R853" s="85"/>
      <c r="S853" s="85"/>
      <c r="T853" s="86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T853" s="18" t="s">
        <v>127</v>
      </c>
      <c r="AU853" s="18" t="s">
        <v>83</v>
      </c>
    </row>
    <row r="854" s="2" customFormat="1">
      <c r="A854" s="39"/>
      <c r="B854" s="40"/>
      <c r="C854" s="41"/>
      <c r="D854" s="223" t="s">
        <v>129</v>
      </c>
      <c r="E854" s="41"/>
      <c r="F854" s="224" t="s">
        <v>1518</v>
      </c>
      <c r="G854" s="41"/>
      <c r="H854" s="41"/>
      <c r="I854" s="220"/>
      <c r="J854" s="41"/>
      <c r="K854" s="41"/>
      <c r="L854" s="45"/>
      <c r="M854" s="221"/>
      <c r="N854" s="222"/>
      <c r="O854" s="85"/>
      <c r="P854" s="85"/>
      <c r="Q854" s="85"/>
      <c r="R854" s="85"/>
      <c r="S854" s="85"/>
      <c r="T854" s="86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129</v>
      </c>
      <c r="AU854" s="18" t="s">
        <v>83</v>
      </c>
    </row>
    <row r="855" s="2" customFormat="1" ht="16.5" customHeight="1">
      <c r="A855" s="39"/>
      <c r="B855" s="40"/>
      <c r="C855" s="205" t="s">
        <v>1519</v>
      </c>
      <c r="D855" s="205" t="s">
        <v>120</v>
      </c>
      <c r="E855" s="206" t="s">
        <v>1520</v>
      </c>
      <c r="F855" s="207" t="s">
        <v>1521</v>
      </c>
      <c r="G855" s="208" t="s">
        <v>227</v>
      </c>
      <c r="H855" s="209">
        <v>3</v>
      </c>
      <c r="I855" s="210"/>
      <c r="J855" s="211">
        <f>ROUND(I855*H855,2)</f>
        <v>0</v>
      </c>
      <c r="K855" s="207" t="s">
        <v>124</v>
      </c>
      <c r="L855" s="45"/>
      <c r="M855" s="212" t="s">
        <v>19</v>
      </c>
      <c r="N855" s="213" t="s">
        <v>44</v>
      </c>
      <c r="O855" s="85"/>
      <c r="P855" s="214">
        <f>O855*H855</f>
        <v>0</v>
      </c>
      <c r="Q855" s="214">
        <v>0</v>
      </c>
      <c r="R855" s="214">
        <f>Q855*H855</f>
        <v>0</v>
      </c>
      <c r="S855" s="214">
        <v>0</v>
      </c>
      <c r="T855" s="215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16" t="s">
        <v>125</v>
      </c>
      <c r="AT855" s="216" t="s">
        <v>120</v>
      </c>
      <c r="AU855" s="216" t="s">
        <v>83</v>
      </c>
      <c r="AY855" s="18" t="s">
        <v>117</v>
      </c>
      <c r="BE855" s="217">
        <f>IF(N855="základní",J855,0)</f>
        <v>0</v>
      </c>
      <c r="BF855" s="217">
        <f>IF(N855="snížená",J855,0)</f>
        <v>0</v>
      </c>
      <c r="BG855" s="217">
        <f>IF(N855="zákl. přenesená",J855,0)</f>
        <v>0</v>
      </c>
      <c r="BH855" s="217">
        <f>IF(N855="sníž. přenesená",J855,0)</f>
        <v>0</v>
      </c>
      <c r="BI855" s="217">
        <f>IF(N855="nulová",J855,0)</f>
        <v>0</v>
      </c>
      <c r="BJ855" s="18" t="s">
        <v>81</v>
      </c>
      <c r="BK855" s="217">
        <f>ROUND(I855*H855,2)</f>
        <v>0</v>
      </c>
      <c r="BL855" s="18" t="s">
        <v>125</v>
      </c>
      <c r="BM855" s="216" t="s">
        <v>1522</v>
      </c>
    </row>
    <row r="856" s="2" customFormat="1">
      <c r="A856" s="39"/>
      <c r="B856" s="40"/>
      <c r="C856" s="41"/>
      <c r="D856" s="218" t="s">
        <v>127</v>
      </c>
      <c r="E856" s="41"/>
      <c r="F856" s="219" t="s">
        <v>1523</v>
      </c>
      <c r="G856" s="41"/>
      <c r="H856" s="41"/>
      <c r="I856" s="220"/>
      <c r="J856" s="41"/>
      <c r="K856" s="41"/>
      <c r="L856" s="45"/>
      <c r="M856" s="221"/>
      <c r="N856" s="222"/>
      <c r="O856" s="85"/>
      <c r="P856" s="85"/>
      <c r="Q856" s="85"/>
      <c r="R856" s="85"/>
      <c r="S856" s="85"/>
      <c r="T856" s="86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T856" s="18" t="s">
        <v>127</v>
      </c>
      <c r="AU856" s="18" t="s">
        <v>83</v>
      </c>
    </row>
    <row r="857" s="2" customFormat="1">
      <c r="A857" s="39"/>
      <c r="B857" s="40"/>
      <c r="C857" s="41"/>
      <c r="D857" s="223" t="s">
        <v>129</v>
      </c>
      <c r="E857" s="41"/>
      <c r="F857" s="224" t="s">
        <v>1524</v>
      </c>
      <c r="G857" s="41"/>
      <c r="H857" s="41"/>
      <c r="I857" s="220"/>
      <c r="J857" s="41"/>
      <c r="K857" s="41"/>
      <c r="L857" s="45"/>
      <c r="M857" s="221"/>
      <c r="N857" s="222"/>
      <c r="O857" s="85"/>
      <c r="P857" s="85"/>
      <c r="Q857" s="85"/>
      <c r="R857" s="85"/>
      <c r="S857" s="85"/>
      <c r="T857" s="86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129</v>
      </c>
      <c r="AU857" s="18" t="s">
        <v>83</v>
      </c>
    </row>
    <row r="858" s="2" customFormat="1" ht="16.5" customHeight="1">
      <c r="A858" s="39"/>
      <c r="B858" s="40"/>
      <c r="C858" s="236" t="s">
        <v>1525</v>
      </c>
      <c r="D858" s="236" t="s">
        <v>133</v>
      </c>
      <c r="E858" s="237" t="s">
        <v>1526</v>
      </c>
      <c r="F858" s="238" t="s">
        <v>1527</v>
      </c>
      <c r="G858" s="239" t="s">
        <v>227</v>
      </c>
      <c r="H858" s="240">
        <v>3</v>
      </c>
      <c r="I858" s="241"/>
      <c r="J858" s="242">
        <f>ROUND(I858*H858,2)</f>
        <v>0</v>
      </c>
      <c r="K858" s="238" t="s">
        <v>124</v>
      </c>
      <c r="L858" s="243"/>
      <c r="M858" s="244" t="s">
        <v>19</v>
      </c>
      <c r="N858" s="245" t="s">
        <v>44</v>
      </c>
      <c r="O858" s="85"/>
      <c r="P858" s="214">
        <f>O858*H858</f>
        <v>0</v>
      </c>
      <c r="Q858" s="214">
        <v>0.00050000000000000001</v>
      </c>
      <c r="R858" s="214">
        <f>Q858*H858</f>
        <v>0.0015</v>
      </c>
      <c r="S858" s="214">
        <v>0</v>
      </c>
      <c r="T858" s="215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16" t="s">
        <v>136</v>
      </c>
      <c r="AT858" s="216" t="s">
        <v>133</v>
      </c>
      <c r="AU858" s="216" t="s">
        <v>83</v>
      </c>
      <c r="AY858" s="18" t="s">
        <v>117</v>
      </c>
      <c r="BE858" s="217">
        <f>IF(N858="základní",J858,0)</f>
        <v>0</v>
      </c>
      <c r="BF858" s="217">
        <f>IF(N858="snížená",J858,0)</f>
        <v>0</v>
      </c>
      <c r="BG858" s="217">
        <f>IF(N858="zákl. přenesená",J858,0)</f>
        <v>0</v>
      </c>
      <c r="BH858" s="217">
        <f>IF(N858="sníž. přenesená",J858,0)</f>
        <v>0</v>
      </c>
      <c r="BI858" s="217">
        <f>IF(N858="nulová",J858,0)</f>
        <v>0</v>
      </c>
      <c r="BJ858" s="18" t="s">
        <v>81</v>
      </c>
      <c r="BK858" s="217">
        <f>ROUND(I858*H858,2)</f>
        <v>0</v>
      </c>
      <c r="BL858" s="18" t="s">
        <v>125</v>
      </c>
      <c r="BM858" s="216" t="s">
        <v>1528</v>
      </c>
    </row>
    <row r="859" s="2" customFormat="1">
      <c r="A859" s="39"/>
      <c r="B859" s="40"/>
      <c r="C859" s="41"/>
      <c r="D859" s="218" t="s">
        <v>127</v>
      </c>
      <c r="E859" s="41"/>
      <c r="F859" s="219" t="s">
        <v>1527</v>
      </c>
      <c r="G859" s="41"/>
      <c r="H859" s="41"/>
      <c r="I859" s="220"/>
      <c r="J859" s="41"/>
      <c r="K859" s="41"/>
      <c r="L859" s="45"/>
      <c r="M859" s="221"/>
      <c r="N859" s="222"/>
      <c r="O859" s="85"/>
      <c r="P859" s="85"/>
      <c r="Q859" s="85"/>
      <c r="R859" s="85"/>
      <c r="S859" s="85"/>
      <c r="T859" s="86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T859" s="18" t="s">
        <v>127</v>
      </c>
      <c r="AU859" s="18" t="s">
        <v>83</v>
      </c>
    </row>
    <row r="860" s="2" customFormat="1" ht="16.5" customHeight="1">
      <c r="A860" s="39"/>
      <c r="B860" s="40"/>
      <c r="C860" s="205" t="s">
        <v>1529</v>
      </c>
      <c r="D860" s="205" t="s">
        <v>120</v>
      </c>
      <c r="E860" s="206" t="s">
        <v>1530</v>
      </c>
      <c r="F860" s="207" t="s">
        <v>1531</v>
      </c>
      <c r="G860" s="208" t="s">
        <v>227</v>
      </c>
      <c r="H860" s="209">
        <v>3</v>
      </c>
      <c r="I860" s="210"/>
      <c r="J860" s="211">
        <f>ROUND(I860*H860,2)</f>
        <v>0</v>
      </c>
      <c r="K860" s="207" t="s">
        <v>124</v>
      </c>
      <c r="L860" s="45"/>
      <c r="M860" s="212" t="s">
        <v>19</v>
      </c>
      <c r="N860" s="213" t="s">
        <v>44</v>
      </c>
      <c r="O860" s="85"/>
      <c r="P860" s="214">
        <f>O860*H860</f>
        <v>0</v>
      </c>
      <c r="Q860" s="214">
        <v>0</v>
      </c>
      <c r="R860" s="214">
        <f>Q860*H860</f>
        <v>0</v>
      </c>
      <c r="S860" s="214">
        <v>0</v>
      </c>
      <c r="T860" s="215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16" t="s">
        <v>125</v>
      </c>
      <c r="AT860" s="216" t="s">
        <v>120</v>
      </c>
      <c r="AU860" s="216" t="s">
        <v>83</v>
      </c>
      <c r="AY860" s="18" t="s">
        <v>117</v>
      </c>
      <c r="BE860" s="217">
        <f>IF(N860="základní",J860,0)</f>
        <v>0</v>
      </c>
      <c r="BF860" s="217">
        <f>IF(N860="snížená",J860,0)</f>
        <v>0</v>
      </c>
      <c r="BG860" s="217">
        <f>IF(N860="zákl. přenesená",J860,0)</f>
        <v>0</v>
      </c>
      <c r="BH860" s="217">
        <f>IF(N860="sníž. přenesená",J860,0)</f>
        <v>0</v>
      </c>
      <c r="BI860" s="217">
        <f>IF(N860="nulová",J860,0)</f>
        <v>0</v>
      </c>
      <c r="BJ860" s="18" t="s">
        <v>81</v>
      </c>
      <c r="BK860" s="217">
        <f>ROUND(I860*H860,2)</f>
        <v>0</v>
      </c>
      <c r="BL860" s="18" t="s">
        <v>125</v>
      </c>
      <c r="BM860" s="216" t="s">
        <v>1532</v>
      </c>
    </row>
    <row r="861" s="2" customFormat="1">
      <c r="A861" s="39"/>
      <c r="B861" s="40"/>
      <c r="C861" s="41"/>
      <c r="D861" s="218" t="s">
        <v>127</v>
      </c>
      <c r="E861" s="41"/>
      <c r="F861" s="219" t="s">
        <v>1533</v>
      </c>
      <c r="G861" s="41"/>
      <c r="H861" s="41"/>
      <c r="I861" s="220"/>
      <c r="J861" s="41"/>
      <c r="K861" s="41"/>
      <c r="L861" s="45"/>
      <c r="M861" s="221"/>
      <c r="N861" s="222"/>
      <c r="O861" s="85"/>
      <c r="P861" s="85"/>
      <c r="Q861" s="85"/>
      <c r="R861" s="85"/>
      <c r="S861" s="85"/>
      <c r="T861" s="86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T861" s="18" t="s">
        <v>127</v>
      </c>
      <c r="AU861" s="18" t="s">
        <v>83</v>
      </c>
    </row>
    <row r="862" s="2" customFormat="1">
      <c r="A862" s="39"/>
      <c r="B862" s="40"/>
      <c r="C862" s="41"/>
      <c r="D862" s="223" t="s">
        <v>129</v>
      </c>
      <c r="E862" s="41"/>
      <c r="F862" s="224" t="s">
        <v>1534</v>
      </c>
      <c r="G862" s="41"/>
      <c r="H862" s="41"/>
      <c r="I862" s="220"/>
      <c r="J862" s="41"/>
      <c r="K862" s="41"/>
      <c r="L862" s="45"/>
      <c r="M862" s="221"/>
      <c r="N862" s="222"/>
      <c r="O862" s="85"/>
      <c r="P862" s="85"/>
      <c r="Q862" s="85"/>
      <c r="R862" s="85"/>
      <c r="S862" s="85"/>
      <c r="T862" s="86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T862" s="18" t="s">
        <v>129</v>
      </c>
      <c r="AU862" s="18" t="s">
        <v>83</v>
      </c>
    </row>
    <row r="863" s="2" customFormat="1" ht="16.5" customHeight="1">
      <c r="A863" s="39"/>
      <c r="B863" s="40"/>
      <c r="C863" s="236" t="s">
        <v>1535</v>
      </c>
      <c r="D863" s="236" t="s">
        <v>133</v>
      </c>
      <c r="E863" s="237" t="s">
        <v>1536</v>
      </c>
      <c r="F863" s="238" t="s">
        <v>1537</v>
      </c>
      <c r="G863" s="239" t="s">
        <v>227</v>
      </c>
      <c r="H863" s="240">
        <v>3</v>
      </c>
      <c r="I863" s="241"/>
      <c r="J863" s="242">
        <f>ROUND(I863*H863,2)</f>
        <v>0</v>
      </c>
      <c r="K863" s="238" t="s">
        <v>124</v>
      </c>
      <c r="L863" s="243"/>
      <c r="M863" s="244" t="s">
        <v>19</v>
      </c>
      <c r="N863" s="245" t="s">
        <v>44</v>
      </c>
      <c r="O863" s="85"/>
      <c r="P863" s="214">
        <f>O863*H863</f>
        <v>0</v>
      </c>
      <c r="Q863" s="214">
        <v>0.00050000000000000001</v>
      </c>
      <c r="R863" s="214">
        <f>Q863*H863</f>
        <v>0.0015</v>
      </c>
      <c r="S863" s="214">
        <v>0</v>
      </c>
      <c r="T863" s="215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16" t="s">
        <v>136</v>
      </c>
      <c r="AT863" s="216" t="s">
        <v>133</v>
      </c>
      <c r="AU863" s="216" t="s">
        <v>83</v>
      </c>
      <c r="AY863" s="18" t="s">
        <v>117</v>
      </c>
      <c r="BE863" s="217">
        <f>IF(N863="základní",J863,0)</f>
        <v>0</v>
      </c>
      <c r="BF863" s="217">
        <f>IF(N863="snížená",J863,0)</f>
        <v>0</v>
      </c>
      <c r="BG863" s="217">
        <f>IF(N863="zákl. přenesená",J863,0)</f>
        <v>0</v>
      </c>
      <c r="BH863" s="217">
        <f>IF(N863="sníž. přenesená",J863,0)</f>
        <v>0</v>
      </c>
      <c r="BI863" s="217">
        <f>IF(N863="nulová",J863,0)</f>
        <v>0</v>
      </c>
      <c r="BJ863" s="18" t="s">
        <v>81</v>
      </c>
      <c r="BK863" s="217">
        <f>ROUND(I863*H863,2)</f>
        <v>0</v>
      </c>
      <c r="BL863" s="18" t="s">
        <v>125</v>
      </c>
      <c r="BM863" s="216" t="s">
        <v>1538</v>
      </c>
    </row>
    <row r="864" s="2" customFormat="1">
      <c r="A864" s="39"/>
      <c r="B864" s="40"/>
      <c r="C864" s="41"/>
      <c r="D864" s="218" t="s">
        <v>127</v>
      </c>
      <c r="E864" s="41"/>
      <c r="F864" s="219" t="s">
        <v>1537</v>
      </c>
      <c r="G864" s="41"/>
      <c r="H864" s="41"/>
      <c r="I864" s="220"/>
      <c r="J864" s="41"/>
      <c r="K864" s="41"/>
      <c r="L864" s="45"/>
      <c r="M864" s="221"/>
      <c r="N864" s="222"/>
      <c r="O864" s="85"/>
      <c r="P864" s="85"/>
      <c r="Q864" s="85"/>
      <c r="R864" s="85"/>
      <c r="S864" s="85"/>
      <c r="T864" s="86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127</v>
      </c>
      <c r="AU864" s="18" t="s">
        <v>83</v>
      </c>
    </row>
    <row r="865" s="2" customFormat="1" ht="16.5" customHeight="1">
      <c r="A865" s="39"/>
      <c r="B865" s="40"/>
      <c r="C865" s="205" t="s">
        <v>1539</v>
      </c>
      <c r="D865" s="205" t="s">
        <v>120</v>
      </c>
      <c r="E865" s="206" t="s">
        <v>1540</v>
      </c>
      <c r="F865" s="207" t="s">
        <v>1541</v>
      </c>
      <c r="G865" s="208" t="s">
        <v>227</v>
      </c>
      <c r="H865" s="209">
        <v>3</v>
      </c>
      <c r="I865" s="210"/>
      <c r="J865" s="211">
        <f>ROUND(I865*H865,2)</f>
        <v>0</v>
      </c>
      <c r="K865" s="207" t="s">
        <v>124</v>
      </c>
      <c r="L865" s="45"/>
      <c r="M865" s="212" t="s">
        <v>19</v>
      </c>
      <c r="N865" s="213" t="s">
        <v>44</v>
      </c>
      <c r="O865" s="85"/>
      <c r="P865" s="214">
        <f>O865*H865</f>
        <v>0</v>
      </c>
      <c r="Q865" s="214">
        <v>0</v>
      </c>
      <c r="R865" s="214">
        <f>Q865*H865</f>
        <v>0</v>
      </c>
      <c r="S865" s="214">
        <v>0</v>
      </c>
      <c r="T865" s="215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16" t="s">
        <v>125</v>
      </c>
      <c r="AT865" s="216" t="s">
        <v>120</v>
      </c>
      <c r="AU865" s="216" t="s">
        <v>83</v>
      </c>
      <c r="AY865" s="18" t="s">
        <v>117</v>
      </c>
      <c r="BE865" s="217">
        <f>IF(N865="základní",J865,0)</f>
        <v>0</v>
      </c>
      <c r="BF865" s="217">
        <f>IF(N865="snížená",J865,0)</f>
        <v>0</v>
      </c>
      <c r="BG865" s="217">
        <f>IF(N865="zákl. přenesená",J865,0)</f>
        <v>0</v>
      </c>
      <c r="BH865" s="217">
        <f>IF(N865="sníž. přenesená",J865,0)</f>
        <v>0</v>
      </c>
      <c r="BI865" s="217">
        <f>IF(N865="nulová",J865,0)</f>
        <v>0</v>
      </c>
      <c r="BJ865" s="18" t="s">
        <v>81</v>
      </c>
      <c r="BK865" s="217">
        <f>ROUND(I865*H865,2)</f>
        <v>0</v>
      </c>
      <c r="BL865" s="18" t="s">
        <v>125</v>
      </c>
      <c r="BM865" s="216" t="s">
        <v>1542</v>
      </c>
    </row>
    <row r="866" s="2" customFormat="1">
      <c r="A866" s="39"/>
      <c r="B866" s="40"/>
      <c r="C866" s="41"/>
      <c r="D866" s="218" t="s">
        <v>127</v>
      </c>
      <c r="E866" s="41"/>
      <c r="F866" s="219" t="s">
        <v>1543</v>
      </c>
      <c r="G866" s="41"/>
      <c r="H866" s="41"/>
      <c r="I866" s="220"/>
      <c r="J866" s="41"/>
      <c r="K866" s="41"/>
      <c r="L866" s="45"/>
      <c r="M866" s="221"/>
      <c r="N866" s="222"/>
      <c r="O866" s="85"/>
      <c r="P866" s="85"/>
      <c r="Q866" s="85"/>
      <c r="R866" s="85"/>
      <c r="S866" s="85"/>
      <c r="T866" s="86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127</v>
      </c>
      <c r="AU866" s="18" t="s">
        <v>83</v>
      </c>
    </row>
    <row r="867" s="2" customFormat="1">
      <c r="A867" s="39"/>
      <c r="B867" s="40"/>
      <c r="C867" s="41"/>
      <c r="D867" s="223" t="s">
        <v>129</v>
      </c>
      <c r="E867" s="41"/>
      <c r="F867" s="224" t="s">
        <v>1544</v>
      </c>
      <c r="G867" s="41"/>
      <c r="H867" s="41"/>
      <c r="I867" s="220"/>
      <c r="J867" s="41"/>
      <c r="K867" s="41"/>
      <c r="L867" s="45"/>
      <c r="M867" s="221"/>
      <c r="N867" s="222"/>
      <c r="O867" s="85"/>
      <c r="P867" s="85"/>
      <c r="Q867" s="85"/>
      <c r="R867" s="85"/>
      <c r="S867" s="85"/>
      <c r="T867" s="86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T867" s="18" t="s">
        <v>129</v>
      </c>
      <c r="AU867" s="18" t="s">
        <v>83</v>
      </c>
    </row>
    <row r="868" s="2" customFormat="1" ht="24.15" customHeight="1">
      <c r="A868" s="39"/>
      <c r="B868" s="40"/>
      <c r="C868" s="236" t="s">
        <v>1545</v>
      </c>
      <c r="D868" s="236" t="s">
        <v>133</v>
      </c>
      <c r="E868" s="237" t="s">
        <v>1546</v>
      </c>
      <c r="F868" s="238" t="s">
        <v>1547</v>
      </c>
      <c r="G868" s="239" t="s">
        <v>227</v>
      </c>
      <c r="H868" s="240">
        <v>3</v>
      </c>
      <c r="I868" s="241"/>
      <c r="J868" s="242">
        <f>ROUND(I868*H868,2)</f>
        <v>0</v>
      </c>
      <c r="K868" s="238" t="s">
        <v>124</v>
      </c>
      <c r="L868" s="243"/>
      <c r="M868" s="244" t="s">
        <v>19</v>
      </c>
      <c r="N868" s="245" t="s">
        <v>44</v>
      </c>
      <c r="O868" s="85"/>
      <c r="P868" s="214">
        <f>O868*H868</f>
        <v>0</v>
      </c>
      <c r="Q868" s="214">
        <v>0.00050000000000000001</v>
      </c>
      <c r="R868" s="214">
        <f>Q868*H868</f>
        <v>0.0015</v>
      </c>
      <c r="S868" s="214">
        <v>0</v>
      </c>
      <c r="T868" s="215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16" t="s">
        <v>136</v>
      </c>
      <c r="AT868" s="216" t="s">
        <v>133</v>
      </c>
      <c r="AU868" s="216" t="s">
        <v>83</v>
      </c>
      <c r="AY868" s="18" t="s">
        <v>117</v>
      </c>
      <c r="BE868" s="217">
        <f>IF(N868="základní",J868,0)</f>
        <v>0</v>
      </c>
      <c r="BF868" s="217">
        <f>IF(N868="snížená",J868,0)</f>
        <v>0</v>
      </c>
      <c r="BG868" s="217">
        <f>IF(N868="zákl. přenesená",J868,0)</f>
        <v>0</v>
      </c>
      <c r="BH868" s="217">
        <f>IF(N868="sníž. přenesená",J868,0)</f>
        <v>0</v>
      </c>
      <c r="BI868" s="217">
        <f>IF(N868="nulová",J868,0)</f>
        <v>0</v>
      </c>
      <c r="BJ868" s="18" t="s">
        <v>81</v>
      </c>
      <c r="BK868" s="217">
        <f>ROUND(I868*H868,2)</f>
        <v>0</v>
      </c>
      <c r="BL868" s="18" t="s">
        <v>125</v>
      </c>
      <c r="BM868" s="216" t="s">
        <v>1548</v>
      </c>
    </row>
    <row r="869" s="2" customFormat="1">
      <c r="A869" s="39"/>
      <c r="B869" s="40"/>
      <c r="C869" s="41"/>
      <c r="D869" s="218" t="s">
        <v>127</v>
      </c>
      <c r="E869" s="41"/>
      <c r="F869" s="219" t="s">
        <v>1547</v>
      </c>
      <c r="G869" s="41"/>
      <c r="H869" s="41"/>
      <c r="I869" s="220"/>
      <c r="J869" s="41"/>
      <c r="K869" s="41"/>
      <c r="L869" s="45"/>
      <c r="M869" s="221"/>
      <c r="N869" s="222"/>
      <c r="O869" s="85"/>
      <c r="P869" s="85"/>
      <c r="Q869" s="85"/>
      <c r="R869" s="85"/>
      <c r="S869" s="85"/>
      <c r="T869" s="86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T869" s="18" t="s">
        <v>127</v>
      </c>
      <c r="AU869" s="18" t="s">
        <v>83</v>
      </c>
    </row>
    <row r="870" s="2" customFormat="1" ht="16.5" customHeight="1">
      <c r="A870" s="39"/>
      <c r="B870" s="40"/>
      <c r="C870" s="205" t="s">
        <v>1549</v>
      </c>
      <c r="D870" s="205" t="s">
        <v>120</v>
      </c>
      <c r="E870" s="206" t="s">
        <v>1550</v>
      </c>
      <c r="F870" s="207" t="s">
        <v>1551</v>
      </c>
      <c r="G870" s="208" t="s">
        <v>227</v>
      </c>
      <c r="H870" s="209">
        <v>3</v>
      </c>
      <c r="I870" s="210"/>
      <c r="J870" s="211">
        <f>ROUND(I870*H870,2)</f>
        <v>0</v>
      </c>
      <c r="K870" s="207" t="s">
        <v>124</v>
      </c>
      <c r="L870" s="45"/>
      <c r="M870" s="212" t="s">
        <v>19</v>
      </c>
      <c r="N870" s="213" t="s">
        <v>44</v>
      </c>
      <c r="O870" s="85"/>
      <c r="P870" s="214">
        <f>O870*H870</f>
        <v>0</v>
      </c>
      <c r="Q870" s="214">
        <v>0</v>
      </c>
      <c r="R870" s="214">
        <f>Q870*H870</f>
        <v>0</v>
      </c>
      <c r="S870" s="214">
        <v>0</v>
      </c>
      <c r="T870" s="215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16" t="s">
        <v>125</v>
      </c>
      <c r="AT870" s="216" t="s">
        <v>120</v>
      </c>
      <c r="AU870" s="216" t="s">
        <v>83</v>
      </c>
      <c r="AY870" s="18" t="s">
        <v>117</v>
      </c>
      <c r="BE870" s="217">
        <f>IF(N870="základní",J870,0)</f>
        <v>0</v>
      </c>
      <c r="BF870" s="217">
        <f>IF(N870="snížená",J870,0)</f>
        <v>0</v>
      </c>
      <c r="BG870" s="217">
        <f>IF(N870="zákl. přenesená",J870,0)</f>
        <v>0</v>
      </c>
      <c r="BH870" s="217">
        <f>IF(N870="sníž. přenesená",J870,0)</f>
        <v>0</v>
      </c>
      <c r="BI870" s="217">
        <f>IF(N870="nulová",J870,0)</f>
        <v>0</v>
      </c>
      <c r="BJ870" s="18" t="s">
        <v>81</v>
      </c>
      <c r="BK870" s="217">
        <f>ROUND(I870*H870,2)</f>
        <v>0</v>
      </c>
      <c r="BL870" s="18" t="s">
        <v>125</v>
      </c>
      <c r="BM870" s="216" t="s">
        <v>1552</v>
      </c>
    </row>
    <row r="871" s="2" customFormat="1">
      <c r="A871" s="39"/>
      <c r="B871" s="40"/>
      <c r="C871" s="41"/>
      <c r="D871" s="218" t="s">
        <v>127</v>
      </c>
      <c r="E871" s="41"/>
      <c r="F871" s="219" t="s">
        <v>1553</v>
      </c>
      <c r="G871" s="41"/>
      <c r="H871" s="41"/>
      <c r="I871" s="220"/>
      <c r="J871" s="41"/>
      <c r="K871" s="41"/>
      <c r="L871" s="45"/>
      <c r="M871" s="221"/>
      <c r="N871" s="222"/>
      <c r="O871" s="85"/>
      <c r="P871" s="85"/>
      <c r="Q871" s="85"/>
      <c r="R871" s="85"/>
      <c r="S871" s="85"/>
      <c r="T871" s="86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127</v>
      </c>
      <c r="AU871" s="18" t="s">
        <v>83</v>
      </c>
    </row>
    <row r="872" s="2" customFormat="1">
      <c r="A872" s="39"/>
      <c r="B872" s="40"/>
      <c r="C872" s="41"/>
      <c r="D872" s="223" t="s">
        <v>129</v>
      </c>
      <c r="E872" s="41"/>
      <c r="F872" s="224" t="s">
        <v>1554</v>
      </c>
      <c r="G872" s="41"/>
      <c r="H872" s="41"/>
      <c r="I872" s="220"/>
      <c r="J872" s="41"/>
      <c r="K872" s="41"/>
      <c r="L872" s="45"/>
      <c r="M872" s="221"/>
      <c r="N872" s="222"/>
      <c r="O872" s="85"/>
      <c r="P872" s="85"/>
      <c r="Q872" s="85"/>
      <c r="R872" s="85"/>
      <c r="S872" s="85"/>
      <c r="T872" s="86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129</v>
      </c>
      <c r="AU872" s="18" t="s">
        <v>83</v>
      </c>
    </row>
    <row r="873" s="2" customFormat="1" ht="16.5" customHeight="1">
      <c r="A873" s="39"/>
      <c r="B873" s="40"/>
      <c r="C873" s="236" t="s">
        <v>1555</v>
      </c>
      <c r="D873" s="236" t="s">
        <v>133</v>
      </c>
      <c r="E873" s="237" t="s">
        <v>1556</v>
      </c>
      <c r="F873" s="238" t="s">
        <v>1557</v>
      </c>
      <c r="G873" s="239" t="s">
        <v>227</v>
      </c>
      <c r="H873" s="240">
        <v>3</v>
      </c>
      <c r="I873" s="241"/>
      <c r="J873" s="242">
        <f>ROUND(I873*H873,2)</f>
        <v>0</v>
      </c>
      <c r="K873" s="238" t="s">
        <v>124</v>
      </c>
      <c r="L873" s="243"/>
      <c r="M873" s="244" t="s">
        <v>19</v>
      </c>
      <c r="N873" s="245" t="s">
        <v>44</v>
      </c>
      <c r="O873" s="85"/>
      <c r="P873" s="214">
        <f>O873*H873</f>
        <v>0</v>
      </c>
      <c r="Q873" s="214">
        <v>0.0012999999999999999</v>
      </c>
      <c r="R873" s="214">
        <f>Q873*H873</f>
        <v>0.0038999999999999998</v>
      </c>
      <c r="S873" s="214">
        <v>0</v>
      </c>
      <c r="T873" s="215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16" t="s">
        <v>136</v>
      </c>
      <c r="AT873" s="216" t="s">
        <v>133</v>
      </c>
      <c r="AU873" s="216" t="s">
        <v>83</v>
      </c>
      <c r="AY873" s="18" t="s">
        <v>117</v>
      </c>
      <c r="BE873" s="217">
        <f>IF(N873="základní",J873,0)</f>
        <v>0</v>
      </c>
      <c r="BF873" s="217">
        <f>IF(N873="snížená",J873,0)</f>
        <v>0</v>
      </c>
      <c r="BG873" s="217">
        <f>IF(N873="zákl. přenesená",J873,0)</f>
        <v>0</v>
      </c>
      <c r="BH873" s="217">
        <f>IF(N873="sníž. přenesená",J873,0)</f>
        <v>0</v>
      </c>
      <c r="BI873" s="217">
        <f>IF(N873="nulová",J873,0)</f>
        <v>0</v>
      </c>
      <c r="BJ873" s="18" t="s">
        <v>81</v>
      </c>
      <c r="BK873" s="217">
        <f>ROUND(I873*H873,2)</f>
        <v>0</v>
      </c>
      <c r="BL873" s="18" t="s">
        <v>125</v>
      </c>
      <c r="BM873" s="216" t="s">
        <v>1558</v>
      </c>
    </row>
    <row r="874" s="2" customFormat="1">
      <c r="A874" s="39"/>
      <c r="B874" s="40"/>
      <c r="C874" s="41"/>
      <c r="D874" s="218" t="s">
        <v>127</v>
      </c>
      <c r="E874" s="41"/>
      <c r="F874" s="219" t="s">
        <v>1557</v>
      </c>
      <c r="G874" s="41"/>
      <c r="H874" s="41"/>
      <c r="I874" s="220"/>
      <c r="J874" s="41"/>
      <c r="K874" s="41"/>
      <c r="L874" s="45"/>
      <c r="M874" s="221"/>
      <c r="N874" s="222"/>
      <c r="O874" s="85"/>
      <c r="P874" s="85"/>
      <c r="Q874" s="85"/>
      <c r="R874" s="85"/>
      <c r="S874" s="85"/>
      <c r="T874" s="86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T874" s="18" t="s">
        <v>127</v>
      </c>
      <c r="AU874" s="18" t="s">
        <v>83</v>
      </c>
    </row>
    <row r="875" s="2" customFormat="1" ht="16.5" customHeight="1">
      <c r="A875" s="39"/>
      <c r="B875" s="40"/>
      <c r="C875" s="205" t="s">
        <v>1559</v>
      </c>
      <c r="D875" s="205" t="s">
        <v>120</v>
      </c>
      <c r="E875" s="206" t="s">
        <v>1560</v>
      </c>
      <c r="F875" s="207" t="s">
        <v>1561</v>
      </c>
      <c r="G875" s="208" t="s">
        <v>227</v>
      </c>
      <c r="H875" s="209">
        <v>1</v>
      </c>
      <c r="I875" s="210"/>
      <c r="J875" s="211">
        <f>ROUND(I875*H875,2)</f>
        <v>0</v>
      </c>
      <c r="K875" s="207" t="s">
        <v>124</v>
      </c>
      <c r="L875" s="45"/>
      <c r="M875" s="212" t="s">
        <v>19</v>
      </c>
      <c r="N875" s="213" t="s">
        <v>44</v>
      </c>
      <c r="O875" s="85"/>
      <c r="P875" s="214">
        <f>O875*H875</f>
        <v>0</v>
      </c>
      <c r="Q875" s="214">
        <v>0</v>
      </c>
      <c r="R875" s="214">
        <f>Q875*H875</f>
        <v>0</v>
      </c>
      <c r="S875" s="214">
        <v>0</v>
      </c>
      <c r="T875" s="215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16" t="s">
        <v>125</v>
      </c>
      <c r="AT875" s="216" t="s">
        <v>120</v>
      </c>
      <c r="AU875" s="216" t="s">
        <v>83</v>
      </c>
      <c r="AY875" s="18" t="s">
        <v>117</v>
      </c>
      <c r="BE875" s="217">
        <f>IF(N875="základní",J875,0)</f>
        <v>0</v>
      </c>
      <c r="BF875" s="217">
        <f>IF(N875="snížená",J875,0)</f>
        <v>0</v>
      </c>
      <c r="BG875" s="217">
        <f>IF(N875="zákl. přenesená",J875,0)</f>
        <v>0</v>
      </c>
      <c r="BH875" s="217">
        <f>IF(N875="sníž. přenesená",J875,0)</f>
        <v>0</v>
      </c>
      <c r="BI875" s="217">
        <f>IF(N875="nulová",J875,0)</f>
        <v>0</v>
      </c>
      <c r="BJ875" s="18" t="s">
        <v>81</v>
      </c>
      <c r="BK875" s="217">
        <f>ROUND(I875*H875,2)</f>
        <v>0</v>
      </c>
      <c r="BL875" s="18" t="s">
        <v>125</v>
      </c>
      <c r="BM875" s="216" t="s">
        <v>1562</v>
      </c>
    </row>
    <row r="876" s="2" customFormat="1">
      <c r="A876" s="39"/>
      <c r="B876" s="40"/>
      <c r="C876" s="41"/>
      <c r="D876" s="218" t="s">
        <v>127</v>
      </c>
      <c r="E876" s="41"/>
      <c r="F876" s="219" t="s">
        <v>1563</v>
      </c>
      <c r="G876" s="41"/>
      <c r="H876" s="41"/>
      <c r="I876" s="220"/>
      <c r="J876" s="41"/>
      <c r="K876" s="41"/>
      <c r="L876" s="45"/>
      <c r="M876" s="221"/>
      <c r="N876" s="222"/>
      <c r="O876" s="85"/>
      <c r="P876" s="85"/>
      <c r="Q876" s="85"/>
      <c r="R876" s="85"/>
      <c r="S876" s="85"/>
      <c r="T876" s="86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127</v>
      </c>
      <c r="AU876" s="18" t="s">
        <v>83</v>
      </c>
    </row>
    <row r="877" s="2" customFormat="1">
      <c r="A877" s="39"/>
      <c r="B877" s="40"/>
      <c r="C877" s="41"/>
      <c r="D877" s="223" t="s">
        <v>129</v>
      </c>
      <c r="E877" s="41"/>
      <c r="F877" s="224" t="s">
        <v>1564</v>
      </c>
      <c r="G877" s="41"/>
      <c r="H877" s="41"/>
      <c r="I877" s="220"/>
      <c r="J877" s="41"/>
      <c r="K877" s="41"/>
      <c r="L877" s="45"/>
      <c r="M877" s="221"/>
      <c r="N877" s="222"/>
      <c r="O877" s="85"/>
      <c r="P877" s="85"/>
      <c r="Q877" s="85"/>
      <c r="R877" s="85"/>
      <c r="S877" s="85"/>
      <c r="T877" s="86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T877" s="18" t="s">
        <v>129</v>
      </c>
      <c r="AU877" s="18" t="s">
        <v>83</v>
      </c>
    </row>
    <row r="878" s="2" customFormat="1" ht="16.5" customHeight="1">
      <c r="A878" s="39"/>
      <c r="B878" s="40"/>
      <c r="C878" s="236" t="s">
        <v>1565</v>
      </c>
      <c r="D878" s="236" t="s">
        <v>133</v>
      </c>
      <c r="E878" s="237" t="s">
        <v>1566</v>
      </c>
      <c r="F878" s="238" t="s">
        <v>1567</v>
      </c>
      <c r="G878" s="239" t="s">
        <v>227</v>
      </c>
      <c r="H878" s="240">
        <v>1</v>
      </c>
      <c r="I878" s="241"/>
      <c r="J878" s="242">
        <f>ROUND(I878*H878,2)</f>
        <v>0</v>
      </c>
      <c r="K878" s="238" t="s">
        <v>124</v>
      </c>
      <c r="L878" s="243"/>
      <c r="M878" s="244" t="s">
        <v>19</v>
      </c>
      <c r="N878" s="245" t="s">
        <v>44</v>
      </c>
      <c r="O878" s="85"/>
      <c r="P878" s="214">
        <f>O878*H878</f>
        <v>0</v>
      </c>
      <c r="Q878" s="214">
        <v>0.00084999999999999995</v>
      </c>
      <c r="R878" s="214">
        <f>Q878*H878</f>
        <v>0.00084999999999999995</v>
      </c>
      <c r="S878" s="214">
        <v>0</v>
      </c>
      <c r="T878" s="215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16" t="s">
        <v>136</v>
      </c>
      <c r="AT878" s="216" t="s">
        <v>133</v>
      </c>
      <c r="AU878" s="216" t="s">
        <v>83</v>
      </c>
      <c r="AY878" s="18" t="s">
        <v>117</v>
      </c>
      <c r="BE878" s="217">
        <f>IF(N878="základní",J878,0)</f>
        <v>0</v>
      </c>
      <c r="BF878" s="217">
        <f>IF(N878="snížená",J878,0)</f>
        <v>0</v>
      </c>
      <c r="BG878" s="217">
        <f>IF(N878="zákl. přenesená",J878,0)</f>
        <v>0</v>
      </c>
      <c r="BH878" s="217">
        <f>IF(N878="sníž. přenesená",J878,0)</f>
        <v>0</v>
      </c>
      <c r="BI878" s="217">
        <f>IF(N878="nulová",J878,0)</f>
        <v>0</v>
      </c>
      <c r="BJ878" s="18" t="s">
        <v>81</v>
      </c>
      <c r="BK878" s="217">
        <f>ROUND(I878*H878,2)</f>
        <v>0</v>
      </c>
      <c r="BL878" s="18" t="s">
        <v>125</v>
      </c>
      <c r="BM878" s="216" t="s">
        <v>1568</v>
      </c>
    </row>
    <row r="879" s="2" customFormat="1">
      <c r="A879" s="39"/>
      <c r="B879" s="40"/>
      <c r="C879" s="41"/>
      <c r="D879" s="218" t="s">
        <v>127</v>
      </c>
      <c r="E879" s="41"/>
      <c r="F879" s="219" t="s">
        <v>1567</v>
      </c>
      <c r="G879" s="41"/>
      <c r="H879" s="41"/>
      <c r="I879" s="220"/>
      <c r="J879" s="41"/>
      <c r="K879" s="41"/>
      <c r="L879" s="45"/>
      <c r="M879" s="221"/>
      <c r="N879" s="222"/>
      <c r="O879" s="85"/>
      <c r="P879" s="85"/>
      <c r="Q879" s="85"/>
      <c r="R879" s="85"/>
      <c r="S879" s="85"/>
      <c r="T879" s="86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T879" s="18" t="s">
        <v>127</v>
      </c>
      <c r="AU879" s="18" t="s">
        <v>83</v>
      </c>
    </row>
    <row r="880" s="2" customFormat="1" ht="16.5" customHeight="1">
      <c r="A880" s="39"/>
      <c r="B880" s="40"/>
      <c r="C880" s="205" t="s">
        <v>1569</v>
      </c>
      <c r="D880" s="205" t="s">
        <v>120</v>
      </c>
      <c r="E880" s="206" t="s">
        <v>1570</v>
      </c>
      <c r="F880" s="207" t="s">
        <v>1571</v>
      </c>
      <c r="G880" s="208" t="s">
        <v>227</v>
      </c>
      <c r="H880" s="209">
        <v>1</v>
      </c>
      <c r="I880" s="210"/>
      <c r="J880" s="211">
        <f>ROUND(I880*H880,2)</f>
        <v>0</v>
      </c>
      <c r="K880" s="207" t="s">
        <v>124</v>
      </c>
      <c r="L880" s="45"/>
      <c r="M880" s="212" t="s">
        <v>19</v>
      </c>
      <c r="N880" s="213" t="s">
        <v>44</v>
      </c>
      <c r="O880" s="85"/>
      <c r="P880" s="214">
        <f>O880*H880</f>
        <v>0</v>
      </c>
      <c r="Q880" s="214">
        <v>0</v>
      </c>
      <c r="R880" s="214">
        <f>Q880*H880</f>
        <v>0</v>
      </c>
      <c r="S880" s="214">
        <v>0</v>
      </c>
      <c r="T880" s="215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16" t="s">
        <v>125</v>
      </c>
      <c r="AT880" s="216" t="s">
        <v>120</v>
      </c>
      <c r="AU880" s="216" t="s">
        <v>83</v>
      </c>
      <c r="AY880" s="18" t="s">
        <v>117</v>
      </c>
      <c r="BE880" s="217">
        <f>IF(N880="základní",J880,0)</f>
        <v>0</v>
      </c>
      <c r="BF880" s="217">
        <f>IF(N880="snížená",J880,0)</f>
        <v>0</v>
      </c>
      <c r="BG880" s="217">
        <f>IF(N880="zákl. přenesená",J880,0)</f>
        <v>0</v>
      </c>
      <c r="BH880" s="217">
        <f>IF(N880="sníž. přenesená",J880,0)</f>
        <v>0</v>
      </c>
      <c r="BI880" s="217">
        <f>IF(N880="nulová",J880,0)</f>
        <v>0</v>
      </c>
      <c r="BJ880" s="18" t="s">
        <v>81</v>
      </c>
      <c r="BK880" s="217">
        <f>ROUND(I880*H880,2)</f>
        <v>0</v>
      </c>
      <c r="BL880" s="18" t="s">
        <v>125</v>
      </c>
      <c r="BM880" s="216" t="s">
        <v>1572</v>
      </c>
    </row>
    <row r="881" s="2" customFormat="1">
      <c r="A881" s="39"/>
      <c r="B881" s="40"/>
      <c r="C881" s="41"/>
      <c r="D881" s="218" t="s">
        <v>127</v>
      </c>
      <c r="E881" s="41"/>
      <c r="F881" s="219" t="s">
        <v>1573</v>
      </c>
      <c r="G881" s="41"/>
      <c r="H881" s="41"/>
      <c r="I881" s="220"/>
      <c r="J881" s="41"/>
      <c r="K881" s="41"/>
      <c r="L881" s="45"/>
      <c r="M881" s="221"/>
      <c r="N881" s="222"/>
      <c r="O881" s="85"/>
      <c r="P881" s="85"/>
      <c r="Q881" s="85"/>
      <c r="R881" s="85"/>
      <c r="S881" s="85"/>
      <c r="T881" s="86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127</v>
      </c>
      <c r="AU881" s="18" t="s">
        <v>83</v>
      </c>
    </row>
    <row r="882" s="2" customFormat="1">
      <c r="A882" s="39"/>
      <c r="B882" s="40"/>
      <c r="C882" s="41"/>
      <c r="D882" s="223" t="s">
        <v>129</v>
      </c>
      <c r="E882" s="41"/>
      <c r="F882" s="224" t="s">
        <v>1574</v>
      </c>
      <c r="G882" s="41"/>
      <c r="H882" s="41"/>
      <c r="I882" s="220"/>
      <c r="J882" s="41"/>
      <c r="K882" s="41"/>
      <c r="L882" s="45"/>
      <c r="M882" s="221"/>
      <c r="N882" s="222"/>
      <c r="O882" s="85"/>
      <c r="P882" s="85"/>
      <c r="Q882" s="85"/>
      <c r="R882" s="85"/>
      <c r="S882" s="85"/>
      <c r="T882" s="86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129</v>
      </c>
      <c r="AU882" s="18" t="s">
        <v>83</v>
      </c>
    </row>
    <row r="883" s="2" customFormat="1" ht="21.75" customHeight="1">
      <c r="A883" s="39"/>
      <c r="B883" s="40"/>
      <c r="C883" s="236" t="s">
        <v>1575</v>
      </c>
      <c r="D883" s="236" t="s">
        <v>133</v>
      </c>
      <c r="E883" s="237" t="s">
        <v>1576</v>
      </c>
      <c r="F883" s="238" t="s">
        <v>1577</v>
      </c>
      <c r="G883" s="239" t="s">
        <v>227</v>
      </c>
      <c r="H883" s="240">
        <v>1</v>
      </c>
      <c r="I883" s="241"/>
      <c r="J883" s="242">
        <f>ROUND(I883*H883,2)</f>
        <v>0</v>
      </c>
      <c r="K883" s="238" t="s">
        <v>124</v>
      </c>
      <c r="L883" s="243"/>
      <c r="M883" s="244" t="s">
        <v>19</v>
      </c>
      <c r="N883" s="245" t="s">
        <v>44</v>
      </c>
      <c r="O883" s="85"/>
      <c r="P883" s="214">
        <f>O883*H883</f>
        <v>0</v>
      </c>
      <c r="Q883" s="214">
        <v>0.00084999999999999995</v>
      </c>
      <c r="R883" s="214">
        <f>Q883*H883</f>
        <v>0.00084999999999999995</v>
      </c>
      <c r="S883" s="214">
        <v>0</v>
      </c>
      <c r="T883" s="215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16" t="s">
        <v>136</v>
      </c>
      <c r="AT883" s="216" t="s">
        <v>133</v>
      </c>
      <c r="AU883" s="216" t="s">
        <v>83</v>
      </c>
      <c r="AY883" s="18" t="s">
        <v>117</v>
      </c>
      <c r="BE883" s="217">
        <f>IF(N883="základní",J883,0)</f>
        <v>0</v>
      </c>
      <c r="BF883" s="217">
        <f>IF(N883="snížená",J883,0)</f>
        <v>0</v>
      </c>
      <c r="BG883" s="217">
        <f>IF(N883="zákl. přenesená",J883,0)</f>
        <v>0</v>
      </c>
      <c r="BH883" s="217">
        <f>IF(N883="sníž. přenesená",J883,0)</f>
        <v>0</v>
      </c>
      <c r="BI883" s="217">
        <f>IF(N883="nulová",J883,0)</f>
        <v>0</v>
      </c>
      <c r="BJ883" s="18" t="s">
        <v>81</v>
      </c>
      <c r="BK883" s="217">
        <f>ROUND(I883*H883,2)</f>
        <v>0</v>
      </c>
      <c r="BL883" s="18" t="s">
        <v>125</v>
      </c>
      <c r="BM883" s="216" t="s">
        <v>1578</v>
      </c>
    </row>
    <row r="884" s="2" customFormat="1">
      <c r="A884" s="39"/>
      <c r="B884" s="40"/>
      <c r="C884" s="41"/>
      <c r="D884" s="218" t="s">
        <v>127</v>
      </c>
      <c r="E884" s="41"/>
      <c r="F884" s="219" t="s">
        <v>1577</v>
      </c>
      <c r="G884" s="41"/>
      <c r="H884" s="41"/>
      <c r="I884" s="220"/>
      <c r="J884" s="41"/>
      <c r="K884" s="41"/>
      <c r="L884" s="45"/>
      <c r="M884" s="221"/>
      <c r="N884" s="222"/>
      <c r="O884" s="85"/>
      <c r="P884" s="85"/>
      <c r="Q884" s="85"/>
      <c r="R884" s="85"/>
      <c r="S884" s="85"/>
      <c r="T884" s="86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18" t="s">
        <v>127</v>
      </c>
      <c r="AU884" s="18" t="s">
        <v>83</v>
      </c>
    </row>
    <row r="885" s="2" customFormat="1" ht="24.15" customHeight="1">
      <c r="A885" s="39"/>
      <c r="B885" s="40"/>
      <c r="C885" s="205" t="s">
        <v>1579</v>
      </c>
      <c r="D885" s="205" t="s">
        <v>120</v>
      </c>
      <c r="E885" s="206" t="s">
        <v>1580</v>
      </c>
      <c r="F885" s="207" t="s">
        <v>1581</v>
      </c>
      <c r="G885" s="208" t="s">
        <v>165</v>
      </c>
      <c r="H885" s="209">
        <v>1</v>
      </c>
      <c r="I885" s="210"/>
      <c r="J885" s="211">
        <f>ROUND(I885*H885,2)</f>
        <v>0</v>
      </c>
      <c r="K885" s="207" t="s">
        <v>124</v>
      </c>
      <c r="L885" s="45"/>
      <c r="M885" s="212" t="s">
        <v>19</v>
      </c>
      <c r="N885" s="213" t="s">
        <v>44</v>
      </c>
      <c r="O885" s="85"/>
      <c r="P885" s="214">
        <f>O885*H885</f>
        <v>0</v>
      </c>
      <c r="Q885" s="214">
        <v>0.014749999999999999</v>
      </c>
      <c r="R885" s="214">
        <f>Q885*H885</f>
        <v>0.014749999999999999</v>
      </c>
      <c r="S885" s="214">
        <v>0</v>
      </c>
      <c r="T885" s="215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16" t="s">
        <v>125</v>
      </c>
      <c r="AT885" s="216" t="s">
        <v>120</v>
      </c>
      <c r="AU885" s="216" t="s">
        <v>83</v>
      </c>
      <c r="AY885" s="18" t="s">
        <v>117</v>
      </c>
      <c r="BE885" s="217">
        <f>IF(N885="základní",J885,0)</f>
        <v>0</v>
      </c>
      <c r="BF885" s="217">
        <f>IF(N885="snížená",J885,0)</f>
        <v>0</v>
      </c>
      <c r="BG885" s="217">
        <f>IF(N885="zákl. přenesená",J885,0)</f>
        <v>0</v>
      </c>
      <c r="BH885" s="217">
        <f>IF(N885="sníž. přenesená",J885,0)</f>
        <v>0</v>
      </c>
      <c r="BI885" s="217">
        <f>IF(N885="nulová",J885,0)</f>
        <v>0</v>
      </c>
      <c r="BJ885" s="18" t="s">
        <v>81</v>
      </c>
      <c r="BK885" s="217">
        <f>ROUND(I885*H885,2)</f>
        <v>0</v>
      </c>
      <c r="BL885" s="18" t="s">
        <v>125</v>
      </c>
      <c r="BM885" s="216" t="s">
        <v>1582</v>
      </c>
    </row>
    <row r="886" s="2" customFormat="1">
      <c r="A886" s="39"/>
      <c r="B886" s="40"/>
      <c r="C886" s="41"/>
      <c r="D886" s="218" t="s">
        <v>127</v>
      </c>
      <c r="E886" s="41"/>
      <c r="F886" s="219" t="s">
        <v>1583</v>
      </c>
      <c r="G886" s="41"/>
      <c r="H886" s="41"/>
      <c r="I886" s="220"/>
      <c r="J886" s="41"/>
      <c r="K886" s="41"/>
      <c r="L886" s="45"/>
      <c r="M886" s="221"/>
      <c r="N886" s="222"/>
      <c r="O886" s="85"/>
      <c r="P886" s="85"/>
      <c r="Q886" s="85"/>
      <c r="R886" s="85"/>
      <c r="S886" s="85"/>
      <c r="T886" s="86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T886" s="18" t="s">
        <v>127</v>
      </c>
      <c r="AU886" s="18" t="s">
        <v>83</v>
      </c>
    </row>
    <row r="887" s="2" customFormat="1">
      <c r="A887" s="39"/>
      <c r="B887" s="40"/>
      <c r="C887" s="41"/>
      <c r="D887" s="223" t="s">
        <v>129</v>
      </c>
      <c r="E887" s="41"/>
      <c r="F887" s="224" t="s">
        <v>1584</v>
      </c>
      <c r="G887" s="41"/>
      <c r="H887" s="41"/>
      <c r="I887" s="220"/>
      <c r="J887" s="41"/>
      <c r="K887" s="41"/>
      <c r="L887" s="45"/>
      <c r="M887" s="221"/>
      <c r="N887" s="222"/>
      <c r="O887" s="85"/>
      <c r="P887" s="85"/>
      <c r="Q887" s="85"/>
      <c r="R887" s="85"/>
      <c r="S887" s="85"/>
      <c r="T887" s="86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18" t="s">
        <v>129</v>
      </c>
      <c r="AU887" s="18" t="s">
        <v>83</v>
      </c>
    </row>
    <row r="888" s="2" customFormat="1" ht="24.15" customHeight="1">
      <c r="A888" s="39"/>
      <c r="B888" s="40"/>
      <c r="C888" s="205" t="s">
        <v>1585</v>
      </c>
      <c r="D888" s="205" t="s">
        <v>120</v>
      </c>
      <c r="E888" s="206" t="s">
        <v>1586</v>
      </c>
      <c r="F888" s="207" t="s">
        <v>1587</v>
      </c>
      <c r="G888" s="208" t="s">
        <v>165</v>
      </c>
      <c r="H888" s="209">
        <v>14</v>
      </c>
      <c r="I888" s="210"/>
      <c r="J888" s="211">
        <f>ROUND(I888*H888,2)</f>
        <v>0</v>
      </c>
      <c r="K888" s="207" t="s">
        <v>124</v>
      </c>
      <c r="L888" s="45"/>
      <c r="M888" s="212" t="s">
        <v>19</v>
      </c>
      <c r="N888" s="213" t="s">
        <v>44</v>
      </c>
      <c r="O888" s="85"/>
      <c r="P888" s="214">
        <f>O888*H888</f>
        <v>0</v>
      </c>
      <c r="Q888" s="214">
        <v>0.00024000000000000001</v>
      </c>
      <c r="R888" s="214">
        <f>Q888*H888</f>
        <v>0.0033600000000000001</v>
      </c>
      <c r="S888" s="214">
        <v>0</v>
      </c>
      <c r="T888" s="215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216" t="s">
        <v>125</v>
      </c>
      <c r="AT888" s="216" t="s">
        <v>120</v>
      </c>
      <c r="AU888" s="216" t="s">
        <v>83</v>
      </c>
      <c r="AY888" s="18" t="s">
        <v>117</v>
      </c>
      <c r="BE888" s="217">
        <f>IF(N888="základní",J888,0)</f>
        <v>0</v>
      </c>
      <c r="BF888" s="217">
        <f>IF(N888="snížená",J888,0)</f>
        <v>0</v>
      </c>
      <c r="BG888" s="217">
        <f>IF(N888="zákl. přenesená",J888,0)</f>
        <v>0</v>
      </c>
      <c r="BH888" s="217">
        <f>IF(N888="sníž. přenesená",J888,0)</f>
        <v>0</v>
      </c>
      <c r="BI888" s="217">
        <f>IF(N888="nulová",J888,0)</f>
        <v>0</v>
      </c>
      <c r="BJ888" s="18" t="s">
        <v>81</v>
      </c>
      <c r="BK888" s="217">
        <f>ROUND(I888*H888,2)</f>
        <v>0</v>
      </c>
      <c r="BL888" s="18" t="s">
        <v>125</v>
      </c>
      <c r="BM888" s="216" t="s">
        <v>1588</v>
      </c>
    </row>
    <row r="889" s="2" customFormat="1">
      <c r="A889" s="39"/>
      <c r="B889" s="40"/>
      <c r="C889" s="41"/>
      <c r="D889" s="218" t="s">
        <v>127</v>
      </c>
      <c r="E889" s="41"/>
      <c r="F889" s="219" t="s">
        <v>1589</v>
      </c>
      <c r="G889" s="41"/>
      <c r="H889" s="41"/>
      <c r="I889" s="220"/>
      <c r="J889" s="41"/>
      <c r="K889" s="41"/>
      <c r="L889" s="45"/>
      <c r="M889" s="221"/>
      <c r="N889" s="222"/>
      <c r="O889" s="85"/>
      <c r="P889" s="85"/>
      <c r="Q889" s="85"/>
      <c r="R889" s="85"/>
      <c r="S889" s="85"/>
      <c r="T889" s="86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T889" s="18" t="s">
        <v>127</v>
      </c>
      <c r="AU889" s="18" t="s">
        <v>83</v>
      </c>
    </row>
    <row r="890" s="2" customFormat="1">
      <c r="A890" s="39"/>
      <c r="B890" s="40"/>
      <c r="C890" s="41"/>
      <c r="D890" s="223" t="s">
        <v>129</v>
      </c>
      <c r="E890" s="41"/>
      <c r="F890" s="224" t="s">
        <v>1590</v>
      </c>
      <c r="G890" s="41"/>
      <c r="H890" s="41"/>
      <c r="I890" s="220"/>
      <c r="J890" s="41"/>
      <c r="K890" s="41"/>
      <c r="L890" s="45"/>
      <c r="M890" s="221"/>
      <c r="N890" s="222"/>
      <c r="O890" s="85"/>
      <c r="P890" s="85"/>
      <c r="Q890" s="85"/>
      <c r="R890" s="85"/>
      <c r="S890" s="85"/>
      <c r="T890" s="86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129</v>
      </c>
      <c r="AU890" s="18" t="s">
        <v>83</v>
      </c>
    </row>
    <row r="891" s="2" customFormat="1" ht="24.15" customHeight="1">
      <c r="A891" s="39"/>
      <c r="B891" s="40"/>
      <c r="C891" s="236" t="s">
        <v>1591</v>
      </c>
      <c r="D891" s="236" t="s">
        <v>133</v>
      </c>
      <c r="E891" s="237" t="s">
        <v>1592</v>
      </c>
      <c r="F891" s="238" t="s">
        <v>1593</v>
      </c>
      <c r="G891" s="239" t="s">
        <v>215</v>
      </c>
      <c r="H891" s="240">
        <v>7</v>
      </c>
      <c r="I891" s="241"/>
      <c r="J891" s="242">
        <f>ROUND(I891*H891,2)</f>
        <v>0</v>
      </c>
      <c r="K891" s="238" t="s">
        <v>124</v>
      </c>
      <c r="L891" s="243"/>
      <c r="M891" s="244" t="s">
        <v>19</v>
      </c>
      <c r="N891" s="245" t="s">
        <v>44</v>
      </c>
      <c r="O891" s="85"/>
      <c r="P891" s="214">
        <f>O891*H891</f>
        <v>0</v>
      </c>
      <c r="Q891" s="214">
        <v>0.00018000000000000001</v>
      </c>
      <c r="R891" s="214">
        <f>Q891*H891</f>
        <v>0.0012600000000000001</v>
      </c>
      <c r="S891" s="214">
        <v>0</v>
      </c>
      <c r="T891" s="215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16" t="s">
        <v>136</v>
      </c>
      <c r="AT891" s="216" t="s">
        <v>133</v>
      </c>
      <c r="AU891" s="216" t="s">
        <v>83</v>
      </c>
      <c r="AY891" s="18" t="s">
        <v>117</v>
      </c>
      <c r="BE891" s="217">
        <f>IF(N891="základní",J891,0)</f>
        <v>0</v>
      </c>
      <c r="BF891" s="217">
        <f>IF(N891="snížená",J891,0)</f>
        <v>0</v>
      </c>
      <c r="BG891" s="217">
        <f>IF(N891="zákl. přenesená",J891,0)</f>
        <v>0</v>
      </c>
      <c r="BH891" s="217">
        <f>IF(N891="sníž. přenesená",J891,0)</f>
        <v>0</v>
      </c>
      <c r="BI891" s="217">
        <f>IF(N891="nulová",J891,0)</f>
        <v>0</v>
      </c>
      <c r="BJ891" s="18" t="s">
        <v>81</v>
      </c>
      <c r="BK891" s="217">
        <f>ROUND(I891*H891,2)</f>
        <v>0</v>
      </c>
      <c r="BL891" s="18" t="s">
        <v>125</v>
      </c>
      <c r="BM891" s="216" t="s">
        <v>1594</v>
      </c>
    </row>
    <row r="892" s="2" customFormat="1">
      <c r="A892" s="39"/>
      <c r="B892" s="40"/>
      <c r="C892" s="41"/>
      <c r="D892" s="218" t="s">
        <v>127</v>
      </c>
      <c r="E892" s="41"/>
      <c r="F892" s="219" t="s">
        <v>1593</v>
      </c>
      <c r="G892" s="41"/>
      <c r="H892" s="41"/>
      <c r="I892" s="220"/>
      <c r="J892" s="41"/>
      <c r="K892" s="41"/>
      <c r="L892" s="45"/>
      <c r="M892" s="221"/>
      <c r="N892" s="222"/>
      <c r="O892" s="85"/>
      <c r="P892" s="85"/>
      <c r="Q892" s="85"/>
      <c r="R892" s="85"/>
      <c r="S892" s="85"/>
      <c r="T892" s="86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T892" s="18" t="s">
        <v>127</v>
      </c>
      <c r="AU892" s="18" t="s">
        <v>83</v>
      </c>
    </row>
    <row r="893" s="13" customFormat="1">
      <c r="A893" s="13"/>
      <c r="B893" s="225"/>
      <c r="C893" s="226"/>
      <c r="D893" s="218" t="s">
        <v>131</v>
      </c>
      <c r="E893" s="227" t="s">
        <v>19</v>
      </c>
      <c r="F893" s="228" t="s">
        <v>1595</v>
      </c>
      <c r="G893" s="226"/>
      <c r="H893" s="229">
        <v>7</v>
      </c>
      <c r="I893" s="230"/>
      <c r="J893" s="226"/>
      <c r="K893" s="226"/>
      <c r="L893" s="231"/>
      <c r="M893" s="232"/>
      <c r="N893" s="233"/>
      <c r="O893" s="233"/>
      <c r="P893" s="233"/>
      <c r="Q893" s="233"/>
      <c r="R893" s="233"/>
      <c r="S893" s="233"/>
      <c r="T893" s="234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5" t="s">
        <v>131</v>
      </c>
      <c r="AU893" s="235" t="s">
        <v>83</v>
      </c>
      <c r="AV893" s="13" t="s">
        <v>83</v>
      </c>
      <c r="AW893" s="13" t="s">
        <v>35</v>
      </c>
      <c r="AX893" s="13" t="s">
        <v>81</v>
      </c>
      <c r="AY893" s="235" t="s">
        <v>117</v>
      </c>
    </row>
    <row r="894" s="2" customFormat="1" ht="21.75" customHeight="1">
      <c r="A894" s="39"/>
      <c r="B894" s="40"/>
      <c r="C894" s="205" t="s">
        <v>1596</v>
      </c>
      <c r="D894" s="205" t="s">
        <v>120</v>
      </c>
      <c r="E894" s="206" t="s">
        <v>1597</v>
      </c>
      <c r="F894" s="207" t="s">
        <v>1598</v>
      </c>
      <c r="G894" s="208" t="s">
        <v>165</v>
      </c>
      <c r="H894" s="209">
        <v>3</v>
      </c>
      <c r="I894" s="210"/>
      <c r="J894" s="211">
        <f>ROUND(I894*H894,2)</f>
        <v>0</v>
      </c>
      <c r="K894" s="207" t="s">
        <v>124</v>
      </c>
      <c r="L894" s="45"/>
      <c r="M894" s="212" t="s">
        <v>19</v>
      </c>
      <c r="N894" s="213" t="s">
        <v>44</v>
      </c>
      <c r="O894" s="85"/>
      <c r="P894" s="214">
        <f>O894*H894</f>
        <v>0</v>
      </c>
      <c r="Q894" s="214">
        <v>0.0018</v>
      </c>
      <c r="R894" s="214">
        <f>Q894*H894</f>
        <v>0.0054000000000000003</v>
      </c>
      <c r="S894" s="214">
        <v>0</v>
      </c>
      <c r="T894" s="215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16" t="s">
        <v>125</v>
      </c>
      <c r="AT894" s="216" t="s">
        <v>120</v>
      </c>
      <c r="AU894" s="216" t="s">
        <v>83</v>
      </c>
      <c r="AY894" s="18" t="s">
        <v>117</v>
      </c>
      <c r="BE894" s="217">
        <f>IF(N894="základní",J894,0)</f>
        <v>0</v>
      </c>
      <c r="BF894" s="217">
        <f>IF(N894="snížená",J894,0)</f>
        <v>0</v>
      </c>
      <c r="BG894" s="217">
        <f>IF(N894="zákl. přenesená",J894,0)</f>
        <v>0</v>
      </c>
      <c r="BH894" s="217">
        <f>IF(N894="sníž. přenesená",J894,0)</f>
        <v>0</v>
      </c>
      <c r="BI894" s="217">
        <f>IF(N894="nulová",J894,0)</f>
        <v>0</v>
      </c>
      <c r="BJ894" s="18" t="s">
        <v>81</v>
      </c>
      <c r="BK894" s="217">
        <f>ROUND(I894*H894,2)</f>
        <v>0</v>
      </c>
      <c r="BL894" s="18" t="s">
        <v>125</v>
      </c>
      <c r="BM894" s="216" t="s">
        <v>1599</v>
      </c>
    </row>
    <row r="895" s="2" customFormat="1">
      <c r="A895" s="39"/>
      <c r="B895" s="40"/>
      <c r="C895" s="41"/>
      <c r="D895" s="218" t="s">
        <v>127</v>
      </c>
      <c r="E895" s="41"/>
      <c r="F895" s="219" t="s">
        <v>1600</v>
      </c>
      <c r="G895" s="41"/>
      <c r="H895" s="41"/>
      <c r="I895" s="220"/>
      <c r="J895" s="41"/>
      <c r="K895" s="41"/>
      <c r="L895" s="45"/>
      <c r="M895" s="221"/>
      <c r="N895" s="222"/>
      <c r="O895" s="85"/>
      <c r="P895" s="85"/>
      <c r="Q895" s="85"/>
      <c r="R895" s="85"/>
      <c r="S895" s="85"/>
      <c r="T895" s="86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T895" s="18" t="s">
        <v>127</v>
      </c>
      <c r="AU895" s="18" t="s">
        <v>83</v>
      </c>
    </row>
    <row r="896" s="2" customFormat="1">
      <c r="A896" s="39"/>
      <c r="B896" s="40"/>
      <c r="C896" s="41"/>
      <c r="D896" s="223" t="s">
        <v>129</v>
      </c>
      <c r="E896" s="41"/>
      <c r="F896" s="224" t="s">
        <v>1601</v>
      </c>
      <c r="G896" s="41"/>
      <c r="H896" s="41"/>
      <c r="I896" s="220"/>
      <c r="J896" s="41"/>
      <c r="K896" s="41"/>
      <c r="L896" s="45"/>
      <c r="M896" s="221"/>
      <c r="N896" s="222"/>
      <c r="O896" s="85"/>
      <c r="P896" s="85"/>
      <c r="Q896" s="85"/>
      <c r="R896" s="85"/>
      <c r="S896" s="85"/>
      <c r="T896" s="86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T896" s="18" t="s">
        <v>129</v>
      </c>
      <c r="AU896" s="18" t="s">
        <v>83</v>
      </c>
    </row>
    <row r="897" s="2" customFormat="1" ht="24.15" customHeight="1">
      <c r="A897" s="39"/>
      <c r="B897" s="40"/>
      <c r="C897" s="205" t="s">
        <v>1602</v>
      </c>
      <c r="D897" s="205" t="s">
        <v>120</v>
      </c>
      <c r="E897" s="206" t="s">
        <v>1603</v>
      </c>
      <c r="F897" s="207" t="s">
        <v>1604</v>
      </c>
      <c r="G897" s="208" t="s">
        <v>156</v>
      </c>
      <c r="H897" s="209">
        <v>0.216</v>
      </c>
      <c r="I897" s="210"/>
      <c r="J897" s="211">
        <f>ROUND(I897*H897,2)</f>
        <v>0</v>
      </c>
      <c r="K897" s="207" t="s">
        <v>124</v>
      </c>
      <c r="L897" s="45"/>
      <c r="M897" s="212" t="s">
        <v>19</v>
      </c>
      <c r="N897" s="213" t="s">
        <v>44</v>
      </c>
      <c r="O897" s="85"/>
      <c r="P897" s="214">
        <f>O897*H897</f>
        <v>0</v>
      </c>
      <c r="Q897" s="214">
        <v>0</v>
      </c>
      <c r="R897" s="214">
        <f>Q897*H897</f>
        <v>0</v>
      </c>
      <c r="S897" s="214">
        <v>0</v>
      </c>
      <c r="T897" s="215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16" t="s">
        <v>125</v>
      </c>
      <c r="AT897" s="216" t="s">
        <v>120</v>
      </c>
      <c r="AU897" s="216" t="s">
        <v>83</v>
      </c>
      <c r="AY897" s="18" t="s">
        <v>117</v>
      </c>
      <c r="BE897" s="217">
        <f>IF(N897="základní",J897,0)</f>
        <v>0</v>
      </c>
      <c r="BF897" s="217">
        <f>IF(N897="snížená",J897,0)</f>
        <v>0</v>
      </c>
      <c r="BG897" s="217">
        <f>IF(N897="zákl. přenesená",J897,0)</f>
        <v>0</v>
      </c>
      <c r="BH897" s="217">
        <f>IF(N897="sníž. přenesená",J897,0)</f>
        <v>0</v>
      </c>
      <c r="BI897" s="217">
        <f>IF(N897="nulová",J897,0)</f>
        <v>0</v>
      </c>
      <c r="BJ897" s="18" t="s">
        <v>81</v>
      </c>
      <c r="BK897" s="217">
        <f>ROUND(I897*H897,2)</f>
        <v>0</v>
      </c>
      <c r="BL897" s="18" t="s">
        <v>125</v>
      </c>
      <c r="BM897" s="216" t="s">
        <v>1605</v>
      </c>
    </row>
    <row r="898" s="2" customFormat="1">
      <c r="A898" s="39"/>
      <c r="B898" s="40"/>
      <c r="C898" s="41"/>
      <c r="D898" s="218" t="s">
        <v>127</v>
      </c>
      <c r="E898" s="41"/>
      <c r="F898" s="219" t="s">
        <v>1606</v>
      </c>
      <c r="G898" s="41"/>
      <c r="H898" s="41"/>
      <c r="I898" s="220"/>
      <c r="J898" s="41"/>
      <c r="K898" s="41"/>
      <c r="L898" s="45"/>
      <c r="M898" s="221"/>
      <c r="N898" s="222"/>
      <c r="O898" s="85"/>
      <c r="P898" s="85"/>
      <c r="Q898" s="85"/>
      <c r="R898" s="85"/>
      <c r="S898" s="85"/>
      <c r="T898" s="86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127</v>
      </c>
      <c r="AU898" s="18" t="s">
        <v>83</v>
      </c>
    </row>
    <row r="899" s="2" customFormat="1">
      <c r="A899" s="39"/>
      <c r="B899" s="40"/>
      <c r="C899" s="41"/>
      <c r="D899" s="223" t="s">
        <v>129</v>
      </c>
      <c r="E899" s="41"/>
      <c r="F899" s="224" t="s">
        <v>1607</v>
      </c>
      <c r="G899" s="41"/>
      <c r="H899" s="41"/>
      <c r="I899" s="220"/>
      <c r="J899" s="41"/>
      <c r="K899" s="41"/>
      <c r="L899" s="45"/>
      <c r="M899" s="221"/>
      <c r="N899" s="222"/>
      <c r="O899" s="85"/>
      <c r="P899" s="85"/>
      <c r="Q899" s="85"/>
      <c r="R899" s="85"/>
      <c r="S899" s="85"/>
      <c r="T899" s="86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T899" s="18" t="s">
        <v>129</v>
      </c>
      <c r="AU899" s="18" t="s">
        <v>83</v>
      </c>
    </row>
    <row r="900" s="12" customFormat="1" ht="22.8" customHeight="1">
      <c r="A900" s="12"/>
      <c r="B900" s="189"/>
      <c r="C900" s="190"/>
      <c r="D900" s="191" t="s">
        <v>72</v>
      </c>
      <c r="E900" s="203" t="s">
        <v>1608</v>
      </c>
      <c r="F900" s="203" t="s">
        <v>1609</v>
      </c>
      <c r="G900" s="190"/>
      <c r="H900" s="190"/>
      <c r="I900" s="193"/>
      <c r="J900" s="204">
        <f>BK900</f>
        <v>0</v>
      </c>
      <c r="K900" s="190"/>
      <c r="L900" s="195"/>
      <c r="M900" s="196"/>
      <c r="N900" s="197"/>
      <c r="O900" s="197"/>
      <c r="P900" s="198">
        <f>SUM(P901:P1029)</f>
        <v>0</v>
      </c>
      <c r="Q900" s="197"/>
      <c r="R900" s="198">
        <f>SUM(R901:R1029)</f>
        <v>0.21569321000000002</v>
      </c>
      <c r="S900" s="197"/>
      <c r="T900" s="199">
        <f>SUM(T901:T1029)</f>
        <v>0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200" t="s">
        <v>83</v>
      </c>
      <c r="AT900" s="201" t="s">
        <v>72</v>
      </c>
      <c r="AU900" s="201" t="s">
        <v>81</v>
      </c>
      <c r="AY900" s="200" t="s">
        <v>117</v>
      </c>
      <c r="BK900" s="202">
        <f>SUM(BK901:BK1029)</f>
        <v>0</v>
      </c>
    </row>
    <row r="901" s="2" customFormat="1" ht="16.5" customHeight="1">
      <c r="A901" s="39"/>
      <c r="B901" s="40"/>
      <c r="C901" s="205" t="s">
        <v>1610</v>
      </c>
      <c r="D901" s="205" t="s">
        <v>120</v>
      </c>
      <c r="E901" s="206" t="s">
        <v>1611</v>
      </c>
      <c r="F901" s="207" t="s">
        <v>1612</v>
      </c>
      <c r="G901" s="208" t="s">
        <v>227</v>
      </c>
      <c r="H901" s="209">
        <v>24</v>
      </c>
      <c r="I901" s="210"/>
      <c r="J901" s="211">
        <f>ROUND(I901*H901,2)</f>
        <v>0</v>
      </c>
      <c r="K901" s="207" t="s">
        <v>124</v>
      </c>
      <c r="L901" s="45"/>
      <c r="M901" s="212" t="s">
        <v>19</v>
      </c>
      <c r="N901" s="213" t="s">
        <v>44</v>
      </c>
      <c r="O901" s="85"/>
      <c r="P901" s="214">
        <f>O901*H901</f>
        <v>0</v>
      </c>
      <c r="Q901" s="214">
        <v>0</v>
      </c>
      <c r="R901" s="214">
        <f>Q901*H901</f>
        <v>0</v>
      </c>
      <c r="S901" s="214">
        <v>0</v>
      </c>
      <c r="T901" s="215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16" t="s">
        <v>125</v>
      </c>
      <c r="AT901" s="216" t="s">
        <v>120</v>
      </c>
      <c r="AU901" s="216" t="s">
        <v>83</v>
      </c>
      <c r="AY901" s="18" t="s">
        <v>117</v>
      </c>
      <c r="BE901" s="217">
        <f>IF(N901="základní",J901,0)</f>
        <v>0</v>
      </c>
      <c r="BF901" s="217">
        <f>IF(N901="snížená",J901,0)</f>
        <v>0</v>
      </c>
      <c r="BG901" s="217">
        <f>IF(N901="zákl. přenesená",J901,0)</f>
        <v>0</v>
      </c>
      <c r="BH901" s="217">
        <f>IF(N901="sníž. přenesená",J901,0)</f>
        <v>0</v>
      </c>
      <c r="BI901" s="217">
        <f>IF(N901="nulová",J901,0)</f>
        <v>0</v>
      </c>
      <c r="BJ901" s="18" t="s">
        <v>81</v>
      </c>
      <c r="BK901" s="217">
        <f>ROUND(I901*H901,2)</f>
        <v>0</v>
      </c>
      <c r="BL901" s="18" t="s">
        <v>125</v>
      </c>
      <c r="BM901" s="216" t="s">
        <v>1613</v>
      </c>
    </row>
    <row r="902" s="2" customFormat="1">
      <c r="A902" s="39"/>
      <c r="B902" s="40"/>
      <c r="C902" s="41"/>
      <c r="D902" s="218" t="s">
        <v>127</v>
      </c>
      <c r="E902" s="41"/>
      <c r="F902" s="219" t="s">
        <v>1614</v>
      </c>
      <c r="G902" s="41"/>
      <c r="H902" s="41"/>
      <c r="I902" s="220"/>
      <c r="J902" s="41"/>
      <c r="K902" s="41"/>
      <c r="L902" s="45"/>
      <c r="M902" s="221"/>
      <c r="N902" s="222"/>
      <c r="O902" s="85"/>
      <c r="P902" s="85"/>
      <c r="Q902" s="85"/>
      <c r="R902" s="85"/>
      <c r="S902" s="85"/>
      <c r="T902" s="86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127</v>
      </c>
      <c r="AU902" s="18" t="s">
        <v>83</v>
      </c>
    </row>
    <row r="903" s="2" customFormat="1">
      <c r="A903" s="39"/>
      <c r="B903" s="40"/>
      <c r="C903" s="41"/>
      <c r="D903" s="223" t="s">
        <v>129</v>
      </c>
      <c r="E903" s="41"/>
      <c r="F903" s="224" t="s">
        <v>1615</v>
      </c>
      <c r="G903" s="41"/>
      <c r="H903" s="41"/>
      <c r="I903" s="220"/>
      <c r="J903" s="41"/>
      <c r="K903" s="41"/>
      <c r="L903" s="45"/>
      <c r="M903" s="221"/>
      <c r="N903" s="222"/>
      <c r="O903" s="85"/>
      <c r="P903" s="85"/>
      <c r="Q903" s="85"/>
      <c r="R903" s="85"/>
      <c r="S903" s="85"/>
      <c r="T903" s="86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T903" s="18" t="s">
        <v>129</v>
      </c>
      <c r="AU903" s="18" t="s">
        <v>83</v>
      </c>
    </row>
    <row r="904" s="13" customFormat="1">
      <c r="A904" s="13"/>
      <c r="B904" s="225"/>
      <c r="C904" s="226"/>
      <c r="D904" s="218" t="s">
        <v>131</v>
      </c>
      <c r="E904" s="227" t="s">
        <v>19</v>
      </c>
      <c r="F904" s="228" t="s">
        <v>8</v>
      </c>
      <c r="G904" s="226"/>
      <c r="H904" s="229">
        <v>12</v>
      </c>
      <c r="I904" s="230"/>
      <c r="J904" s="226"/>
      <c r="K904" s="226"/>
      <c r="L904" s="231"/>
      <c r="M904" s="232"/>
      <c r="N904" s="233"/>
      <c r="O904" s="233"/>
      <c r="P904" s="233"/>
      <c r="Q904" s="233"/>
      <c r="R904" s="233"/>
      <c r="S904" s="233"/>
      <c r="T904" s="23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5" t="s">
        <v>131</v>
      </c>
      <c r="AU904" s="235" t="s">
        <v>83</v>
      </c>
      <c r="AV904" s="13" t="s">
        <v>83</v>
      </c>
      <c r="AW904" s="13" t="s">
        <v>35</v>
      </c>
      <c r="AX904" s="13" t="s">
        <v>73</v>
      </c>
      <c r="AY904" s="235" t="s">
        <v>117</v>
      </c>
    </row>
    <row r="905" s="13" customFormat="1">
      <c r="A905" s="13"/>
      <c r="B905" s="225"/>
      <c r="C905" s="226"/>
      <c r="D905" s="218" t="s">
        <v>131</v>
      </c>
      <c r="E905" s="227" t="s">
        <v>19</v>
      </c>
      <c r="F905" s="228" t="s">
        <v>8</v>
      </c>
      <c r="G905" s="226"/>
      <c r="H905" s="229">
        <v>12</v>
      </c>
      <c r="I905" s="230"/>
      <c r="J905" s="226"/>
      <c r="K905" s="226"/>
      <c r="L905" s="231"/>
      <c r="M905" s="232"/>
      <c r="N905" s="233"/>
      <c r="O905" s="233"/>
      <c r="P905" s="233"/>
      <c r="Q905" s="233"/>
      <c r="R905" s="233"/>
      <c r="S905" s="233"/>
      <c r="T905" s="234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5" t="s">
        <v>131</v>
      </c>
      <c r="AU905" s="235" t="s">
        <v>83</v>
      </c>
      <c r="AV905" s="13" t="s">
        <v>83</v>
      </c>
      <c r="AW905" s="13" t="s">
        <v>35</v>
      </c>
      <c r="AX905" s="13" t="s">
        <v>73</v>
      </c>
      <c r="AY905" s="235" t="s">
        <v>117</v>
      </c>
    </row>
    <row r="906" s="14" customFormat="1">
      <c r="A906" s="14"/>
      <c r="B906" s="246"/>
      <c r="C906" s="247"/>
      <c r="D906" s="218" t="s">
        <v>131</v>
      </c>
      <c r="E906" s="248" t="s">
        <v>19</v>
      </c>
      <c r="F906" s="249" t="s">
        <v>356</v>
      </c>
      <c r="G906" s="247"/>
      <c r="H906" s="250">
        <v>24</v>
      </c>
      <c r="I906" s="251"/>
      <c r="J906" s="247"/>
      <c r="K906" s="247"/>
      <c r="L906" s="252"/>
      <c r="M906" s="253"/>
      <c r="N906" s="254"/>
      <c r="O906" s="254"/>
      <c r="P906" s="254"/>
      <c r="Q906" s="254"/>
      <c r="R906" s="254"/>
      <c r="S906" s="254"/>
      <c r="T906" s="255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6" t="s">
        <v>131</v>
      </c>
      <c r="AU906" s="256" t="s">
        <v>83</v>
      </c>
      <c r="AV906" s="14" t="s">
        <v>143</v>
      </c>
      <c r="AW906" s="14" t="s">
        <v>35</v>
      </c>
      <c r="AX906" s="14" t="s">
        <v>81</v>
      </c>
      <c r="AY906" s="256" t="s">
        <v>117</v>
      </c>
    </row>
    <row r="907" s="2" customFormat="1" ht="24.15" customHeight="1">
      <c r="A907" s="39"/>
      <c r="B907" s="40"/>
      <c r="C907" s="236" t="s">
        <v>1616</v>
      </c>
      <c r="D907" s="236" t="s">
        <v>133</v>
      </c>
      <c r="E907" s="237" t="s">
        <v>1617</v>
      </c>
      <c r="F907" s="238" t="s">
        <v>1618</v>
      </c>
      <c r="G907" s="239" t="s">
        <v>227</v>
      </c>
      <c r="H907" s="240">
        <v>24</v>
      </c>
      <c r="I907" s="241"/>
      <c r="J907" s="242">
        <f>ROUND(I907*H907,2)</f>
        <v>0</v>
      </c>
      <c r="K907" s="238" t="s">
        <v>124</v>
      </c>
      <c r="L907" s="243"/>
      <c r="M907" s="244" t="s">
        <v>19</v>
      </c>
      <c r="N907" s="245" t="s">
        <v>44</v>
      </c>
      <c r="O907" s="85"/>
      <c r="P907" s="214">
        <f>O907*H907</f>
        <v>0</v>
      </c>
      <c r="Q907" s="214">
        <v>4.0000000000000003E-05</v>
      </c>
      <c r="R907" s="214">
        <f>Q907*H907</f>
        <v>0.00096000000000000013</v>
      </c>
      <c r="S907" s="214">
        <v>0</v>
      </c>
      <c r="T907" s="215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16" t="s">
        <v>136</v>
      </c>
      <c r="AT907" s="216" t="s">
        <v>133</v>
      </c>
      <c r="AU907" s="216" t="s">
        <v>83</v>
      </c>
      <c r="AY907" s="18" t="s">
        <v>117</v>
      </c>
      <c r="BE907" s="217">
        <f>IF(N907="základní",J907,0)</f>
        <v>0</v>
      </c>
      <c r="BF907" s="217">
        <f>IF(N907="snížená",J907,0)</f>
        <v>0</v>
      </c>
      <c r="BG907" s="217">
        <f>IF(N907="zákl. přenesená",J907,0)</f>
        <v>0</v>
      </c>
      <c r="BH907" s="217">
        <f>IF(N907="sníž. přenesená",J907,0)</f>
        <v>0</v>
      </c>
      <c r="BI907" s="217">
        <f>IF(N907="nulová",J907,0)</f>
        <v>0</v>
      </c>
      <c r="BJ907" s="18" t="s">
        <v>81</v>
      </c>
      <c r="BK907" s="217">
        <f>ROUND(I907*H907,2)</f>
        <v>0</v>
      </c>
      <c r="BL907" s="18" t="s">
        <v>125</v>
      </c>
      <c r="BM907" s="216" t="s">
        <v>1619</v>
      </c>
    </row>
    <row r="908" s="2" customFormat="1">
      <c r="A908" s="39"/>
      <c r="B908" s="40"/>
      <c r="C908" s="41"/>
      <c r="D908" s="218" t="s">
        <v>127</v>
      </c>
      <c r="E908" s="41"/>
      <c r="F908" s="219" t="s">
        <v>1618</v>
      </c>
      <c r="G908" s="41"/>
      <c r="H908" s="41"/>
      <c r="I908" s="220"/>
      <c r="J908" s="41"/>
      <c r="K908" s="41"/>
      <c r="L908" s="45"/>
      <c r="M908" s="221"/>
      <c r="N908" s="222"/>
      <c r="O908" s="85"/>
      <c r="P908" s="85"/>
      <c r="Q908" s="85"/>
      <c r="R908" s="85"/>
      <c r="S908" s="85"/>
      <c r="T908" s="86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T908" s="18" t="s">
        <v>127</v>
      </c>
      <c r="AU908" s="18" t="s">
        <v>83</v>
      </c>
    </row>
    <row r="909" s="2" customFormat="1" ht="24.15" customHeight="1">
      <c r="A909" s="39"/>
      <c r="B909" s="40"/>
      <c r="C909" s="205" t="s">
        <v>1620</v>
      </c>
      <c r="D909" s="205" t="s">
        <v>120</v>
      </c>
      <c r="E909" s="206" t="s">
        <v>1621</v>
      </c>
      <c r="F909" s="207" t="s">
        <v>1622</v>
      </c>
      <c r="G909" s="208" t="s">
        <v>215</v>
      </c>
      <c r="H909" s="209">
        <v>21</v>
      </c>
      <c r="I909" s="210"/>
      <c r="J909" s="211">
        <f>ROUND(I909*H909,2)</f>
        <v>0</v>
      </c>
      <c r="K909" s="207" t="s">
        <v>124</v>
      </c>
      <c r="L909" s="45"/>
      <c r="M909" s="212" t="s">
        <v>19</v>
      </c>
      <c r="N909" s="213" t="s">
        <v>44</v>
      </c>
      <c r="O909" s="85"/>
      <c r="P909" s="214">
        <f>O909*H909</f>
        <v>0</v>
      </c>
      <c r="Q909" s="214">
        <v>0</v>
      </c>
      <c r="R909" s="214">
        <f>Q909*H909</f>
        <v>0</v>
      </c>
      <c r="S909" s="214">
        <v>0</v>
      </c>
      <c r="T909" s="215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16" t="s">
        <v>125</v>
      </c>
      <c r="AT909" s="216" t="s">
        <v>120</v>
      </c>
      <c r="AU909" s="216" t="s">
        <v>83</v>
      </c>
      <c r="AY909" s="18" t="s">
        <v>117</v>
      </c>
      <c r="BE909" s="217">
        <f>IF(N909="základní",J909,0)</f>
        <v>0</v>
      </c>
      <c r="BF909" s="217">
        <f>IF(N909="snížená",J909,0)</f>
        <v>0</v>
      </c>
      <c r="BG909" s="217">
        <f>IF(N909="zákl. přenesená",J909,0)</f>
        <v>0</v>
      </c>
      <c r="BH909" s="217">
        <f>IF(N909="sníž. přenesená",J909,0)</f>
        <v>0</v>
      </c>
      <c r="BI909" s="217">
        <f>IF(N909="nulová",J909,0)</f>
        <v>0</v>
      </c>
      <c r="BJ909" s="18" t="s">
        <v>81</v>
      </c>
      <c r="BK909" s="217">
        <f>ROUND(I909*H909,2)</f>
        <v>0</v>
      </c>
      <c r="BL909" s="18" t="s">
        <v>125</v>
      </c>
      <c r="BM909" s="216" t="s">
        <v>1623</v>
      </c>
    </row>
    <row r="910" s="2" customFormat="1">
      <c r="A910" s="39"/>
      <c r="B910" s="40"/>
      <c r="C910" s="41"/>
      <c r="D910" s="218" t="s">
        <v>127</v>
      </c>
      <c r="E910" s="41"/>
      <c r="F910" s="219" t="s">
        <v>1624</v>
      </c>
      <c r="G910" s="41"/>
      <c r="H910" s="41"/>
      <c r="I910" s="220"/>
      <c r="J910" s="41"/>
      <c r="K910" s="41"/>
      <c r="L910" s="45"/>
      <c r="M910" s="221"/>
      <c r="N910" s="222"/>
      <c r="O910" s="85"/>
      <c r="P910" s="85"/>
      <c r="Q910" s="85"/>
      <c r="R910" s="85"/>
      <c r="S910" s="85"/>
      <c r="T910" s="86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127</v>
      </c>
      <c r="AU910" s="18" t="s">
        <v>83</v>
      </c>
    </row>
    <row r="911" s="2" customFormat="1">
      <c r="A911" s="39"/>
      <c r="B911" s="40"/>
      <c r="C911" s="41"/>
      <c r="D911" s="223" t="s">
        <v>129</v>
      </c>
      <c r="E911" s="41"/>
      <c r="F911" s="224" t="s">
        <v>1625</v>
      </c>
      <c r="G911" s="41"/>
      <c r="H911" s="41"/>
      <c r="I911" s="220"/>
      <c r="J911" s="41"/>
      <c r="K911" s="41"/>
      <c r="L911" s="45"/>
      <c r="M911" s="221"/>
      <c r="N911" s="222"/>
      <c r="O911" s="85"/>
      <c r="P911" s="85"/>
      <c r="Q911" s="85"/>
      <c r="R911" s="85"/>
      <c r="S911" s="85"/>
      <c r="T911" s="86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T911" s="18" t="s">
        <v>129</v>
      </c>
      <c r="AU911" s="18" t="s">
        <v>83</v>
      </c>
    </row>
    <row r="912" s="13" customFormat="1">
      <c r="A912" s="13"/>
      <c r="B912" s="225"/>
      <c r="C912" s="226"/>
      <c r="D912" s="218" t="s">
        <v>131</v>
      </c>
      <c r="E912" s="227" t="s">
        <v>19</v>
      </c>
      <c r="F912" s="228" t="s">
        <v>1626</v>
      </c>
      <c r="G912" s="226"/>
      <c r="H912" s="229">
        <v>21</v>
      </c>
      <c r="I912" s="230"/>
      <c r="J912" s="226"/>
      <c r="K912" s="226"/>
      <c r="L912" s="231"/>
      <c r="M912" s="232"/>
      <c r="N912" s="233"/>
      <c r="O912" s="233"/>
      <c r="P912" s="233"/>
      <c r="Q912" s="233"/>
      <c r="R912" s="233"/>
      <c r="S912" s="233"/>
      <c r="T912" s="23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5" t="s">
        <v>131</v>
      </c>
      <c r="AU912" s="235" t="s">
        <v>83</v>
      </c>
      <c r="AV912" s="13" t="s">
        <v>83</v>
      </c>
      <c r="AW912" s="13" t="s">
        <v>35</v>
      </c>
      <c r="AX912" s="13" t="s">
        <v>81</v>
      </c>
      <c r="AY912" s="235" t="s">
        <v>117</v>
      </c>
    </row>
    <row r="913" s="2" customFormat="1" ht="24.15" customHeight="1">
      <c r="A913" s="39"/>
      <c r="B913" s="40"/>
      <c r="C913" s="236" t="s">
        <v>1627</v>
      </c>
      <c r="D913" s="236" t="s">
        <v>133</v>
      </c>
      <c r="E913" s="237" t="s">
        <v>1628</v>
      </c>
      <c r="F913" s="238" t="s">
        <v>1629</v>
      </c>
      <c r="G913" s="239" t="s">
        <v>215</v>
      </c>
      <c r="H913" s="240">
        <v>24.149999999999999</v>
      </c>
      <c r="I913" s="241"/>
      <c r="J913" s="242">
        <f>ROUND(I913*H913,2)</f>
        <v>0</v>
      </c>
      <c r="K913" s="238" t="s">
        <v>124</v>
      </c>
      <c r="L913" s="243"/>
      <c r="M913" s="244" t="s">
        <v>19</v>
      </c>
      <c r="N913" s="245" t="s">
        <v>44</v>
      </c>
      <c r="O913" s="85"/>
      <c r="P913" s="214">
        <f>O913*H913</f>
        <v>0</v>
      </c>
      <c r="Q913" s="214">
        <v>0.00076999999999999996</v>
      </c>
      <c r="R913" s="214">
        <f>Q913*H913</f>
        <v>0.018595499999999997</v>
      </c>
      <c r="S913" s="214">
        <v>0</v>
      </c>
      <c r="T913" s="215">
        <f>S913*H913</f>
        <v>0</v>
      </c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R913" s="216" t="s">
        <v>136</v>
      </c>
      <c r="AT913" s="216" t="s">
        <v>133</v>
      </c>
      <c r="AU913" s="216" t="s">
        <v>83</v>
      </c>
      <c r="AY913" s="18" t="s">
        <v>117</v>
      </c>
      <c r="BE913" s="217">
        <f>IF(N913="základní",J913,0)</f>
        <v>0</v>
      </c>
      <c r="BF913" s="217">
        <f>IF(N913="snížená",J913,0)</f>
        <v>0</v>
      </c>
      <c r="BG913" s="217">
        <f>IF(N913="zákl. přenesená",J913,0)</f>
        <v>0</v>
      </c>
      <c r="BH913" s="217">
        <f>IF(N913="sníž. přenesená",J913,0)</f>
        <v>0</v>
      </c>
      <c r="BI913" s="217">
        <f>IF(N913="nulová",J913,0)</f>
        <v>0</v>
      </c>
      <c r="BJ913" s="18" t="s">
        <v>81</v>
      </c>
      <c r="BK913" s="217">
        <f>ROUND(I913*H913,2)</f>
        <v>0</v>
      </c>
      <c r="BL913" s="18" t="s">
        <v>125</v>
      </c>
      <c r="BM913" s="216" t="s">
        <v>1630</v>
      </c>
    </row>
    <row r="914" s="2" customFormat="1">
      <c r="A914" s="39"/>
      <c r="B914" s="40"/>
      <c r="C914" s="41"/>
      <c r="D914" s="218" t="s">
        <v>127</v>
      </c>
      <c r="E914" s="41"/>
      <c r="F914" s="219" t="s">
        <v>1629</v>
      </c>
      <c r="G914" s="41"/>
      <c r="H914" s="41"/>
      <c r="I914" s="220"/>
      <c r="J914" s="41"/>
      <c r="K914" s="41"/>
      <c r="L914" s="45"/>
      <c r="M914" s="221"/>
      <c r="N914" s="222"/>
      <c r="O914" s="85"/>
      <c r="P914" s="85"/>
      <c r="Q914" s="85"/>
      <c r="R914" s="85"/>
      <c r="S914" s="85"/>
      <c r="T914" s="86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T914" s="18" t="s">
        <v>127</v>
      </c>
      <c r="AU914" s="18" t="s">
        <v>83</v>
      </c>
    </row>
    <row r="915" s="13" customFormat="1">
      <c r="A915" s="13"/>
      <c r="B915" s="225"/>
      <c r="C915" s="226"/>
      <c r="D915" s="218" t="s">
        <v>131</v>
      </c>
      <c r="E915" s="226"/>
      <c r="F915" s="228" t="s">
        <v>1631</v>
      </c>
      <c r="G915" s="226"/>
      <c r="H915" s="229">
        <v>24.149999999999999</v>
      </c>
      <c r="I915" s="230"/>
      <c r="J915" s="226"/>
      <c r="K915" s="226"/>
      <c r="L915" s="231"/>
      <c r="M915" s="232"/>
      <c r="N915" s="233"/>
      <c r="O915" s="233"/>
      <c r="P915" s="233"/>
      <c r="Q915" s="233"/>
      <c r="R915" s="233"/>
      <c r="S915" s="233"/>
      <c r="T915" s="234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5" t="s">
        <v>131</v>
      </c>
      <c r="AU915" s="235" t="s">
        <v>83</v>
      </c>
      <c r="AV915" s="13" t="s">
        <v>83</v>
      </c>
      <c r="AW915" s="13" t="s">
        <v>4</v>
      </c>
      <c r="AX915" s="13" t="s">
        <v>81</v>
      </c>
      <c r="AY915" s="235" t="s">
        <v>117</v>
      </c>
    </row>
    <row r="916" s="2" customFormat="1" ht="24.15" customHeight="1">
      <c r="A916" s="39"/>
      <c r="B916" s="40"/>
      <c r="C916" s="205" t="s">
        <v>1632</v>
      </c>
      <c r="D916" s="205" t="s">
        <v>120</v>
      </c>
      <c r="E916" s="206" t="s">
        <v>1633</v>
      </c>
      <c r="F916" s="207" t="s">
        <v>1634</v>
      </c>
      <c r="G916" s="208" t="s">
        <v>215</v>
      </c>
      <c r="H916" s="209">
        <v>203.25</v>
      </c>
      <c r="I916" s="210"/>
      <c r="J916" s="211">
        <f>ROUND(I916*H916,2)</f>
        <v>0</v>
      </c>
      <c r="K916" s="207" t="s">
        <v>124</v>
      </c>
      <c r="L916" s="45"/>
      <c r="M916" s="212" t="s">
        <v>19</v>
      </c>
      <c r="N916" s="213" t="s">
        <v>44</v>
      </c>
      <c r="O916" s="85"/>
      <c r="P916" s="214">
        <f>O916*H916</f>
        <v>0</v>
      </c>
      <c r="Q916" s="214">
        <v>0</v>
      </c>
      <c r="R916" s="214">
        <f>Q916*H916</f>
        <v>0</v>
      </c>
      <c r="S916" s="214">
        <v>0</v>
      </c>
      <c r="T916" s="215">
        <f>S916*H916</f>
        <v>0</v>
      </c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R916" s="216" t="s">
        <v>125</v>
      </c>
      <c r="AT916" s="216" t="s">
        <v>120</v>
      </c>
      <c r="AU916" s="216" t="s">
        <v>83</v>
      </c>
      <c r="AY916" s="18" t="s">
        <v>117</v>
      </c>
      <c r="BE916" s="217">
        <f>IF(N916="základní",J916,0)</f>
        <v>0</v>
      </c>
      <c r="BF916" s="217">
        <f>IF(N916="snížená",J916,0)</f>
        <v>0</v>
      </c>
      <c r="BG916" s="217">
        <f>IF(N916="zákl. přenesená",J916,0)</f>
        <v>0</v>
      </c>
      <c r="BH916" s="217">
        <f>IF(N916="sníž. přenesená",J916,0)</f>
        <v>0</v>
      </c>
      <c r="BI916" s="217">
        <f>IF(N916="nulová",J916,0)</f>
        <v>0</v>
      </c>
      <c r="BJ916" s="18" t="s">
        <v>81</v>
      </c>
      <c r="BK916" s="217">
        <f>ROUND(I916*H916,2)</f>
        <v>0</v>
      </c>
      <c r="BL916" s="18" t="s">
        <v>125</v>
      </c>
      <c r="BM916" s="216" t="s">
        <v>1635</v>
      </c>
    </row>
    <row r="917" s="2" customFormat="1">
      <c r="A917" s="39"/>
      <c r="B917" s="40"/>
      <c r="C917" s="41"/>
      <c r="D917" s="218" t="s">
        <v>127</v>
      </c>
      <c r="E917" s="41"/>
      <c r="F917" s="219" t="s">
        <v>1636</v>
      </c>
      <c r="G917" s="41"/>
      <c r="H917" s="41"/>
      <c r="I917" s="220"/>
      <c r="J917" s="41"/>
      <c r="K917" s="41"/>
      <c r="L917" s="45"/>
      <c r="M917" s="221"/>
      <c r="N917" s="222"/>
      <c r="O917" s="85"/>
      <c r="P917" s="85"/>
      <c r="Q917" s="85"/>
      <c r="R917" s="85"/>
      <c r="S917" s="85"/>
      <c r="T917" s="86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T917" s="18" t="s">
        <v>127</v>
      </c>
      <c r="AU917" s="18" t="s">
        <v>83</v>
      </c>
    </row>
    <row r="918" s="2" customFormat="1">
      <c r="A918" s="39"/>
      <c r="B918" s="40"/>
      <c r="C918" s="41"/>
      <c r="D918" s="223" t="s">
        <v>129</v>
      </c>
      <c r="E918" s="41"/>
      <c r="F918" s="224" t="s">
        <v>1637</v>
      </c>
      <c r="G918" s="41"/>
      <c r="H918" s="41"/>
      <c r="I918" s="220"/>
      <c r="J918" s="41"/>
      <c r="K918" s="41"/>
      <c r="L918" s="45"/>
      <c r="M918" s="221"/>
      <c r="N918" s="222"/>
      <c r="O918" s="85"/>
      <c r="P918" s="85"/>
      <c r="Q918" s="85"/>
      <c r="R918" s="85"/>
      <c r="S918" s="85"/>
      <c r="T918" s="86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T918" s="18" t="s">
        <v>129</v>
      </c>
      <c r="AU918" s="18" t="s">
        <v>83</v>
      </c>
    </row>
    <row r="919" s="2" customFormat="1" ht="33" customHeight="1">
      <c r="A919" s="39"/>
      <c r="B919" s="40"/>
      <c r="C919" s="205" t="s">
        <v>1638</v>
      </c>
      <c r="D919" s="205" t="s">
        <v>120</v>
      </c>
      <c r="E919" s="206" t="s">
        <v>1639</v>
      </c>
      <c r="F919" s="207" t="s">
        <v>1640</v>
      </c>
      <c r="G919" s="208" t="s">
        <v>215</v>
      </c>
      <c r="H919" s="209">
        <v>91.5</v>
      </c>
      <c r="I919" s="210"/>
      <c r="J919" s="211">
        <f>ROUND(I919*H919,2)</f>
        <v>0</v>
      </c>
      <c r="K919" s="207" t="s">
        <v>124</v>
      </c>
      <c r="L919" s="45"/>
      <c r="M919" s="212" t="s">
        <v>19</v>
      </c>
      <c r="N919" s="213" t="s">
        <v>44</v>
      </c>
      <c r="O919" s="85"/>
      <c r="P919" s="214">
        <f>O919*H919</f>
        <v>0</v>
      </c>
      <c r="Q919" s="214">
        <v>0</v>
      </c>
      <c r="R919" s="214">
        <f>Q919*H919</f>
        <v>0</v>
      </c>
      <c r="S919" s="214">
        <v>0</v>
      </c>
      <c r="T919" s="215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16" t="s">
        <v>125</v>
      </c>
      <c r="AT919" s="216" t="s">
        <v>120</v>
      </c>
      <c r="AU919" s="216" t="s">
        <v>83</v>
      </c>
      <c r="AY919" s="18" t="s">
        <v>117</v>
      </c>
      <c r="BE919" s="217">
        <f>IF(N919="základní",J919,0)</f>
        <v>0</v>
      </c>
      <c r="BF919" s="217">
        <f>IF(N919="snížená",J919,0)</f>
        <v>0</v>
      </c>
      <c r="BG919" s="217">
        <f>IF(N919="zákl. přenesená",J919,0)</f>
        <v>0</v>
      </c>
      <c r="BH919" s="217">
        <f>IF(N919="sníž. přenesená",J919,0)</f>
        <v>0</v>
      </c>
      <c r="BI919" s="217">
        <f>IF(N919="nulová",J919,0)</f>
        <v>0</v>
      </c>
      <c r="BJ919" s="18" t="s">
        <v>81</v>
      </c>
      <c r="BK919" s="217">
        <f>ROUND(I919*H919,2)</f>
        <v>0</v>
      </c>
      <c r="BL919" s="18" t="s">
        <v>125</v>
      </c>
      <c r="BM919" s="216" t="s">
        <v>1641</v>
      </c>
    </row>
    <row r="920" s="2" customFormat="1">
      <c r="A920" s="39"/>
      <c r="B920" s="40"/>
      <c r="C920" s="41"/>
      <c r="D920" s="218" t="s">
        <v>127</v>
      </c>
      <c r="E920" s="41"/>
      <c r="F920" s="219" t="s">
        <v>1642</v>
      </c>
      <c r="G920" s="41"/>
      <c r="H920" s="41"/>
      <c r="I920" s="220"/>
      <c r="J920" s="41"/>
      <c r="K920" s="41"/>
      <c r="L920" s="45"/>
      <c r="M920" s="221"/>
      <c r="N920" s="222"/>
      <c r="O920" s="85"/>
      <c r="P920" s="85"/>
      <c r="Q920" s="85"/>
      <c r="R920" s="85"/>
      <c r="S920" s="85"/>
      <c r="T920" s="86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127</v>
      </c>
      <c r="AU920" s="18" t="s">
        <v>83</v>
      </c>
    </row>
    <row r="921" s="2" customFormat="1">
      <c r="A921" s="39"/>
      <c r="B921" s="40"/>
      <c r="C921" s="41"/>
      <c r="D921" s="223" t="s">
        <v>129</v>
      </c>
      <c r="E921" s="41"/>
      <c r="F921" s="224" t="s">
        <v>1643</v>
      </c>
      <c r="G921" s="41"/>
      <c r="H921" s="41"/>
      <c r="I921" s="220"/>
      <c r="J921" s="41"/>
      <c r="K921" s="41"/>
      <c r="L921" s="45"/>
      <c r="M921" s="221"/>
      <c r="N921" s="222"/>
      <c r="O921" s="85"/>
      <c r="P921" s="85"/>
      <c r="Q921" s="85"/>
      <c r="R921" s="85"/>
      <c r="S921" s="85"/>
      <c r="T921" s="86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T921" s="18" t="s">
        <v>129</v>
      </c>
      <c r="AU921" s="18" t="s">
        <v>83</v>
      </c>
    </row>
    <row r="922" s="2" customFormat="1" ht="24.15" customHeight="1">
      <c r="A922" s="39"/>
      <c r="B922" s="40"/>
      <c r="C922" s="236" t="s">
        <v>1644</v>
      </c>
      <c r="D922" s="236" t="s">
        <v>133</v>
      </c>
      <c r="E922" s="237" t="s">
        <v>1645</v>
      </c>
      <c r="F922" s="238" t="s">
        <v>1646</v>
      </c>
      <c r="G922" s="239" t="s">
        <v>215</v>
      </c>
      <c r="H922" s="240">
        <v>376.91300000000001</v>
      </c>
      <c r="I922" s="241"/>
      <c r="J922" s="242">
        <f>ROUND(I922*H922,2)</f>
        <v>0</v>
      </c>
      <c r="K922" s="238" t="s">
        <v>124</v>
      </c>
      <c r="L922" s="243"/>
      <c r="M922" s="244" t="s">
        <v>19</v>
      </c>
      <c r="N922" s="245" t="s">
        <v>44</v>
      </c>
      <c r="O922" s="85"/>
      <c r="P922" s="214">
        <f>O922*H922</f>
        <v>0</v>
      </c>
      <c r="Q922" s="214">
        <v>0.00017000000000000001</v>
      </c>
      <c r="R922" s="214">
        <f>Q922*H922</f>
        <v>0.064075210000000007</v>
      </c>
      <c r="S922" s="214">
        <v>0</v>
      </c>
      <c r="T922" s="215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216" t="s">
        <v>136</v>
      </c>
      <c r="AT922" s="216" t="s">
        <v>133</v>
      </c>
      <c r="AU922" s="216" t="s">
        <v>83</v>
      </c>
      <c r="AY922" s="18" t="s">
        <v>117</v>
      </c>
      <c r="BE922" s="217">
        <f>IF(N922="základní",J922,0)</f>
        <v>0</v>
      </c>
      <c r="BF922" s="217">
        <f>IF(N922="snížená",J922,0)</f>
        <v>0</v>
      </c>
      <c r="BG922" s="217">
        <f>IF(N922="zákl. přenesená",J922,0)</f>
        <v>0</v>
      </c>
      <c r="BH922" s="217">
        <f>IF(N922="sníž. přenesená",J922,0)</f>
        <v>0</v>
      </c>
      <c r="BI922" s="217">
        <f>IF(N922="nulová",J922,0)</f>
        <v>0</v>
      </c>
      <c r="BJ922" s="18" t="s">
        <v>81</v>
      </c>
      <c r="BK922" s="217">
        <f>ROUND(I922*H922,2)</f>
        <v>0</v>
      </c>
      <c r="BL922" s="18" t="s">
        <v>125</v>
      </c>
      <c r="BM922" s="216" t="s">
        <v>1647</v>
      </c>
    </row>
    <row r="923" s="2" customFormat="1">
      <c r="A923" s="39"/>
      <c r="B923" s="40"/>
      <c r="C923" s="41"/>
      <c r="D923" s="218" t="s">
        <v>127</v>
      </c>
      <c r="E923" s="41"/>
      <c r="F923" s="219" t="s">
        <v>1646</v>
      </c>
      <c r="G923" s="41"/>
      <c r="H923" s="41"/>
      <c r="I923" s="220"/>
      <c r="J923" s="41"/>
      <c r="K923" s="41"/>
      <c r="L923" s="45"/>
      <c r="M923" s="221"/>
      <c r="N923" s="222"/>
      <c r="O923" s="85"/>
      <c r="P923" s="85"/>
      <c r="Q923" s="85"/>
      <c r="R923" s="85"/>
      <c r="S923" s="85"/>
      <c r="T923" s="86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T923" s="18" t="s">
        <v>127</v>
      </c>
      <c r="AU923" s="18" t="s">
        <v>83</v>
      </c>
    </row>
    <row r="924" s="13" customFormat="1">
      <c r="A924" s="13"/>
      <c r="B924" s="225"/>
      <c r="C924" s="226"/>
      <c r="D924" s="218" t="s">
        <v>131</v>
      </c>
      <c r="E924" s="227" t="s">
        <v>19</v>
      </c>
      <c r="F924" s="228" t="s">
        <v>1648</v>
      </c>
      <c r="G924" s="226"/>
      <c r="H924" s="229">
        <v>327.75</v>
      </c>
      <c r="I924" s="230"/>
      <c r="J924" s="226"/>
      <c r="K924" s="226"/>
      <c r="L924" s="231"/>
      <c r="M924" s="232"/>
      <c r="N924" s="233"/>
      <c r="O924" s="233"/>
      <c r="P924" s="233"/>
      <c r="Q924" s="233"/>
      <c r="R924" s="233"/>
      <c r="S924" s="233"/>
      <c r="T924" s="234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5" t="s">
        <v>131</v>
      </c>
      <c r="AU924" s="235" t="s">
        <v>83</v>
      </c>
      <c r="AV924" s="13" t="s">
        <v>83</v>
      </c>
      <c r="AW924" s="13" t="s">
        <v>35</v>
      </c>
      <c r="AX924" s="13" t="s">
        <v>81</v>
      </c>
      <c r="AY924" s="235" t="s">
        <v>117</v>
      </c>
    </row>
    <row r="925" s="13" customFormat="1">
      <c r="A925" s="13"/>
      <c r="B925" s="225"/>
      <c r="C925" s="226"/>
      <c r="D925" s="218" t="s">
        <v>131</v>
      </c>
      <c r="E925" s="226"/>
      <c r="F925" s="228" t="s">
        <v>1649</v>
      </c>
      <c r="G925" s="226"/>
      <c r="H925" s="229">
        <v>376.91300000000001</v>
      </c>
      <c r="I925" s="230"/>
      <c r="J925" s="226"/>
      <c r="K925" s="226"/>
      <c r="L925" s="231"/>
      <c r="M925" s="232"/>
      <c r="N925" s="233"/>
      <c r="O925" s="233"/>
      <c r="P925" s="233"/>
      <c r="Q925" s="233"/>
      <c r="R925" s="233"/>
      <c r="S925" s="233"/>
      <c r="T925" s="234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5" t="s">
        <v>131</v>
      </c>
      <c r="AU925" s="235" t="s">
        <v>83</v>
      </c>
      <c r="AV925" s="13" t="s">
        <v>83</v>
      </c>
      <c r="AW925" s="13" t="s">
        <v>4</v>
      </c>
      <c r="AX925" s="13" t="s">
        <v>81</v>
      </c>
      <c r="AY925" s="235" t="s">
        <v>117</v>
      </c>
    </row>
    <row r="926" s="2" customFormat="1" ht="24.15" customHeight="1">
      <c r="A926" s="39"/>
      <c r="B926" s="40"/>
      <c r="C926" s="236" t="s">
        <v>1650</v>
      </c>
      <c r="D926" s="236" t="s">
        <v>133</v>
      </c>
      <c r="E926" s="237" t="s">
        <v>1651</v>
      </c>
      <c r="F926" s="238" t="s">
        <v>1652</v>
      </c>
      <c r="G926" s="239" t="s">
        <v>215</v>
      </c>
      <c r="H926" s="240">
        <v>665.85000000000002</v>
      </c>
      <c r="I926" s="241"/>
      <c r="J926" s="242">
        <f>ROUND(I926*H926,2)</f>
        <v>0</v>
      </c>
      <c r="K926" s="238" t="s">
        <v>124</v>
      </c>
      <c r="L926" s="243"/>
      <c r="M926" s="244" t="s">
        <v>19</v>
      </c>
      <c r="N926" s="245" t="s">
        <v>44</v>
      </c>
      <c r="O926" s="85"/>
      <c r="P926" s="214">
        <f>O926*H926</f>
        <v>0</v>
      </c>
      <c r="Q926" s="214">
        <v>0.00012</v>
      </c>
      <c r="R926" s="214">
        <f>Q926*H926</f>
        <v>0.079902000000000001</v>
      </c>
      <c r="S926" s="214">
        <v>0</v>
      </c>
      <c r="T926" s="215">
        <f>S926*H926</f>
        <v>0</v>
      </c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R926" s="216" t="s">
        <v>136</v>
      </c>
      <c r="AT926" s="216" t="s">
        <v>133</v>
      </c>
      <c r="AU926" s="216" t="s">
        <v>83</v>
      </c>
      <c r="AY926" s="18" t="s">
        <v>117</v>
      </c>
      <c r="BE926" s="217">
        <f>IF(N926="základní",J926,0)</f>
        <v>0</v>
      </c>
      <c r="BF926" s="217">
        <f>IF(N926="snížená",J926,0)</f>
        <v>0</v>
      </c>
      <c r="BG926" s="217">
        <f>IF(N926="zákl. přenesená",J926,0)</f>
        <v>0</v>
      </c>
      <c r="BH926" s="217">
        <f>IF(N926="sníž. přenesená",J926,0)</f>
        <v>0</v>
      </c>
      <c r="BI926" s="217">
        <f>IF(N926="nulová",J926,0)</f>
        <v>0</v>
      </c>
      <c r="BJ926" s="18" t="s">
        <v>81</v>
      </c>
      <c r="BK926" s="217">
        <f>ROUND(I926*H926,2)</f>
        <v>0</v>
      </c>
      <c r="BL926" s="18" t="s">
        <v>125</v>
      </c>
      <c r="BM926" s="216" t="s">
        <v>1653</v>
      </c>
    </row>
    <row r="927" s="2" customFormat="1">
      <c r="A927" s="39"/>
      <c r="B927" s="40"/>
      <c r="C927" s="41"/>
      <c r="D927" s="218" t="s">
        <v>127</v>
      </c>
      <c r="E927" s="41"/>
      <c r="F927" s="219" t="s">
        <v>1652</v>
      </c>
      <c r="G927" s="41"/>
      <c r="H927" s="41"/>
      <c r="I927" s="220"/>
      <c r="J927" s="41"/>
      <c r="K927" s="41"/>
      <c r="L927" s="45"/>
      <c r="M927" s="221"/>
      <c r="N927" s="222"/>
      <c r="O927" s="85"/>
      <c r="P927" s="85"/>
      <c r="Q927" s="85"/>
      <c r="R927" s="85"/>
      <c r="S927" s="85"/>
      <c r="T927" s="86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T927" s="18" t="s">
        <v>127</v>
      </c>
      <c r="AU927" s="18" t="s">
        <v>83</v>
      </c>
    </row>
    <row r="928" s="13" customFormat="1">
      <c r="A928" s="13"/>
      <c r="B928" s="225"/>
      <c r="C928" s="226"/>
      <c r="D928" s="218" t="s">
        <v>131</v>
      </c>
      <c r="E928" s="227" t="s">
        <v>19</v>
      </c>
      <c r="F928" s="228" t="s">
        <v>1654</v>
      </c>
      <c r="G928" s="226"/>
      <c r="H928" s="229">
        <v>579</v>
      </c>
      <c r="I928" s="230"/>
      <c r="J928" s="226"/>
      <c r="K928" s="226"/>
      <c r="L928" s="231"/>
      <c r="M928" s="232"/>
      <c r="N928" s="233"/>
      <c r="O928" s="233"/>
      <c r="P928" s="233"/>
      <c r="Q928" s="233"/>
      <c r="R928" s="233"/>
      <c r="S928" s="233"/>
      <c r="T928" s="234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5" t="s">
        <v>131</v>
      </c>
      <c r="AU928" s="235" t="s">
        <v>83</v>
      </c>
      <c r="AV928" s="13" t="s">
        <v>83</v>
      </c>
      <c r="AW928" s="13" t="s">
        <v>35</v>
      </c>
      <c r="AX928" s="13" t="s">
        <v>81</v>
      </c>
      <c r="AY928" s="235" t="s">
        <v>117</v>
      </c>
    </row>
    <row r="929" s="13" customFormat="1">
      <c r="A929" s="13"/>
      <c r="B929" s="225"/>
      <c r="C929" s="226"/>
      <c r="D929" s="218" t="s">
        <v>131</v>
      </c>
      <c r="E929" s="226"/>
      <c r="F929" s="228" t="s">
        <v>1655</v>
      </c>
      <c r="G929" s="226"/>
      <c r="H929" s="229">
        <v>665.85000000000002</v>
      </c>
      <c r="I929" s="230"/>
      <c r="J929" s="226"/>
      <c r="K929" s="226"/>
      <c r="L929" s="231"/>
      <c r="M929" s="232"/>
      <c r="N929" s="233"/>
      <c r="O929" s="233"/>
      <c r="P929" s="233"/>
      <c r="Q929" s="233"/>
      <c r="R929" s="233"/>
      <c r="S929" s="233"/>
      <c r="T929" s="234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5" t="s">
        <v>131</v>
      </c>
      <c r="AU929" s="235" t="s">
        <v>83</v>
      </c>
      <c r="AV929" s="13" t="s">
        <v>83</v>
      </c>
      <c r="AW929" s="13" t="s">
        <v>4</v>
      </c>
      <c r="AX929" s="13" t="s">
        <v>81</v>
      </c>
      <c r="AY929" s="235" t="s">
        <v>117</v>
      </c>
    </row>
    <row r="930" s="2" customFormat="1" ht="24.15" customHeight="1">
      <c r="A930" s="39"/>
      <c r="B930" s="40"/>
      <c r="C930" s="236" t="s">
        <v>1656</v>
      </c>
      <c r="D930" s="236" t="s">
        <v>133</v>
      </c>
      <c r="E930" s="237" t="s">
        <v>1657</v>
      </c>
      <c r="F930" s="238" t="s">
        <v>1658</v>
      </c>
      <c r="G930" s="239" t="s">
        <v>215</v>
      </c>
      <c r="H930" s="240">
        <v>16.100000000000001</v>
      </c>
      <c r="I930" s="241"/>
      <c r="J930" s="242">
        <f>ROUND(I930*H930,2)</f>
        <v>0</v>
      </c>
      <c r="K930" s="238" t="s">
        <v>124</v>
      </c>
      <c r="L930" s="243"/>
      <c r="M930" s="244" t="s">
        <v>19</v>
      </c>
      <c r="N930" s="245" t="s">
        <v>44</v>
      </c>
      <c r="O930" s="85"/>
      <c r="P930" s="214">
        <f>O930*H930</f>
        <v>0</v>
      </c>
      <c r="Q930" s="214">
        <v>0.00052999999999999998</v>
      </c>
      <c r="R930" s="214">
        <f>Q930*H930</f>
        <v>0.0085330000000000007</v>
      </c>
      <c r="S930" s="214">
        <v>0</v>
      </c>
      <c r="T930" s="215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16" t="s">
        <v>136</v>
      </c>
      <c r="AT930" s="216" t="s">
        <v>133</v>
      </c>
      <c r="AU930" s="216" t="s">
        <v>83</v>
      </c>
      <c r="AY930" s="18" t="s">
        <v>117</v>
      </c>
      <c r="BE930" s="217">
        <f>IF(N930="základní",J930,0)</f>
        <v>0</v>
      </c>
      <c r="BF930" s="217">
        <f>IF(N930="snížená",J930,0)</f>
        <v>0</v>
      </c>
      <c r="BG930" s="217">
        <f>IF(N930="zákl. přenesená",J930,0)</f>
        <v>0</v>
      </c>
      <c r="BH930" s="217">
        <f>IF(N930="sníž. přenesená",J930,0)</f>
        <v>0</v>
      </c>
      <c r="BI930" s="217">
        <f>IF(N930="nulová",J930,0)</f>
        <v>0</v>
      </c>
      <c r="BJ930" s="18" t="s">
        <v>81</v>
      </c>
      <c r="BK930" s="217">
        <f>ROUND(I930*H930,2)</f>
        <v>0</v>
      </c>
      <c r="BL930" s="18" t="s">
        <v>125</v>
      </c>
      <c r="BM930" s="216" t="s">
        <v>1659</v>
      </c>
    </row>
    <row r="931" s="2" customFormat="1">
      <c r="A931" s="39"/>
      <c r="B931" s="40"/>
      <c r="C931" s="41"/>
      <c r="D931" s="218" t="s">
        <v>127</v>
      </c>
      <c r="E931" s="41"/>
      <c r="F931" s="219" t="s">
        <v>1658</v>
      </c>
      <c r="G931" s="41"/>
      <c r="H931" s="41"/>
      <c r="I931" s="220"/>
      <c r="J931" s="41"/>
      <c r="K931" s="41"/>
      <c r="L931" s="45"/>
      <c r="M931" s="221"/>
      <c r="N931" s="222"/>
      <c r="O931" s="85"/>
      <c r="P931" s="85"/>
      <c r="Q931" s="85"/>
      <c r="R931" s="85"/>
      <c r="S931" s="85"/>
      <c r="T931" s="86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T931" s="18" t="s">
        <v>127</v>
      </c>
      <c r="AU931" s="18" t="s">
        <v>83</v>
      </c>
    </row>
    <row r="932" s="13" customFormat="1">
      <c r="A932" s="13"/>
      <c r="B932" s="225"/>
      <c r="C932" s="226"/>
      <c r="D932" s="218" t="s">
        <v>131</v>
      </c>
      <c r="E932" s="226"/>
      <c r="F932" s="228" t="s">
        <v>1660</v>
      </c>
      <c r="G932" s="226"/>
      <c r="H932" s="229">
        <v>16.100000000000001</v>
      </c>
      <c r="I932" s="230"/>
      <c r="J932" s="226"/>
      <c r="K932" s="226"/>
      <c r="L932" s="231"/>
      <c r="M932" s="232"/>
      <c r="N932" s="233"/>
      <c r="O932" s="233"/>
      <c r="P932" s="233"/>
      <c r="Q932" s="233"/>
      <c r="R932" s="233"/>
      <c r="S932" s="233"/>
      <c r="T932" s="234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5" t="s">
        <v>131</v>
      </c>
      <c r="AU932" s="235" t="s">
        <v>83</v>
      </c>
      <c r="AV932" s="13" t="s">
        <v>83</v>
      </c>
      <c r="AW932" s="13" t="s">
        <v>4</v>
      </c>
      <c r="AX932" s="13" t="s">
        <v>81</v>
      </c>
      <c r="AY932" s="235" t="s">
        <v>117</v>
      </c>
    </row>
    <row r="933" s="2" customFormat="1" ht="24.15" customHeight="1">
      <c r="A933" s="39"/>
      <c r="B933" s="40"/>
      <c r="C933" s="236" t="s">
        <v>1661</v>
      </c>
      <c r="D933" s="236" t="s">
        <v>133</v>
      </c>
      <c r="E933" s="237" t="s">
        <v>1662</v>
      </c>
      <c r="F933" s="238" t="s">
        <v>1663</v>
      </c>
      <c r="G933" s="239" t="s">
        <v>215</v>
      </c>
      <c r="H933" s="240">
        <v>65.549999999999997</v>
      </c>
      <c r="I933" s="241"/>
      <c r="J933" s="242">
        <f>ROUND(I933*H933,2)</f>
        <v>0</v>
      </c>
      <c r="K933" s="238" t="s">
        <v>124</v>
      </c>
      <c r="L933" s="243"/>
      <c r="M933" s="244" t="s">
        <v>19</v>
      </c>
      <c r="N933" s="245" t="s">
        <v>44</v>
      </c>
      <c r="O933" s="85"/>
      <c r="P933" s="214">
        <f>O933*H933</f>
        <v>0</v>
      </c>
      <c r="Q933" s="214">
        <v>0.00025000000000000001</v>
      </c>
      <c r="R933" s="214">
        <f>Q933*H933</f>
        <v>0.016387499999999999</v>
      </c>
      <c r="S933" s="214">
        <v>0</v>
      </c>
      <c r="T933" s="215">
        <f>S933*H933</f>
        <v>0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16" t="s">
        <v>136</v>
      </c>
      <c r="AT933" s="216" t="s">
        <v>133</v>
      </c>
      <c r="AU933" s="216" t="s">
        <v>83</v>
      </c>
      <c r="AY933" s="18" t="s">
        <v>117</v>
      </c>
      <c r="BE933" s="217">
        <f>IF(N933="základní",J933,0)</f>
        <v>0</v>
      </c>
      <c r="BF933" s="217">
        <f>IF(N933="snížená",J933,0)</f>
        <v>0</v>
      </c>
      <c r="BG933" s="217">
        <f>IF(N933="zákl. přenesená",J933,0)</f>
        <v>0</v>
      </c>
      <c r="BH933" s="217">
        <f>IF(N933="sníž. přenesená",J933,0)</f>
        <v>0</v>
      </c>
      <c r="BI933" s="217">
        <f>IF(N933="nulová",J933,0)</f>
        <v>0</v>
      </c>
      <c r="BJ933" s="18" t="s">
        <v>81</v>
      </c>
      <c r="BK933" s="217">
        <f>ROUND(I933*H933,2)</f>
        <v>0</v>
      </c>
      <c r="BL933" s="18" t="s">
        <v>125</v>
      </c>
      <c r="BM933" s="216" t="s">
        <v>1664</v>
      </c>
    </row>
    <row r="934" s="2" customFormat="1">
      <c r="A934" s="39"/>
      <c r="B934" s="40"/>
      <c r="C934" s="41"/>
      <c r="D934" s="218" t="s">
        <v>127</v>
      </c>
      <c r="E934" s="41"/>
      <c r="F934" s="219" t="s">
        <v>1663</v>
      </c>
      <c r="G934" s="41"/>
      <c r="H934" s="41"/>
      <c r="I934" s="220"/>
      <c r="J934" s="41"/>
      <c r="K934" s="41"/>
      <c r="L934" s="45"/>
      <c r="M934" s="221"/>
      <c r="N934" s="222"/>
      <c r="O934" s="85"/>
      <c r="P934" s="85"/>
      <c r="Q934" s="85"/>
      <c r="R934" s="85"/>
      <c r="S934" s="85"/>
      <c r="T934" s="86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T934" s="18" t="s">
        <v>127</v>
      </c>
      <c r="AU934" s="18" t="s">
        <v>83</v>
      </c>
    </row>
    <row r="935" s="13" customFormat="1">
      <c r="A935" s="13"/>
      <c r="B935" s="225"/>
      <c r="C935" s="226"/>
      <c r="D935" s="218" t="s">
        <v>131</v>
      </c>
      <c r="E935" s="226"/>
      <c r="F935" s="228" t="s">
        <v>1665</v>
      </c>
      <c r="G935" s="226"/>
      <c r="H935" s="229">
        <v>65.549999999999997</v>
      </c>
      <c r="I935" s="230"/>
      <c r="J935" s="226"/>
      <c r="K935" s="226"/>
      <c r="L935" s="231"/>
      <c r="M935" s="232"/>
      <c r="N935" s="233"/>
      <c r="O935" s="233"/>
      <c r="P935" s="233"/>
      <c r="Q935" s="233"/>
      <c r="R935" s="233"/>
      <c r="S935" s="233"/>
      <c r="T935" s="23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5" t="s">
        <v>131</v>
      </c>
      <c r="AU935" s="235" t="s">
        <v>83</v>
      </c>
      <c r="AV935" s="13" t="s">
        <v>83</v>
      </c>
      <c r="AW935" s="13" t="s">
        <v>4</v>
      </c>
      <c r="AX935" s="13" t="s">
        <v>81</v>
      </c>
      <c r="AY935" s="235" t="s">
        <v>117</v>
      </c>
    </row>
    <row r="936" s="2" customFormat="1" ht="33" customHeight="1">
      <c r="A936" s="39"/>
      <c r="B936" s="40"/>
      <c r="C936" s="205" t="s">
        <v>1666</v>
      </c>
      <c r="D936" s="205" t="s">
        <v>120</v>
      </c>
      <c r="E936" s="206" t="s">
        <v>1667</v>
      </c>
      <c r="F936" s="207" t="s">
        <v>1668</v>
      </c>
      <c r="G936" s="208" t="s">
        <v>215</v>
      </c>
      <c r="H936" s="209">
        <v>15</v>
      </c>
      <c r="I936" s="210"/>
      <c r="J936" s="211">
        <f>ROUND(I936*H936,2)</f>
        <v>0</v>
      </c>
      <c r="K936" s="207" t="s">
        <v>124</v>
      </c>
      <c r="L936" s="45"/>
      <c r="M936" s="212" t="s">
        <v>19</v>
      </c>
      <c r="N936" s="213" t="s">
        <v>44</v>
      </c>
      <c r="O936" s="85"/>
      <c r="P936" s="214">
        <f>O936*H936</f>
        <v>0</v>
      </c>
      <c r="Q936" s="214">
        <v>0</v>
      </c>
      <c r="R936" s="214">
        <f>Q936*H936</f>
        <v>0</v>
      </c>
      <c r="S936" s="214">
        <v>0</v>
      </c>
      <c r="T936" s="215">
        <f>S936*H936</f>
        <v>0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216" t="s">
        <v>125</v>
      </c>
      <c r="AT936" s="216" t="s">
        <v>120</v>
      </c>
      <c r="AU936" s="216" t="s">
        <v>83</v>
      </c>
      <c r="AY936" s="18" t="s">
        <v>117</v>
      </c>
      <c r="BE936" s="217">
        <f>IF(N936="základní",J936,0)</f>
        <v>0</v>
      </c>
      <c r="BF936" s="217">
        <f>IF(N936="snížená",J936,0)</f>
        <v>0</v>
      </c>
      <c r="BG936" s="217">
        <f>IF(N936="zákl. přenesená",J936,0)</f>
        <v>0</v>
      </c>
      <c r="BH936" s="217">
        <f>IF(N936="sníž. přenesená",J936,0)</f>
        <v>0</v>
      </c>
      <c r="BI936" s="217">
        <f>IF(N936="nulová",J936,0)</f>
        <v>0</v>
      </c>
      <c r="BJ936" s="18" t="s">
        <v>81</v>
      </c>
      <c r="BK936" s="217">
        <f>ROUND(I936*H936,2)</f>
        <v>0</v>
      </c>
      <c r="BL936" s="18" t="s">
        <v>125</v>
      </c>
      <c r="BM936" s="216" t="s">
        <v>1669</v>
      </c>
    </row>
    <row r="937" s="2" customFormat="1">
      <c r="A937" s="39"/>
      <c r="B937" s="40"/>
      <c r="C937" s="41"/>
      <c r="D937" s="218" t="s">
        <v>127</v>
      </c>
      <c r="E937" s="41"/>
      <c r="F937" s="219" t="s">
        <v>1670</v>
      </c>
      <c r="G937" s="41"/>
      <c r="H937" s="41"/>
      <c r="I937" s="220"/>
      <c r="J937" s="41"/>
      <c r="K937" s="41"/>
      <c r="L937" s="45"/>
      <c r="M937" s="221"/>
      <c r="N937" s="222"/>
      <c r="O937" s="85"/>
      <c r="P937" s="85"/>
      <c r="Q937" s="85"/>
      <c r="R937" s="85"/>
      <c r="S937" s="85"/>
      <c r="T937" s="86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T937" s="18" t="s">
        <v>127</v>
      </c>
      <c r="AU937" s="18" t="s">
        <v>83</v>
      </c>
    </row>
    <row r="938" s="2" customFormat="1">
      <c r="A938" s="39"/>
      <c r="B938" s="40"/>
      <c r="C938" s="41"/>
      <c r="D938" s="223" t="s">
        <v>129</v>
      </c>
      <c r="E938" s="41"/>
      <c r="F938" s="224" t="s">
        <v>1671</v>
      </c>
      <c r="G938" s="41"/>
      <c r="H938" s="41"/>
      <c r="I938" s="220"/>
      <c r="J938" s="41"/>
      <c r="K938" s="41"/>
      <c r="L938" s="45"/>
      <c r="M938" s="221"/>
      <c r="N938" s="222"/>
      <c r="O938" s="85"/>
      <c r="P938" s="85"/>
      <c r="Q938" s="85"/>
      <c r="R938" s="85"/>
      <c r="S938" s="85"/>
      <c r="T938" s="86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18" t="s">
        <v>129</v>
      </c>
      <c r="AU938" s="18" t="s">
        <v>83</v>
      </c>
    </row>
    <row r="939" s="2" customFormat="1" ht="24.15" customHeight="1">
      <c r="A939" s="39"/>
      <c r="B939" s="40"/>
      <c r="C939" s="205" t="s">
        <v>1672</v>
      </c>
      <c r="D939" s="205" t="s">
        <v>120</v>
      </c>
      <c r="E939" s="206" t="s">
        <v>1673</v>
      </c>
      <c r="F939" s="207" t="s">
        <v>1674</v>
      </c>
      <c r="G939" s="208" t="s">
        <v>215</v>
      </c>
      <c r="H939" s="209">
        <v>5</v>
      </c>
      <c r="I939" s="210"/>
      <c r="J939" s="211">
        <f>ROUND(I939*H939,2)</f>
        <v>0</v>
      </c>
      <c r="K939" s="207" t="s">
        <v>124</v>
      </c>
      <c r="L939" s="45"/>
      <c r="M939" s="212" t="s">
        <v>19</v>
      </c>
      <c r="N939" s="213" t="s">
        <v>44</v>
      </c>
      <c r="O939" s="85"/>
      <c r="P939" s="214">
        <f>O939*H939</f>
        <v>0</v>
      </c>
      <c r="Q939" s="214">
        <v>0</v>
      </c>
      <c r="R939" s="214">
        <f>Q939*H939</f>
        <v>0</v>
      </c>
      <c r="S939" s="214">
        <v>0</v>
      </c>
      <c r="T939" s="215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16" t="s">
        <v>125</v>
      </c>
      <c r="AT939" s="216" t="s">
        <v>120</v>
      </c>
      <c r="AU939" s="216" t="s">
        <v>83</v>
      </c>
      <c r="AY939" s="18" t="s">
        <v>117</v>
      </c>
      <c r="BE939" s="217">
        <f>IF(N939="základní",J939,0)</f>
        <v>0</v>
      </c>
      <c r="BF939" s="217">
        <f>IF(N939="snížená",J939,0)</f>
        <v>0</v>
      </c>
      <c r="BG939" s="217">
        <f>IF(N939="zákl. přenesená",J939,0)</f>
        <v>0</v>
      </c>
      <c r="BH939" s="217">
        <f>IF(N939="sníž. přenesená",J939,0)</f>
        <v>0</v>
      </c>
      <c r="BI939" s="217">
        <f>IF(N939="nulová",J939,0)</f>
        <v>0</v>
      </c>
      <c r="BJ939" s="18" t="s">
        <v>81</v>
      </c>
      <c r="BK939" s="217">
        <f>ROUND(I939*H939,2)</f>
        <v>0</v>
      </c>
      <c r="BL939" s="18" t="s">
        <v>125</v>
      </c>
      <c r="BM939" s="216" t="s">
        <v>1675</v>
      </c>
    </row>
    <row r="940" s="2" customFormat="1">
      <c r="A940" s="39"/>
      <c r="B940" s="40"/>
      <c r="C940" s="41"/>
      <c r="D940" s="218" t="s">
        <v>127</v>
      </c>
      <c r="E940" s="41"/>
      <c r="F940" s="219" t="s">
        <v>1676</v>
      </c>
      <c r="G940" s="41"/>
      <c r="H940" s="41"/>
      <c r="I940" s="220"/>
      <c r="J940" s="41"/>
      <c r="K940" s="41"/>
      <c r="L940" s="45"/>
      <c r="M940" s="221"/>
      <c r="N940" s="222"/>
      <c r="O940" s="85"/>
      <c r="P940" s="85"/>
      <c r="Q940" s="85"/>
      <c r="R940" s="85"/>
      <c r="S940" s="85"/>
      <c r="T940" s="86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T940" s="18" t="s">
        <v>127</v>
      </c>
      <c r="AU940" s="18" t="s">
        <v>83</v>
      </c>
    </row>
    <row r="941" s="2" customFormat="1">
      <c r="A941" s="39"/>
      <c r="B941" s="40"/>
      <c r="C941" s="41"/>
      <c r="D941" s="223" t="s">
        <v>129</v>
      </c>
      <c r="E941" s="41"/>
      <c r="F941" s="224" t="s">
        <v>1677</v>
      </c>
      <c r="G941" s="41"/>
      <c r="H941" s="41"/>
      <c r="I941" s="220"/>
      <c r="J941" s="41"/>
      <c r="K941" s="41"/>
      <c r="L941" s="45"/>
      <c r="M941" s="221"/>
      <c r="N941" s="222"/>
      <c r="O941" s="85"/>
      <c r="P941" s="85"/>
      <c r="Q941" s="85"/>
      <c r="R941" s="85"/>
      <c r="S941" s="85"/>
      <c r="T941" s="86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T941" s="18" t="s">
        <v>129</v>
      </c>
      <c r="AU941" s="18" t="s">
        <v>83</v>
      </c>
    </row>
    <row r="942" s="2" customFormat="1" ht="24.15" customHeight="1">
      <c r="A942" s="39"/>
      <c r="B942" s="40"/>
      <c r="C942" s="205" t="s">
        <v>1678</v>
      </c>
      <c r="D942" s="205" t="s">
        <v>120</v>
      </c>
      <c r="E942" s="206" t="s">
        <v>1679</v>
      </c>
      <c r="F942" s="207" t="s">
        <v>1680</v>
      </c>
      <c r="G942" s="208" t="s">
        <v>215</v>
      </c>
      <c r="H942" s="209">
        <v>663</v>
      </c>
      <c r="I942" s="210"/>
      <c r="J942" s="211">
        <f>ROUND(I942*H942,2)</f>
        <v>0</v>
      </c>
      <c r="K942" s="207" t="s">
        <v>124</v>
      </c>
      <c r="L942" s="45"/>
      <c r="M942" s="212" t="s">
        <v>19</v>
      </c>
      <c r="N942" s="213" t="s">
        <v>44</v>
      </c>
      <c r="O942" s="85"/>
      <c r="P942" s="214">
        <f>O942*H942</f>
        <v>0</v>
      </c>
      <c r="Q942" s="214">
        <v>0</v>
      </c>
      <c r="R942" s="214">
        <f>Q942*H942</f>
        <v>0</v>
      </c>
      <c r="S942" s="214">
        <v>0</v>
      </c>
      <c r="T942" s="215">
        <f>S942*H942</f>
        <v>0</v>
      </c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R942" s="216" t="s">
        <v>125</v>
      </c>
      <c r="AT942" s="216" t="s">
        <v>120</v>
      </c>
      <c r="AU942" s="216" t="s">
        <v>83</v>
      </c>
      <c r="AY942" s="18" t="s">
        <v>117</v>
      </c>
      <c r="BE942" s="217">
        <f>IF(N942="základní",J942,0)</f>
        <v>0</v>
      </c>
      <c r="BF942" s="217">
        <f>IF(N942="snížená",J942,0)</f>
        <v>0</v>
      </c>
      <c r="BG942" s="217">
        <f>IF(N942="zákl. přenesená",J942,0)</f>
        <v>0</v>
      </c>
      <c r="BH942" s="217">
        <f>IF(N942="sníž. přenesená",J942,0)</f>
        <v>0</v>
      </c>
      <c r="BI942" s="217">
        <f>IF(N942="nulová",J942,0)</f>
        <v>0</v>
      </c>
      <c r="BJ942" s="18" t="s">
        <v>81</v>
      </c>
      <c r="BK942" s="217">
        <f>ROUND(I942*H942,2)</f>
        <v>0</v>
      </c>
      <c r="BL942" s="18" t="s">
        <v>125</v>
      </c>
      <c r="BM942" s="216" t="s">
        <v>1681</v>
      </c>
    </row>
    <row r="943" s="2" customFormat="1">
      <c r="A943" s="39"/>
      <c r="B943" s="40"/>
      <c r="C943" s="41"/>
      <c r="D943" s="218" t="s">
        <v>127</v>
      </c>
      <c r="E943" s="41"/>
      <c r="F943" s="219" t="s">
        <v>1682</v>
      </c>
      <c r="G943" s="41"/>
      <c r="H943" s="41"/>
      <c r="I943" s="220"/>
      <c r="J943" s="41"/>
      <c r="K943" s="41"/>
      <c r="L943" s="45"/>
      <c r="M943" s="221"/>
      <c r="N943" s="222"/>
      <c r="O943" s="85"/>
      <c r="P943" s="85"/>
      <c r="Q943" s="85"/>
      <c r="R943" s="85"/>
      <c r="S943" s="85"/>
      <c r="T943" s="86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T943" s="18" t="s">
        <v>127</v>
      </c>
      <c r="AU943" s="18" t="s">
        <v>83</v>
      </c>
    </row>
    <row r="944" s="2" customFormat="1">
      <c r="A944" s="39"/>
      <c r="B944" s="40"/>
      <c r="C944" s="41"/>
      <c r="D944" s="223" t="s">
        <v>129</v>
      </c>
      <c r="E944" s="41"/>
      <c r="F944" s="224" t="s">
        <v>1683</v>
      </c>
      <c r="G944" s="41"/>
      <c r="H944" s="41"/>
      <c r="I944" s="220"/>
      <c r="J944" s="41"/>
      <c r="K944" s="41"/>
      <c r="L944" s="45"/>
      <c r="M944" s="221"/>
      <c r="N944" s="222"/>
      <c r="O944" s="85"/>
      <c r="P944" s="85"/>
      <c r="Q944" s="85"/>
      <c r="R944" s="85"/>
      <c r="S944" s="85"/>
      <c r="T944" s="86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T944" s="18" t="s">
        <v>129</v>
      </c>
      <c r="AU944" s="18" t="s">
        <v>83</v>
      </c>
    </row>
    <row r="945" s="13" customFormat="1">
      <c r="A945" s="13"/>
      <c r="B945" s="225"/>
      <c r="C945" s="226"/>
      <c r="D945" s="218" t="s">
        <v>131</v>
      </c>
      <c r="E945" s="227" t="s">
        <v>19</v>
      </c>
      <c r="F945" s="228" t="s">
        <v>1684</v>
      </c>
      <c r="G945" s="226"/>
      <c r="H945" s="229">
        <v>663</v>
      </c>
      <c r="I945" s="230"/>
      <c r="J945" s="226"/>
      <c r="K945" s="226"/>
      <c r="L945" s="231"/>
      <c r="M945" s="232"/>
      <c r="N945" s="233"/>
      <c r="O945" s="233"/>
      <c r="P945" s="233"/>
      <c r="Q945" s="233"/>
      <c r="R945" s="233"/>
      <c r="S945" s="233"/>
      <c r="T945" s="234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5" t="s">
        <v>131</v>
      </c>
      <c r="AU945" s="235" t="s">
        <v>83</v>
      </c>
      <c r="AV945" s="13" t="s">
        <v>83</v>
      </c>
      <c r="AW945" s="13" t="s">
        <v>35</v>
      </c>
      <c r="AX945" s="13" t="s">
        <v>81</v>
      </c>
      <c r="AY945" s="235" t="s">
        <v>117</v>
      </c>
    </row>
    <row r="946" s="2" customFormat="1" ht="24.15" customHeight="1">
      <c r="A946" s="39"/>
      <c r="B946" s="40"/>
      <c r="C946" s="205" t="s">
        <v>1685</v>
      </c>
      <c r="D946" s="205" t="s">
        <v>120</v>
      </c>
      <c r="E946" s="206" t="s">
        <v>1686</v>
      </c>
      <c r="F946" s="207" t="s">
        <v>1687</v>
      </c>
      <c r="G946" s="208" t="s">
        <v>227</v>
      </c>
      <c r="H946" s="209">
        <v>1</v>
      </c>
      <c r="I946" s="210"/>
      <c r="J946" s="211">
        <f>ROUND(I946*H946,2)</f>
        <v>0</v>
      </c>
      <c r="K946" s="207" t="s">
        <v>124</v>
      </c>
      <c r="L946" s="45"/>
      <c r="M946" s="212" t="s">
        <v>19</v>
      </c>
      <c r="N946" s="213" t="s">
        <v>44</v>
      </c>
      <c r="O946" s="85"/>
      <c r="P946" s="214">
        <f>O946*H946</f>
        <v>0</v>
      </c>
      <c r="Q946" s="214">
        <v>0</v>
      </c>
      <c r="R946" s="214">
        <f>Q946*H946</f>
        <v>0</v>
      </c>
      <c r="S946" s="214">
        <v>0</v>
      </c>
      <c r="T946" s="215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16" t="s">
        <v>125</v>
      </c>
      <c r="AT946" s="216" t="s">
        <v>120</v>
      </c>
      <c r="AU946" s="216" t="s">
        <v>83</v>
      </c>
      <c r="AY946" s="18" t="s">
        <v>117</v>
      </c>
      <c r="BE946" s="217">
        <f>IF(N946="základní",J946,0)</f>
        <v>0</v>
      </c>
      <c r="BF946" s="217">
        <f>IF(N946="snížená",J946,0)</f>
        <v>0</v>
      </c>
      <c r="BG946" s="217">
        <f>IF(N946="zákl. přenesená",J946,0)</f>
        <v>0</v>
      </c>
      <c r="BH946" s="217">
        <f>IF(N946="sníž. přenesená",J946,0)</f>
        <v>0</v>
      </c>
      <c r="BI946" s="217">
        <f>IF(N946="nulová",J946,0)</f>
        <v>0</v>
      </c>
      <c r="BJ946" s="18" t="s">
        <v>81</v>
      </c>
      <c r="BK946" s="217">
        <f>ROUND(I946*H946,2)</f>
        <v>0</v>
      </c>
      <c r="BL946" s="18" t="s">
        <v>125</v>
      </c>
      <c r="BM946" s="216" t="s">
        <v>1688</v>
      </c>
    </row>
    <row r="947" s="2" customFormat="1">
      <c r="A947" s="39"/>
      <c r="B947" s="40"/>
      <c r="C947" s="41"/>
      <c r="D947" s="218" t="s">
        <v>127</v>
      </c>
      <c r="E947" s="41"/>
      <c r="F947" s="219" t="s">
        <v>1689</v>
      </c>
      <c r="G947" s="41"/>
      <c r="H947" s="41"/>
      <c r="I947" s="220"/>
      <c r="J947" s="41"/>
      <c r="K947" s="41"/>
      <c r="L947" s="45"/>
      <c r="M947" s="221"/>
      <c r="N947" s="222"/>
      <c r="O947" s="85"/>
      <c r="P947" s="85"/>
      <c r="Q947" s="85"/>
      <c r="R947" s="85"/>
      <c r="S947" s="85"/>
      <c r="T947" s="86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T947" s="18" t="s">
        <v>127</v>
      </c>
      <c r="AU947" s="18" t="s">
        <v>83</v>
      </c>
    </row>
    <row r="948" s="2" customFormat="1">
      <c r="A948" s="39"/>
      <c r="B948" s="40"/>
      <c r="C948" s="41"/>
      <c r="D948" s="223" t="s">
        <v>129</v>
      </c>
      <c r="E948" s="41"/>
      <c r="F948" s="224" t="s">
        <v>1690</v>
      </c>
      <c r="G948" s="41"/>
      <c r="H948" s="41"/>
      <c r="I948" s="220"/>
      <c r="J948" s="41"/>
      <c r="K948" s="41"/>
      <c r="L948" s="45"/>
      <c r="M948" s="221"/>
      <c r="N948" s="222"/>
      <c r="O948" s="85"/>
      <c r="P948" s="85"/>
      <c r="Q948" s="85"/>
      <c r="R948" s="85"/>
      <c r="S948" s="85"/>
      <c r="T948" s="86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T948" s="18" t="s">
        <v>129</v>
      </c>
      <c r="AU948" s="18" t="s">
        <v>83</v>
      </c>
    </row>
    <row r="949" s="2" customFormat="1" ht="24.15" customHeight="1">
      <c r="A949" s="39"/>
      <c r="B949" s="40"/>
      <c r="C949" s="236" t="s">
        <v>1691</v>
      </c>
      <c r="D949" s="236" t="s">
        <v>133</v>
      </c>
      <c r="E949" s="237" t="s">
        <v>1692</v>
      </c>
      <c r="F949" s="238" t="s">
        <v>1693</v>
      </c>
      <c r="G949" s="239" t="s">
        <v>227</v>
      </c>
      <c r="H949" s="240">
        <v>1</v>
      </c>
      <c r="I949" s="241"/>
      <c r="J949" s="242">
        <f>ROUND(I949*H949,2)</f>
        <v>0</v>
      </c>
      <c r="K949" s="238" t="s">
        <v>124</v>
      </c>
      <c r="L949" s="243"/>
      <c r="M949" s="244" t="s">
        <v>19</v>
      </c>
      <c r="N949" s="245" t="s">
        <v>44</v>
      </c>
      <c r="O949" s="85"/>
      <c r="P949" s="214">
        <f>O949*H949</f>
        <v>0</v>
      </c>
      <c r="Q949" s="214">
        <v>0.0025300000000000001</v>
      </c>
      <c r="R949" s="214">
        <f>Q949*H949</f>
        <v>0.0025300000000000001</v>
      </c>
      <c r="S949" s="214">
        <v>0</v>
      </c>
      <c r="T949" s="215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16" t="s">
        <v>136</v>
      </c>
      <c r="AT949" s="216" t="s">
        <v>133</v>
      </c>
      <c r="AU949" s="216" t="s">
        <v>83</v>
      </c>
      <c r="AY949" s="18" t="s">
        <v>117</v>
      </c>
      <c r="BE949" s="217">
        <f>IF(N949="základní",J949,0)</f>
        <v>0</v>
      </c>
      <c r="BF949" s="217">
        <f>IF(N949="snížená",J949,0)</f>
        <v>0</v>
      </c>
      <c r="BG949" s="217">
        <f>IF(N949="zákl. přenesená",J949,0)</f>
        <v>0</v>
      </c>
      <c r="BH949" s="217">
        <f>IF(N949="sníž. přenesená",J949,0)</f>
        <v>0</v>
      </c>
      <c r="BI949" s="217">
        <f>IF(N949="nulová",J949,0)</f>
        <v>0</v>
      </c>
      <c r="BJ949" s="18" t="s">
        <v>81</v>
      </c>
      <c r="BK949" s="217">
        <f>ROUND(I949*H949,2)</f>
        <v>0</v>
      </c>
      <c r="BL949" s="18" t="s">
        <v>125</v>
      </c>
      <c r="BM949" s="216" t="s">
        <v>1694</v>
      </c>
    </row>
    <row r="950" s="2" customFormat="1">
      <c r="A950" s="39"/>
      <c r="B950" s="40"/>
      <c r="C950" s="41"/>
      <c r="D950" s="218" t="s">
        <v>127</v>
      </c>
      <c r="E950" s="41"/>
      <c r="F950" s="219" t="s">
        <v>1693</v>
      </c>
      <c r="G950" s="41"/>
      <c r="H950" s="41"/>
      <c r="I950" s="220"/>
      <c r="J950" s="41"/>
      <c r="K950" s="41"/>
      <c r="L950" s="45"/>
      <c r="M950" s="221"/>
      <c r="N950" s="222"/>
      <c r="O950" s="85"/>
      <c r="P950" s="85"/>
      <c r="Q950" s="85"/>
      <c r="R950" s="85"/>
      <c r="S950" s="85"/>
      <c r="T950" s="86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T950" s="18" t="s">
        <v>127</v>
      </c>
      <c r="AU950" s="18" t="s">
        <v>83</v>
      </c>
    </row>
    <row r="951" s="2" customFormat="1" ht="16.5" customHeight="1">
      <c r="A951" s="39"/>
      <c r="B951" s="40"/>
      <c r="C951" s="205" t="s">
        <v>1695</v>
      </c>
      <c r="D951" s="205" t="s">
        <v>120</v>
      </c>
      <c r="E951" s="206" t="s">
        <v>1696</v>
      </c>
      <c r="F951" s="207" t="s">
        <v>1697</v>
      </c>
      <c r="G951" s="208" t="s">
        <v>227</v>
      </c>
      <c r="H951" s="209">
        <v>3</v>
      </c>
      <c r="I951" s="210"/>
      <c r="J951" s="211">
        <f>ROUND(I951*H951,2)</f>
        <v>0</v>
      </c>
      <c r="K951" s="207" t="s">
        <v>124</v>
      </c>
      <c r="L951" s="45"/>
      <c r="M951" s="212" t="s">
        <v>19</v>
      </c>
      <c r="N951" s="213" t="s">
        <v>44</v>
      </c>
      <c r="O951" s="85"/>
      <c r="P951" s="214">
        <f>O951*H951</f>
        <v>0</v>
      </c>
      <c r="Q951" s="214">
        <v>0</v>
      </c>
      <c r="R951" s="214">
        <f>Q951*H951</f>
        <v>0</v>
      </c>
      <c r="S951" s="214">
        <v>0</v>
      </c>
      <c r="T951" s="215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16" t="s">
        <v>125</v>
      </c>
      <c r="AT951" s="216" t="s">
        <v>120</v>
      </c>
      <c r="AU951" s="216" t="s">
        <v>83</v>
      </c>
      <c r="AY951" s="18" t="s">
        <v>117</v>
      </c>
      <c r="BE951" s="217">
        <f>IF(N951="základní",J951,0)</f>
        <v>0</v>
      </c>
      <c r="BF951" s="217">
        <f>IF(N951="snížená",J951,0)</f>
        <v>0</v>
      </c>
      <c r="BG951" s="217">
        <f>IF(N951="zákl. přenesená",J951,0)</f>
        <v>0</v>
      </c>
      <c r="BH951" s="217">
        <f>IF(N951="sníž. přenesená",J951,0)</f>
        <v>0</v>
      </c>
      <c r="BI951" s="217">
        <f>IF(N951="nulová",J951,0)</f>
        <v>0</v>
      </c>
      <c r="BJ951" s="18" t="s">
        <v>81</v>
      </c>
      <c r="BK951" s="217">
        <f>ROUND(I951*H951,2)</f>
        <v>0</v>
      </c>
      <c r="BL951" s="18" t="s">
        <v>125</v>
      </c>
      <c r="BM951" s="216" t="s">
        <v>1698</v>
      </c>
    </row>
    <row r="952" s="2" customFormat="1">
      <c r="A952" s="39"/>
      <c r="B952" s="40"/>
      <c r="C952" s="41"/>
      <c r="D952" s="218" t="s">
        <v>127</v>
      </c>
      <c r="E952" s="41"/>
      <c r="F952" s="219" t="s">
        <v>1699</v>
      </c>
      <c r="G952" s="41"/>
      <c r="H952" s="41"/>
      <c r="I952" s="220"/>
      <c r="J952" s="41"/>
      <c r="K952" s="41"/>
      <c r="L952" s="45"/>
      <c r="M952" s="221"/>
      <c r="N952" s="222"/>
      <c r="O952" s="85"/>
      <c r="P952" s="85"/>
      <c r="Q952" s="85"/>
      <c r="R952" s="85"/>
      <c r="S952" s="85"/>
      <c r="T952" s="86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T952" s="18" t="s">
        <v>127</v>
      </c>
      <c r="AU952" s="18" t="s">
        <v>83</v>
      </c>
    </row>
    <row r="953" s="2" customFormat="1">
      <c r="A953" s="39"/>
      <c r="B953" s="40"/>
      <c r="C953" s="41"/>
      <c r="D953" s="223" t="s">
        <v>129</v>
      </c>
      <c r="E953" s="41"/>
      <c r="F953" s="224" t="s">
        <v>1700</v>
      </c>
      <c r="G953" s="41"/>
      <c r="H953" s="41"/>
      <c r="I953" s="220"/>
      <c r="J953" s="41"/>
      <c r="K953" s="41"/>
      <c r="L953" s="45"/>
      <c r="M953" s="221"/>
      <c r="N953" s="222"/>
      <c r="O953" s="85"/>
      <c r="P953" s="85"/>
      <c r="Q953" s="85"/>
      <c r="R953" s="85"/>
      <c r="S953" s="85"/>
      <c r="T953" s="86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T953" s="18" t="s">
        <v>129</v>
      </c>
      <c r="AU953" s="18" t="s">
        <v>83</v>
      </c>
    </row>
    <row r="954" s="2" customFormat="1" ht="24.15" customHeight="1">
      <c r="A954" s="39"/>
      <c r="B954" s="40"/>
      <c r="C954" s="236" t="s">
        <v>1701</v>
      </c>
      <c r="D954" s="236" t="s">
        <v>133</v>
      </c>
      <c r="E954" s="237" t="s">
        <v>1702</v>
      </c>
      <c r="F954" s="238" t="s">
        <v>1703</v>
      </c>
      <c r="G954" s="239" t="s">
        <v>227</v>
      </c>
      <c r="H954" s="240">
        <v>1</v>
      </c>
      <c r="I954" s="241"/>
      <c r="J954" s="242">
        <f>ROUND(I954*H954,2)</f>
        <v>0</v>
      </c>
      <c r="K954" s="238" t="s">
        <v>124</v>
      </c>
      <c r="L954" s="243"/>
      <c r="M954" s="244" t="s">
        <v>19</v>
      </c>
      <c r="N954" s="245" t="s">
        <v>44</v>
      </c>
      <c r="O954" s="85"/>
      <c r="P954" s="214">
        <f>O954*H954</f>
        <v>0</v>
      </c>
      <c r="Q954" s="214">
        <v>1.0000000000000001E-05</v>
      </c>
      <c r="R954" s="214">
        <f>Q954*H954</f>
        <v>1.0000000000000001E-05</v>
      </c>
      <c r="S954" s="214">
        <v>0</v>
      </c>
      <c r="T954" s="215">
        <f>S954*H954</f>
        <v>0</v>
      </c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R954" s="216" t="s">
        <v>136</v>
      </c>
      <c r="AT954" s="216" t="s">
        <v>133</v>
      </c>
      <c r="AU954" s="216" t="s">
        <v>83</v>
      </c>
      <c r="AY954" s="18" t="s">
        <v>117</v>
      </c>
      <c r="BE954" s="217">
        <f>IF(N954="základní",J954,0)</f>
        <v>0</v>
      </c>
      <c r="BF954" s="217">
        <f>IF(N954="snížená",J954,0)</f>
        <v>0</v>
      </c>
      <c r="BG954" s="217">
        <f>IF(N954="zákl. přenesená",J954,0)</f>
        <v>0</v>
      </c>
      <c r="BH954" s="217">
        <f>IF(N954="sníž. přenesená",J954,0)</f>
        <v>0</v>
      </c>
      <c r="BI954" s="217">
        <f>IF(N954="nulová",J954,0)</f>
        <v>0</v>
      </c>
      <c r="BJ954" s="18" t="s">
        <v>81</v>
      </c>
      <c r="BK954" s="217">
        <f>ROUND(I954*H954,2)</f>
        <v>0</v>
      </c>
      <c r="BL954" s="18" t="s">
        <v>125</v>
      </c>
      <c r="BM954" s="216" t="s">
        <v>1704</v>
      </c>
    </row>
    <row r="955" s="2" customFormat="1">
      <c r="A955" s="39"/>
      <c r="B955" s="40"/>
      <c r="C955" s="41"/>
      <c r="D955" s="218" t="s">
        <v>127</v>
      </c>
      <c r="E955" s="41"/>
      <c r="F955" s="219" t="s">
        <v>1703</v>
      </c>
      <c r="G955" s="41"/>
      <c r="H955" s="41"/>
      <c r="I955" s="220"/>
      <c r="J955" s="41"/>
      <c r="K955" s="41"/>
      <c r="L955" s="45"/>
      <c r="M955" s="221"/>
      <c r="N955" s="222"/>
      <c r="O955" s="85"/>
      <c r="P955" s="85"/>
      <c r="Q955" s="85"/>
      <c r="R955" s="85"/>
      <c r="S955" s="85"/>
      <c r="T955" s="86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T955" s="18" t="s">
        <v>127</v>
      </c>
      <c r="AU955" s="18" t="s">
        <v>83</v>
      </c>
    </row>
    <row r="956" s="2" customFormat="1" ht="24.15" customHeight="1">
      <c r="A956" s="39"/>
      <c r="B956" s="40"/>
      <c r="C956" s="205" t="s">
        <v>1705</v>
      </c>
      <c r="D956" s="205" t="s">
        <v>120</v>
      </c>
      <c r="E956" s="206" t="s">
        <v>1706</v>
      </c>
      <c r="F956" s="207" t="s">
        <v>1707</v>
      </c>
      <c r="G956" s="208" t="s">
        <v>227</v>
      </c>
      <c r="H956" s="209">
        <v>1</v>
      </c>
      <c r="I956" s="210"/>
      <c r="J956" s="211">
        <f>ROUND(I956*H956,2)</f>
        <v>0</v>
      </c>
      <c r="K956" s="207" t="s">
        <v>124</v>
      </c>
      <c r="L956" s="45"/>
      <c r="M956" s="212" t="s">
        <v>19</v>
      </c>
      <c r="N956" s="213" t="s">
        <v>44</v>
      </c>
      <c r="O956" s="85"/>
      <c r="P956" s="214">
        <f>O956*H956</f>
        <v>0</v>
      </c>
      <c r="Q956" s="214">
        <v>0</v>
      </c>
      <c r="R956" s="214">
        <f>Q956*H956</f>
        <v>0</v>
      </c>
      <c r="S956" s="214">
        <v>0</v>
      </c>
      <c r="T956" s="215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16" t="s">
        <v>125</v>
      </c>
      <c r="AT956" s="216" t="s">
        <v>120</v>
      </c>
      <c r="AU956" s="216" t="s">
        <v>83</v>
      </c>
      <c r="AY956" s="18" t="s">
        <v>117</v>
      </c>
      <c r="BE956" s="217">
        <f>IF(N956="základní",J956,0)</f>
        <v>0</v>
      </c>
      <c r="BF956" s="217">
        <f>IF(N956="snížená",J956,0)</f>
        <v>0</v>
      </c>
      <c r="BG956" s="217">
        <f>IF(N956="zákl. přenesená",J956,0)</f>
        <v>0</v>
      </c>
      <c r="BH956" s="217">
        <f>IF(N956="sníž. přenesená",J956,0)</f>
        <v>0</v>
      </c>
      <c r="BI956" s="217">
        <f>IF(N956="nulová",J956,0)</f>
        <v>0</v>
      </c>
      <c r="BJ956" s="18" t="s">
        <v>81</v>
      </c>
      <c r="BK956" s="217">
        <f>ROUND(I956*H956,2)</f>
        <v>0</v>
      </c>
      <c r="BL956" s="18" t="s">
        <v>125</v>
      </c>
      <c r="BM956" s="216" t="s">
        <v>1708</v>
      </c>
    </row>
    <row r="957" s="2" customFormat="1">
      <c r="A957" s="39"/>
      <c r="B957" s="40"/>
      <c r="C957" s="41"/>
      <c r="D957" s="218" t="s">
        <v>127</v>
      </c>
      <c r="E957" s="41"/>
      <c r="F957" s="219" t="s">
        <v>1709</v>
      </c>
      <c r="G957" s="41"/>
      <c r="H957" s="41"/>
      <c r="I957" s="220"/>
      <c r="J957" s="41"/>
      <c r="K957" s="41"/>
      <c r="L957" s="45"/>
      <c r="M957" s="221"/>
      <c r="N957" s="222"/>
      <c r="O957" s="85"/>
      <c r="P957" s="85"/>
      <c r="Q957" s="85"/>
      <c r="R957" s="85"/>
      <c r="S957" s="85"/>
      <c r="T957" s="86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T957" s="18" t="s">
        <v>127</v>
      </c>
      <c r="AU957" s="18" t="s">
        <v>83</v>
      </c>
    </row>
    <row r="958" s="2" customFormat="1">
      <c r="A958" s="39"/>
      <c r="B958" s="40"/>
      <c r="C958" s="41"/>
      <c r="D958" s="223" t="s">
        <v>129</v>
      </c>
      <c r="E958" s="41"/>
      <c r="F958" s="224" t="s">
        <v>1710</v>
      </c>
      <c r="G958" s="41"/>
      <c r="H958" s="41"/>
      <c r="I958" s="220"/>
      <c r="J958" s="41"/>
      <c r="K958" s="41"/>
      <c r="L958" s="45"/>
      <c r="M958" s="221"/>
      <c r="N958" s="222"/>
      <c r="O958" s="85"/>
      <c r="P958" s="85"/>
      <c r="Q958" s="85"/>
      <c r="R958" s="85"/>
      <c r="S958" s="85"/>
      <c r="T958" s="86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T958" s="18" t="s">
        <v>129</v>
      </c>
      <c r="AU958" s="18" t="s">
        <v>83</v>
      </c>
    </row>
    <row r="959" s="2" customFormat="1" ht="16.5" customHeight="1">
      <c r="A959" s="39"/>
      <c r="B959" s="40"/>
      <c r="C959" s="236" t="s">
        <v>1711</v>
      </c>
      <c r="D959" s="236" t="s">
        <v>133</v>
      </c>
      <c r="E959" s="237" t="s">
        <v>1712</v>
      </c>
      <c r="F959" s="238" t="s">
        <v>19</v>
      </c>
      <c r="G959" s="239" t="s">
        <v>1085</v>
      </c>
      <c r="H959" s="240">
        <v>1</v>
      </c>
      <c r="I959" s="241"/>
      <c r="J959" s="242">
        <f>ROUND(I959*H959,2)</f>
        <v>0</v>
      </c>
      <c r="K959" s="238" t="s">
        <v>19</v>
      </c>
      <c r="L959" s="243"/>
      <c r="M959" s="244" t="s">
        <v>19</v>
      </c>
      <c r="N959" s="245" t="s">
        <v>44</v>
      </c>
      <c r="O959" s="85"/>
      <c r="P959" s="214">
        <f>O959*H959</f>
        <v>0</v>
      </c>
      <c r="Q959" s="214">
        <v>0</v>
      </c>
      <c r="R959" s="214">
        <f>Q959*H959</f>
        <v>0</v>
      </c>
      <c r="S959" s="214">
        <v>0</v>
      </c>
      <c r="T959" s="215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16" t="s">
        <v>136</v>
      </c>
      <c r="AT959" s="216" t="s">
        <v>133</v>
      </c>
      <c r="AU959" s="216" t="s">
        <v>83</v>
      </c>
      <c r="AY959" s="18" t="s">
        <v>117</v>
      </c>
      <c r="BE959" s="217">
        <f>IF(N959="základní",J959,0)</f>
        <v>0</v>
      </c>
      <c r="BF959" s="217">
        <f>IF(N959="snížená",J959,0)</f>
        <v>0</v>
      </c>
      <c r="BG959" s="217">
        <f>IF(N959="zákl. přenesená",J959,0)</f>
        <v>0</v>
      </c>
      <c r="BH959" s="217">
        <f>IF(N959="sníž. přenesená",J959,0)</f>
        <v>0</v>
      </c>
      <c r="BI959" s="217">
        <f>IF(N959="nulová",J959,0)</f>
        <v>0</v>
      </c>
      <c r="BJ959" s="18" t="s">
        <v>81</v>
      </c>
      <c r="BK959" s="217">
        <f>ROUND(I959*H959,2)</f>
        <v>0</v>
      </c>
      <c r="BL959" s="18" t="s">
        <v>125</v>
      </c>
      <c r="BM959" s="216" t="s">
        <v>1713</v>
      </c>
    </row>
    <row r="960" s="2" customFormat="1">
      <c r="A960" s="39"/>
      <c r="B960" s="40"/>
      <c r="C960" s="41"/>
      <c r="D960" s="218" t="s">
        <v>127</v>
      </c>
      <c r="E960" s="41"/>
      <c r="F960" s="219" t="s">
        <v>1714</v>
      </c>
      <c r="G960" s="41"/>
      <c r="H960" s="41"/>
      <c r="I960" s="220"/>
      <c r="J960" s="41"/>
      <c r="K960" s="41"/>
      <c r="L960" s="45"/>
      <c r="M960" s="221"/>
      <c r="N960" s="222"/>
      <c r="O960" s="85"/>
      <c r="P960" s="85"/>
      <c r="Q960" s="85"/>
      <c r="R960" s="85"/>
      <c r="S960" s="85"/>
      <c r="T960" s="86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T960" s="18" t="s">
        <v>127</v>
      </c>
      <c r="AU960" s="18" t="s">
        <v>83</v>
      </c>
    </row>
    <row r="961" s="2" customFormat="1" ht="24.15" customHeight="1">
      <c r="A961" s="39"/>
      <c r="B961" s="40"/>
      <c r="C961" s="205" t="s">
        <v>1715</v>
      </c>
      <c r="D961" s="205" t="s">
        <v>120</v>
      </c>
      <c r="E961" s="206" t="s">
        <v>1716</v>
      </c>
      <c r="F961" s="207" t="s">
        <v>1717</v>
      </c>
      <c r="G961" s="208" t="s">
        <v>227</v>
      </c>
      <c r="H961" s="209">
        <v>12</v>
      </c>
      <c r="I961" s="210"/>
      <c r="J961" s="211">
        <f>ROUND(I961*H961,2)</f>
        <v>0</v>
      </c>
      <c r="K961" s="207" t="s">
        <v>124</v>
      </c>
      <c r="L961" s="45"/>
      <c r="M961" s="212" t="s">
        <v>19</v>
      </c>
      <c r="N961" s="213" t="s">
        <v>44</v>
      </c>
      <c r="O961" s="85"/>
      <c r="P961" s="214">
        <f>O961*H961</f>
        <v>0</v>
      </c>
      <c r="Q961" s="214">
        <v>0</v>
      </c>
      <c r="R961" s="214">
        <f>Q961*H961</f>
        <v>0</v>
      </c>
      <c r="S961" s="214">
        <v>0</v>
      </c>
      <c r="T961" s="215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16" t="s">
        <v>125</v>
      </c>
      <c r="AT961" s="216" t="s">
        <v>120</v>
      </c>
      <c r="AU961" s="216" t="s">
        <v>83</v>
      </c>
      <c r="AY961" s="18" t="s">
        <v>117</v>
      </c>
      <c r="BE961" s="217">
        <f>IF(N961="základní",J961,0)</f>
        <v>0</v>
      </c>
      <c r="BF961" s="217">
        <f>IF(N961="snížená",J961,0)</f>
        <v>0</v>
      </c>
      <c r="BG961" s="217">
        <f>IF(N961="zákl. přenesená",J961,0)</f>
        <v>0</v>
      </c>
      <c r="BH961" s="217">
        <f>IF(N961="sníž. přenesená",J961,0)</f>
        <v>0</v>
      </c>
      <c r="BI961" s="217">
        <f>IF(N961="nulová",J961,0)</f>
        <v>0</v>
      </c>
      <c r="BJ961" s="18" t="s">
        <v>81</v>
      </c>
      <c r="BK961" s="217">
        <f>ROUND(I961*H961,2)</f>
        <v>0</v>
      </c>
      <c r="BL961" s="18" t="s">
        <v>125</v>
      </c>
      <c r="BM961" s="216" t="s">
        <v>1718</v>
      </c>
    </row>
    <row r="962" s="2" customFormat="1">
      <c r="A962" s="39"/>
      <c r="B962" s="40"/>
      <c r="C962" s="41"/>
      <c r="D962" s="218" t="s">
        <v>127</v>
      </c>
      <c r="E962" s="41"/>
      <c r="F962" s="219" t="s">
        <v>1719</v>
      </c>
      <c r="G962" s="41"/>
      <c r="H962" s="41"/>
      <c r="I962" s="220"/>
      <c r="J962" s="41"/>
      <c r="K962" s="41"/>
      <c r="L962" s="45"/>
      <c r="M962" s="221"/>
      <c r="N962" s="222"/>
      <c r="O962" s="85"/>
      <c r="P962" s="85"/>
      <c r="Q962" s="85"/>
      <c r="R962" s="85"/>
      <c r="S962" s="85"/>
      <c r="T962" s="86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127</v>
      </c>
      <c r="AU962" s="18" t="s">
        <v>83</v>
      </c>
    </row>
    <row r="963" s="2" customFormat="1">
      <c r="A963" s="39"/>
      <c r="B963" s="40"/>
      <c r="C963" s="41"/>
      <c r="D963" s="223" t="s">
        <v>129</v>
      </c>
      <c r="E963" s="41"/>
      <c r="F963" s="224" t="s">
        <v>1720</v>
      </c>
      <c r="G963" s="41"/>
      <c r="H963" s="41"/>
      <c r="I963" s="220"/>
      <c r="J963" s="41"/>
      <c r="K963" s="41"/>
      <c r="L963" s="45"/>
      <c r="M963" s="221"/>
      <c r="N963" s="222"/>
      <c r="O963" s="85"/>
      <c r="P963" s="85"/>
      <c r="Q963" s="85"/>
      <c r="R963" s="85"/>
      <c r="S963" s="85"/>
      <c r="T963" s="86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T963" s="18" t="s">
        <v>129</v>
      </c>
      <c r="AU963" s="18" t="s">
        <v>83</v>
      </c>
    </row>
    <row r="964" s="2" customFormat="1" ht="24.15" customHeight="1">
      <c r="A964" s="39"/>
      <c r="B964" s="40"/>
      <c r="C964" s="236" t="s">
        <v>1721</v>
      </c>
      <c r="D964" s="236" t="s">
        <v>133</v>
      </c>
      <c r="E964" s="237" t="s">
        <v>1722</v>
      </c>
      <c r="F964" s="238" t="s">
        <v>1723</v>
      </c>
      <c r="G964" s="239" t="s">
        <v>227</v>
      </c>
      <c r="H964" s="240">
        <v>12</v>
      </c>
      <c r="I964" s="241"/>
      <c r="J964" s="242">
        <f>ROUND(I964*H964,2)</f>
        <v>0</v>
      </c>
      <c r="K964" s="238" t="s">
        <v>124</v>
      </c>
      <c r="L964" s="243"/>
      <c r="M964" s="244" t="s">
        <v>19</v>
      </c>
      <c r="N964" s="245" t="s">
        <v>44</v>
      </c>
      <c r="O964" s="85"/>
      <c r="P964" s="214">
        <f>O964*H964</f>
        <v>0</v>
      </c>
      <c r="Q964" s="214">
        <v>4.0000000000000003E-05</v>
      </c>
      <c r="R964" s="214">
        <f>Q964*H964</f>
        <v>0.00048000000000000007</v>
      </c>
      <c r="S964" s="214">
        <v>0</v>
      </c>
      <c r="T964" s="215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16" t="s">
        <v>169</v>
      </c>
      <c r="AT964" s="216" t="s">
        <v>133</v>
      </c>
      <c r="AU964" s="216" t="s">
        <v>83</v>
      </c>
      <c r="AY964" s="18" t="s">
        <v>117</v>
      </c>
      <c r="BE964" s="217">
        <f>IF(N964="základní",J964,0)</f>
        <v>0</v>
      </c>
      <c r="BF964" s="217">
        <f>IF(N964="snížená",J964,0)</f>
        <v>0</v>
      </c>
      <c r="BG964" s="217">
        <f>IF(N964="zákl. přenesená",J964,0)</f>
        <v>0</v>
      </c>
      <c r="BH964" s="217">
        <f>IF(N964="sníž. přenesená",J964,0)</f>
        <v>0</v>
      </c>
      <c r="BI964" s="217">
        <f>IF(N964="nulová",J964,0)</f>
        <v>0</v>
      </c>
      <c r="BJ964" s="18" t="s">
        <v>81</v>
      </c>
      <c r="BK964" s="217">
        <f>ROUND(I964*H964,2)</f>
        <v>0</v>
      </c>
      <c r="BL964" s="18" t="s">
        <v>143</v>
      </c>
      <c r="BM964" s="216" t="s">
        <v>1724</v>
      </c>
    </row>
    <row r="965" s="2" customFormat="1">
      <c r="A965" s="39"/>
      <c r="B965" s="40"/>
      <c r="C965" s="41"/>
      <c r="D965" s="218" t="s">
        <v>127</v>
      </c>
      <c r="E965" s="41"/>
      <c r="F965" s="219" t="s">
        <v>1723</v>
      </c>
      <c r="G965" s="41"/>
      <c r="H965" s="41"/>
      <c r="I965" s="220"/>
      <c r="J965" s="41"/>
      <c r="K965" s="41"/>
      <c r="L965" s="45"/>
      <c r="M965" s="221"/>
      <c r="N965" s="222"/>
      <c r="O965" s="85"/>
      <c r="P965" s="85"/>
      <c r="Q965" s="85"/>
      <c r="R965" s="85"/>
      <c r="S965" s="85"/>
      <c r="T965" s="86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T965" s="18" t="s">
        <v>127</v>
      </c>
      <c r="AU965" s="18" t="s">
        <v>83</v>
      </c>
    </row>
    <row r="966" s="2" customFormat="1" ht="24.15" customHeight="1">
      <c r="A966" s="39"/>
      <c r="B966" s="40"/>
      <c r="C966" s="205" t="s">
        <v>1725</v>
      </c>
      <c r="D966" s="205" t="s">
        <v>120</v>
      </c>
      <c r="E966" s="206" t="s">
        <v>1726</v>
      </c>
      <c r="F966" s="207" t="s">
        <v>1727</v>
      </c>
      <c r="G966" s="208" t="s">
        <v>227</v>
      </c>
      <c r="H966" s="209">
        <v>12</v>
      </c>
      <c r="I966" s="210"/>
      <c r="J966" s="211">
        <f>ROUND(I966*H966,2)</f>
        <v>0</v>
      </c>
      <c r="K966" s="207" t="s">
        <v>124</v>
      </c>
      <c r="L966" s="45"/>
      <c r="M966" s="212" t="s">
        <v>19</v>
      </c>
      <c r="N966" s="213" t="s">
        <v>44</v>
      </c>
      <c r="O966" s="85"/>
      <c r="P966" s="214">
        <f>O966*H966</f>
        <v>0</v>
      </c>
      <c r="Q966" s="214">
        <v>0</v>
      </c>
      <c r="R966" s="214">
        <f>Q966*H966</f>
        <v>0</v>
      </c>
      <c r="S966" s="214">
        <v>0</v>
      </c>
      <c r="T966" s="215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16" t="s">
        <v>125</v>
      </c>
      <c r="AT966" s="216" t="s">
        <v>120</v>
      </c>
      <c r="AU966" s="216" t="s">
        <v>83</v>
      </c>
      <c r="AY966" s="18" t="s">
        <v>117</v>
      </c>
      <c r="BE966" s="217">
        <f>IF(N966="základní",J966,0)</f>
        <v>0</v>
      </c>
      <c r="BF966" s="217">
        <f>IF(N966="snížená",J966,0)</f>
        <v>0</v>
      </c>
      <c r="BG966" s="217">
        <f>IF(N966="zákl. přenesená",J966,0)</f>
        <v>0</v>
      </c>
      <c r="BH966" s="217">
        <f>IF(N966="sníž. přenesená",J966,0)</f>
        <v>0</v>
      </c>
      <c r="BI966" s="217">
        <f>IF(N966="nulová",J966,0)</f>
        <v>0</v>
      </c>
      <c r="BJ966" s="18" t="s">
        <v>81</v>
      </c>
      <c r="BK966" s="217">
        <f>ROUND(I966*H966,2)</f>
        <v>0</v>
      </c>
      <c r="BL966" s="18" t="s">
        <v>125</v>
      </c>
      <c r="BM966" s="216" t="s">
        <v>1728</v>
      </c>
    </row>
    <row r="967" s="2" customFormat="1">
      <c r="A967" s="39"/>
      <c r="B967" s="40"/>
      <c r="C967" s="41"/>
      <c r="D967" s="218" t="s">
        <v>127</v>
      </c>
      <c r="E967" s="41"/>
      <c r="F967" s="219" t="s">
        <v>1729</v>
      </c>
      <c r="G967" s="41"/>
      <c r="H967" s="41"/>
      <c r="I967" s="220"/>
      <c r="J967" s="41"/>
      <c r="K967" s="41"/>
      <c r="L967" s="45"/>
      <c r="M967" s="221"/>
      <c r="N967" s="222"/>
      <c r="O967" s="85"/>
      <c r="P967" s="85"/>
      <c r="Q967" s="85"/>
      <c r="R967" s="85"/>
      <c r="S967" s="85"/>
      <c r="T967" s="86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T967" s="18" t="s">
        <v>127</v>
      </c>
      <c r="AU967" s="18" t="s">
        <v>83</v>
      </c>
    </row>
    <row r="968" s="2" customFormat="1">
      <c r="A968" s="39"/>
      <c r="B968" s="40"/>
      <c r="C968" s="41"/>
      <c r="D968" s="223" t="s">
        <v>129</v>
      </c>
      <c r="E968" s="41"/>
      <c r="F968" s="224" t="s">
        <v>1730</v>
      </c>
      <c r="G968" s="41"/>
      <c r="H968" s="41"/>
      <c r="I968" s="220"/>
      <c r="J968" s="41"/>
      <c r="K968" s="41"/>
      <c r="L968" s="45"/>
      <c r="M968" s="221"/>
      <c r="N968" s="222"/>
      <c r="O968" s="85"/>
      <c r="P968" s="85"/>
      <c r="Q968" s="85"/>
      <c r="R968" s="85"/>
      <c r="S968" s="85"/>
      <c r="T968" s="86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T968" s="18" t="s">
        <v>129</v>
      </c>
      <c r="AU968" s="18" t="s">
        <v>83</v>
      </c>
    </row>
    <row r="969" s="2" customFormat="1" ht="24.15" customHeight="1">
      <c r="A969" s="39"/>
      <c r="B969" s="40"/>
      <c r="C969" s="236" t="s">
        <v>1731</v>
      </c>
      <c r="D969" s="236" t="s">
        <v>133</v>
      </c>
      <c r="E969" s="237" t="s">
        <v>1732</v>
      </c>
      <c r="F969" s="238" t="s">
        <v>1733</v>
      </c>
      <c r="G969" s="239" t="s">
        <v>227</v>
      </c>
      <c r="H969" s="240">
        <v>12</v>
      </c>
      <c r="I969" s="241"/>
      <c r="J969" s="242">
        <f>ROUND(I969*H969,2)</f>
        <v>0</v>
      </c>
      <c r="K969" s="238" t="s">
        <v>124</v>
      </c>
      <c r="L969" s="243"/>
      <c r="M969" s="244" t="s">
        <v>19</v>
      </c>
      <c r="N969" s="245" t="s">
        <v>44</v>
      </c>
      <c r="O969" s="85"/>
      <c r="P969" s="214">
        <f>O969*H969</f>
        <v>0</v>
      </c>
      <c r="Q969" s="214">
        <v>4.0000000000000003E-05</v>
      </c>
      <c r="R969" s="214">
        <f>Q969*H969</f>
        <v>0.00048000000000000007</v>
      </c>
      <c r="S969" s="214">
        <v>0</v>
      </c>
      <c r="T969" s="215">
        <f>S969*H969</f>
        <v>0</v>
      </c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R969" s="216" t="s">
        <v>169</v>
      </c>
      <c r="AT969" s="216" t="s">
        <v>133</v>
      </c>
      <c r="AU969" s="216" t="s">
        <v>83</v>
      </c>
      <c r="AY969" s="18" t="s">
        <v>117</v>
      </c>
      <c r="BE969" s="217">
        <f>IF(N969="základní",J969,0)</f>
        <v>0</v>
      </c>
      <c r="BF969" s="217">
        <f>IF(N969="snížená",J969,0)</f>
        <v>0</v>
      </c>
      <c r="BG969" s="217">
        <f>IF(N969="zákl. přenesená",J969,0)</f>
        <v>0</v>
      </c>
      <c r="BH969" s="217">
        <f>IF(N969="sníž. přenesená",J969,0)</f>
        <v>0</v>
      </c>
      <c r="BI969" s="217">
        <f>IF(N969="nulová",J969,0)</f>
        <v>0</v>
      </c>
      <c r="BJ969" s="18" t="s">
        <v>81</v>
      </c>
      <c r="BK969" s="217">
        <f>ROUND(I969*H969,2)</f>
        <v>0</v>
      </c>
      <c r="BL969" s="18" t="s">
        <v>143</v>
      </c>
      <c r="BM969" s="216" t="s">
        <v>1734</v>
      </c>
    </row>
    <row r="970" s="2" customFormat="1">
      <c r="A970" s="39"/>
      <c r="B970" s="40"/>
      <c r="C970" s="41"/>
      <c r="D970" s="218" t="s">
        <v>127</v>
      </c>
      <c r="E970" s="41"/>
      <c r="F970" s="219" t="s">
        <v>1733</v>
      </c>
      <c r="G970" s="41"/>
      <c r="H970" s="41"/>
      <c r="I970" s="220"/>
      <c r="J970" s="41"/>
      <c r="K970" s="41"/>
      <c r="L970" s="45"/>
      <c r="M970" s="221"/>
      <c r="N970" s="222"/>
      <c r="O970" s="85"/>
      <c r="P970" s="85"/>
      <c r="Q970" s="85"/>
      <c r="R970" s="85"/>
      <c r="S970" s="85"/>
      <c r="T970" s="86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T970" s="18" t="s">
        <v>127</v>
      </c>
      <c r="AU970" s="18" t="s">
        <v>83</v>
      </c>
    </row>
    <row r="971" s="2" customFormat="1" ht="16.5" customHeight="1">
      <c r="A971" s="39"/>
      <c r="B971" s="40"/>
      <c r="C971" s="236" t="s">
        <v>1735</v>
      </c>
      <c r="D971" s="236" t="s">
        <v>133</v>
      </c>
      <c r="E971" s="237" t="s">
        <v>1736</v>
      </c>
      <c r="F971" s="238" t="s">
        <v>1737</v>
      </c>
      <c r="G971" s="239" t="s">
        <v>227</v>
      </c>
      <c r="H971" s="240">
        <v>24</v>
      </c>
      <c r="I971" s="241"/>
      <c r="J971" s="242">
        <f>ROUND(I971*H971,2)</f>
        <v>0</v>
      </c>
      <c r="K971" s="238" t="s">
        <v>124</v>
      </c>
      <c r="L971" s="243"/>
      <c r="M971" s="244" t="s">
        <v>19</v>
      </c>
      <c r="N971" s="245" t="s">
        <v>44</v>
      </c>
      <c r="O971" s="85"/>
      <c r="P971" s="214">
        <f>O971*H971</f>
        <v>0</v>
      </c>
      <c r="Q971" s="214">
        <v>3.0000000000000001E-05</v>
      </c>
      <c r="R971" s="214">
        <f>Q971*H971</f>
        <v>0.00072000000000000005</v>
      </c>
      <c r="S971" s="214">
        <v>0</v>
      </c>
      <c r="T971" s="215">
        <f>S971*H971</f>
        <v>0</v>
      </c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R971" s="216" t="s">
        <v>169</v>
      </c>
      <c r="AT971" s="216" t="s">
        <v>133</v>
      </c>
      <c r="AU971" s="216" t="s">
        <v>83</v>
      </c>
      <c r="AY971" s="18" t="s">
        <v>117</v>
      </c>
      <c r="BE971" s="217">
        <f>IF(N971="základní",J971,0)</f>
        <v>0</v>
      </c>
      <c r="BF971" s="217">
        <f>IF(N971="snížená",J971,0)</f>
        <v>0</v>
      </c>
      <c r="BG971" s="217">
        <f>IF(N971="zákl. přenesená",J971,0)</f>
        <v>0</v>
      </c>
      <c r="BH971" s="217">
        <f>IF(N971="sníž. přenesená",J971,0)</f>
        <v>0</v>
      </c>
      <c r="BI971" s="217">
        <f>IF(N971="nulová",J971,0)</f>
        <v>0</v>
      </c>
      <c r="BJ971" s="18" t="s">
        <v>81</v>
      </c>
      <c r="BK971" s="217">
        <f>ROUND(I971*H971,2)</f>
        <v>0</v>
      </c>
      <c r="BL971" s="18" t="s">
        <v>143</v>
      </c>
      <c r="BM971" s="216" t="s">
        <v>1738</v>
      </c>
    </row>
    <row r="972" s="2" customFormat="1">
      <c r="A972" s="39"/>
      <c r="B972" s="40"/>
      <c r="C972" s="41"/>
      <c r="D972" s="218" t="s">
        <v>127</v>
      </c>
      <c r="E972" s="41"/>
      <c r="F972" s="219" t="s">
        <v>1737</v>
      </c>
      <c r="G972" s="41"/>
      <c r="H972" s="41"/>
      <c r="I972" s="220"/>
      <c r="J972" s="41"/>
      <c r="K972" s="41"/>
      <c r="L972" s="45"/>
      <c r="M972" s="221"/>
      <c r="N972" s="222"/>
      <c r="O972" s="85"/>
      <c r="P972" s="85"/>
      <c r="Q972" s="85"/>
      <c r="R972" s="85"/>
      <c r="S972" s="85"/>
      <c r="T972" s="86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T972" s="18" t="s">
        <v>127</v>
      </c>
      <c r="AU972" s="18" t="s">
        <v>83</v>
      </c>
    </row>
    <row r="973" s="2" customFormat="1" ht="33" customHeight="1">
      <c r="A973" s="39"/>
      <c r="B973" s="40"/>
      <c r="C973" s="205" t="s">
        <v>1739</v>
      </c>
      <c r="D973" s="205" t="s">
        <v>120</v>
      </c>
      <c r="E973" s="206" t="s">
        <v>1740</v>
      </c>
      <c r="F973" s="207" t="s">
        <v>1741</v>
      </c>
      <c r="G973" s="208" t="s">
        <v>227</v>
      </c>
      <c r="H973" s="209">
        <v>1</v>
      </c>
      <c r="I973" s="210"/>
      <c r="J973" s="211">
        <f>ROUND(I973*H973,2)</f>
        <v>0</v>
      </c>
      <c r="K973" s="207" t="s">
        <v>124</v>
      </c>
      <c r="L973" s="45"/>
      <c r="M973" s="212" t="s">
        <v>19</v>
      </c>
      <c r="N973" s="213" t="s">
        <v>44</v>
      </c>
      <c r="O973" s="85"/>
      <c r="P973" s="214">
        <f>O973*H973</f>
        <v>0</v>
      </c>
      <c r="Q973" s="214">
        <v>0</v>
      </c>
      <c r="R973" s="214">
        <f>Q973*H973</f>
        <v>0</v>
      </c>
      <c r="S973" s="214">
        <v>0</v>
      </c>
      <c r="T973" s="215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16" t="s">
        <v>125</v>
      </c>
      <c r="AT973" s="216" t="s">
        <v>120</v>
      </c>
      <c r="AU973" s="216" t="s">
        <v>83</v>
      </c>
      <c r="AY973" s="18" t="s">
        <v>117</v>
      </c>
      <c r="BE973" s="217">
        <f>IF(N973="základní",J973,0)</f>
        <v>0</v>
      </c>
      <c r="BF973" s="217">
        <f>IF(N973="snížená",J973,0)</f>
        <v>0</v>
      </c>
      <c r="BG973" s="217">
        <f>IF(N973="zákl. přenesená",J973,0)</f>
        <v>0</v>
      </c>
      <c r="BH973" s="217">
        <f>IF(N973="sníž. přenesená",J973,0)</f>
        <v>0</v>
      </c>
      <c r="BI973" s="217">
        <f>IF(N973="nulová",J973,0)</f>
        <v>0</v>
      </c>
      <c r="BJ973" s="18" t="s">
        <v>81</v>
      </c>
      <c r="BK973" s="217">
        <f>ROUND(I973*H973,2)</f>
        <v>0</v>
      </c>
      <c r="BL973" s="18" t="s">
        <v>125</v>
      </c>
      <c r="BM973" s="216" t="s">
        <v>1742</v>
      </c>
    </row>
    <row r="974" s="2" customFormat="1">
      <c r="A974" s="39"/>
      <c r="B974" s="40"/>
      <c r="C974" s="41"/>
      <c r="D974" s="218" t="s">
        <v>127</v>
      </c>
      <c r="E974" s="41"/>
      <c r="F974" s="219" t="s">
        <v>1743</v>
      </c>
      <c r="G974" s="41"/>
      <c r="H974" s="41"/>
      <c r="I974" s="220"/>
      <c r="J974" s="41"/>
      <c r="K974" s="41"/>
      <c r="L974" s="45"/>
      <c r="M974" s="221"/>
      <c r="N974" s="222"/>
      <c r="O974" s="85"/>
      <c r="P974" s="85"/>
      <c r="Q974" s="85"/>
      <c r="R974" s="85"/>
      <c r="S974" s="85"/>
      <c r="T974" s="86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18" t="s">
        <v>127</v>
      </c>
      <c r="AU974" s="18" t="s">
        <v>83</v>
      </c>
    </row>
    <row r="975" s="2" customFormat="1">
      <c r="A975" s="39"/>
      <c r="B975" s="40"/>
      <c r="C975" s="41"/>
      <c r="D975" s="223" t="s">
        <v>129</v>
      </c>
      <c r="E975" s="41"/>
      <c r="F975" s="224" t="s">
        <v>1744</v>
      </c>
      <c r="G975" s="41"/>
      <c r="H975" s="41"/>
      <c r="I975" s="220"/>
      <c r="J975" s="41"/>
      <c r="K975" s="41"/>
      <c r="L975" s="45"/>
      <c r="M975" s="221"/>
      <c r="N975" s="222"/>
      <c r="O975" s="85"/>
      <c r="P975" s="85"/>
      <c r="Q975" s="85"/>
      <c r="R975" s="85"/>
      <c r="S975" s="85"/>
      <c r="T975" s="86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T975" s="18" t="s">
        <v>129</v>
      </c>
      <c r="AU975" s="18" t="s">
        <v>83</v>
      </c>
    </row>
    <row r="976" s="2" customFormat="1" ht="24.15" customHeight="1">
      <c r="A976" s="39"/>
      <c r="B976" s="40"/>
      <c r="C976" s="236" t="s">
        <v>1745</v>
      </c>
      <c r="D976" s="236" t="s">
        <v>133</v>
      </c>
      <c r="E976" s="237" t="s">
        <v>1746</v>
      </c>
      <c r="F976" s="238" t="s">
        <v>1747</v>
      </c>
      <c r="G976" s="239" t="s">
        <v>227</v>
      </c>
      <c r="H976" s="240">
        <v>1</v>
      </c>
      <c r="I976" s="241"/>
      <c r="J976" s="242">
        <f>ROUND(I976*H976,2)</f>
        <v>0</v>
      </c>
      <c r="K976" s="238" t="s">
        <v>124</v>
      </c>
      <c r="L976" s="243"/>
      <c r="M976" s="244" t="s">
        <v>19</v>
      </c>
      <c r="N976" s="245" t="s">
        <v>44</v>
      </c>
      <c r="O976" s="85"/>
      <c r="P976" s="214">
        <f>O976*H976</f>
        <v>0</v>
      </c>
      <c r="Q976" s="214">
        <v>0.00010000000000000001</v>
      </c>
      <c r="R976" s="214">
        <f>Q976*H976</f>
        <v>0.00010000000000000001</v>
      </c>
      <c r="S976" s="214">
        <v>0</v>
      </c>
      <c r="T976" s="215">
        <f>S976*H976</f>
        <v>0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16" t="s">
        <v>136</v>
      </c>
      <c r="AT976" s="216" t="s">
        <v>133</v>
      </c>
      <c r="AU976" s="216" t="s">
        <v>83</v>
      </c>
      <c r="AY976" s="18" t="s">
        <v>117</v>
      </c>
      <c r="BE976" s="217">
        <f>IF(N976="základní",J976,0)</f>
        <v>0</v>
      </c>
      <c r="BF976" s="217">
        <f>IF(N976="snížená",J976,0)</f>
        <v>0</v>
      </c>
      <c r="BG976" s="217">
        <f>IF(N976="zákl. přenesená",J976,0)</f>
        <v>0</v>
      </c>
      <c r="BH976" s="217">
        <f>IF(N976="sníž. přenesená",J976,0)</f>
        <v>0</v>
      </c>
      <c r="BI976" s="217">
        <f>IF(N976="nulová",J976,0)</f>
        <v>0</v>
      </c>
      <c r="BJ976" s="18" t="s">
        <v>81</v>
      </c>
      <c r="BK976" s="217">
        <f>ROUND(I976*H976,2)</f>
        <v>0</v>
      </c>
      <c r="BL976" s="18" t="s">
        <v>125</v>
      </c>
      <c r="BM976" s="216" t="s">
        <v>1748</v>
      </c>
    </row>
    <row r="977" s="2" customFormat="1">
      <c r="A977" s="39"/>
      <c r="B977" s="40"/>
      <c r="C977" s="41"/>
      <c r="D977" s="218" t="s">
        <v>127</v>
      </c>
      <c r="E977" s="41"/>
      <c r="F977" s="219" t="s">
        <v>1747</v>
      </c>
      <c r="G977" s="41"/>
      <c r="H977" s="41"/>
      <c r="I977" s="220"/>
      <c r="J977" s="41"/>
      <c r="K977" s="41"/>
      <c r="L977" s="45"/>
      <c r="M977" s="221"/>
      <c r="N977" s="222"/>
      <c r="O977" s="85"/>
      <c r="P977" s="85"/>
      <c r="Q977" s="85"/>
      <c r="R977" s="85"/>
      <c r="S977" s="85"/>
      <c r="T977" s="86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T977" s="18" t="s">
        <v>127</v>
      </c>
      <c r="AU977" s="18" t="s">
        <v>83</v>
      </c>
    </row>
    <row r="978" s="2" customFormat="1" ht="37.8" customHeight="1">
      <c r="A978" s="39"/>
      <c r="B978" s="40"/>
      <c r="C978" s="205" t="s">
        <v>1749</v>
      </c>
      <c r="D978" s="205" t="s">
        <v>120</v>
      </c>
      <c r="E978" s="206" t="s">
        <v>1750</v>
      </c>
      <c r="F978" s="207" t="s">
        <v>1751</v>
      </c>
      <c r="G978" s="208" t="s">
        <v>227</v>
      </c>
      <c r="H978" s="209">
        <v>42</v>
      </c>
      <c r="I978" s="210"/>
      <c r="J978" s="211">
        <f>ROUND(I978*H978,2)</f>
        <v>0</v>
      </c>
      <c r="K978" s="207" t="s">
        <v>124</v>
      </c>
      <c r="L978" s="45"/>
      <c r="M978" s="212" t="s">
        <v>19</v>
      </c>
      <c r="N978" s="213" t="s">
        <v>44</v>
      </c>
      <c r="O978" s="85"/>
      <c r="P978" s="214">
        <f>O978*H978</f>
        <v>0</v>
      </c>
      <c r="Q978" s="214">
        <v>0</v>
      </c>
      <c r="R978" s="214">
        <f>Q978*H978</f>
        <v>0</v>
      </c>
      <c r="S978" s="214">
        <v>0</v>
      </c>
      <c r="T978" s="215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16" t="s">
        <v>125</v>
      </c>
      <c r="AT978" s="216" t="s">
        <v>120</v>
      </c>
      <c r="AU978" s="216" t="s">
        <v>83</v>
      </c>
      <c r="AY978" s="18" t="s">
        <v>117</v>
      </c>
      <c r="BE978" s="217">
        <f>IF(N978="základní",J978,0)</f>
        <v>0</v>
      </c>
      <c r="BF978" s="217">
        <f>IF(N978="snížená",J978,0)</f>
        <v>0</v>
      </c>
      <c r="BG978" s="217">
        <f>IF(N978="zákl. přenesená",J978,0)</f>
        <v>0</v>
      </c>
      <c r="BH978" s="217">
        <f>IF(N978="sníž. přenesená",J978,0)</f>
        <v>0</v>
      </c>
      <c r="BI978" s="217">
        <f>IF(N978="nulová",J978,0)</f>
        <v>0</v>
      </c>
      <c r="BJ978" s="18" t="s">
        <v>81</v>
      </c>
      <c r="BK978" s="217">
        <f>ROUND(I978*H978,2)</f>
        <v>0</v>
      </c>
      <c r="BL978" s="18" t="s">
        <v>125</v>
      </c>
      <c r="BM978" s="216" t="s">
        <v>1752</v>
      </c>
    </row>
    <row r="979" s="2" customFormat="1">
      <c r="A979" s="39"/>
      <c r="B979" s="40"/>
      <c r="C979" s="41"/>
      <c r="D979" s="218" t="s">
        <v>127</v>
      </c>
      <c r="E979" s="41"/>
      <c r="F979" s="219" t="s">
        <v>1753</v>
      </c>
      <c r="G979" s="41"/>
      <c r="H979" s="41"/>
      <c r="I979" s="220"/>
      <c r="J979" s="41"/>
      <c r="K979" s="41"/>
      <c r="L979" s="45"/>
      <c r="M979" s="221"/>
      <c r="N979" s="222"/>
      <c r="O979" s="85"/>
      <c r="P979" s="85"/>
      <c r="Q979" s="85"/>
      <c r="R979" s="85"/>
      <c r="S979" s="85"/>
      <c r="T979" s="86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127</v>
      </c>
      <c r="AU979" s="18" t="s">
        <v>83</v>
      </c>
    </row>
    <row r="980" s="2" customFormat="1">
      <c r="A980" s="39"/>
      <c r="B980" s="40"/>
      <c r="C980" s="41"/>
      <c r="D980" s="223" t="s">
        <v>129</v>
      </c>
      <c r="E980" s="41"/>
      <c r="F980" s="224" t="s">
        <v>1754</v>
      </c>
      <c r="G980" s="41"/>
      <c r="H980" s="41"/>
      <c r="I980" s="220"/>
      <c r="J980" s="41"/>
      <c r="K980" s="41"/>
      <c r="L980" s="45"/>
      <c r="M980" s="221"/>
      <c r="N980" s="222"/>
      <c r="O980" s="85"/>
      <c r="P980" s="85"/>
      <c r="Q980" s="85"/>
      <c r="R980" s="85"/>
      <c r="S980" s="85"/>
      <c r="T980" s="86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T980" s="18" t="s">
        <v>129</v>
      </c>
      <c r="AU980" s="18" t="s">
        <v>83</v>
      </c>
    </row>
    <row r="981" s="2" customFormat="1" ht="24.15" customHeight="1">
      <c r="A981" s="39"/>
      <c r="B981" s="40"/>
      <c r="C981" s="236" t="s">
        <v>1755</v>
      </c>
      <c r="D981" s="236" t="s">
        <v>133</v>
      </c>
      <c r="E981" s="237" t="s">
        <v>1756</v>
      </c>
      <c r="F981" s="238" t="s">
        <v>1757</v>
      </c>
      <c r="G981" s="239" t="s">
        <v>227</v>
      </c>
      <c r="H981" s="240">
        <v>42</v>
      </c>
      <c r="I981" s="241"/>
      <c r="J981" s="242">
        <f>ROUND(I981*H981,2)</f>
        <v>0</v>
      </c>
      <c r="K981" s="238" t="s">
        <v>124</v>
      </c>
      <c r="L981" s="243"/>
      <c r="M981" s="244" t="s">
        <v>19</v>
      </c>
      <c r="N981" s="245" t="s">
        <v>44</v>
      </c>
      <c r="O981" s="85"/>
      <c r="P981" s="214">
        <f>O981*H981</f>
        <v>0</v>
      </c>
      <c r="Q981" s="214">
        <v>6.0000000000000002E-05</v>
      </c>
      <c r="R981" s="214">
        <f>Q981*H981</f>
        <v>0.0025200000000000001</v>
      </c>
      <c r="S981" s="214">
        <v>0</v>
      </c>
      <c r="T981" s="215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16" t="s">
        <v>136</v>
      </c>
      <c r="AT981" s="216" t="s">
        <v>133</v>
      </c>
      <c r="AU981" s="216" t="s">
        <v>83</v>
      </c>
      <c r="AY981" s="18" t="s">
        <v>117</v>
      </c>
      <c r="BE981" s="217">
        <f>IF(N981="základní",J981,0)</f>
        <v>0</v>
      </c>
      <c r="BF981" s="217">
        <f>IF(N981="snížená",J981,0)</f>
        <v>0</v>
      </c>
      <c r="BG981" s="217">
        <f>IF(N981="zákl. přenesená",J981,0)</f>
        <v>0</v>
      </c>
      <c r="BH981" s="217">
        <f>IF(N981="sníž. přenesená",J981,0)</f>
        <v>0</v>
      </c>
      <c r="BI981" s="217">
        <f>IF(N981="nulová",J981,0)</f>
        <v>0</v>
      </c>
      <c r="BJ981" s="18" t="s">
        <v>81</v>
      </c>
      <c r="BK981" s="217">
        <f>ROUND(I981*H981,2)</f>
        <v>0</v>
      </c>
      <c r="BL981" s="18" t="s">
        <v>125</v>
      </c>
      <c r="BM981" s="216" t="s">
        <v>1758</v>
      </c>
    </row>
    <row r="982" s="2" customFormat="1">
      <c r="A982" s="39"/>
      <c r="B982" s="40"/>
      <c r="C982" s="41"/>
      <c r="D982" s="218" t="s">
        <v>127</v>
      </c>
      <c r="E982" s="41"/>
      <c r="F982" s="219" t="s">
        <v>1757</v>
      </c>
      <c r="G982" s="41"/>
      <c r="H982" s="41"/>
      <c r="I982" s="220"/>
      <c r="J982" s="41"/>
      <c r="K982" s="41"/>
      <c r="L982" s="45"/>
      <c r="M982" s="221"/>
      <c r="N982" s="222"/>
      <c r="O982" s="85"/>
      <c r="P982" s="85"/>
      <c r="Q982" s="85"/>
      <c r="R982" s="85"/>
      <c r="S982" s="85"/>
      <c r="T982" s="86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T982" s="18" t="s">
        <v>127</v>
      </c>
      <c r="AU982" s="18" t="s">
        <v>83</v>
      </c>
    </row>
    <row r="983" s="2" customFormat="1" ht="16.5" customHeight="1">
      <c r="A983" s="39"/>
      <c r="B983" s="40"/>
      <c r="C983" s="236" t="s">
        <v>1759</v>
      </c>
      <c r="D983" s="236" t="s">
        <v>133</v>
      </c>
      <c r="E983" s="237" t="s">
        <v>1760</v>
      </c>
      <c r="F983" s="238" t="s">
        <v>1761</v>
      </c>
      <c r="G983" s="239" t="s">
        <v>227</v>
      </c>
      <c r="H983" s="240">
        <v>66</v>
      </c>
      <c r="I983" s="241"/>
      <c r="J983" s="242">
        <f>ROUND(I983*H983,2)</f>
        <v>0</v>
      </c>
      <c r="K983" s="238" t="s">
        <v>124</v>
      </c>
      <c r="L983" s="243"/>
      <c r="M983" s="244" t="s">
        <v>19</v>
      </c>
      <c r="N983" s="245" t="s">
        <v>44</v>
      </c>
      <c r="O983" s="85"/>
      <c r="P983" s="214">
        <f>O983*H983</f>
        <v>0</v>
      </c>
      <c r="Q983" s="214">
        <v>1.0000000000000001E-05</v>
      </c>
      <c r="R983" s="214">
        <f>Q983*H983</f>
        <v>0.0006600000000000001</v>
      </c>
      <c r="S983" s="214">
        <v>0</v>
      </c>
      <c r="T983" s="215">
        <f>S983*H983</f>
        <v>0</v>
      </c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R983" s="216" t="s">
        <v>136</v>
      </c>
      <c r="AT983" s="216" t="s">
        <v>133</v>
      </c>
      <c r="AU983" s="216" t="s">
        <v>83</v>
      </c>
      <c r="AY983" s="18" t="s">
        <v>117</v>
      </c>
      <c r="BE983" s="217">
        <f>IF(N983="základní",J983,0)</f>
        <v>0</v>
      </c>
      <c r="BF983" s="217">
        <f>IF(N983="snížená",J983,0)</f>
        <v>0</v>
      </c>
      <c r="BG983" s="217">
        <f>IF(N983="zákl. přenesená",J983,0)</f>
        <v>0</v>
      </c>
      <c r="BH983" s="217">
        <f>IF(N983="sníž. přenesená",J983,0)</f>
        <v>0</v>
      </c>
      <c r="BI983" s="217">
        <f>IF(N983="nulová",J983,0)</f>
        <v>0</v>
      </c>
      <c r="BJ983" s="18" t="s">
        <v>81</v>
      </c>
      <c r="BK983" s="217">
        <f>ROUND(I983*H983,2)</f>
        <v>0</v>
      </c>
      <c r="BL983" s="18" t="s">
        <v>125</v>
      </c>
      <c r="BM983" s="216" t="s">
        <v>1762</v>
      </c>
    </row>
    <row r="984" s="2" customFormat="1">
      <c r="A984" s="39"/>
      <c r="B984" s="40"/>
      <c r="C984" s="41"/>
      <c r="D984" s="218" t="s">
        <v>127</v>
      </c>
      <c r="E984" s="41"/>
      <c r="F984" s="219" t="s">
        <v>1761</v>
      </c>
      <c r="G984" s="41"/>
      <c r="H984" s="41"/>
      <c r="I984" s="220"/>
      <c r="J984" s="41"/>
      <c r="K984" s="41"/>
      <c r="L984" s="45"/>
      <c r="M984" s="221"/>
      <c r="N984" s="222"/>
      <c r="O984" s="85"/>
      <c r="P984" s="85"/>
      <c r="Q984" s="85"/>
      <c r="R984" s="85"/>
      <c r="S984" s="85"/>
      <c r="T984" s="86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T984" s="18" t="s">
        <v>127</v>
      </c>
      <c r="AU984" s="18" t="s">
        <v>83</v>
      </c>
    </row>
    <row r="985" s="2" customFormat="1" ht="37.8" customHeight="1">
      <c r="A985" s="39"/>
      <c r="B985" s="40"/>
      <c r="C985" s="205" t="s">
        <v>1763</v>
      </c>
      <c r="D985" s="205" t="s">
        <v>120</v>
      </c>
      <c r="E985" s="206" t="s">
        <v>1764</v>
      </c>
      <c r="F985" s="207" t="s">
        <v>1765</v>
      </c>
      <c r="G985" s="208" t="s">
        <v>227</v>
      </c>
      <c r="H985" s="209">
        <v>4</v>
      </c>
      <c r="I985" s="210"/>
      <c r="J985" s="211">
        <f>ROUND(I985*H985,2)</f>
        <v>0</v>
      </c>
      <c r="K985" s="207" t="s">
        <v>124</v>
      </c>
      <c r="L985" s="45"/>
      <c r="M985" s="212" t="s">
        <v>19</v>
      </c>
      <c r="N985" s="213" t="s">
        <v>44</v>
      </c>
      <c r="O985" s="85"/>
      <c r="P985" s="214">
        <f>O985*H985</f>
        <v>0</v>
      </c>
      <c r="Q985" s="214">
        <v>0</v>
      </c>
      <c r="R985" s="214">
        <f>Q985*H985</f>
        <v>0</v>
      </c>
      <c r="S985" s="214">
        <v>0</v>
      </c>
      <c r="T985" s="215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16" t="s">
        <v>125</v>
      </c>
      <c r="AT985" s="216" t="s">
        <v>120</v>
      </c>
      <c r="AU985" s="216" t="s">
        <v>83</v>
      </c>
      <c r="AY985" s="18" t="s">
        <v>117</v>
      </c>
      <c r="BE985" s="217">
        <f>IF(N985="základní",J985,0)</f>
        <v>0</v>
      </c>
      <c r="BF985" s="217">
        <f>IF(N985="snížená",J985,0)</f>
        <v>0</v>
      </c>
      <c r="BG985" s="217">
        <f>IF(N985="zákl. přenesená",J985,0)</f>
        <v>0</v>
      </c>
      <c r="BH985" s="217">
        <f>IF(N985="sníž. přenesená",J985,0)</f>
        <v>0</v>
      </c>
      <c r="BI985" s="217">
        <f>IF(N985="nulová",J985,0)</f>
        <v>0</v>
      </c>
      <c r="BJ985" s="18" t="s">
        <v>81</v>
      </c>
      <c r="BK985" s="217">
        <f>ROUND(I985*H985,2)</f>
        <v>0</v>
      </c>
      <c r="BL985" s="18" t="s">
        <v>125</v>
      </c>
      <c r="BM985" s="216" t="s">
        <v>1766</v>
      </c>
    </row>
    <row r="986" s="2" customFormat="1">
      <c r="A986" s="39"/>
      <c r="B986" s="40"/>
      <c r="C986" s="41"/>
      <c r="D986" s="218" t="s">
        <v>127</v>
      </c>
      <c r="E986" s="41"/>
      <c r="F986" s="219" t="s">
        <v>1767</v>
      </c>
      <c r="G986" s="41"/>
      <c r="H986" s="41"/>
      <c r="I986" s="220"/>
      <c r="J986" s="41"/>
      <c r="K986" s="41"/>
      <c r="L986" s="45"/>
      <c r="M986" s="221"/>
      <c r="N986" s="222"/>
      <c r="O986" s="85"/>
      <c r="P986" s="85"/>
      <c r="Q986" s="85"/>
      <c r="R986" s="85"/>
      <c r="S986" s="85"/>
      <c r="T986" s="86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T986" s="18" t="s">
        <v>127</v>
      </c>
      <c r="AU986" s="18" t="s">
        <v>83</v>
      </c>
    </row>
    <row r="987" s="2" customFormat="1">
      <c r="A987" s="39"/>
      <c r="B987" s="40"/>
      <c r="C987" s="41"/>
      <c r="D987" s="223" t="s">
        <v>129</v>
      </c>
      <c r="E987" s="41"/>
      <c r="F987" s="224" t="s">
        <v>1768</v>
      </c>
      <c r="G987" s="41"/>
      <c r="H987" s="41"/>
      <c r="I987" s="220"/>
      <c r="J987" s="41"/>
      <c r="K987" s="41"/>
      <c r="L987" s="45"/>
      <c r="M987" s="221"/>
      <c r="N987" s="222"/>
      <c r="O987" s="85"/>
      <c r="P987" s="85"/>
      <c r="Q987" s="85"/>
      <c r="R987" s="85"/>
      <c r="S987" s="85"/>
      <c r="T987" s="86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T987" s="18" t="s">
        <v>129</v>
      </c>
      <c r="AU987" s="18" t="s">
        <v>83</v>
      </c>
    </row>
    <row r="988" s="2" customFormat="1" ht="24.15" customHeight="1">
      <c r="A988" s="39"/>
      <c r="B988" s="40"/>
      <c r="C988" s="236" t="s">
        <v>1769</v>
      </c>
      <c r="D988" s="236" t="s">
        <v>133</v>
      </c>
      <c r="E988" s="237" t="s">
        <v>1770</v>
      </c>
      <c r="F988" s="238" t="s">
        <v>1771</v>
      </c>
      <c r="G988" s="239" t="s">
        <v>227</v>
      </c>
      <c r="H988" s="240">
        <v>4</v>
      </c>
      <c r="I988" s="241"/>
      <c r="J988" s="242">
        <f>ROUND(I988*H988,2)</f>
        <v>0</v>
      </c>
      <c r="K988" s="238" t="s">
        <v>124</v>
      </c>
      <c r="L988" s="243"/>
      <c r="M988" s="244" t="s">
        <v>19</v>
      </c>
      <c r="N988" s="245" t="s">
        <v>44</v>
      </c>
      <c r="O988" s="85"/>
      <c r="P988" s="214">
        <f>O988*H988</f>
        <v>0</v>
      </c>
      <c r="Q988" s="214">
        <v>8.0000000000000007E-05</v>
      </c>
      <c r="R988" s="214">
        <f>Q988*H988</f>
        <v>0.00032000000000000003</v>
      </c>
      <c r="S988" s="214">
        <v>0</v>
      </c>
      <c r="T988" s="215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16" t="s">
        <v>136</v>
      </c>
      <c r="AT988" s="216" t="s">
        <v>133</v>
      </c>
      <c r="AU988" s="216" t="s">
        <v>83</v>
      </c>
      <c r="AY988" s="18" t="s">
        <v>117</v>
      </c>
      <c r="BE988" s="217">
        <f>IF(N988="základní",J988,0)</f>
        <v>0</v>
      </c>
      <c r="BF988" s="217">
        <f>IF(N988="snížená",J988,0)</f>
        <v>0</v>
      </c>
      <c r="BG988" s="217">
        <f>IF(N988="zákl. přenesená",J988,0)</f>
        <v>0</v>
      </c>
      <c r="BH988" s="217">
        <f>IF(N988="sníž. přenesená",J988,0)</f>
        <v>0</v>
      </c>
      <c r="BI988" s="217">
        <f>IF(N988="nulová",J988,0)</f>
        <v>0</v>
      </c>
      <c r="BJ988" s="18" t="s">
        <v>81</v>
      </c>
      <c r="BK988" s="217">
        <f>ROUND(I988*H988,2)</f>
        <v>0</v>
      </c>
      <c r="BL988" s="18" t="s">
        <v>125</v>
      </c>
      <c r="BM988" s="216" t="s">
        <v>1772</v>
      </c>
    </row>
    <row r="989" s="2" customFormat="1">
      <c r="A989" s="39"/>
      <c r="B989" s="40"/>
      <c r="C989" s="41"/>
      <c r="D989" s="218" t="s">
        <v>127</v>
      </c>
      <c r="E989" s="41"/>
      <c r="F989" s="219" t="s">
        <v>1771</v>
      </c>
      <c r="G989" s="41"/>
      <c r="H989" s="41"/>
      <c r="I989" s="220"/>
      <c r="J989" s="41"/>
      <c r="K989" s="41"/>
      <c r="L989" s="45"/>
      <c r="M989" s="221"/>
      <c r="N989" s="222"/>
      <c r="O989" s="85"/>
      <c r="P989" s="85"/>
      <c r="Q989" s="85"/>
      <c r="R989" s="85"/>
      <c r="S989" s="85"/>
      <c r="T989" s="86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T989" s="18" t="s">
        <v>127</v>
      </c>
      <c r="AU989" s="18" t="s">
        <v>83</v>
      </c>
    </row>
    <row r="990" s="2" customFormat="1" ht="37.8" customHeight="1">
      <c r="A990" s="39"/>
      <c r="B990" s="40"/>
      <c r="C990" s="205" t="s">
        <v>1773</v>
      </c>
      <c r="D990" s="205" t="s">
        <v>120</v>
      </c>
      <c r="E990" s="206" t="s">
        <v>1774</v>
      </c>
      <c r="F990" s="207" t="s">
        <v>1775</v>
      </c>
      <c r="G990" s="208" t="s">
        <v>227</v>
      </c>
      <c r="H990" s="209">
        <v>1</v>
      </c>
      <c r="I990" s="210"/>
      <c r="J990" s="211">
        <f>ROUND(I990*H990,2)</f>
        <v>0</v>
      </c>
      <c r="K990" s="207" t="s">
        <v>124</v>
      </c>
      <c r="L990" s="45"/>
      <c r="M990" s="212" t="s">
        <v>19</v>
      </c>
      <c r="N990" s="213" t="s">
        <v>44</v>
      </c>
      <c r="O990" s="85"/>
      <c r="P990" s="214">
        <f>O990*H990</f>
        <v>0</v>
      </c>
      <c r="Q990" s="214">
        <v>0</v>
      </c>
      <c r="R990" s="214">
        <f>Q990*H990</f>
        <v>0</v>
      </c>
      <c r="S990" s="214">
        <v>0</v>
      </c>
      <c r="T990" s="215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16" t="s">
        <v>125</v>
      </c>
      <c r="AT990" s="216" t="s">
        <v>120</v>
      </c>
      <c r="AU990" s="216" t="s">
        <v>83</v>
      </c>
      <c r="AY990" s="18" t="s">
        <v>117</v>
      </c>
      <c r="BE990" s="217">
        <f>IF(N990="základní",J990,0)</f>
        <v>0</v>
      </c>
      <c r="BF990" s="217">
        <f>IF(N990="snížená",J990,0)</f>
        <v>0</v>
      </c>
      <c r="BG990" s="217">
        <f>IF(N990="zákl. přenesená",J990,0)</f>
        <v>0</v>
      </c>
      <c r="BH990" s="217">
        <f>IF(N990="sníž. přenesená",J990,0)</f>
        <v>0</v>
      </c>
      <c r="BI990" s="217">
        <f>IF(N990="nulová",J990,0)</f>
        <v>0</v>
      </c>
      <c r="BJ990" s="18" t="s">
        <v>81</v>
      </c>
      <c r="BK990" s="217">
        <f>ROUND(I990*H990,2)</f>
        <v>0</v>
      </c>
      <c r="BL990" s="18" t="s">
        <v>125</v>
      </c>
      <c r="BM990" s="216" t="s">
        <v>1776</v>
      </c>
    </row>
    <row r="991" s="2" customFormat="1">
      <c r="A991" s="39"/>
      <c r="B991" s="40"/>
      <c r="C991" s="41"/>
      <c r="D991" s="218" t="s">
        <v>127</v>
      </c>
      <c r="E991" s="41"/>
      <c r="F991" s="219" t="s">
        <v>1777</v>
      </c>
      <c r="G991" s="41"/>
      <c r="H991" s="41"/>
      <c r="I991" s="220"/>
      <c r="J991" s="41"/>
      <c r="K991" s="41"/>
      <c r="L991" s="45"/>
      <c r="M991" s="221"/>
      <c r="N991" s="222"/>
      <c r="O991" s="85"/>
      <c r="P991" s="85"/>
      <c r="Q991" s="85"/>
      <c r="R991" s="85"/>
      <c r="S991" s="85"/>
      <c r="T991" s="86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127</v>
      </c>
      <c r="AU991" s="18" t="s">
        <v>83</v>
      </c>
    </row>
    <row r="992" s="2" customFormat="1">
      <c r="A992" s="39"/>
      <c r="B992" s="40"/>
      <c r="C992" s="41"/>
      <c r="D992" s="223" t="s">
        <v>129</v>
      </c>
      <c r="E992" s="41"/>
      <c r="F992" s="224" t="s">
        <v>1778</v>
      </c>
      <c r="G992" s="41"/>
      <c r="H992" s="41"/>
      <c r="I992" s="220"/>
      <c r="J992" s="41"/>
      <c r="K992" s="41"/>
      <c r="L992" s="45"/>
      <c r="M992" s="221"/>
      <c r="N992" s="222"/>
      <c r="O992" s="85"/>
      <c r="P992" s="85"/>
      <c r="Q992" s="85"/>
      <c r="R992" s="85"/>
      <c r="S992" s="85"/>
      <c r="T992" s="86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129</v>
      </c>
      <c r="AU992" s="18" t="s">
        <v>83</v>
      </c>
    </row>
    <row r="993" s="2" customFormat="1" ht="24.15" customHeight="1">
      <c r="A993" s="39"/>
      <c r="B993" s="40"/>
      <c r="C993" s="236" t="s">
        <v>1779</v>
      </c>
      <c r="D993" s="236" t="s">
        <v>133</v>
      </c>
      <c r="E993" s="237" t="s">
        <v>1780</v>
      </c>
      <c r="F993" s="238" t="s">
        <v>1781</v>
      </c>
      <c r="G993" s="239" t="s">
        <v>227</v>
      </c>
      <c r="H993" s="240">
        <v>1</v>
      </c>
      <c r="I993" s="241"/>
      <c r="J993" s="242">
        <f>ROUND(I993*H993,2)</f>
        <v>0</v>
      </c>
      <c r="K993" s="238" t="s">
        <v>124</v>
      </c>
      <c r="L993" s="243"/>
      <c r="M993" s="244" t="s">
        <v>19</v>
      </c>
      <c r="N993" s="245" t="s">
        <v>44</v>
      </c>
      <c r="O993" s="85"/>
      <c r="P993" s="214">
        <f>O993*H993</f>
        <v>0</v>
      </c>
      <c r="Q993" s="214">
        <v>0.00025000000000000001</v>
      </c>
      <c r="R993" s="214">
        <f>Q993*H993</f>
        <v>0.00025000000000000001</v>
      </c>
      <c r="S993" s="214">
        <v>0</v>
      </c>
      <c r="T993" s="215">
        <f>S993*H993</f>
        <v>0</v>
      </c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R993" s="216" t="s">
        <v>136</v>
      </c>
      <c r="AT993" s="216" t="s">
        <v>133</v>
      </c>
      <c r="AU993" s="216" t="s">
        <v>83</v>
      </c>
      <c r="AY993" s="18" t="s">
        <v>117</v>
      </c>
      <c r="BE993" s="217">
        <f>IF(N993="základní",J993,0)</f>
        <v>0</v>
      </c>
      <c r="BF993" s="217">
        <f>IF(N993="snížená",J993,0)</f>
        <v>0</v>
      </c>
      <c r="BG993" s="217">
        <f>IF(N993="zákl. přenesená",J993,0)</f>
        <v>0</v>
      </c>
      <c r="BH993" s="217">
        <f>IF(N993="sníž. přenesená",J993,0)</f>
        <v>0</v>
      </c>
      <c r="BI993" s="217">
        <f>IF(N993="nulová",J993,0)</f>
        <v>0</v>
      </c>
      <c r="BJ993" s="18" t="s">
        <v>81</v>
      </c>
      <c r="BK993" s="217">
        <f>ROUND(I993*H993,2)</f>
        <v>0</v>
      </c>
      <c r="BL993" s="18" t="s">
        <v>125</v>
      </c>
      <c r="BM993" s="216" t="s">
        <v>1782</v>
      </c>
    </row>
    <row r="994" s="2" customFormat="1">
      <c r="A994" s="39"/>
      <c r="B994" s="40"/>
      <c r="C994" s="41"/>
      <c r="D994" s="218" t="s">
        <v>127</v>
      </c>
      <c r="E994" s="41"/>
      <c r="F994" s="219" t="s">
        <v>1781</v>
      </c>
      <c r="G994" s="41"/>
      <c r="H994" s="41"/>
      <c r="I994" s="220"/>
      <c r="J994" s="41"/>
      <c r="K994" s="41"/>
      <c r="L994" s="45"/>
      <c r="M994" s="221"/>
      <c r="N994" s="222"/>
      <c r="O994" s="85"/>
      <c r="P994" s="85"/>
      <c r="Q994" s="85"/>
      <c r="R994" s="85"/>
      <c r="S994" s="85"/>
      <c r="T994" s="86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T994" s="18" t="s">
        <v>127</v>
      </c>
      <c r="AU994" s="18" t="s">
        <v>83</v>
      </c>
    </row>
    <row r="995" s="2" customFormat="1" ht="24.15" customHeight="1">
      <c r="A995" s="39"/>
      <c r="B995" s="40"/>
      <c r="C995" s="205" t="s">
        <v>1783</v>
      </c>
      <c r="D995" s="205" t="s">
        <v>120</v>
      </c>
      <c r="E995" s="206" t="s">
        <v>1784</v>
      </c>
      <c r="F995" s="207" t="s">
        <v>1785</v>
      </c>
      <c r="G995" s="208" t="s">
        <v>227</v>
      </c>
      <c r="H995" s="209">
        <v>12</v>
      </c>
      <c r="I995" s="210"/>
      <c r="J995" s="211">
        <f>ROUND(I995*H995,2)</f>
        <v>0</v>
      </c>
      <c r="K995" s="207" t="s">
        <v>124</v>
      </c>
      <c r="L995" s="45"/>
      <c r="M995" s="212" t="s">
        <v>19</v>
      </c>
      <c r="N995" s="213" t="s">
        <v>44</v>
      </c>
      <c r="O995" s="85"/>
      <c r="P995" s="214">
        <f>O995*H995</f>
        <v>0</v>
      </c>
      <c r="Q995" s="214">
        <v>0</v>
      </c>
      <c r="R995" s="214">
        <f>Q995*H995</f>
        <v>0</v>
      </c>
      <c r="S995" s="214">
        <v>0</v>
      </c>
      <c r="T995" s="215">
        <f>S995*H995</f>
        <v>0</v>
      </c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R995" s="216" t="s">
        <v>125</v>
      </c>
      <c r="AT995" s="216" t="s">
        <v>120</v>
      </c>
      <c r="AU995" s="216" t="s">
        <v>83</v>
      </c>
      <c r="AY995" s="18" t="s">
        <v>117</v>
      </c>
      <c r="BE995" s="217">
        <f>IF(N995="základní",J995,0)</f>
        <v>0</v>
      </c>
      <c r="BF995" s="217">
        <f>IF(N995="snížená",J995,0)</f>
        <v>0</v>
      </c>
      <c r="BG995" s="217">
        <f>IF(N995="zákl. přenesená",J995,0)</f>
        <v>0</v>
      </c>
      <c r="BH995" s="217">
        <f>IF(N995="sníž. přenesená",J995,0)</f>
        <v>0</v>
      </c>
      <c r="BI995" s="217">
        <f>IF(N995="nulová",J995,0)</f>
        <v>0</v>
      </c>
      <c r="BJ995" s="18" t="s">
        <v>81</v>
      </c>
      <c r="BK995" s="217">
        <f>ROUND(I995*H995,2)</f>
        <v>0</v>
      </c>
      <c r="BL995" s="18" t="s">
        <v>125</v>
      </c>
      <c r="BM995" s="216" t="s">
        <v>1786</v>
      </c>
    </row>
    <row r="996" s="2" customFormat="1">
      <c r="A996" s="39"/>
      <c r="B996" s="40"/>
      <c r="C996" s="41"/>
      <c r="D996" s="218" t="s">
        <v>127</v>
      </c>
      <c r="E996" s="41"/>
      <c r="F996" s="219" t="s">
        <v>1787</v>
      </c>
      <c r="G996" s="41"/>
      <c r="H996" s="41"/>
      <c r="I996" s="220"/>
      <c r="J996" s="41"/>
      <c r="K996" s="41"/>
      <c r="L996" s="45"/>
      <c r="M996" s="221"/>
      <c r="N996" s="222"/>
      <c r="O996" s="85"/>
      <c r="P996" s="85"/>
      <c r="Q996" s="85"/>
      <c r="R996" s="85"/>
      <c r="S996" s="85"/>
      <c r="T996" s="86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T996" s="18" t="s">
        <v>127</v>
      </c>
      <c r="AU996" s="18" t="s">
        <v>83</v>
      </c>
    </row>
    <row r="997" s="2" customFormat="1">
      <c r="A997" s="39"/>
      <c r="B997" s="40"/>
      <c r="C997" s="41"/>
      <c r="D997" s="223" t="s">
        <v>129</v>
      </c>
      <c r="E997" s="41"/>
      <c r="F997" s="224" t="s">
        <v>1788</v>
      </c>
      <c r="G997" s="41"/>
      <c r="H997" s="41"/>
      <c r="I997" s="220"/>
      <c r="J997" s="41"/>
      <c r="K997" s="41"/>
      <c r="L997" s="45"/>
      <c r="M997" s="221"/>
      <c r="N997" s="222"/>
      <c r="O997" s="85"/>
      <c r="P997" s="85"/>
      <c r="Q997" s="85"/>
      <c r="R997" s="85"/>
      <c r="S997" s="85"/>
      <c r="T997" s="86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T997" s="18" t="s">
        <v>129</v>
      </c>
      <c r="AU997" s="18" t="s">
        <v>83</v>
      </c>
    </row>
    <row r="998" s="2" customFormat="1" ht="24.15" customHeight="1">
      <c r="A998" s="39"/>
      <c r="B998" s="40"/>
      <c r="C998" s="236" t="s">
        <v>1789</v>
      </c>
      <c r="D998" s="236" t="s">
        <v>133</v>
      </c>
      <c r="E998" s="237" t="s">
        <v>1790</v>
      </c>
      <c r="F998" s="238" t="s">
        <v>1791</v>
      </c>
      <c r="G998" s="239" t="s">
        <v>1085</v>
      </c>
      <c r="H998" s="240">
        <v>11</v>
      </c>
      <c r="I998" s="241"/>
      <c r="J998" s="242">
        <f>ROUND(I998*H998,2)</f>
        <v>0</v>
      </c>
      <c r="K998" s="238" t="s">
        <v>19</v>
      </c>
      <c r="L998" s="243"/>
      <c r="M998" s="244" t="s">
        <v>19</v>
      </c>
      <c r="N998" s="245" t="s">
        <v>44</v>
      </c>
      <c r="O998" s="85"/>
      <c r="P998" s="214">
        <f>O998*H998</f>
        <v>0</v>
      </c>
      <c r="Q998" s="214">
        <v>0</v>
      </c>
      <c r="R998" s="214">
        <f>Q998*H998</f>
        <v>0</v>
      </c>
      <c r="S998" s="214">
        <v>0</v>
      </c>
      <c r="T998" s="215">
        <f>S998*H998</f>
        <v>0</v>
      </c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R998" s="216" t="s">
        <v>136</v>
      </c>
      <c r="AT998" s="216" t="s">
        <v>133</v>
      </c>
      <c r="AU998" s="216" t="s">
        <v>83</v>
      </c>
      <c r="AY998" s="18" t="s">
        <v>117</v>
      </c>
      <c r="BE998" s="217">
        <f>IF(N998="základní",J998,0)</f>
        <v>0</v>
      </c>
      <c r="BF998" s="217">
        <f>IF(N998="snížená",J998,0)</f>
        <v>0</v>
      </c>
      <c r="BG998" s="217">
        <f>IF(N998="zákl. přenesená",J998,0)</f>
        <v>0</v>
      </c>
      <c r="BH998" s="217">
        <f>IF(N998="sníž. přenesená",J998,0)</f>
        <v>0</v>
      </c>
      <c r="BI998" s="217">
        <f>IF(N998="nulová",J998,0)</f>
        <v>0</v>
      </c>
      <c r="BJ998" s="18" t="s">
        <v>81</v>
      </c>
      <c r="BK998" s="217">
        <f>ROUND(I998*H998,2)</f>
        <v>0</v>
      </c>
      <c r="BL998" s="18" t="s">
        <v>125</v>
      </c>
      <c r="BM998" s="216" t="s">
        <v>1792</v>
      </c>
    </row>
    <row r="999" s="2" customFormat="1">
      <c r="A999" s="39"/>
      <c r="B999" s="40"/>
      <c r="C999" s="41"/>
      <c r="D999" s="218" t="s">
        <v>127</v>
      </c>
      <c r="E999" s="41"/>
      <c r="F999" s="219" t="s">
        <v>1793</v>
      </c>
      <c r="G999" s="41"/>
      <c r="H999" s="41"/>
      <c r="I999" s="220"/>
      <c r="J999" s="41"/>
      <c r="K999" s="41"/>
      <c r="L999" s="45"/>
      <c r="M999" s="221"/>
      <c r="N999" s="222"/>
      <c r="O999" s="85"/>
      <c r="P999" s="85"/>
      <c r="Q999" s="85"/>
      <c r="R999" s="85"/>
      <c r="S999" s="85"/>
      <c r="T999" s="86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T999" s="18" t="s">
        <v>127</v>
      </c>
      <c r="AU999" s="18" t="s">
        <v>83</v>
      </c>
    </row>
    <row r="1000" s="2" customFormat="1" ht="24.15" customHeight="1">
      <c r="A1000" s="39"/>
      <c r="B1000" s="40"/>
      <c r="C1000" s="236" t="s">
        <v>1794</v>
      </c>
      <c r="D1000" s="236" t="s">
        <v>133</v>
      </c>
      <c r="E1000" s="237" t="s">
        <v>1795</v>
      </c>
      <c r="F1000" s="238" t="s">
        <v>1796</v>
      </c>
      <c r="G1000" s="239" t="s">
        <v>1085</v>
      </c>
      <c r="H1000" s="240">
        <v>1</v>
      </c>
      <c r="I1000" s="241"/>
      <c r="J1000" s="242">
        <f>ROUND(I1000*H1000,2)</f>
        <v>0</v>
      </c>
      <c r="K1000" s="238" t="s">
        <v>19</v>
      </c>
      <c r="L1000" s="243"/>
      <c r="M1000" s="244" t="s">
        <v>19</v>
      </c>
      <c r="N1000" s="245" t="s">
        <v>44</v>
      </c>
      <c r="O1000" s="85"/>
      <c r="P1000" s="214">
        <f>O1000*H1000</f>
        <v>0</v>
      </c>
      <c r="Q1000" s="214">
        <v>0</v>
      </c>
      <c r="R1000" s="214">
        <f>Q1000*H1000</f>
        <v>0</v>
      </c>
      <c r="S1000" s="214">
        <v>0</v>
      </c>
      <c r="T1000" s="215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16" t="s">
        <v>136</v>
      </c>
      <c r="AT1000" s="216" t="s">
        <v>133</v>
      </c>
      <c r="AU1000" s="216" t="s">
        <v>83</v>
      </c>
      <c r="AY1000" s="18" t="s">
        <v>117</v>
      </c>
      <c r="BE1000" s="217">
        <f>IF(N1000="základní",J1000,0)</f>
        <v>0</v>
      </c>
      <c r="BF1000" s="217">
        <f>IF(N1000="snížená",J1000,0)</f>
        <v>0</v>
      </c>
      <c r="BG1000" s="217">
        <f>IF(N1000="zákl. přenesená",J1000,0)</f>
        <v>0</v>
      </c>
      <c r="BH1000" s="217">
        <f>IF(N1000="sníž. přenesená",J1000,0)</f>
        <v>0</v>
      </c>
      <c r="BI1000" s="217">
        <f>IF(N1000="nulová",J1000,0)</f>
        <v>0</v>
      </c>
      <c r="BJ1000" s="18" t="s">
        <v>81</v>
      </c>
      <c r="BK1000" s="217">
        <f>ROUND(I1000*H1000,2)</f>
        <v>0</v>
      </c>
      <c r="BL1000" s="18" t="s">
        <v>125</v>
      </c>
      <c r="BM1000" s="216" t="s">
        <v>1797</v>
      </c>
    </row>
    <row r="1001" s="2" customFormat="1">
      <c r="A1001" s="39"/>
      <c r="B1001" s="40"/>
      <c r="C1001" s="41"/>
      <c r="D1001" s="218" t="s">
        <v>127</v>
      </c>
      <c r="E1001" s="41"/>
      <c r="F1001" s="219" t="s">
        <v>1798</v>
      </c>
      <c r="G1001" s="41"/>
      <c r="H1001" s="41"/>
      <c r="I1001" s="220"/>
      <c r="J1001" s="41"/>
      <c r="K1001" s="41"/>
      <c r="L1001" s="45"/>
      <c r="M1001" s="221"/>
      <c r="N1001" s="222"/>
      <c r="O1001" s="85"/>
      <c r="P1001" s="85"/>
      <c r="Q1001" s="85"/>
      <c r="R1001" s="85"/>
      <c r="S1001" s="85"/>
      <c r="T1001" s="86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T1001" s="18" t="s">
        <v>127</v>
      </c>
      <c r="AU1001" s="18" t="s">
        <v>83</v>
      </c>
    </row>
    <row r="1002" s="2" customFormat="1" ht="24.15" customHeight="1">
      <c r="A1002" s="39"/>
      <c r="B1002" s="40"/>
      <c r="C1002" s="205" t="s">
        <v>1799</v>
      </c>
      <c r="D1002" s="205" t="s">
        <v>120</v>
      </c>
      <c r="E1002" s="206" t="s">
        <v>1800</v>
      </c>
      <c r="F1002" s="207" t="s">
        <v>1801</v>
      </c>
      <c r="G1002" s="208" t="s">
        <v>227</v>
      </c>
      <c r="H1002" s="209">
        <v>2</v>
      </c>
      <c r="I1002" s="210"/>
      <c r="J1002" s="211">
        <f>ROUND(I1002*H1002,2)</f>
        <v>0</v>
      </c>
      <c r="K1002" s="207" t="s">
        <v>124</v>
      </c>
      <c r="L1002" s="45"/>
      <c r="M1002" s="212" t="s">
        <v>19</v>
      </c>
      <c r="N1002" s="213" t="s">
        <v>44</v>
      </c>
      <c r="O1002" s="85"/>
      <c r="P1002" s="214">
        <f>O1002*H1002</f>
        <v>0</v>
      </c>
      <c r="Q1002" s="214">
        <v>0</v>
      </c>
      <c r="R1002" s="214">
        <f>Q1002*H1002</f>
        <v>0</v>
      </c>
      <c r="S1002" s="214">
        <v>0</v>
      </c>
      <c r="T1002" s="215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16" t="s">
        <v>125</v>
      </c>
      <c r="AT1002" s="216" t="s">
        <v>120</v>
      </c>
      <c r="AU1002" s="216" t="s">
        <v>83</v>
      </c>
      <c r="AY1002" s="18" t="s">
        <v>117</v>
      </c>
      <c r="BE1002" s="217">
        <f>IF(N1002="základní",J1002,0)</f>
        <v>0</v>
      </c>
      <c r="BF1002" s="217">
        <f>IF(N1002="snížená",J1002,0)</f>
        <v>0</v>
      </c>
      <c r="BG1002" s="217">
        <f>IF(N1002="zákl. přenesená",J1002,0)</f>
        <v>0</v>
      </c>
      <c r="BH1002" s="217">
        <f>IF(N1002="sníž. přenesená",J1002,0)</f>
        <v>0</v>
      </c>
      <c r="BI1002" s="217">
        <f>IF(N1002="nulová",J1002,0)</f>
        <v>0</v>
      </c>
      <c r="BJ1002" s="18" t="s">
        <v>81</v>
      </c>
      <c r="BK1002" s="217">
        <f>ROUND(I1002*H1002,2)</f>
        <v>0</v>
      </c>
      <c r="BL1002" s="18" t="s">
        <v>125</v>
      </c>
      <c r="BM1002" s="216" t="s">
        <v>1802</v>
      </c>
    </row>
    <row r="1003" s="2" customFormat="1">
      <c r="A1003" s="39"/>
      <c r="B1003" s="40"/>
      <c r="C1003" s="41"/>
      <c r="D1003" s="218" t="s">
        <v>127</v>
      </c>
      <c r="E1003" s="41"/>
      <c r="F1003" s="219" t="s">
        <v>1803</v>
      </c>
      <c r="G1003" s="41"/>
      <c r="H1003" s="41"/>
      <c r="I1003" s="220"/>
      <c r="J1003" s="41"/>
      <c r="K1003" s="41"/>
      <c r="L1003" s="45"/>
      <c r="M1003" s="221"/>
      <c r="N1003" s="222"/>
      <c r="O1003" s="85"/>
      <c r="P1003" s="85"/>
      <c r="Q1003" s="85"/>
      <c r="R1003" s="85"/>
      <c r="S1003" s="85"/>
      <c r="T1003" s="86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T1003" s="18" t="s">
        <v>127</v>
      </c>
      <c r="AU1003" s="18" t="s">
        <v>83</v>
      </c>
    </row>
    <row r="1004" s="2" customFormat="1">
      <c r="A1004" s="39"/>
      <c r="B1004" s="40"/>
      <c r="C1004" s="41"/>
      <c r="D1004" s="223" t="s">
        <v>129</v>
      </c>
      <c r="E1004" s="41"/>
      <c r="F1004" s="224" t="s">
        <v>1804</v>
      </c>
      <c r="G1004" s="41"/>
      <c r="H1004" s="41"/>
      <c r="I1004" s="220"/>
      <c r="J1004" s="41"/>
      <c r="K1004" s="41"/>
      <c r="L1004" s="45"/>
      <c r="M1004" s="221"/>
      <c r="N1004" s="222"/>
      <c r="O1004" s="85"/>
      <c r="P1004" s="85"/>
      <c r="Q1004" s="85"/>
      <c r="R1004" s="85"/>
      <c r="S1004" s="85"/>
      <c r="T1004" s="86"/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T1004" s="18" t="s">
        <v>129</v>
      </c>
      <c r="AU1004" s="18" t="s">
        <v>83</v>
      </c>
    </row>
    <row r="1005" s="2" customFormat="1" ht="24.15" customHeight="1">
      <c r="A1005" s="39"/>
      <c r="B1005" s="40"/>
      <c r="C1005" s="236" t="s">
        <v>1805</v>
      </c>
      <c r="D1005" s="236" t="s">
        <v>133</v>
      </c>
      <c r="E1005" s="237" t="s">
        <v>1806</v>
      </c>
      <c r="F1005" s="238" t="s">
        <v>1807</v>
      </c>
      <c r="G1005" s="239" t="s">
        <v>227</v>
      </c>
      <c r="H1005" s="240">
        <v>2</v>
      </c>
      <c r="I1005" s="241"/>
      <c r="J1005" s="242">
        <f>ROUND(I1005*H1005,2)</f>
        <v>0</v>
      </c>
      <c r="K1005" s="238" t="s">
        <v>124</v>
      </c>
      <c r="L1005" s="243"/>
      <c r="M1005" s="244" t="s">
        <v>19</v>
      </c>
      <c r="N1005" s="245" t="s">
        <v>44</v>
      </c>
      <c r="O1005" s="85"/>
      <c r="P1005" s="214">
        <f>O1005*H1005</f>
        <v>0</v>
      </c>
      <c r="Q1005" s="214">
        <v>0.0010499999999999999</v>
      </c>
      <c r="R1005" s="214">
        <f>Q1005*H1005</f>
        <v>0.0020999999999999999</v>
      </c>
      <c r="S1005" s="214">
        <v>0</v>
      </c>
      <c r="T1005" s="215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216" t="s">
        <v>136</v>
      </c>
      <c r="AT1005" s="216" t="s">
        <v>133</v>
      </c>
      <c r="AU1005" s="216" t="s">
        <v>83</v>
      </c>
      <c r="AY1005" s="18" t="s">
        <v>117</v>
      </c>
      <c r="BE1005" s="217">
        <f>IF(N1005="základní",J1005,0)</f>
        <v>0</v>
      </c>
      <c r="BF1005" s="217">
        <f>IF(N1005="snížená",J1005,0)</f>
        <v>0</v>
      </c>
      <c r="BG1005" s="217">
        <f>IF(N1005="zákl. přenesená",J1005,0)</f>
        <v>0</v>
      </c>
      <c r="BH1005" s="217">
        <f>IF(N1005="sníž. přenesená",J1005,0)</f>
        <v>0</v>
      </c>
      <c r="BI1005" s="217">
        <f>IF(N1005="nulová",J1005,0)</f>
        <v>0</v>
      </c>
      <c r="BJ1005" s="18" t="s">
        <v>81</v>
      </c>
      <c r="BK1005" s="217">
        <f>ROUND(I1005*H1005,2)</f>
        <v>0</v>
      </c>
      <c r="BL1005" s="18" t="s">
        <v>125</v>
      </c>
      <c r="BM1005" s="216" t="s">
        <v>1808</v>
      </c>
    </row>
    <row r="1006" s="2" customFormat="1">
      <c r="A1006" s="39"/>
      <c r="B1006" s="40"/>
      <c r="C1006" s="41"/>
      <c r="D1006" s="218" t="s">
        <v>127</v>
      </c>
      <c r="E1006" s="41"/>
      <c r="F1006" s="219" t="s">
        <v>1807</v>
      </c>
      <c r="G1006" s="41"/>
      <c r="H1006" s="41"/>
      <c r="I1006" s="220"/>
      <c r="J1006" s="41"/>
      <c r="K1006" s="41"/>
      <c r="L1006" s="45"/>
      <c r="M1006" s="221"/>
      <c r="N1006" s="222"/>
      <c r="O1006" s="85"/>
      <c r="P1006" s="85"/>
      <c r="Q1006" s="85"/>
      <c r="R1006" s="85"/>
      <c r="S1006" s="85"/>
      <c r="T1006" s="86"/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T1006" s="18" t="s">
        <v>127</v>
      </c>
      <c r="AU1006" s="18" t="s">
        <v>83</v>
      </c>
    </row>
    <row r="1007" s="2" customFormat="1" ht="24.15" customHeight="1">
      <c r="A1007" s="39"/>
      <c r="B1007" s="40"/>
      <c r="C1007" s="205" t="s">
        <v>1809</v>
      </c>
      <c r="D1007" s="205" t="s">
        <v>120</v>
      </c>
      <c r="E1007" s="206" t="s">
        <v>1810</v>
      </c>
      <c r="F1007" s="207" t="s">
        <v>1811</v>
      </c>
      <c r="G1007" s="208" t="s">
        <v>227</v>
      </c>
      <c r="H1007" s="209">
        <v>1</v>
      </c>
      <c r="I1007" s="210"/>
      <c r="J1007" s="211">
        <f>ROUND(I1007*H1007,2)</f>
        <v>0</v>
      </c>
      <c r="K1007" s="207" t="s">
        <v>124</v>
      </c>
      <c r="L1007" s="45"/>
      <c r="M1007" s="212" t="s">
        <v>19</v>
      </c>
      <c r="N1007" s="213" t="s">
        <v>44</v>
      </c>
      <c r="O1007" s="85"/>
      <c r="P1007" s="214">
        <f>O1007*H1007</f>
        <v>0</v>
      </c>
      <c r="Q1007" s="214">
        <v>0</v>
      </c>
      <c r="R1007" s="214">
        <f>Q1007*H1007</f>
        <v>0</v>
      </c>
      <c r="S1007" s="214">
        <v>0</v>
      </c>
      <c r="T1007" s="215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16" t="s">
        <v>125</v>
      </c>
      <c r="AT1007" s="216" t="s">
        <v>120</v>
      </c>
      <c r="AU1007" s="216" t="s">
        <v>83</v>
      </c>
      <c r="AY1007" s="18" t="s">
        <v>117</v>
      </c>
      <c r="BE1007" s="217">
        <f>IF(N1007="základní",J1007,0)</f>
        <v>0</v>
      </c>
      <c r="BF1007" s="217">
        <f>IF(N1007="snížená",J1007,0)</f>
        <v>0</v>
      </c>
      <c r="BG1007" s="217">
        <f>IF(N1007="zákl. přenesená",J1007,0)</f>
        <v>0</v>
      </c>
      <c r="BH1007" s="217">
        <f>IF(N1007="sníž. přenesená",J1007,0)</f>
        <v>0</v>
      </c>
      <c r="BI1007" s="217">
        <f>IF(N1007="nulová",J1007,0)</f>
        <v>0</v>
      </c>
      <c r="BJ1007" s="18" t="s">
        <v>81</v>
      </c>
      <c r="BK1007" s="217">
        <f>ROUND(I1007*H1007,2)</f>
        <v>0</v>
      </c>
      <c r="BL1007" s="18" t="s">
        <v>125</v>
      </c>
      <c r="BM1007" s="216" t="s">
        <v>1812</v>
      </c>
    </row>
    <row r="1008" s="2" customFormat="1">
      <c r="A1008" s="39"/>
      <c r="B1008" s="40"/>
      <c r="C1008" s="41"/>
      <c r="D1008" s="218" t="s">
        <v>127</v>
      </c>
      <c r="E1008" s="41"/>
      <c r="F1008" s="219" t="s">
        <v>1813</v>
      </c>
      <c r="G1008" s="41"/>
      <c r="H1008" s="41"/>
      <c r="I1008" s="220"/>
      <c r="J1008" s="41"/>
      <c r="K1008" s="41"/>
      <c r="L1008" s="45"/>
      <c r="M1008" s="221"/>
      <c r="N1008" s="222"/>
      <c r="O1008" s="85"/>
      <c r="P1008" s="85"/>
      <c r="Q1008" s="85"/>
      <c r="R1008" s="85"/>
      <c r="S1008" s="85"/>
      <c r="T1008" s="86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T1008" s="18" t="s">
        <v>127</v>
      </c>
      <c r="AU1008" s="18" t="s">
        <v>83</v>
      </c>
    </row>
    <row r="1009" s="2" customFormat="1">
      <c r="A1009" s="39"/>
      <c r="B1009" s="40"/>
      <c r="C1009" s="41"/>
      <c r="D1009" s="223" t="s">
        <v>129</v>
      </c>
      <c r="E1009" s="41"/>
      <c r="F1009" s="224" t="s">
        <v>1814</v>
      </c>
      <c r="G1009" s="41"/>
      <c r="H1009" s="41"/>
      <c r="I1009" s="220"/>
      <c r="J1009" s="41"/>
      <c r="K1009" s="41"/>
      <c r="L1009" s="45"/>
      <c r="M1009" s="221"/>
      <c r="N1009" s="222"/>
      <c r="O1009" s="85"/>
      <c r="P1009" s="85"/>
      <c r="Q1009" s="85"/>
      <c r="R1009" s="85"/>
      <c r="S1009" s="85"/>
      <c r="T1009" s="86"/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T1009" s="18" t="s">
        <v>129</v>
      </c>
      <c r="AU1009" s="18" t="s">
        <v>83</v>
      </c>
    </row>
    <row r="1010" s="2" customFormat="1" ht="24.15" customHeight="1">
      <c r="A1010" s="39"/>
      <c r="B1010" s="40"/>
      <c r="C1010" s="236" t="s">
        <v>1815</v>
      </c>
      <c r="D1010" s="236" t="s">
        <v>133</v>
      </c>
      <c r="E1010" s="237" t="s">
        <v>1816</v>
      </c>
      <c r="F1010" s="238" t="s">
        <v>1817</v>
      </c>
      <c r="G1010" s="239" t="s">
        <v>227</v>
      </c>
      <c r="H1010" s="240">
        <v>1</v>
      </c>
      <c r="I1010" s="241"/>
      <c r="J1010" s="242">
        <f>ROUND(I1010*H1010,2)</f>
        <v>0</v>
      </c>
      <c r="K1010" s="238" t="s">
        <v>124</v>
      </c>
      <c r="L1010" s="243"/>
      <c r="M1010" s="244" t="s">
        <v>19</v>
      </c>
      <c r="N1010" s="245" t="s">
        <v>44</v>
      </c>
      <c r="O1010" s="85"/>
      <c r="P1010" s="214">
        <f>O1010*H1010</f>
        <v>0</v>
      </c>
      <c r="Q1010" s="214">
        <v>0.0010499999999999999</v>
      </c>
      <c r="R1010" s="214">
        <f>Q1010*H1010</f>
        <v>0.0010499999999999999</v>
      </c>
      <c r="S1010" s="214">
        <v>0</v>
      </c>
      <c r="T1010" s="215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16" t="s">
        <v>136</v>
      </c>
      <c r="AT1010" s="216" t="s">
        <v>133</v>
      </c>
      <c r="AU1010" s="216" t="s">
        <v>83</v>
      </c>
      <c r="AY1010" s="18" t="s">
        <v>117</v>
      </c>
      <c r="BE1010" s="217">
        <f>IF(N1010="základní",J1010,0)</f>
        <v>0</v>
      </c>
      <c r="BF1010" s="217">
        <f>IF(N1010="snížená",J1010,0)</f>
        <v>0</v>
      </c>
      <c r="BG1010" s="217">
        <f>IF(N1010="zákl. přenesená",J1010,0)</f>
        <v>0</v>
      </c>
      <c r="BH1010" s="217">
        <f>IF(N1010="sníž. přenesená",J1010,0)</f>
        <v>0</v>
      </c>
      <c r="BI1010" s="217">
        <f>IF(N1010="nulová",J1010,0)</f>
        <v>0</v>
      </c>
      <c r="BJ1010" s="18" t="s">
        <v>81</v>
      </c>
      <c r="BK1010" s="217">
        <f>ROUND(I1010*H1010,2)</f>
        <v>0</v>
      </c>
      <c r="BL1010" s="18" t="s">
        <v>125</v>
      </c>
      <c r="BM1010" s="216" t="s">
        <v>1818</v>
      </c>
    </row>
    <row r="1011" s="2" customFormat="1">
      <c r="A1011" s="39"/>
      <c r="B1011" s="40"/>
      <c r="C1011" s="41"/>
      <c r="D1011" s="218" t="s">
        <v>127</v>
      </c>
      <c r="E1011" s="41"/>
      <c r="F1011" s="219" t="s">
        <v>1817</v>
      </c>
      <c r="G1011" s="41"/>
      <c r="H1011" s="41"/>
      <c r="I1011" s="220"/>
      <c r="J1011" s="41"/>
      <c r="K1011" s="41"/>
      <c r="L1011" s="45"/>
      <c r="M1011" s="221"/>
      <c r="N1011" s="222"/>
      <c r="O1011" s="85"/>
      <c r="P1011" s="85"/>
      <c r="Q1011" s="85"/>
      <c r="R1011" s="85"/>
      <c r="S1011" s="85"/>
      <c r="T1011" s="86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T1011" s="18" t="s">
        <v>127</v>
      </c>
      <c r="AU1011" s="18" t="s">
        <v>83</v>
      </c>
    </row>
    <row r="1012" s="2" customFormat="1" ht="33" customHeight="1">
      <c r="A1012" s="39"/>
      <c r="B1012" s="40"/>
      <c r="C1012" s="205" t="s">
        <v>1819</v>
      </c>
      <c r="D1012" s="205" t="s">
        <v>120</v>
      </c>
      <c r="E1012" s="206" t="s">
        <v>1820</v>
      </c>
      <c r="F1012" s="207" t="s">
        <v>1821</v>
      </c>
      <c r="G1012" s="208" t="s">
        <v>227</v>
      </c>
      <c r="H1012" s="209">
        <v>19</v>
      </c>
      <c r="I1012" s="210"/>
      <c r="J1012" s="211">
        <f>ROUND(I1012*H1012,2)</f>
        <v>0</v>
      </c>
      <c r="K1012" s="207" t="s">
        <v>124</v>
      </c>
      <c r="L1012" s="45"/>
      <c r="M1012" s="212" t="s">
        <v>19</v>
      </c>
      <c r="N1012" s="213" t="s">
        <v>44</v>
      </c>
      <c r="O1012" s="85"/>
      <c r="P1012" s="214">
        <f>O1012*H1012</f>
        <v>0</v>
      </c>
      <c r="Q1012" s="214">
        <v>0</v>
      </c>
      <c r="R1012" s="214">
        <f>Q1012*H1012</f>
        <v>0</v>
      </c>
      <c r="S1012" s="214">
        <v>0</v>
      </c>
      <c r="T1012" s="215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16" t="s">
        <v>125</v>
      </c>
      <c r="AT1012" s="216" t="s">
        <v>120</v>
      </c>
      <c r="AU1012" s="216" t="s">
        <v>83</v>
      </c>
      <c r="AY1012" s="18" t="s">
        <v>117</v>
      </c>
      <c r="BE1012" s="217">
        <f>IF(N1012="základní",J1012,0)</f>
        <v>0</v>
      </c>
      <c r="BF1012" s="217">
        <f>IF(N1012="snížená",J1012,0)</f>
        <v>0</v>
      </c>
      <c r="BG1012" s="217">
        <f>IF(N1012="zákl. přenesená",J1012,0)</f>
        <v>0</v>
      </c>
      <c r="BH1012" s="217">
        <f>IF(N1012="sníž. přenesená",J1012,0)</f>
        <v>0</v>
      </c>
      <c r="BI1012" s="217">
        <f>IF(N1012="nulová",J1012,0)</f>
        <v>0</v>
      </c>
      <c r="BJ1012" s="18" t="s">
        <v>81</v>
      </c>
      <c r="BK1012" s="217">
        <f>ROUND(I1012*H1012,2)</f>
        <v>0</v>
      </c>
      <c r="BL1012" s="18" t="s">
        <v>125</v>
      </c>
      <c r="BM1012" s="216" t="s">
        <v>1822</v>
      </c>
    </row>
    <row r="1013" s="2" customFormat="1">
      <c r="A1013" s="39"/>
      <c r="B1013" s="40"/>
      <c r="C1013" s="41"/>
      <c r="D1013" s="218" t="s">
        <v>127</v>
      </c>
      <c r="E1013" s="41"/>
      <c r="F1013" s="219" t="s">
        <v>1823</v>
      </c>
      <c r="G1013" s="41"/>
      <c r="H1013" s="41"/>
      <c r="I1013" s="220"/>
      <c r="J1013" s="41"/>
      <c r="K1013" s="41"/>
      <c r="L1013" s="45"/>
      <c r="M1013" s="221"/>
      <c r="N1013" s="222"/>
      <c r="O1013" s="85"/>
      <c r="P1013" s="85"/>
      <c r="Q1013" s="85"/>
      <c r="R1013" s="85"/>
      <c r="S1013" s="85"/>
      <c r="T1013" s="86"/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T1013" s="18" t="s">
        <v>127</v>
      </c>
      <c r="AU1013" s="18" t="s">
        <v>83</v>
      </c>
    </row>
    <row r="1014" s="2" customFormat="1">
      <c r="A1014" s="39"/>
      <c r="B1014" s="40"/>
      <c r="C1014" s="41"/>
      <c r="D1014" s="223" t="s">
        <v>129</v>
      </c>
      <c r="E1014" s="41"/>
      <c r="F1014" s="224" t="s">
        <v>1824</v>
      </c>
      <c r="G1014" s="41"/>
      <c r="H1014" s="41"/>
      <c r="I1014" s="220"/>
      <c r="J1014" s="41"/>
      <c r="K1014" s="41"/>
      <c r="L1014" s="45"/>
      <c r="M1014" s="221"/>
      <c r="N1014" s="222"/>
      <c r="O1014" s="85"/>
      <c r="P1014" s="85"/>
      <c r="Q1014" s="85"/>
      <c r="R1014" s="85"/>
      <c r="S1014" s="85"/>
      <c r="T1014" s="86"/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T1014" s="18" t="s">
        <v>129</v>
      </c>
      <c r="AU1014" s="18" t="s">
        <v>83</v>
      </c>
    </row>
    <row r="1015" s="2" customFormat="1" ht="24.15" customHeight="1">
      <c r="A1015" s="39"/>
      <c r="B1015" s="40"/>
      <c r="C1015" s="236" t="s">
        <v>1825</v>
      </c>
      <c r="D1015" s="236" t="s">
        <v>133</v>
      </c>
      <c r="E1015" s="237" t="s">
        <v>1826</v>
      </c>
      <c r="F1015" s="238" t="s">
        <v>1827</v>
      </c>
      <c r="G1015" s="239" t="s">
        <v>227</v>
      </c>
      <c r="H1015" s="240">
        <v>14</v>
      </c>
      <c r="I1015" s="241"/>
      <c r="J1015" s="242">
        <f>ROUND(I1015*H1015,2)</f>
        <v>0</v>
      </c>
      <c r="K1015" s="238" t="s">
        <v>124</v>
      </c>
      <c r="L1015" s="243"/>
      <c r="M1015" s="244" t="s">
        <v>19</v>
      </c>
      <c r="N1015" s="245" t="s">
        <v>44</v>
      </c>
      <c r="O1015" s="85"/>
      <c r="P1015" s="214">
        <f>O1015*H1015</f>
        <v>0</v>
      </c>
      <c r="Q1015" s="214">
        <v>0.00075000000000000002</v>
      </c>
      <c r="R1015" s="214">
        <f>Q1015*H1015</f>
        <v>0.010500000000000001</v>
      </c>
      <c r="S1015" s="214">
        <v>0</v>
      </c>
      <c r="T1015" s="215">
        <f>S1015*H1015</f>
        <v>0</v>
      </c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R1015" s="216" t="s">
        <v>136</v>
      </c>
      <c r="AT1015" s="216" t="s">
        <v>133</v>
      </c>
      <c r="AU1015" s="216" t="s">
        <v>83</v>
      </c>
      <c r="AY1015" s="18" t="s">
        <v>117</v>
      </c>
      <c r="BE1015" s="217">
        <f>IF(N1015="základní",J1015,0)</f>
        <v>0</v>
      </c>
      <c r="BF1015" s="217">
        <f>IF(N1015="snížená",J1015,0)</f>
        <v>0</v>
      </c>
      <c r="BG1015" s="217">
        <f>IF(N1015="zákl. přenesená",J1015,0)</f>
        <v>0</v>
      </c>
      <c r="BH1015" s="217">
        <f>IF(N1015="sníž. přenesená",J1015,0)</f>
        <v>0</v>
      </c>
      <c r="BI1015" s="217">
        <f>IF(N1015="nulová",J1015,0)</f>
        <v>0</v>
      </c>
      <c r="BJ1015" s="18" t="s">
        <v>81</v>
      </c>
      <c r="BK1015" s="217">
        <f>ROUND(I1015*H1015,2)</f>
        <v>0</v>
      </c>
      <c r="BL1015" s="18" t="s">
        <v>125</v>
      </c>
      <c r="BM1015" s="216" t="s">
        <v>1828</v>
      </c>
    </row>
    <row r="1016" s="2" customFormat="1">
      <c r="A1016" s="39"/>
      <c r="B1016" s="40"/>
      <c r="C1016" s="41"/>
      <c r="D1016" s="218" t="s">
        <v>127</v>
      </c>
      <c r="E1016" s="41"/>
      <c r="F1016" s="219" t="s">
        <v>1827</v>
      </c>
      <c r="G1016" s="41"/>
      <c r="H1016" s="41"/>
      <c r="I1016" s="220"/>
      <c r="J1016" s="41"/>
      <c r="K1016" s="41"/>
      <c r="L1016" s="45"/>
      <c r="M1016" s="221"/>
      <c r="N1016" s="222"/>
      <c r="O1016" s="85"/>
      <c r="P1016" s="85"/>
      <c r="Q1016" s="85"/>
      <c r="R1016" s="85"/>
      <c r="S1016" s="85"/>
      <c r="T1016" s="86"/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T1016" s="18" t="s">
        <v>127</v>
      </c>
      <c r="AU1016" s="18" t="s">
        <v>83</v>
      </c>
    </row>
    <row r="1017" s="2" customFormat="1" ht="24.15" customHeight="1">
      <c r="A1017" s="39"/>
      <c r="B1017" s="40"/>
      <c r="C1017" s="236" t="s">
        <v>1829</v>
      </c>
      <c r="D1017" s="236" t="s">
        <v>133</v>
      </c>
      <c r="E1017" s="237" t="s">
        <v>1830</v>
      </c>
      <c r="F1017" s="238" t="s">
        <v>1831</v>
      </c>
      <c r="G1017" s="239" t="s">
        <v>227</v>
      </c>
      <c r="H1017" s="240">
        <v>5</v>
      </c>
      <c r="I1017" s="241"/>
      <c r="J1017" s="242">
        <f>ROUND(I1017*H1017,2)</f>
        <v>0</v>
      </c>
      <c r="K1017" s="238" t="s">
        <v>19</v>
      </c>
      <c r="L1017" s="243"/>
      <c r="M1017" s="244" t="s">
        <v>19</v>
      </c>
      <c r="N1017" s="245" t="s">
        <v>44</v>
      </c>
      <c r="O1017" s="85"/>
      <c r="P1017" s="214">
        <f>O1017*H1017</f>
        <v>0</v>
      </c>
      <c r="Q1017" s="214">
        <v>0.00046000000000000001</v>
      </c>
      <c r="R1017" s="214">
        <f>Q1017*H1017</f>
        <v>0.0023</v>
      </c>
      <c r="S1017" s="214">
        <v>0</v>
      </c>
      <c r="T1017" s="215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16" t="s">
        <v>136</v>
      </c>
      <c r="AT1017" s="216" t="s">
        <v>133</v>
      </c>
      <c r="AU1017" s="216" t="s">
        <v>83</v>
      </c>
      <c r="AY1017" s="18" t="s">
        <v>117</v>
      </c>
      <c r="BE1017" s="217">
        <f>IF(N1017="základní",J1017,0)</f>
        <v>0</v>
      </c>
      <c r="BF1017" s="217">
        <f>IF(N1017="snížená",J1017,0)</f>
        <v>0</v>
      </c>
      <c r="BG1017" s="217">
        <f>IF(N1017="zákl. přenesená",J1017,0)</f>
        <v>0</v>
      </c>
      <c r="BH1017" s="217">
        <f>IF(N1017="sníž. přenesená",J1017,0)</f>
        <v>0</v>
      </c>
      <c r="BI1017" s="217">
        <f>IF(N1017="nulová",J1017,0)</f>
        <v>0</v>
      </c>
      <c r="BJ1017" s="18" t="s">
        <v>81</v>
      </c>
      <c r="BK1017" s="217">
        <f>ROUND(I1017*H1017,2)</f>
        <v>0</v>
      </c>
      <c r="BL1017" s="18" t="s">
        <v>125</v>
      </c>
      <c r="BM1017" s="216" t="s">
        <v>1832</v>
      </c>
    </row>
    <row r="1018" s="2" customFormat="1">
      <c r="A1018" s="39"/>
      <c r="B1018" s="40"/>
      <c r="C1018" s="41"/>
      <c r="D1018" s="218" t="s">
        <v>127</v>
      </c>
      <c r="E1018" s="41"/>
      <c r="F1018" s="219" t="s">
        <v>1831</v>
      </c>
      <c r="G1018" s="41"/>
      <c r="H1018" s="41"/>
      <c r="I1018" s="220"/>
      <c r="J1018" s="41"/>
      <c r="K1018" s="41"/>
      <c r="L1018" s="45"/>
      <c r="M1018" s="221"/>
      <c r="N1018" s="222"/>
      <c r="O1018" s="85"/>
      <c r="P1018" s="85"/>
      <c r="Q1018" s="85"/>
      <c r="R1018" s="85"/>
      <c r="S1018" s="85"/>
      <c r="T1018" s="86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T1018" s="18" t="s">
        <v>127</v>
      </c>
      <c r="AU1018" s="18" t="s">
        <v>83</v>
      </c>
    </row>
    <row r="1019" s="2" customFormat="1" ht="37.8" customHeight="1">
      <c r="A1019" s="39"/>
      <c r="B1019" s="40"/>
      <c r="C1019" s="205" t="s">
        <v>1833</v>
      </c>
      <c r="D1019" s="205" t="s">
        <v>120</v>
      </c>
      <c r="E1019" s="206" t="s">
        <v>1834</v>
      </c>
      <c r="F1019" s="207" t="s">
        <v>1835</v>
      </c>
      <c r="G1019" s="208" t="s">
        <v>227</v>
      </c>
      <c r="H1019" s="209">
        <v>23</v>
      </c>
      <c r="I1019" s="210"/>
      <c r="J1019" s="211">
        <f>ROUND(I1019*H1019,2)</f>
        <v>0</v>
      </c>
      <c r="K1019" s="207" t="s">
        <v>124</v>
      </c>
      <c r="L1019" s="45"/>
      <c r="M1019" s="212" t="s">
        <v>19</v>
      </c>
      <c r="N1019" s="213" t="s">
        <v>44</v>
      </c>
      <c r="O1019" s="85"/>
      <c r="P1019" s="214">
        <f>O1019*H1019</f>
        <v>0</v>
      </c>
      <c r="Q1019" s="214">
        <v>0</v>
      </c>
      <c r="R1019" s="214">
        <f>Q1019*H1019</f>
        <v>0</v>
      </c>
      <c r="S1019" s="214">
        <v>0</v>
      </c>
      <c r="T1019" s="215">
        <f>S1019*H1019</f>
        <v>0</v>
      </c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R1019" s="216" t="s">
        <v>125</v>
      </c>
      <c r="AT1019" s="216" t="s">
        <v>120</v>
      </c>
      <c r="AU1019" s="216" t="s">
        <v>83</v>
      </c>
      <c r="AY1019" s="18" t="s">
        <v>117</v>
      </c>
      <c r="BE1019" s="217">
        <f>IF(N1019="základní",J1019,0)</f>
        <v>0</v>
      </c>
      <c r="BF1019" s="217">
        <f>IF(N1019="snížená",J1019,0)</f>
        <v>0</v>
      </c>
      <c r="BG1019" s="217">
        <f>IF(N1019="zákl. přenesená",J1019,0)</f>
        <v>0</v>
      </c>
      <c r="BH1019" s="217">
        <f>IF(N1019="sníž. přenesená",J1019,0)</f>
        <v>0</v>
      </c>
      <c r="BI1019" s="217">
        <f>IF(N1019="nulová",J1019,0)</f>
        <v>0</v>
      </c>
      <c r="BJ1019" s="18" t="s">
        <v>81</v>
      </c>
      <c r="BK1019" s="217">
        <f>ROUND(I1019*H1019,2)</f>
        <v>0</v>
      </c>
      <c r="BL1019" s="18" t="s">
        <v>125</v>
      </c>
      <c r="BM1019" s="216" t="s">
        <v>1836</v>
      </c>
    </row>
    <row r="1020" s="2" customFormat="1">
      <c r="A1020" s="39"/>
      <c r="B1020" s="40"/>
      <c r="C1020" s="41"/>
      <c r="D1020" s="218" t="s">
        <v>127</v>
      </c>
      <c r="E1020" s="41"/>
      <c r="F1020" s="219" t="s">
        <v>1837</v>
      </c>
      <c r="G1020" s="41"/>
      <c r="H1020" s="41"/>
      <c r="I1020" s="220"/>
      <c r="J1020" s="41"/>
      <c r="K1020" s="41"/>
      <c r="L1020" s="45"/>
      <c r="M1020" s="221"/>
      <c r="N1020" s="222"/>
      <c r="O1020" s="85"/>
      <c r="P1020" s="85"/>
      <c r="Q1020" s="85"/>
      <c r="R1020" s="85"/>
      <c r="S1020" s="85"/>
      <c r="T1020" s="86"/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T1020" s="18" t="s">
        <v>127</v>
      </c>
      <c r="AU1020" s="18" t="s">
        <v>83</v>
      </c>
    </row>
    <row r="1021" s="2" customFormat="1">
      <c r="A1021" s="39"/>
      <c r="B1021" s="40"/>
      <c r="C1021" s="41"/>
      <c r="D1021" s="223" t="s">
        <v>129</v>
      </c>
      <c r="E1021" s="41"/>
      <c r="F1021" s="224" t="s">
        <v>1838</v>
      </c>
      <c r="G1021" s="41"/>
      <c r="H1021" s="41"/>
      <c r="I1021" s="220"/>
      <c r="J1021" s="41"/>
      <c r="K1021" s="41"/>
      <c r="L1021" s="45"/>
      <c r="M1021" s="221"/>
      <c r="N1021" s="222"/>
      <c r="O1021" s="85"/>
      <c r="P1021" s="85"/>
      <c r="Q1021" s="85"/>
      <c r="R1021" s="85"/>
      <c r="S1021" s="85"/>
      <c r="T1021" s="86"/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T1021" s="18" t="s">
        <v>129</v>
      </c>
      <c r="AU1021" s="18" t="s">
        <v>83</v>
      </c>
    </row>
    <row r="1022" s="2" customFormat="1" ht="24.15" customHeight="1">
      <c r="A1022" s="39"/>
      <c r="B1022" s="40"/>
      <c r="C1022" s="236" t="s">
        <v>1839</v>
      </c>
      <c r="D1022" s="236" t="s">
        <v>133</v>
      </c>
      <c r="E1022" s="237" t="s">
        <v>1840</v>
      </c>
      <c r="F1022" s="238" t="s">
        <v>1841</v>
      </c>
      <c r="G1022" s="239" t="s">
        <v>227</v>
      </c>
      <c r="H1022" s="240">
        <v>23</v>
      </c>
      <c r="I1022" s="241"/>
      <c r="J1022" s="242">
        <f>ROUND(I1022*H1022,2)</f>
        <v>0</v>
      </c>
      <c r="K1022" s="238" t="s">
        <v>19</v>
      </c>
      <c r="L1022" s="243"/>
      <c r="M1022" s="244" t="s">
        <v>19</v>
      </c>
      <c r="N1022" s="245" t="s">
        <v>44</v>
      </c>
      <c r="O1022" s="85"/>
      <c r="P1022" s="214">
        <f>O1022*H1022</f>
        <v>0</v>
      </c>
      <c r="Q1022" s="214">
        <v>0.00013999999999999999</v>
      </c>
      <c r="R1022" s="214">
        <f>Q1022*H1022</f>
        <v>0.0032199999999999998</v>
      </c>
      <c r="S1022" s="214">
        <v>0</v>
      </c>
      <c r="T1022" s="215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16" t="s">
        <v>136</v>
      </c>
      <c r="AT1022" s="216" t="s">
        <v>133</v>
      </c>
      <c r="AU1022" s="216" t="s">
        <v>83</v>
      </c>
      <c r="AY1022" s="18" t="s">
        <v>117</v>
      </c>
      <c r="BE1022" s="217">
        <f>IF(N1022="základní",J1022,0)</f>
        <v>0</v>
      </c>
      <c r="BF1022" s="217">
        <f>IF(N1022="snížená",J1022,0)</f>
        <v>0</v>
      </c>
      <c r="BG1022" s="217">
        <f>IF(N1022="zákl. přenesená",J1022,0)</f>
        <v>0</v>
      </c>
      <c r="BH1022" s="217">
        <f>IF(N1022="sníž. přenesená",J1022,0)</f>
        <v>0</v>
      </c>
      <c r="BI1022" s="217">
        <f>IF(N1022="nulová",J1022,0)</f>
        <v>0</v>
      </c>
      <c r="BJ1022" s="18" t="s">
        <v>81</v>
      </c>
      <c r="BK1022" s="217">
        <f>ROUND(I1022*H1022,2)</f>
        <v>0</v>
      </c>
      <c r="BL1022" s="18" t="s">
        <v>125</v>
      </c>
      <c r="BM1022" s="216" t="s">
        <v>1842</v>
      </c>
    </row>
    <row r="1023" s="2" customFormat="1">
      <c r="A1023" s="39"/>
      <c r="B1023" s="40"/>
      <c r="C1023" s="41"/>
      <c r="D1023" s="218" t="s">
        <v>127</v>
      </c>
      <c r="E1023" s="41"/>
      <c r="F1023" s="219" t="s">
        <v>1841</v>
      </c>
      <c r="G1023" s="41"/>
      <c r="H1023" s="41"/>
      <c r="I1023" s="220"/>
      <c r="J1023" s="41"/>
      <c r="K1023" s="41"/>
      <c r="L1023" s="45"/>
      <c r="M1023" s="221"/>
      <c r="N1023" s="222"/>
      <c r="O1023" s="85"/>
      <c r="P1023" s="85"/>
      <c r="Q1023" s="85"/>
      <c r="R1023" s="85"/>
      <c r="S1023" s="85"/>
      <c r="T1023" s="86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T1023" s="18" t="s">
        <v>127</v>
      </c>
      <c r="AU1023" s="18" t="s">
        <v>83</v>
      </c>
    </row>
    <row r="1024" s="2" customFormat="1" ht="24.15" customHeight="1">
      <c r="A1024" s="39"/>
      <c r="B1024" s="40"/>
      <c r="C1024" s="205" t="s">
        <v>1843</v>
      </c>
      <c r="D1024" s="205" t="s">
        <v>120</v>
      </c>
      <c r="E1024" s="206" t="s">
        <v>1844</v>
      </c>
      <c r="F1024" s="207" t="s">
        <v>1845</v>
      </c>
      <c r="G1024" s="208" t="s">
        <v>227</v>
      </c>
      <c r="H1024" s="209">
        <v>1</v>
      </c>
      <c r="I1024" s="210"/>
      <c r="J1024" s="211">
        <f>ROUND(I1024*H1024,2)</f>
        <v>0</v>
      </c>
      <c r="K1024" s="207" t="s">
        <v>124</v>
      </c>
      <c r="L1024" s="45"/>
      <c r="M1024" s="212" t="s">
        <v>19</v>
      </c>
      <c r="N1024" s="213" t="s">
        <v>44</v>
      </c>
      <c r="O1024" s="85"/>
      <c r="P1024" s="214">
        <f>O1024*H1024</f>
        <v>0</v>
      </c>
      <c r="Q1024" s="214">
        <v>0</v>
      </c>
      <c r="R1024" s="214">
        <f>Q1024*H1024</f>
        <v>0</v>
      </c>
      <c r="S1024" s="214">
        <v>0</v>
      </c>
      <c r="T1024" s="215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216" t="s">
        <v>125</v>
      </c>
      <c r="AT1024" s="216" t="s">
        <v>120</v>
      </c>
      <c r="AU1024" s="216" t="s">
        <v>83</v>
      </c>
      <c r="AY1024" s="18" t="s">
        <v>117</v>
      </c>
      <c r="BE1024" s="217">
        <f>IF(N1024="základní",J1024,0)</f>
        <v>0</v>
      </c>
      <c r="BF1024" s="217">
        <f>IF(N1024="snížená",J1024,0)</f>
        <v>0</v>
      </c>
      <c r="BG1024" s="217">
        <f>IF(N1024="zákl. přenesená",J1024,0)</f>
        <v>0</v>
      </c>
      <c r="BH1024" s="217">
        <f>IF(N1024="sníž. přenesená",J1024,0)</f>
        <v>0</v>
      </c>
      <c r="BI1024" s="217">
        <f>IF(N1024="nulová",J1024,0)</f>
        <v>0</v>
      </c>
      <c r="BJ1024" s="18" t="s">
        <v>81</v>
      </c>
      <c r="BK1024" s="217">
        <f>ROUND(I1024*H1024,2)</f>
        <v>0</v>
      </c>
      <c r="BL1024" s="18" t="s">
        <v>125</v>
      </c>
      <c r="BM1024" s="216" t="s">
        <v>1846</v>
      </c>
    </row>
    <row r="1025" s="2" customFormat="1">
      <c r="A1025" s="39"/>
      <c r="B1025" s="40"/>
      <c r="C1025" s="41"/>
      <c r="D1025" s="218" t="s">
        <v>127</v>
      </c>
      <c r="E1025" s="41"/>
      <c r="F1025" s="219" t="s">
        <v>1847</v>
      </c>
      <c r="G1025" s="41"/>
      <c r="H1025" s="41"/>
      <c r="I1025" s="220"/>
      <c r="J1025" s="41"/>
      <c r="K1025" s="41"/>
      <c r="L1025" s="45"/>
      <c r="M1025" s="221"/>
      <c r="N1025" s="222"/>
      <c r="O1025" s="85"/>
      <c r="P1025" s="85"/>
      <c r="Q1025" s="85"/>
      <c r="R1025" s="85"/>
      <c r="S1025" s="85"/>
      <c r="T1025" s="86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T1025" s="18" t="s">
        <v>127</v>
      </c>
      <c r="AU1025" s="18" t="s">
        <v>83</v>
      </c>
    </row>
    <row r="1026" s="2" customFormat="1">
      <c r="A1026" s="39"/>
      <c r="B1026" s="40"/>
      <c r="C1026" s="41"/>
      <c r="D1026" s="223" t="s">
        <v>129</v>
      </c>
      <c r="E1026" s="41"/>
      <c r="F1026" s="224" t="s">
        <v>1848</v>
      </c>
      <c r="G1026" s="41"/>
      <c r="H1026" s="41"/>
      <c r="I1026" s="220"/>
      <c r="J1026" s="41"/>
      <c r="K1026" s="41"/>
      <c r="L1026" s="45"/>
      <c r="M1026" s="221"/>
      <c r="N1026" s="222"/>
      <c r="O1026" s="85"/>
      <c r="P1026" s="85"/>
      <c r="Q1026" s="85"/>
      <c r="R1026" s="85"/>
      <c r="S1026" s="85"/>
      <c r="T1026" s="86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T1026" s="18" t="s">
        <v>129</v>
      </c>
      <c r="AU1026" s="18" t="s">
        <v>83</v>
      </c>
    </row>
    <row r="1027" s="2" customFormat="1" ht="24.15" customHeight="1">
      <c r="A1027" s="39"/>
      <c r="B1027" s="40"/>
      <c r="C1027" s="205" t="s">
        <v>1849</v>
      </c>
      <c r="D1027" s="205" t="s">
        <v>120</v>
      </c>
      <c r="E1027" s="206" t="s">
        <v>1850</v>
      </c>
      <c r="F1027" s="207" t="s">
        <v>1851</v>
      </c>
      <c r="G1027" s="208" t="s">
        <v>156</v>
      </c>
      <c r="H1027" s="209">
        <v>0.214</v>
      </c>
      <c r="I1027" s="210"/>
      <c r="J1027" s="211">
        <f>ROUND(I1027*H1027,2)</f>
        <v>0</v>
      </c>
      <c r="K1027" s="207" t="s">
        <v>124</v>
      </c>
      <c r="L1027" s="45"/>
      <c r="M1027" s="212" t="s">
        <v>19</v>
      </c>
      <c r="N1027" s="213" t="s">
        <v>44</v>
      </c>
      <c r="O1027" s="85"/>
      <c r="P1027" s="214">
        <f>O1027*H1027</f>
        <v>0</v>
      </c>
      <c r="Q1027" s="214">
        <v>0</v>
      </c>
      <c r="R1027" s="214">
        <f>Q1027*H1027</f>
        <v>0</v>
      </c>
      <c r="S1027" s="214">
        <v>0</v>
      </c>
      <c r="T1027" s="215">
        <f>S1027*H1027</f>
        <v>0</v>
      </c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R1027" s="216" t="s">
        <v>125</v>
      </c>
      <c r="AT1027" s="216" t="s">
        <v>120</v>
      </c>
      <c r="AU1027" s="216" t="s">
        <v>83</v>
      </c>
      <c r="AY1027" s="18" t="s">
        <v>117</v>
      </c>
      <c r="BE1027" s="217">
        <f>IF(N1027="základní",J1027,0)</f>
        <v>0</v>
      </c>
      <c r="BF1027" s="217">
        <f>IF(N1027="snížená",J1027,0)</f>
        <v>0</v>
      </c>
      <c r="BG1027" s="217">
        <f>IF(N1027="zákl. přenesená",J1027,0)</f>
        <v>0</v>
      </c>
      <c r="BH1027" s="217">
        <f>IF(N1027="sníž. přenesená",J1027,0)</f>
        <v>0</v>
      </c>
      <c r="BI1027" s="217">
        <f>IF(N1027="nulová",J1027,0)</f>
        <v>0</v>
      </c>
      <c r="BJ1027" s="18" t="s">
        <v>81</v>
      </c>
      <c r="BK1027" s="217">
        <f>ROUND(I1027*H1027,2)</f>
        <v>0</v>
      </c>
      <c r="BL1027" s="18" t="s">
        <v>125</v>
      </c>
      <c r="BM1027" s="216" t="s">
        <v>1852</v>
      </c>
    </row>
    <row r="1028" s="2" customFormat="1">
      <c r="A1028" s="39"/>
      <c r="B1028" s="40"/>
      <c r="C1028" s="41"/>
      <c r="D1028" s="218" t="s">
        <v>127</v>
      </c>
      <c r="E1028" s="41"/>
      <c r="F1028" s="219" t="s">
        <v>1853</v>
      </c>
      <c r="G1028" s="41"/>
      <c r="H1028" s="41"/>
      <c r="I1028" s="220"/>
      <c r="J1028" s="41"/>
      <c r="K1028" s="41"/>
      <c r="L1028" s="45"/>
      <c r="M1028" s="221"/>
      <c r="N1028" s="222"/>
      <c r="O1028" s="85"/>
      <c r="P1028" s="85"/>
      <c r="Q1028" s="85"/>
      <c r="R1028" s="85"/>
      <c r="S1028" s="85"/>
      <c r="T1028" s="86"/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T1028" s="18" t="s">
        <v>127</v>
      </c>
      <c r="AU1028" s="18" t="s">
        <v>83</v>
      </c>
    </row>
    <row r="1029" s="2" customFormat="1">
      <c r="A1029" s="39"/>
      <c r="B1029" s="40"/>
      <c r="C1029" s="41"/>
      <c r="D1029" s="223" t="s">
        <v>129</v>
      </c>
      <c r="E1029" s="41"/>
      <c r="F1029" s="224" t="s">
        <v>1854</v>
      </c>
      <c r="G1029" s="41"/>
      <c r="H1029" s="41"/>
      <c r="I1029" s="220"/>
      <c r="J1029" s="41"/>
      <c r="K1029" s="41"/>
      <c r="L1029" s="45"/>
      <c r="M1029" s="221"/>
      <c r="N1029" s="222"/>
      <c r="O1029" s="85"/>
      <c r="P1029" s="85"/>
      <c r="Q1029" s="85"/>
      <c r="R1029" s="85"/>
      <c r="S1029" s="85"/>
      <c r="T1029" s="86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129</v>
      </c>
      <c r="AU1029" s="18" t="s">
        <v>83</v>
      </c>
    </row>
    <row r="1030" s="12" customFormat="1" ht="22.8" customHeight="1">
      <c r="A1030" s="12"/>
      <c r="B1030" s="189"/>
      <c r="C1030" s="190"/>
      <c r="D1030" s="191" t="s">
        <v>72</v>
      </c>
      <c r="E1030" s="203" t="s">
        <v>1855</v>
      </c>
      <c r="F1030" s="203" t="s">
        <v>1856</v>
      </c>
      <c r="G1030" s="190"/>
      <c r="H1030" s="190"/>
      <c r="I1030" s="193"/>
      <c r="J1030" s="204">
        <f>BK1030</f>
        <v>0</v>
      </c>
      <c r="K1030" s="190"/>
      <c r="L1030" s="195"/>
      <c r="M1030" s="196"/>
      <c r="N1030" s="197"/>
      <c r="O1030" s="197"/>
      <c r="P1030" s="198">
        <f>SUM(P1031:P1064)</f>
        <v>0</v>
      </c>
      <c r="Q1030" s="197"/>
      <c r="R1030" s="198">
        <f>SUM(R1031:R1064)</f>
        <v>0.044232</v>
      </c>
      <c r="S1030" s="197"/>
      <c r="T1030" s="199">
        <f>SUM(T1031:T1064)</f>
        <v>0</v>
      </c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R1030" s="200" t="s">
        <v>83</v>
      </c>
      <c r="AT1030" s="201" t="s">
        <v>72</v>
      </c>
      <c r="AU1030" s="201" t="s">
        <v>81</v>
      </c>
      <c r="AY1030" s="200" t="s">
        <v>117</v>
      </c>
      <c r="BK1030" s="202">
        <f>SUM(BK1031:BK1064)</f>
        <v>0</v>
      </c>
    </row>
    <row r="1031" s="2" customFormat="1" ht="24.15" customHeight="1">
      <c r="A1031" s="39"/>
      <c r="B1031" s="40"/>
      <c r="C1031" s="205" t="s">
        <v>1857</v>
      </c>
      <c r="D1031" s="205" t="s">
        <v>120</v>
      </c>
      <c r="E1031" s="206" t="s">
        <v>1858</v>
      </c>
      <c r="F1031" s="207" t="s">
        <v>1859</v>
      </c>
      <c r="G1031" s="208" t="s">
        <v>227</v>
      </c>
      <c r="H1031" s="209">
        <v>1</v>
      </c>
      <c r="I1031" s="210"/>
      <c r="J1031" s="211">
        <f>ROUND(I1031*H1031,2)</f>
        <v>0</v>
      </c>
      <c r="K1031" s="207" t="s">
        <v>124</v>
      </c>
      <c r="L1031" s="45"/>
      <c r="M1031" s="212" t="s">
        <v>19</v>
      </c>
      <c r="N1031" s="213" t="s">
        <v>44</v>
      </c>
      <c r="O1031" s="85"/>
      <c r="P1031" s="214">
        <f>O1031*H1031</f>
        <v>0</v>
      </c>
      <c r="Q1031" s="214">
        <v>0</v>
      </c>
      <c r="R1031" s="214">
        <f>Q1031*H1031</f>
        <v>0</v>
      </c>
      <c r="S1031" s="214">
        <v>0</v>
      </c>
      <c r="T1031" s="215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216" t="s">
        <v>125</v>
      </c>
      <c r="AT1031" s="216" t="s">
        <v>120</v>
      </c>
      <c r="AU1031" s="216" t="s">
        <v>83</v>
      </c>
      <c r="AY1031" s="18" t="s">
        <v>117</v>
      </c>
      <c r="BE1031" s="217">
        <f>IF(N1031="základní",J1031,0)</f>
        <v>0</v>
      </c>
      <c r="BF1031" s="217">
        <f>IF(N1031="snížená",J1031,0)</f>
        <v>0</v>
      </c>
      <c r="BG1031" s="217">
        <f>IF(N1031="zákl. přenesená",J1031,0)</f>
        <v>0</v>
      </c>
      <c r="BH1031" s="217">
        <f>IF(N1031="sníž. přenesená",J1031,0)</f>
        <v>0</v>
      </c>
      <c r="BI1031" s="217">
        <f>IF(N1031="nulová",J1031,0)</f>
        <v>0</v>
      </c>
      <c r="BJ1031" s="18" t="s">
        <v>81</v>
      </c>
      <c r="BK1031" s="217">
        <f>ROUND(I1031*H1031,2)</f>
        <v>0</v>
      </c>
      <c r="BL1031" s="18" t="s">
        <v>125</v>
      </c>
      <c r="BM1031" s="216" t="s">
        <v>1860</v>
      </c>
    </row>
    <row r="1032" s="2" customFormat="1">
      <c r="A1032" s="39"/>
      <c r="B1032" s="40"/>
      <c r="C1032" s="41"/>
      <c r="D1032" s="218" t="s">
        <v>127</v>
      </c>
      <c r="E1032" s="41"/>
      <c r="F1032" s="219" t="s">
        <v>1861</v>
      </c>
      <c r="G1032" s="41"/>
      <c r="H1032" s="41"/>
      <c r="I1032" s="220"/>
      <c r="J1032" s="41"/>
      <c r="K1032" s="41"/>
      <c r="L1032" s="45"/>
      <c r="M1032" s="221"/>
      <c r="N1032" s="222"/>
      <c r="O1032" s="85"/>
      <c r="P1032" s="85"/>
      <c r="Q1032" s="85"/>
      <c r="R1032" s="85"/>
      <c r="S1032" s="85"/>
      <c r="T1032" s="86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T1032" s="18" t="s">
        <v>127</v>
      </c>
      <c r="AU1032" s="18" t="s">
        <v>83</v>
      </c>
    </row>
    <row r="1033" s="2" customFormat="1">
      <c r="A1033" s="39"/>
      <c r="B1033" s="40"/>
      <c r="C1033" s="41"/>
      <c r="D1033" s="223" t="s">
        <v>129</v>
      </c>
      <c r="E1033" s="41"/>
      <c r="F1033" s="224" t="s">
        <v>1862</v>
      </c>
      <c r="G1033" s="41"/>
      <c r="H1033" s="41"/>
      <c r="I1033" s="220"/>
      <c r="J1033" s="41"/>
      <c r="K1033" s="41"/>
      <c r="L1033" s="45"/>
      <c r="M1033" s="221"/>
      <c r="N1033" s="222"/>
      <c r="O1033" s="85"/>
      <c r="P1033" s="85"/>
      <c r="Q1033" s="85"/>
      <c r="R1033" s="85"/>
      <c r="S1033" s="85"/>
      <c r="T1033" s="86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T1033" s="18" t="s">
        <v>129</v>
      </c>
      <c r="AU1033" s="18" t="s">
        <v>83</v>
      </c>
    </row>
    <row r="1034" s="2" customFormat="1" ht="24.15" customHeight="1">
      <c r="A1034" s="39"/>
      <c r="B1034" s="40"/>
      <c r="C1034" s="236" t="s">
        <v>1863</v>
      </c>
      <c r="D1034" s="236" t="s">
        <v>133</v>
      </c>
      <c r="E1034" s="237" t="s">
        <v>1864</v>
      </c>
      <c r="F1034" s="238" t="s">
        <v>1865</v>
      </c>
      <c r="G1034" s="239" t="s">
        <v>227</v>
      </c>
      <c r="H1034" s="240">
        <v>1</v>
      </c>
      <c r="I1034" s="241"/>
      <c r="J1034" s="242">
        <f>ROUND(I1034*H1034,2)</f>
        <v>0</v>
      </c>
      <c r="K1034" s="238" t="s">
        <v>124</v>
      </c>
      <c r="L1034" s="243"/>
      <c r="M1034" s="244" t="s">
        <v>19</v>
      </c>
      <c r="N1034" s="245" t="s">
        <v>44</v>
      </c>
      <c r="O1034" s="85"/>
      <c r="P1034" s="214">
        <f>O1034*H1034</f>
        <v>0</v>
      </c>
      <c r="Q1034" s="214">
        <v>0.0027000000000000001</v>
      </c>
      <c r="R1034" s="214">
        <f>Q1034*H1034</f>
        <v>0.0027000000000000001</v>
      </c>
      <c r="S1034" s="214">
        <v>0</v>
      </c>
      <c r="T1034" s="215">
        <f>S1034*H1034</f>
        <v>0</v>
      </c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R1034" s="216" t="s">
        <v>136</v>
      </c>
      <c r="AT1034" s="216" t="s">
        <v>133</v>
      </c>
      <c r="AU1034" s="216" t="s">
        <v>83</v>
      </c>
      <c r="AY1034" s="18" t="s">
        <v>117</v>
      </c>
      <c r="BE1034" s="217">
        <f>IF(N1034="základní",J1034,0)</f>
        <v>0</v>
      </c>
      <c r="BF1034" s="217">
        <f>IF(N1034="snížená",J1034,0)</f>
        <v>0</v>
      </c>
      <c r="BG1034" s="217">
        <f>IF(N1034="zákl. přenesená",J1034,0)</f>
        <v>0</v>
      </c>
      <c r="BH1034" s="217">
        <f>IF(N1034="sníž. přenesená",J1034,0)</f>
        <v>0</v>
      </c>
      <c r="BI1034" s="217">
        <f>IF(N1034="nulová",J1034,0)</f>
        <v>0</v>
      </c>
      <c r="BJ1034" s="18" t="s">
        <v>81</v>
      </c>
      <c r="BK1034" s="217">
        <f>ROUND(I1034*H1034,2)</f>
        <v>0</v>
      </c>
      <c r="BL1034" s="18" t="s">
        <v>125</v>
      </c>
      <c r="BM1034" s="216" t="s">
        <v>1866</v>
      </c>
    </row>
    <row r="1035" s="2" customFormat="1">
      <c r="A1035" s="39"/>
      <c r="B1035" s="40"/>
      <c r="C1035" s="41"/>
      <c r="D1035" s="218" t="s">
        <v>127</v>
      </c>
      <c r="E1035" s="41"/>
      <c r="F1035" s="219" t="s">
        <v>1865</v>
      </c>
      <c r="G1035" s="41"/>
      <c r="H1035" s="41"/>
      <c r="I1035" s="220"/>
      <c r="J1035" s="41"/>
      <c r="K1035" s="41"/>
      <c r="L1035" s="45"/>
      <c r="M1035" s="221"/>
      <c r="N1035" s="222"/>
      <c r="O1035" s="85"/>
      <c r="P1035" s="85"/>
      <c r="Q1035" s="85"/>
      <c r="R1035" s="85"/>
      <c r="S1035" s="85"/>
      <c r="T1035" s="86"/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T1035" s="18" t="s">
        <v>127</v>
      </c>
      <c r="AU1035" s="18" t="s">
        <v>83</v>
      </c>
    </row>
    <row r="1036" s="2" customFormat="1" ht="24.15" customHeight="1">
      <c r="A1036" s="39"/>
      <c r="B1036" s="40"/>
      <c r="C1036" s="205" t="s">
        <v>1867</v>
      </c>
      <c r="D1036" s="205" t="s">
        <v>120</v>
      </c>
      <c r="E1036" s="206" t="s">
        <v>1868</v>
      </c>
      <c r="F1036" s="207" t="s">
        <v>1869</v>
      </c>
      <c r="G1036" s="208" t="s">
        <v>227</v>
      </c>
      <c r="H1036" s="209">
        <v>1</v>
      </c>
      <c r="I1036" s="210"/>
      <c r="J1036" s="211">
        <f>ROUND(I1036*H1036,2)</f>
        <v>0</v>
      </c>
      <c r="K1036" s="207" t="s">
        <v>124</v>
      </c>
      <c r="L1036" s="45"/>
      <c r="M1036" s="212" t="s">
        <v>19</v>
      </c>
      <c r="N1036" s="213" t="s">
        <v>44</v>
      </c>
      <c r="O1036" s="85"/>
      <c r="P1036" s="214">
        <f>O1036*H1036</f>
        <v>0</v>
      </c>
      <c r="Q1036" s="214">
        <v>0</v>
      </c>
      <c r="R1036" s="214">
        <f>Q1036*H1036</f>
        <v>0</v>
      </c>
      <c r="S1036" s="214">
        <v>0</v>
      </c>
      <c r="T1036" s="215">
        <f>S1036*H1036</f>
        <v>0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216" t="s">
        <v>125</v>
      </c>
      <c r="AT1036" s="216" t="s">
        <v>120</v>
      </c>
      <c r="AU1036" s="216" t="s">
        <v>83</v>
      </c>
      <c r="AY1036" s="18" t="s">
        <v>117</v>
      </c>
      <c r="BE1036" s="217">
        <f>IF(N1036="základní",J1036,0)</f>
        <v>0</v>
      </c>
      <c r="BF1036" s="217">
        <f>IF(N1036="snížená",J1036,0)</f>
        <v>0</v>
      </c>
      <c r="BG1036" s="217">
        <f>IF(N1036="zákl. přenesená",J1036,0)</f>
        <v>0</v>
      </c>
      <c r="BH1036" s="217">
        <f>IF(N1036="sníž. přenesená",J1036,0)</f>
        <v>0</v>
      </c>
      <c r="BI1036" s="217">
        <f>IF(N1036="nulová",J1036,0)</f>
        <v>0</v>
      </c>
      <c r="BJ1036" s="18" t="s">
        <v>81</v>
      </c>
      <c r="BK1036" s="217">
        <f>ROUND(I1036*H1036,2)</f>
        <v>0</v>
      </c>
      <c r="BL1036" s="18" t="s">
        <v>125</v>
      </c>
      <c r="BM1036" s="216" t="s">
        <v>1870</v>
      </c>
    </row>
    <row r="1037" s="2" customFormat="1">
      <c r="A1037" s="39"/>
      <c r="B1037" s="40"/>
      <c r="C1037" s="41"/>
      <c r="D1037" s="218" t="s">
        <v>127</v>
      </c>
      <c r="E1037" s="41"/>
      <c r="F1037" s="219" t="s">
        <v>1871</v>
      </c>
      <c r="G1037" s="41"/>
      <c r="H1037" s="41"/>
      <c r="I1037" s="220"/>
      <c r="J1037" s="41"/>
      <c r="K1037" s="41"/>
      <c r="L1037" s="45"/>
      <c r="M1037" s="221"/>
      <c r="N1037" s="222"/>
      <c r="O1037" s="85"/>
      <c r="P1037" s="85"/>
      <c r="Q1037" s="85"/>
      <c r="R1037" s="85"/>
      <c r="S1037" s="85"/>
      <c r="T1037" s="86"/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T1037" s="18" t="s">
        <v>127</v>
      </c>
      <c r="AU1037" s="18" t="s">
        <v>83</v>
      </c>
    </row>
    <row r="1038" s="2" customFormat="1">
      <c r="A1038" s="39"/>
      <c r="B1038" s="40"/>
      <c r="C1038" s="41"/>
      <c r="D1038" s="223" t="s">
        <v>129</v>
      </c>
      <c r="E1038" s="41"/>
      <c r="F1038" s="224" t="s">
        <v>1872</v>
      </c>
      <c r="G1038" s="41"/>
      <c r="H1038" s="41"/>
      <c r="I1038" s="220"/>
      <c r="J1038" s="41"/>
      <c r="K1038" s="41"/>
      <c r="L1038" s="45"/>
      <c r="M1038" s="221"/>
      <c r="N1038" s="222"/>
      <c r="O1038" s="85"/>
      <c r="P1038" s="85"/>
      <c r="Q1038" s="85"/>
      <c r="R1038" s="85"/>
      <c r="S1038" s="85"/>
      <c r="T1038" s="86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T1038" s="18" t="s">
        <v>129</v>
      </c>
      <c r="AU1038" s="18" t="s">
        <v>83</v>
      </c>
    </row>
    <row r="1039" s="2" customFormat="1" ht="24.15" customHeight="1">
      <c r="A1039" s="39"/>
      <c r="B1039" s="40"/>
      <c r="C1039" s="236" t="s">
        <v>1873</v>
      </c>
      <c r="D1039" s="236" t="s">
        <v>133</v>
      </c>
      <c r="E1039" s="237" t="s">
        <v>1874</v>
      </c>
      <c r="F1039" s="238" t="s">
        <v>1875</v>
      </c>
      <c r="G1039" s="239" t="s">
        <v>227</v>
      </c>
      <c r="H1039" s="240">
        <v>1</v>
      </c>
      <c r="I1039" s="241"/>
      <c r="J1039" s="242">
        <f>ROUND(I1039*H1039,2)</f>
        <v>0</v>
      </c>
      <c r="K1039" s="238" t="s">
        <v>124</v>
      </c>
      <c r="L1039" s="243"/>
      <c r="M1039" s="244" t="s">
        <v>19</v>
      </c>
      <c r="N1039" s="245" t="s">
        <v>44</v>
      </c>
      <c r="O1039" s="85"/>
      <c r="P1039" s="214">
        <f>O1039*H1039</f>
        <v>0</v>
      </c>
      <c r="Q1039" s="214">
        <v>0.00050000000000000001</v>
      </c>
      <c r="R1039" s="214">
        <f>Q1039*H1039</f>
        <v>0.00050000000000000001</v>
      </c>
      <c r="S1039" s="214">
        <v>0</v>
      </c>
      <c r="T1039" s="215">
        <f>S1039*H1039</f>
        <v>0</v>
      </c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R1039" s="216" t="s">
        <v>136</v>
      </c>
      <c r="AT1039" s="216" t="s">
        <v>133</v>
      </c>
      <c r="AU1039" s="216" t="s">
        <v>83</v>
      </c>
      <c r="AY1039" s="18" t="s">
        <v>117</v>
      </c>
      <c r="BE1039" s="217">
        <f>IF(N1039="základní",J1039,0)</f>
        <v>0</v>
      </c>
      <c r="BF1039" s="217">
        <f>IF(N1039="snížená",J1039,0)</f>
        <v>0</v>
      </c>
      <c r="BG1039" s="217">
        <f>IF(N1039="zákl. přenesená",J1039,0)</f>
        <v>0</v>
      </c>
      <c r="BH1039" s="217">
        <f>IF(N1039="sníž. přenesená",J1039,0)</f>
        <v>0</v>
      </c>
      <c r="BI1039" s="217">
        <f>IF(N1039="nulová",J1039,0)</f>
        <v>0</v>
      </c>
      <c r="BJ1039" s="18" t="s">
        <v>81</v>
      </c>
      <c r="BK1039" s="217">
        <f>ROUND(I1039*H1039,2)</f>
        <v>0</v>
      </c>
      <c r="BL1039" s="18" t="s">
        <v>125</v>
      </c>
      <c r="BM1039" s="216" t="s">
        <v>1876</v>
      </c>
    </row>
    <row r="1040" s="2" customFormat="1">
      <c r="A1040" s="39"/>
      <c r="B1040" s="40"/>
      <c r="C1040" s="41"/>
      <c r="D1040" s="218" t="s">
        <v>127</v>
      </c>
      <c r="E1040" s="41"/>
      <c r="F1040" s="219" t="s">
        <v>1875</v>
      </c>
      <c r="G1040" s="41"/>
      <c r="H1040" s="41"/>
      <c r="I1040" s="220"/>
      <c r="J1040" s="41"/>
      <c r="K1040" s="41"/>
      <c r="L1040" s="45"/>
      <c r="M1040" s="221"/>
      <c r="N1040" s="222"/>
      <c r="O1040" s="85"/>
      <c r="P1040" s="85"/>
      <c r="Q1040" s="85"/>
      <c r="R1040" s="85"/>
      <c r="S1040" s="85"/>
      <c r="T1040" s="86"/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T1040" s="18" t="s">
        <v>127</v>
      </c>
      <c r="AU1040" s="18" t="s">
        <v>83</v>
      </c>
    </row>
    <row r="1041" s="2" customFormat="1" ht="24.15" customHeight="1">
      <c r="A1041" s="39"/>
      <c r="B1041" s="40"/>
      <c r="C1041" s="205" t="s">
        <v>1877</v>
      </c>
      <c r="D1041" s="205" t="s">
        <v>120</v>
      </c>
      <c r="E1041" s="206" t="s">
        <v>1878</v>
      </c>
      <c r="F1041" s="207" t="s">
        <v>1879</v>
      </c>
      <c r="G1041" s="208" t="s">
        <v>227</v>
      </c>
      <c r="H1041" s="209">
        <v>9</v>
      </c>
      <c r="I1041" s="210"/>
      <c r="J1041" s="211">
        <f>ROUND(I1041*H1041,2)</f>
        <v>0</v>
      </c>
      <c r="K1041" s="207" t="s">
        <v>124</v>
      </c>
      <c r="L1041" s="45"/>
      <c r="M1041" s="212" t="s">
        <v>19</v>
      </c>
      <c r="N1041" s="213" t="s">
        <v>44</v>
      </c>
      <c r="O1041" s="85"/>
      <c r="P1041" s="214">
        <f>O1041*H1041</f>
        <v>0</v>
      </c>
      <c r="Q1041" s="214">
        <v>0</v>
      </c>
      <c r="R1041" s="214">
        <f>Q1041*H1041</f>
        <v>0</v>
      </c>
      <c r="S1041" s="214">
        <v>0</v>
      </c>
      <c r="T1041" s="215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16" t="s">
        <v>125</v>
      </c>
      <c r="AT1041" s="216" t="s">
        <v>120</v>
      </c>
      <c r="AU1041" s="216" t="s">
        <v>83</v>
      </c>
      <c r="AY1041" s="18" t="s">
        <v>117</v>
      </c>
      <c r="BE1041" s="217">
        <f>IF(N1041="základní",J1041,0)</f>
        <v>0</v>
      </c>
      <c r="BF1041" s="217">
        <f>IF(N1041="snížená",J1041,0)</f>
        <v>0</v>
      </c>
      <c r="BG1041" s="217">
        <f>IF(N1041="zákl. přenesená",J1041,0)</f>
        <v>0</v>
      </c>
      <c r="BH1041" s="217">
        <f>IF(N1041="sníž. přenesená",J1041,0)</f>
        <v>0</v>
      </c>
      <c r="BI1041" s="217">
        <f>IF(N1041="nulová",J1041,0)</f>
        <v>0</v>
      </c>
      <c r="BJ1041" s="18" t="s">
        <v>81</v>
      </c>
      <c r="BK1041" s="217">
        <f>ROUND(I1041*H1041,2)</f>
        <v>0</v>
      </c>
      <c r="BL1041" s="18" t="s">
        <v>125</v>
      </c>
      <c r="BM1041" s="216" t="s">
        <v>1880</v>
      </c>
    </row>
    <row r="1042" s="2" customFormat="1">
      <c r="A1042" s="39"/>
      <c r="B1042" s="40"/>
      <c r="C1042" s="41"/>
      <c r="D1042" s="218" t="s">
        <v>127</v>
      </c>
      <c r="E1042" s="41"/>
      <c r="F1042" s="219" t="s">
        <v>1881</v>
      </c>
      <c r="G1042" s="41"/>
      <c r="H1042" s="41"/>
      <c r="I1042" s="220"/>
      <c r="J1042" s="41"/>
      <c r="K1042" s="41"/>
      <c r="L1042" s="45"/>
      <c r="M1042" s="221"/>
      <c r="N1042" s="222"/>
      <c r="O1042" s="85"/>
      <c r="P1042" s="85"/>
      <c r="Q1042" s="85"/>
      <c r="R1042" s="85"/>
      <c r="S1042" s="85"/>
      <c r="T1042" s="86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18" t="s">
        <v>127</v>
      </c>
      <c r="AU1042" s="18" t="s">
        <v>83</v>
      </c>
    </row>
    <row r="1043" s="2" customFormat="1">
      <c r="A1043" s="39"/>
      <c r="B1043" s="40"/>
      <c r="C1043" s="41"/>
      <c r="D1043" s="223" t="s">
        <v>129</v>
      </c>
      <c r="E1043" s="41"/>
      <c r="F1043" s="224" t="s">
        <v>1882</v>
      </c>
      <c r="G1043" s="41"/>
      <c r="H1043" s="41"/>
      <c r="I1043" s="220"/>
      <c r="J1043" s="41"/>
      <c r="K1043" s="41"/>
      <c r="L1043" s="45"/>
      <c r="M1043" s="221"/>
      <c r="N1043" s="222"/>
      <c r="O1043" s="85"/>
      <c r="P1043" s="85"/>
      <c r="Q1043" s="85"/>
      <c r="R1043" s="85"/>
      <c r="S1043" s="85"/>
      <c r="T1043" s="86"/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T1043" s="18" t="s">
        <v>129</v>
      </c>
      <c r="AU1043" s="18" t="s">
        <v>83</v>
      </c>
    </row>
    <row r="1044" s="2" customFormat="1" ht="24.15" customHeight="1">
      <c r="A1044" s="39"/>
      <c r="B1044" s="40"/>
      <c r="C1044" s="236" t="s">
        <v>1883</v>
      </c>
      <c r="D1044" s="236" t="s">
        <v>133</v>
      </c>
      <c r="E1044" s="237" t="s">
        <v>1884</v>
      </c>
      <c r="F1044" s="238" t="s">
        <v>1885</v>
      </c>
      <c r="G1044" s="239" t="s">
        <v>227</v>
      </c>
      <c r="H1044" s="240">
        <v>9</v>
      </c>
      <c r="I1044" s="241"/>
      <c r="J1044" s="242">
        <f>ROUND(I1044*H1044,2)</f>
        <v>0</v>
      </c>
      <c r="K1044" s="238" t="s">
        <v>124</v>
      </c>
      <c r="L1044" s="243"/>
      <c r="M1044" s="244" t="s">
        <v>19</v>
      </c>
      <c r="N1044" s="245" t="s">
        <v>44</v>
      </c>
      <c r="O1044" s="85"/>
      <c r="P1044" s="214">
        <f>O1044*H1044</f>
        <v>0</v>
      </c>
      <c r="Q1044" s="214">
        <v>0.00020000000000000001</v>
      </c>
      <c r="R1044" s="214">
        <f>Q1044*H1044</f>
        <v>0.0018000000000000002</v>
      </c>
      <c r="S1044" s="214">
        <v>0</v>
      </c>
      <c r="T1044" s="215">
        <f>S1044*H1044</f>
        <v>0</v>
      </c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R1044" s="216" t="s">
        <v>136</v>
      </c>
      <c r="AT1044" s="216" t="s">
        <v>133</v>
      </c>
      <c r="AU1044" s="216" t="s">
        <v>83</v>
      </c>
      <c r="AY1044" s="18" t="s">
        <v>117</v>
      </c>
      <c r="BE1044" s="217">
        <f>IF(N1044="základní",J1044,0)</f>
        <v>0</v>
      </c>
      <c r="BF1044" s="217">
        <f>IF(N1044="snížená",J1044,0)</f>
        <v>0</v>
      </c>
      <c r="BG1044" s="217">
        <f>IF(N1044="zákl. přenesená",J1044,0)</f>
        <v>0</v>
      </c>
      <c r="BH1044" s="217">
        <f>IF(N1044="sníž. přenesená",J1044,0)</f>
        <v>0</v>
      </c>
      <c r="BI1044" s="217">
        <f>IF(N1044="nulová",J1044,0)</f>
        <v>0</v>
      </c>
      <c r="BJ1044" s="18" t="s">
        <v>81</v>
      </c>
      <c r="BK1044" s="217">
        <f>ROUND(I1044*H1044,2)</f>
        <v>0</v>
      </c>
      <c r="BL1044" s="18" t="s">
        <v>125</v>
      </c>
      <c r="BM1044" s="216" t="s">
        <v>1886</v>
      </c>
    </row>
    <row r="1045" s="2" customFormat="1">
      <c r="A1045" s="39"/>
      <c r="B1045" s="40"/>
      <c r="C1045" s="41"/>
      <c r="D1045" s="218" t="s">
        <v>127</v>
      </c>
      <c r="E1045" s="41"/>
      <c r="F1045" s="219" t="s">
        <v>1885</v>
      </c>
      <c r="G1045" s="41"/>
      <c r="H1045" s="41"/>
      <c r="I1045" s="220"/>
      <c r="J1045" s="41"/>
      <c r="K1045" s="41"/>
      <c r="L1045" s="45"/>
      <c r="M1045" s="221"/>
      <c r="N1045" s="222"/>
      <c r="O1045" s="85"/>
      <c r="P1045" s="85"/>
      <c r="Q1045" s="85"/>
      <c r="R1045" s="85"/>
      <c r="S1045" s="85"/>
      <c r="T1045" s="86"/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T1045" s="18" t="s">
        <v>127</v>
      </c>
      <c r="AU1045" s="18" t="s">
        <v>83</v>
      </c>
    </row>
    <row r="1046" s="2" customFormat="1" ht="37.8" customHeight="1">
      <c r="A1046" s="39"/>
      <c r="B1046" s="40"/>
      <c r="C1046" s="205" t="s">
        <v>1887</v>
      </c>
      <c r="D1046" s="205" t="s">
        <v>120</v>
      </c>
      <c r="E1046" s="206" t="s">
        <v>1888</v>
      </c>
      <c r="F1046" s="207" t="s">
        <v>1889</v>
      </c>
      <c r="G1046" s="208" t="s">
        <v>215</v>
      </c>
      <c r="H1046" s="209">
        <v>7</v>
      </c>
      <c r="I1046" s="210"/>
      <c r="J1046" s="211">
        <f>ROUND(I1046*H1046,2)</f>
        <v>0</v>
      </c>
      <c r="K1046" s="207" t="s">
        <v>124</v>
      </c>
      <c r="L1046" s="45"/>
      <c r="M1046" s="212" t="s">
        <v>19</v>
      </c>
      <c r="N1046" s="213" t="s">
        <v>44</v>
      </c>
      <c r="O1046" s="85"/>
      <c r="P1046" s="214">
        <f>O1046*H1046</f>
        <v>0</v>
      </c>
      <c r="Q1046" s="214">
        <v>0.00167</v>
      </c>
      <c r="R1046" s="214">
        <f>Q1046*H1046</f>
        <v>0.011690000000000001</v>
      </c>
      <c r="S1046" s="214">
        <v>0</v>
      </c>
      <c r="T1046" s="215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16" t="s">
        <v>125</v>
      </c>
      <c r="AT1046" s="216" t="s">
        <v>120</v>
      </c>
      <c r="AU1046" s="216" t="s">
        <v>83</v>
      </c>
      <c r="AY1046" s="18" t="s">
        <v>117</v>
      </c>
      <c r="BE1046" s="217">
        <f>IF(N1046="základní",J1046,0)</f>
        <v>0</v>
      </c>
      <c r="BF1046" s="217">
        <f>IF(N1046="snížená",J1046,0)</f>
        <v>0</v>
      </c>
      <c r="BG1046" s="217">
        <f>IF(N1046="zákl. přenesená",J1046,0)</f>
        <v>0</v>
      </c>
      <c r="BH1046" s="217">
        <f>IF(N1046="sníž. přenesená",J1046,0)</f>
        <v>0</v>
      </c>
      <c r="BI1046" s="217">
        <f>IF(N1046="nulová",J1046,0)</f>
        <v>0</v>
      </c>
      <c r="BJ1046" s="18" t="s">
        <v>81</v>
      </c>
      <c r="BK1046" s="217">
        <f>ROUND(I1046*H1046,2)</f>
        <v>0</v>
      </c>
      <c r="BL1046" s="18" t="s">
        <v>125</v>
      </c>
      <c r="BM1046" s="216" t="s">
        <v>1890</v>
      </c>
    </row>
    <row r="1047" s="2" customFormat="1">
      <c r="A1047" s="39"/>
      <c r="B1047" s="40"/>
      <c r="C1047" s="41"/>
      <c r="D1047" s="218" t="s">
        <v>127</v>
      </c>
      <c r="E1047" s="41"/>
      <c r="F1047" s="219" t="s">
        <v>1891</v>
      </c>
      <c r="G1047" s="41"/>
      <c r="H1047" s="41"/>
      <c r="I1047" s="220"/>
      <c r="J1047" s="41"/>
      <c r="K1047" s="41"/>
      <c r="L1047" s="45"/>
      <c r="M1047" s="221"/>
      <c r="N1047" s="222"/>
      <c r="O1047" s="85"/>
      <c r="P1047" s="85"/>
      <c r="Q1047" s="85"/>
      <c r="R1047" s="85"/>
      <c r="S1047" s="85"/>
      <c r="T1047" s="86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18" t="s">
        <v>127</v>
      </c>
      <c r="AU1047" s="18" t="s">
        <v>83</v>
      </c>
    </row>
    <row r="1048" s="2" customFormat="1">
      <c r="A1048" s="39"/>
      <c r="B1048" s="40"/>
      <c r="C1048" s="41"/>
      <c r="D1048" s="223" t="s">
        <v>129</v>
      </c>
      <c r="E1048" s="41"/>
      <c r="F1048" s="224" t="s">
        <v>1892</v>
      </c>
      <c r="G1048" s="41"/>
      <c r="H1048" s="41"/>
      <c r="I1048" s="220"/>
      <c r="J1048" s="41"/>
      <c r="K1048" s="41"/>
      <c r="L1048" s="45"/>
      <c r="M1048" s="221"/>
      <c r="N1048" s="222"/>
      <c r="O1048" s="85"/>
      <c r="P1048" s="85"/>
      <c r="Q1048" s="85"/>
      <c r="R1048" s="85"/>
      <c r="S1048" s="85"/>
      <c r="T1048" s="86"/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T1048" s="18" t="s">
        <v>129</v>
      </c>
      <c r="AU1048" s="18" t="s">
        <v>83</v>
      </c>
    </row>
    <row r="1049" s="13" customFormat="1">
      <c r="A1049" s="13"/>
      <c r="B1049" s="225"/>
      <c r="C1049" s="226"/>
      <c r="D1049" s="218" t="s">
        <v>131</v>
      </c>
      <c r="E1049" s="227" t="s">
        <v>19</v>
      </c>
      <c r="F1049" s="228" t="s">
        <v>1893</v>
      </c>
      <c r="G1049" s="226"/>
      <c r="H1049" s="229">
        <v>7</v>
      </c>
      <c r="I1049" s="230"/>
      <c r="J1049" s="226"/>
      <c r="K1049" s="226"/>
      <c r="L1049" s="231"/>
      <c r="M1049" s="232"/>
      <c r="N1049" s="233"/>
      <c r="O1049" s="233"/>
      <c r="P1049" s="233"/>
      <c r="Q1049" s="233"/>
      <c r="R1049" s="233"/>
      <c r="S1049" s="233"/>
      <c r="T1049" s="234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5" t="s">
        <v>131</v>
      </c>
      <c r="AU1049" s="235" t="s">
        <v>83</v>
      </c>
      <c r="AV1049" s="13" t="s">
        <v>83</v>
      </c>
      <c r="AW1049" s="13" t="s">
        <v>35</v>
      </c>
      <c r="AX1049" s="13" t="s">
        <v>81</v>
      </c>
      <c r="AY1049" s="235" t="s">
        <v>117</v>
      </c>
    </row>
    <row r="1050" s="2" customFormat="1" ht="37.8" customHeight="1">
      <c r="A1050" s="39"/>
      <c r="B1050" s="40"/>
      <c r="C1050" s="205" t="s">
        <v>1894</v>
      </c>
      <c r="D1050" s="205" t="s">
        <v>120</v>
      </c>
      <c r="E1050" s="206" t="s">
        <v>1895</v>
      </c>
      <c r="F1050" s="207" t="s">
        <v>1896</v>
      </c>
      <c r="G1050" s="208" t="s">
        <v>215</v>
      </c>
      <c r="H1050" s="209">
        <v>7.2000000000000002</v>
      </c>
      <c r="I1050" s="210"/>
      <c r="J1050" s="211">
        <f>ROUND(I1050*H1050,2)</f>
        <v>0</v>
      </c>
      <c r="K1050" s="207" t="s">
        <v>124</v>
      </c>
      <c r="L1050" s="45"/>
      <c r="M1050" s="212" t="s">
        <v>19</v>
      </c>
      <c r="N1050" s="213" t="s">
        <v>44</v>
      </c>
      <c r="O1050" s="85"/>
      <c r="P1050" s="214">
        <f>O1050*H1050</f>
        <v>0</v>
      </c>
      <c r="Q1050" s="214">
        <v>0.0034399999999999999</v>
      </c>
      <c r="R1050" s="214">
        <f>Q1050*H1050</f>
        <v>0.024767999999999998</v>
      </c>
      <c r="S1050" s="214">
        <v>0</v>
      </c>
      <c r="T1050" s="215">
        <f>S1050*H1050</f>
        <v>0</v>
      </c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R1050" s="216" t="s">
        <v>125</v>
      </c>
      <c r="AT1050" s="216" t="s">
        <v>120</v>
      </c>
      <c r="AU1050" s="216" t="s">
        <v>83</v>
      </c>
      <c r="AY1050" s="18" t="s">
        <v>117</v>
      </c>
      <c r="BE1050" s="217">
        <f>IF(N1050="základní",J1050,0)</f>
        <v>0</v>
      </c>
      <c r="BF1050" s="217">
        <f>IF(N1050="snížená",J1050,0)</f>
        <v>0</v>
      </c>
      <c r="BG1050" s="217">
        <f>IF(N1050="zákl. přenesená",J1050,0)</f>
        <v>0</v>
      </c>
      <c r="BH1050" s="217">
        <f>IF(N1050="sníž. přenesená",J1050,0)</f>
        <v>0</v>
      </c>
      <c r="BI1050" s="217">
        <f>IF(N1050="nulová",J1050,0)</f>
        <v>0</v>
      </c>
      <c r="BJ1050" s="18" t="s">
        <v>81</v>
      </c>
      <c r="BK1050" s="217">
        <f>ROUND(I1050*H1050,2)</f>
        <v>0</v>
      </c>
      <c r="BL1050" s="18" t="s">
        <v>125</v>
      </c>
      <c r="BM1050" s="216" t="s">
        <v>1897</v>
      </c>
    </row>
    <row r="1051" s="2" customFormat="1">
      <c r="A1051" s="39"/>
      <c r="B1051" s="40"/>
      <c r="C1051" s="41"/>
      <c r="D1051" s="218" t="s">
        <v>127</v>
      </c>
      <c r="E1051" s="41"/>
      <c r="F1051" s="219" t="s">
        <v>1898</v>
      </c>
      <c r="G1051" s="41"/>
      <c r="H1051" s="41"/>
      <c r="I1051" s="220"/>
      <c r="J1051" s="41"/>
      <c r="K1051" s="41"/>
      <c r="L1051" s="45"/>
      <c r="M1051" s="221"/>
      <c r="N1051" s="222"/>
      <c r="O1051" s="85"/>
      <c r="P1051" s="85"/>
      <c r="Q1051" s="85"/>
      <c r="R1051" s="85"/>
      <c r="S1051" s="85"/>
      <c r="T1051" s="86"/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T1051" s="18" t="s">
        <v>127</v>
      </c>
      <c r="AU1051" s="18" t="s">
        <v>83</v>
      </c>
    </row>
    <row r="1052" s="2" customFormat="1">
      <c r="A1052" s="39"/>
      <c r="B1052" s="40"/>
      <c r="C1052" s="41"/>
      <c r="D1052" s="223" t="s">
        <v>129</v>
      </c>
      <c r="E1052" s="41"/>
      <c r="F1052" s="224" t="s">
        <v>1899</v>
      </c>
      <c r="G1052" s="41"/>
      <c r="H1052" s="41"/>
      <c r="I1052" s="220"/>
      <c r="J1052" s="41"/>
      <c r="K1052" s="41"/>
      <c r="L1052" s="45"/>
      <c r="M1052" s="221"/>
      <c r="N1052" s="222"/>
      <c r="O1052" s="85"/>
      <c r="P1052" s="85"/>
      <c r="Q1052" s="85"/>
      <c r="R1052" s="85"/>
      <c r="S1052" s="85"/>
      <c r="T1052" s="86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T1052" s="18" t="s">
        <v>129</v>
      </c>
      <c r="AU1052" s="18" t="s">
        <v>83</v>
      </c>
    </row>
    <row r="1053" s="13" customFormat="1">
      <c r="A1053" s="13"/>
      <c r="B1053" s="225"/>
      <c r="C1053" s="226"/>
      <c r="D1053" s="218" t="s">
        <v>131</v>
      </c>
      <c r="E1053" s="227" t="s">
        <v>19</v>
      </c>
      <c r="F1053" s="228" t="s">
        <v>1900</v>
      </c>
      <c r="G1053" s="226"/>
      <c r="H1053" s="229">
        <v>4.9000000000000004</v>
      </c>
      <c r="I1053" s="230"/>
      <c r="J1053" s="226"/>
      <c r="K1053" s="226"/>
      <c r="L1053" s="231"/>
      <c r="M1053" s="232"/>
      <c r="N1053" s="233"/>
      <c r="O1053" s="233"/>
      <c r="P1053" s="233"/>
      <c r="Q1053" s="233"/>
      <c r="R1053" s="233"/>
      <c r="S1053" s="233"/>
      <c r="T1053" s="234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5" t="s">
        <v>131</v>
      </c>
      <c r="AU1053" s="235" t="s">
        <v>83</v>
      </c>
      <c r="AV1053" s="13" t="s">
        <v>83</v>
      </c>
      <c r="AW1053" s="13" t="s">
        <v>35</v>
      </c>
      <c r="AX1053" s="13" t="s">
        <v>73</v>
      </c>
      <c r="AY1053" s="235" t="s">
        <v>117</v>
      </c>
    </row>
    <row r="1054" s="13" customFormat="1">
      <c r="A1054" s="13"/>
      <c r="B1054" s="225"/>
      <c r="C1054" s="226"/>
      <c r="D1054" s="218" t="s">
        <v>131</v>
      </c>
      <c r="E1054" s="227" t="s">
        <v>19</v>
      </c>
      <c r="F1054" s="228" t="s">
        <v>1901</v>
      </c>
      <c r="G1054" s="226"/>
      <c r="H1054" s="229">
        <v>2.2999999999999998</v>
      </c>
      <c r="I1054" s="230"/>
      <c r="J1054" s="226"/>
      <c r="K1054" s="226"/>
      <c r="L1054" s="231"/>
      <c r="M1054" s="232"/>
      <c r="N1054" s="233"/>
      <c r="O1054" s="233"/>
      <c r="P1054" s="233"/>
      <c r="Q1054" s="233"/>
      <c r="R1054" s="233"/>
      <c r="S1054" s="233"/>
      <c r="T1054" s="234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5" t="s">
        <v>131</v>
      </c>
      <c r="AU1054" s="235" t="s">
        <v>83</v>
      </c>
      <c r="AV1054" s="13" t="s">
        <v>83</v>
      </c>
      <c r="AW1054" s="13" t="s">
        <v>35</v>
      </c>
      <c r="AX1054" s="13" t="s">
        <v>73</v>
      </c>
      <c r="AY1054" s="235" t="s">
        <v>117</v>
      </c>
    </row>
    <row r="1055" s="14" customFormat="1">
      <c r="A1055" s="14"/>
      <c r="B1055" s="246"/>
      <c r="C1055" s="247"/>
      <c r="D1055" s="218" t="s">
        <v>131</v>
      </c>
      <c r="E1055" s="248" t="s">
        <v>19</v>
      </c>
      <c r="F1055" s="249" t="s">
        <v>356</v>
      </c>
      <c r="G1055" s="247"/>
      <c r="H1055" s="250">
        <v>7.2000000000000002</v>
      </c>
      <c r="I1055" s="251"/>
      <c r="J1055" s="247"/>
      <c r="K1055" s="247"/>
      <c r="L1055" s="252"/>
      <c r="M1055" s="253"/>
      <c r="N1055" s="254"/>
      <c r="O1055" s="254"/>
      <c r="P1055" s="254"/>
      <c r="Q1055" s="254"/>
      <c r="R1055" s="254"/>
      <c r="S1055" s="254"/>
      <c r="T1055" s="255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56" t="s">
        <v>131</v>
      </c>
      <c r="AU1055" s="256" t="s">
        <v>83</v>
      </c>
      <c r="AV1055" s="14" t="s">
        <v>143</v>
      </c>
      <c r="AW1055" s="14" t="s">
        <v>35</v>
      </c>
      <c r="AX1055" s="14" t="s">
        <v>81</v>
      </c>
      <c r="AY1055" s="256" t="s">
        <v>117</v>
      </c>
    </row>
    <row r="1056" s="2" customFormat="1" ht="24.15" customHeight="1">
      <c r="A1056" s="39"/>
      <c r="B1056" s="40"/>
      <c r="C1056" s="205" t="s">
        <v>1902</v>
      </c>
      <c r="D1056" s="205" t="s">
        <v>120</v>
      </c>
      <c r="E1056" s="206" t="s">
        <v>1903</v>
      </c>
      <c r="F1056" s="207" t="s">
        <v>1904</v>
      </c>
      <c r="G1056" s="208" t="s">
        <v>215</v>
      </c>
      <c r="H1056" s="209">
        <v>7</v>
      </c>
      <c r="I1056" s="210"/>
      <c r="J1056" s="211">
        <f>ROUND(I1056*H1056,2)</f>
        <v>0</v>
      </c>
      <c r="K1056" s="207" t="s">
        <v>124</v>
      </c>
      <c r="L1056" s="45"/>
      <c r="M1056" s="212" t="s">
        <v>19</v>
      </c>
      <c r="N1056" s="213" t="s">
        <v>44</v>
      </c>
      <c r="O1056" s="85"/>
      <c r="P1056" s="214">
        <f>O1056*H1056</f>
        <v>0</v>
      </c>
      <c r="Q1056" s="214">
        <v>0.00017000000000000001</v>
      </c>
      <c r="R1056" s="214">
        <f>Q1056*H1056</f>
        <v>0.0011900000000000001</v>
      </c>
      <c r="S1056" s="214">
        <v>0</v>
      </c>
      <c r="T1056" s="215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216" t="s">
        <v>125</v>
      </c>
      <c r="AT1056" s="216" t="s">
        <v>120</v>
      </c>
      <c r="AU1056" s="216" t="s">
        <v>83</v>
      </c>
      <c r="AY1056" s="18" t="s">
        <v>117</v>
      </c>
      <c r="BE1056" s="217">
        <f>IF(N1056="základní",J1056,0)</f>
        <v>0</v>
      </c>
      <c r="BF1056" s="217">
        <f>IF(N1056="snížená",J1056,0)</f>
        <v>0</v>
      </c>
      <c r="BG1056" s="217">
        <f>IF(N1056="zákl. přenesená",J1056,0)</f>
        <v>0</v>
      </c>
      <c r="BH1056" s="217">
        <f>IF(N1056="sníž. přenesená",J1056,0)</f>
        <v>0</v>
      </c>
      <c r="BI1056" s="217">
        <f>IF(N1056="nulová",J1056,0)</f>
        <v>0</v>
      </c>
      <c r="BJ1056" s="18" t="s">
        <v>81</v>
      </c>
      <c r="BK1056" s="217">
        <f>ROUND(I1056*H1056,2)</f>
        <v>0</v>
      </c>
      <c r="BL1056" s="18" t="s">
        <v>125</v>
      </c>
      <c r="BM1056" s="216" t="s">
        <v>1905</v>
      </c>
    </row>
    <row r="1057" s="2" customFormat="1">
      <c r="A1057" s="39"/>
      <c r="B1057" s="40"/>
      <c r="C1057" s="41"/>
      <c r="D1057" s="218" t="s">
        <v>127</v>
      </c>
      <c r="E1057" s="41"/>
      <c r="F1057" s="219" t="s">
        <v>1906</v>
      </c>
      <c r="G1057" s="41"/>
      <c r="H1057" s="41"/>
      <c r="I1057" s="220"/>
      <c r="J1057" s="41"/>
      <c r="K1057" s="41"/>
      <c r="L1057" s="45"/>
      <c r="M1057" s="221"/>
      <c r="N1057" s="222"/>
      <c r="O1057" s="85"/>
      <c r="P1057" s="85"/>
      <c r="Q1057" s="85"/>
      <c r="R1057" s="85"/>
      <c r="S1057" s="85"/>
      <c r="T1057" s="86"/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T1057" s="18" t="s">
        <v>127</v>
      </c>
      <c r="AU1057" s="18" t="s">
        <v>83</v>
      </c>
    </row>
    <row r="1058" s="2" customFormat="1">
      <c r="A1058" s="39"/>
      <c r="B1058" s="40"/>
      <c r="C1058" s="41"/>
      <c r="D1058" s="223" t="s">
        <v>129</v>
      </c>
      <c r="E1058" s="41"/>
      <c r="F1058" s="224" t="s">
        <v>1907</v>
      </c>
      <c r="G1058" s="41"/>
      <c r="H1058" s="41"/>
      <c r="I1058" s="220"/>
      <c r="J1058" s="41"/>
      <c r="K1058" s="41"/>
      <c r="L1058" s="45"/>
      <c r="M1058" s="221"/>
      <c r="N1058" s="222"/>
      <c r="O1058" s="85"/>
      <c r="P1058" s="85"/>
      <c r="Q1058" s="85"/>
      <c r="R1058" s="85"/>
      <c r="S1058" s="85"/>
      <c r="T1058" s="86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129</v>
      </c>
      <c r="AU1058" s="18" t="s">
        <v>83</v>
      </c>
    </row>
    <row r="1059" s="2" customFormat="1" ht="24.15" customHeight="1">
      <c r="A1059" s="39"/>
      <c r="B1059" s="40"/>
      <c r="C1059" s="205" t="s">
        <v>1908</v>
      </c>
      <c r="D1059" s="205" t="s">
        <v>120</v>
      </c>
      <c r="E1059" s="206" t="s">
        <v>1909</v>
      </c>
      <c r="F1059" s="207" t="s">
        <v>1910</v>
      </c>
      <c r="G1059" s="208" t="s">
        <v>215</v>
      </c>
      <c r="H1059" s="209">
        <v>7.2000000000000002</v>
      </c>
      <c r="I1059" s="210"/>
      <c r="J1059" s="211">
        <f>ROUND(I1059*H1059,2)</f>
        <v>0</v>
      </c>
      <c r="K1059" s="207" t="s">
        <v>124</v>
      </c>
      <c r="L1059" s="45"/>
      <c r="M1059" s="212" t="s">
        <v>19</v>
      </c>
      <c r="N1059" s="213" t="s">
        <v>44</v>
      </c>
      <c r="O1059" s="85"/>
      <c r="P1059" s="214">
        <f>O1059*H1059</f>
        <v>0</v>
      </c>
      <c r="Q1059" s="214">
        <v>0.00022000000000000001</v>
      </c>
      <c r="R1059" s="214">
        <f>Q1059*H1059</f>
        <v>0.0015840000000000001</v>
      </c>
      <c r="S1059" s="214">
        <v>0</v>
      </c>
      <c r="T1059" s="215">
        <f>S1059*H1059</f>
        <v>0</v>
      </c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R1059" s="216" t="s">
        <v>125</v>
      </c>
      <c r="AT1059" s="216" t="s">
        <v>120</v>
      </c>
      <c r="AU1059" s="216" t="s">
        <v>83</v>
      </c>
      <c r="AY1059" s="18" t="s">
        <v>117</v>
      </c>
      <c r="BE1059" s="217">
        <f>IF(N1059="základní",J1059,0)</f>
        <v>0</v>
      </c>
      <c r="BF1059" s="217">
        <f>IF(N1059="snížená",J1059,0)</f>
        <v>0</v>
      </c>
      <c r="BG1059" s="217">
        <f>IF(N1059="zákl. přenesená",J1059,0)</f>
        <v>0</v>
      </c>
      <c r="BH1059" s="217">
        <f>IF(N1059="sníž. přenesená",J1059,0)</f>
        <v>0</v>
      </c>
      <c r="BI1059" s="217">
        <f>IF(N1059="nulová",J1059,0)</f>
        <v>0</v>
      </c>
      <c r="BJ1059" s="18" t="s">
        <v>81</v>
      </c>
      <c r="BK1059" s="217">
        <f>ROUND(I1059*H1059,2)</f>
        <v>0</v>
      </c>
      <c r="BL1059" s="18" t="s">
        <v>125</v>
      </c>
      <c r="BM1059" s="216" t="s">
        <v>1911</v>
      </c>
    </row>
    <row r="1060" s="2" customFormat="1">
      <c r="A1060" s="39"/>
      <c r="B1060" s="40"/>
      <c r="C1060" s="41"/>
      <c r="D1060" s="218" t="s">
        <v>127</v>
      </c>
      <c r="E1060" s="41"/>
      <c r="F1060" s="219" t="s">
        <v>1912</v>
      </c>
      <c r="G1060" s="41"/>
      <c r="H1060" s="41"/>
      <c r="I1060" s="220"/>
      <c r="J1060" s="41"/>
      <c r="K1060" s="41"/>
      <c r="L1060" s="45"/>
      <c r="M1060" s="221"/>
      <c r="N1060" s="222"/>
      <c r="O1060" s="85"/>
      <c r="P1060" s="85"/>
      <c r="Q1060" s="85"/>
      <c r="R1060" s="85"/>
      <c r="S1060" s="85"/>
      <c r="T1060" s="86"/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T1060" s="18" t="s">
        <v>127</v>
      </c>
      <c r="AU1060" s="18" t="s">
        <v>83</v>
      </c>
    </row>
    <row r="1061" s="2" customFormat="1">
      <c r="A1061" s="39"/>
      <c r="B1061" s="40"/>
      <c r="C1061" s="41"/>
      <c r="D1061" s="223" t="s">
        <v>129</v>
      </c>
      <c r="E1061" s="41"/>
      <c r="F1061" s="224" t="s">
        <v>1913</v>
      </c>
      <c r="G1061" s="41"/>
      <c r="H1061" s="41"/>
      <c r="I1061" s="220"/>
      <c r="J1061" s="41"/>
      <c r="K1061" s="41"/>
      <c r="L1061" s="45"/>
      <c r="M1061" s="221"/>
      <c r="N1061" s="222"/>
      <c r="O1061" s="85"/>
      <c r="P1061" s="85"/>
      <c r="Q1061" s="85"/>
      <c r="R1061" s="85"/>
      <c r="S1061" s="85"/>
      <c r="T1061" s="86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129</v>
      </c>
      <c r="AU1061" s="18" t="s">
        <v>83</v>
      </c>
    </row>
    <row r="1062" s="2" customFormat="1" ht="24.15" customHeight="1">
      <c r="A1062" s="39"/>
      <c r="B1062" s="40"/>
      <c r="C1062" s="205" t="s">
        <v>1914</v>
      </c>
      <c r="D1062" s="205" t="s">
        <v>120</v>
      </c>
      <c r="E1062" s="206" t="s">
        <v>1915</v>
      </c>
      <c r="F1062" s="207" t="s">
        <v>1916</v>
      </c>
      <c r="G1062" s="208" t="s">
        <v>156</v>
      </c>
      <c r="H1062" s="209">
        <v>0.043999999999999997</v>
      </c>
      <c r="I1062" s="210"/>
      <c r="J1062" s="211">
        <f>ROUND(I1062*H1062,2)</f>
        <v>0</v>
      </c>
      <c r="K1062" s="207" t="s">
        <v>124</v>
      </c>
      <c r="L1062" s="45"/>
      <c r="M1062" s="212" t="s">
        <v>19</v>
      </c>
      <c r="N1062" s="213" t="s">
        <v>44</v>
      </c>
      <c r="O1062" s="85"/>
      <c r="P1062" s="214">
        <f>O1062*H1062</f>
        <v>0</v>
      </c>
      <c r="Q1062" s="214">
        <v>0</v>
      </c>
      <c r="R1062" s="214">
        <f>Q1062*H1062</f>
        <v>0</v>
      </c>
      <c r="S1062" s="214">
        <v>0</v>
      </c>
      <c r="T1062" s="215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16" t="s">
        <v>125</v>
      </c>
      <c r="AT1062" s="216" t="s">
        <v>120</v>
      </c>
      <c r="AU1062" s="216" t="s">
        <v>83</v>
      </c>
      <c r="AY1062" s="18" t="s">
        <v>117</v>
      </c>
      <c r="BE1062" s="217">
        <f>IF(N1062="základní",J1062,0)</f>
        <v>0</v>
      </c>
      <c r="BF1062" s="217">
        <f>IF(N1062="snížená",J1062,0)</f>
        <v>0</v>
      </c>
      <c r="BG1062" s="217">
        <f>IF(N1062="zákl. přenesená",J1062,0)</f>
        <v>0</v>
      </c>
      <c r="BH1062" s="217">
        <f>IF(N1062="sníž. přenesená",J1062,0)</f>
        <v>0</v>
      </c>
      <c r="BI1062" s="217">
        <f>IF(N1062="nulová",J1062,0)</f>
        <v>0</v>
      </c>
      <c r="BJ1062" s="18" t="s">
        <v>81</v>
      </c>
      <c r="BK1062" s="217">
        <f>ROUND(I1062*H1062,2)</f>
        <v>0</v>
      </c>
      <c r="BL1062" s="18" t="s">
        <v>125</v>
      </c>
      <c r="BM1062" s="216" t="s">
        <v>1917</v>
      </c>
    </row>
    <row r="1063" s="2" customFormat="1">
      <c r="A1063" s="39"/>
      <c r="B1063" s="40"/>
      <c r="C1063" s="41"/>
      <c r="D1063" s="218" t="s">
        <v>127</v>
      </c>
      <c r="E1063" s="41"/>
      <c r="F1063" s="219" t="s">
        <v>1918</v>
      </c>
      <c r="G1063" s="41"/>
      <c r="H1063" s="41"/>
      <c r="I1063" s="220"/>
      <c r="J1063" s="41"/>
      <c r="K1063" s="41"/>
      <c r="L1063" s="45"/>
      <c r="M1063" s="221"/>
      <c r="N1063" s="222"/>
      <c r="O1063" s="85"/>
      <c r="P1063" s="85"/>
      <c r="Q1063" s="85"/>
      <c r="R1063" s="85"/>
      <c r="S1063" s="85"/>
      <c r="T1063" s="86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T1063" s="18" t="s">
        <v>127</v>
      </c>
      <c r="AU1063" s="18" t="s">
        <v>83</v>
      </c>
    </row>
    <row r="1064" s="2" customFormat="1">
      <c r="A1064" s="39"/>
      <c r="B1064" s="40"/>
      <c r="C1064" s="41"/>
      <c r="D1064" s="223" t="s">
        <v>129</v>
      </c>
      <c r="E1064" s="41"/>
      <c r="F1064" s="224" t="s">
        <v>1919</v>
      </c>
      <c r="G1064" s="41"/>
      <c r="H1064" s="41"/>
      <c r="I1064" s="220"/>
      <c r="J1064" s="41"/>
      <c r="K1064" s="41"/>
      <c r="L1064" s="45"/>
      <c r="M1064" s="221"/>
      <c r="N1064" s="222"/>
      <c r="O1064" s="85"/>
      <c r="P1064" s="85"/>
      <c r="Q1064" s="85"/>
      <c r="R1064" s="85"/>
      <c r="S1064" s="85"/>
      <c r="T1064" s="86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T1064" s="18" t="s">
        <v>129</v>
      </c>
      <c r="AU1064" s="18" t="s">
        <v>83</v>
      </c>
    </row>
    <row r="1065" s="12" customFormat="1" ht="22.8" customHeight="1">
      <c r="A1065" s="12"/>
      <c r="B1065" s="189"/>
      <c r="C1065" s="190"/>
      <c r="D1065" s="191" t="s">
        <v>72</v>
      </c>
      <c r="E1065" s="203" t="s">
        <v>1920</v>
      </c>
      <c r="F1065" s="203" t="s">
        <v>1921</v>
      </c>
      <c r="G1065" s="190"/>
      <c r="H1065" s="190"/>
      <c r="I1065" s="193"/>
      <c r="J1065" s="204">
        <f>BK1065</f>
        <v>0</v>
      </c>
      <c r="K1065" s="190"/>
      <c r="L1065" s="195"/>
      <c r="M1065" s="196"/>
      <c r="N1065" s="197"/>
      <c r="O1065" s="197"/>
      <c r="P1065" s="198">
        <f>SUM(P1066:P1096)</f>
        <v>0</v>
      </c>
      <c r="Q1065" s="197"/>
      <c r="R1065" s="198">
        <f>SUM(R1066:R1096)</f>
        <v>2.6916401600000004</v>
      </c>
      <c r="S1065" s="197"/>
      <c r="T1065" s="199">
        <f>SUM(T1066:T1096)</f>
        <v>0</v>
      </c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R1065" s="200" t="s">
        <v>83</v>
      </c>
      <c r="AT1065" s="201" t="s">
        <v>72</v>
      </c>
      <c r="AU1065" s="201" t="s">
        <v>81</v>
      </c>
      <c r="AY1065" s="200" t="s">
        <v>117</v>
      </c>
      <c r="BK1065" s="202">
        <f>SUM(BK1066:BK1096)</f>
        <v>0</v>
      </c>
    </row>
    <row r="1066" s="2" customFormat="1" ht="37.8" customHeight="1">
      <c r="A1066" s="39"/>
      <c r="B1066" s="40"/>
      <c r="C1066" s="205" t="s">
        <v>1922</v>
      </c>
      <c r="D1066" s="205" t="s">
        <v>120</v>
      </c>
      <c r="E1066" s="206" t="s">
        <v>1923</v>
      </c>
      <c r="F1066" s="207" t="s">
        <v>1924</v>
      </c>
      <c r="G1066" s="208" t="s">
        <v>227</v>
      </c>
      <c r="H1066" s="209">
        <v>19</v>
      </c>
      <c r="I1066" s="210"/>
      <c r="J1066" s="211">
        <f>ROUND(I1066*H1066,2)</f>
        <v>0</v>
      </c>
      <c r="K1066" s="207" t="s">
        <v>124</v>
      </c>
      <c r="L1066" s="45"/>
      <c r="M1066" s="212" t="s">
        <v>19</v>
      </c>
      <c r="N1066" s="213" t="s">
        <v>44</v>
      </c>
      <c r="O1066" s="85"/>
      <c r="P1066" s="214">
        <f>O1066*H1066</f>
        <v>0</v>
      </c>
      <c r="Q1066" s="214">
        <v>0</v>
      </c>
      <c r="R1066" s="214">
        <f>Q1066*H1066</f>
        <v>0</v>
      </c>
      <c r="S1066" s="214">
        <v>0</v>
      </c>
      <c r="T1066" s="215">
        <f>S1066*H1066</f>
        <v>0</v>
      </c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R1066" s="216" t="s">
        <v>125</v>
      </c>
      <c r="AT1066" s="216" t="s">
        <v>120</v>
      </c>
      <c r="AU1066" s="216" t="s">
        <v>83</v>
      </c>
      <c r="AY1066" s="18" t="s">
        <v>117</v>
      </c>
      <c r="BE1066" s="217">
        <f>IF(N1066="základní",J1066,0)</f>
        <v>0</v>
      </c>
      <c r="BF1066" s="217">
        <f>IF(N1066="snížená",J1066,0)</f>
        <v>0</v>
      </c>
      <c r="BG1066" s="217">
        <f>IF(N1066="zákl. přenesená",J1066,0)</f>
        <v>0</v>
      </c>
      <c r="BH1066" s="217">
        <f>IF(N1066="sníž. přenesená",J1066,0)</f>
        <v>0</v>
      </c>
      <c r="BI1066" s="217">
        <f>IF(N1066="nulová",J1066,0)</f>
        <v>0</v>
      </c>
      <c r="BJ1066" s="18" t="s">
        <v>81</v>
      </c>
      <c r="BK1066" s="217">
        <f>ROUND(I1066*H1066,2)</f>
        <v>0</v>
      </c>
      <c r="BL1066" s="18" t="s">
        <v>125</v>
      </c>
      <c r="BM1066" s="216" t="s">
        <v>1925</v>
      </c>
    </row>
    <row r="1067" s="2" customFormat="1">
      <c r="A1067" s="39"/>
      <c r="B1067" s="40"/>
      <c r="C1067" s="41"/>
      <c r="D1067" s="218" t="s">
        <v>127</v>
      </c>
      <c r="E1067" s="41"/>
      <c r="F1067" s="219" t="s">
        <v>1926</v>
      </c>
      <c r="G1067" s="41"/>
      <c r="H1067" s="41"/>
      <c r="I1067" s="220"/>
      <c r="J1067" s="41"/>
      <c r="K1067" s="41"/>
      <c r="L1067" s="45"/>
      <c r="M1067" s="221"/>
      <c r="N1067" s="222"/>
      <c r="O1067" s="85"/>
      <c r="P1067" s="85"/>
      <c r="Q1067" s="85"/>
      <c r="R1067" s="85"/>
      <c r="S1067" s="85"/>
      <c r="T1067" s="86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T1067" s="18" t="s">
        <v>127</v>
      </c>
      <c r="AU1067" s="18" t="s">
        <v>83</v>
      </c>
    </row>
    <row r="1068" s="2" customFormat="1">
      <c r="A1068" s="39"/>
      <c r="B1068" s="40"/>
      <c r="C1068" s="41"/>
      <c r="D1068" s="223" t="s">
        <v>129</v>
      </c>
      <c r="E1068" s="41"/>
      <c r="F1068" s="224" t="s">
        <v>1927</v>
      </c>
      <c r="G1068" s="41"/>
      <c r="H1068" s="41"/>
      <c r="I1068" s="220"/>
      <c r="J1068" s="41"/>
      <c r="K1068" s="41"/>
      <c r="L1068" s="45"/>
      <c r="M1068" s="221"/>
      <c r="N1068" s="222"/>
      <c r="O1068" s="85"/>
      <c r="P1068" s="85"/>
      <c r="Q1068" s="85"/>
      <c r="R1068" s="85"/>
      <c r="S1068" s="85"/>
      <c r="T1068" s="86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T1068" s="18" t="s">
        <v>129</v>
      </c>
      <c r="AU1068" s="18" t="s">
        <v>83</v>
      </c>
    </row>
    <row r="1069" s="2" customFormat="1" ht="33" customHeight="1">
      <c r="A1069" s="39"/>
      <c r="B1069" s="40"/>
      <c r="C1069" s="205" t="s">
        <v>1928</v>
      </c>
      <c r="D1069" s="205" t="s">
        <v>120</v>
      </c>
      <c r="E1069" s="206" t="s">
        <v>1929</v>
      </c>
      <c r="F1069" s="207" t="s">
        <v>1930</v>
      </c>
      <c r="G1069" s="208" t="s">
        <v>215</v>
      </c>
      <c r="H1069" s="209">
        <v>154.59999999999999</v>
      </c>
      <c r="I1069" s="210"/>
      <c r="J1069" s="211">
        <f>ROUND(I1069*H1069,2)</f>
        <v>0</v>
      </c>
      <c r="K1069" s="207" t="s">
        <v>124</v>
      </c>
      <c r="L1069" s="45"/>
      <c r="M1069" s="212" t="s">
        <v>19</v>
      </c>
      <c r="N1069" s="213" t="s">
        <v>44</v>
      </c>
      <c r="O1069" s="85"/>
      <c r="P1069" s="214">
        <f>O1069*H1069</f>
        <v>0</v>
      </c>
      <c r="Q1069" s="214">
        <v>0</v>
      </c>
      <c r="R1069" s="214">
        <f>Q1069*H1069</f>
        <v>0</v>
      </c>
      <c r="S1069" s="214">
        <v>0</v>
      </c>
      <c r="T1069" s="215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16" t="s">
        <v>125</v>
      </c>
      <c r="AT1069" s="216" t="s">
        <v>120</v>
      </c>
      <c r="AU1069" s="216" t="s">
        <v>83</v>
      </c>
      <c r="AY1069" s="18" t="s">
        <v>117</v>
      </c>
      <c r="BE1069" s="217">
        <f>IF(N1069="základní",J1069,0)</f>
        <v>0</v>
      </c>
      <c r="BF1069" s="217">
        <f>IF(N1069="snížená",J1069,0)</f>
        <v>0</v>
      </c>
      <c r="BG1069" s="217">
        <f>IF(N1069="zákl. přenesená",J1069,0)</f>
        <v>0</v>
      </c>
      <c r="BH1069" s="217">
        <f>IF(N1069="sníž. přenesená",J1069,0)</f>
        <v>0</v>
      </c>
      <c r="BI1069" s="217">
        <f>IF(N1069="nulová",J1069,0)</f>
        <v>0</v>
      </c>
      <c r="BJ1069" s="18" t="s">
        <v>81</v>
      </c>
      <c r="BK1069" s="217">
        <f>ROUND(I1069*H1069,2)</f>
        <v>0</v>
      </c>
      <c r="BL1069" s="18" t="s">
        <v>125</v>
      </c>
      <c r="BM1069" s="216" t="s">
        <v>1931</v>
      </c>
    </row>
    <row r="1070" s="2" customFormat="1">
      <c r="A1070" s="39"/>
      <c r="B1070" s="40"/>
      <c r="C1070" s="41"/>
      <c r="D1070" s="218" t="s">
        <v>127</v>
      </c>
      <c r="E1070" s="41"/>
      <c r="F1070" s="219" t="s">
        <v>1932</v>
      </c>
      <c r="G1070" s="41"/>
      <c r="H1070" s="41"/>
      <c r="I1070" s="220"/>
      <c r="J1070" s="41"/>
      <c r="K1070" s="41"/>
      <c r="L1070" s="45"/>
      <c r="M1070" s="221"/>
      <c r="N1070" s="222"/>
      <c r="O1070" s="85"/>
      <c r="P1070" s="85"/>
      <c r="Q1070" s="85"/>
      <c r="R1070" s="85"/>
      <c r="S1070" s="85"/>
      <c r="T1070" s="86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127</v>
      </c>
      <c r="AU1070" s="18" t="s">
        <v>83</v>
      </c>
    </row>
    <row r="1071" s="2" customFormat="1">
      <c r="A1071" s="39"/>
      <c r="B1071" s="40"/>
      <c r="C1071" s="41"/>
      <c r="D1071" s="223" t="s">
        <v>129</v>
      </c>
      <c r="E1071" s="41"/>
      <c r="F1071" s="224" t="s">
        <v>1933</v>
      </c>
      <c r="G1071" s="41"/>
      <c r="H1071" s="41"/>
      <c r="I1071" s="220"/>
      <c r="J1071" s="41"/>
      <c r="K1071" s="41"/>
      <c r="L1071" s="45"/>
      <c r="M1071" s="221"/>
      <c r="N1071" s="222"/>
      <c r="O1071" s="85"/>
      <c r="P1071" s="85"/>
      <c r="Q1071" s="85"/>
      <c r="R1071" s="85"/>
      <c r="S1071" s="85"/>
      <c r="T1071" s="86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T1071" s="18" t="s">
        <v>129</v>
      </c>
      <c r="AU1071" s="18" t="s">
        <v>83</v>
      </c>
    </row>
    <row r="1072" s="13" customFormat="1">
      <c r="A1072" s="13"/>
      <c r="B1072" s="225"/>
      <c r="C1072" s="226"/>
      <c r="D1072" s="218" t="s">
        <v>131</v>
      </c>
      <c r="E1072" s="227" t="s">
        <v>19</v>
      </c>
      <c r="F1072" s="228" t="s">
        <v>1934</v>
      </c>
      <c r="G1072" s="226"/>
      <c r="H1072" s="229">
        <v>22.199999999999999</v>
      </c>
      <c r="I1072" s="230"/>
      <c r="J1072" s="226"/>
      <c r="K1072" s="226"/>
      <c r="L1072" s="231"/>
      <c r="M1072" s="232"/>
      <c r="N1072" s="233"/>
      <c r="O1072" s="233"/>
      <c r="P1072" s="233"/>
      <c r="Q1072" s="233"/>
      <c r="R1072" s="233"/>
      <c r="S1072" s="233"/>
      <c r="T1072" s="234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5" t="s">
        <v>131</v>
      </c>
      <c r="AU1072" s="235" t="s">
        <v>83</v>
      </c>
      <c r="AV1072" s="13" t="s">
        <v>83</v>
      </c>
      <c r="AW1072" s="13" t="s">
        <v>35</v>
      </c>
      <c r="AX1072" s="13" t="s">
        <v>73</v>
      </c>
      <c r="AY1072" s="235" t="s">
        <v>117</v>
      </c>
    </row>
    <row r="1073" s="13" customFormat="1">
      <c r="A1073" s="13"/>
      <c r="B1073" s="225"/>
      <c r="C1073" s="226"/>
      <c r="D1073" s="218" t="s">
        <v>131</v>
      </c>
      <c r="E1073" s="227" t="s">
        <v>19</v>
      </c>
      <c r="F1073" s="228" t="s">
        <v>1935</v>
      </c>
      <c r="G1073" s="226"/>
      <c r="H1073" s="229">
        <v>11.199999999999999</v>
      </c>
      <c r="I1073" s="230"/>
      <c r="J1073" s="226"/>
      <c r="K1073" s="226"/>
      <c r="L1073" s="231"/>
      <c r="M1073" s="232"/>
      <c r="N1073" s="233"/>
      <c r="O1073" s="233"/>
      <c r="P1073" s="233"/>
      <c r="Q1073" s="233"/>
      <c r="R1073" s="233"/>
      <c r="S1073" s="233"/>
      <c r="T1073" s="234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5" t="s">
        <v>131</v>
      </c>
      <c r="AU1073" s="235" t="s">
        <v>83</v>
      </c>
      <c r="AV1073" s="13" t="s">
        <v>83</v>
      </c>
      <c r="AW1073" s="13" t="s">
        <v>35</v>
      </c>
      <c r="AX1073" s="13" t="s">
        <v>73</v>
      </c>
      <c r="AY1073" s="235" t="s">
        <v>117</v>
      </c>
    </row>
    <row r="1074" s="13" customFormat="1">
      <c r="A1074" s="13"/>
      <c r="B1074" s="225"/>
      <c r="C1074" s="226"/>
      <c r="D1074" s="218" t="s">
        <v>131</v>
      </c>
      <c r="E1074" s="227" t="s">
        <v>19</v>
      </c>
      <c r="F1074" s="228" t="s">
        <v>1936</v>
      </c>
      <c r="G1074" s="226"/>
      <c r="H1074" s="229">
        <v>11.6</v>
      </c>
      <c r="I1074" s="230"/>
      <c r="J1074" s="226"/>
      <c r="K1074" s="226"/>
      <c r="L1074" s="231"/>
      <c r="M1074" s="232"/>
      <c r="N1074" s="233"/>
      <c r="O1074" s="233"/>
      <c r="P1074" s="233"/>
      <c r="Q1074" s="233"/>
      <c r="R1074" s="233"/>
      <c r="S1074" s="233"/>
      <c r="T1074" s="234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5" t="s">
        <v>131</v>
      </c>
      <c r="AU1074" s="235" t="s">
        <v>83</v>
      </c>
      <c r="AV1074" s="13" t="s">
        <v>83</v>
      </c>
      <c r="AW1074" s="13" t="s">
        <v>35</v>
      </c>
      <c r="AX1074" s="13" t="s">
        <v>73</v>
      </c>
      <c r="AY1074" s="235" t="s">
        <v>117</v>
      </c>
    </row>
    <row r="1075" s="13" customFormat="1">
      <c r="A1075" s="13"/>
      <c r="B1075" s="225"/>
      <c r="C1075" s="226"/>
      <c r="D1075" s="218" t="s">
        <v>131</v>
      </c>
      <c r="E1075" s="227" t="s">
        <v>19</v>
      </c>
      <c r="F1075" s="228" t="s">
        <v>1937</v>
      </c>
      <c r="G1075" s="226"/>
      <c r="H1075" s="229">
        <v>28.600000000000001</v>
      </c>
      <c r="I1075" s="230"/>
      <c r="J1075" s="226"/>
      <c r="K1075" s="226"/>
      <c r="L1075" s="231"/>
      <c r="M1075" s="232"/>
      <c r="N1075" s="233"/>
      <c r="O1075" s="233"/>
      <c r="P1075" s="233"/>
      <c r="Q1075" s="233"/>
      <c r="R1075" s="233"/>
      <c r="S1075" s="233"/>
      <c r="T1075" s="234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5" t="s">
        <v>131</v>
      </c>
      <c r="AU1075" s="235" t="s">
        <v>83</v>
      </c>
      <c r="AV1075" s="13" t="s">
        <v>83</v>
      </c>
      <c r="AW1075" s="13" t="s">
        <v>35</v>
      </c>
      <c r="AX1075" s="13" t="s">
        <v>73</v>
      </c>
      <c r="AY1075" s="235" t="s">
        <v>117</v>
      </c>
    </row>
    <row r="1076" s="13" customFormat="1">
      <c r="A1076" s="13"/>
      <c r="B1076" s="225"/>
      <c r="C1076" s="226"/>
      <c r="D1076" s="218" t="s">
        <v>131</v>
      </c>
      <c r="E1076" s="227" t="s">
        <v>19</v>
      </c>
      <c r="F1076" s="228" t="s">
        <v>1938</v>
      </c>
      <c r="G1076" s="226"/>
      <c r="H1076" s="229">
        <v>81</v>
      </c>
      <c r="I1076" s="230"/>
      <c r="J1076" s="226"/>
      <c r="K1076" s="226"/>
      <c r="L1076" s="231"/>
      <c r="M1076" s="232"/>
      <c r="N1076" s="233"/>
      <c r="O1076" s="233"/>
      <c r="P1076" s="233"/>
      <c r="Q1076" s="233"/>
      <c r="R1076" s="233"/>
      <c r="S1076" s="233"/>
      <c r="T1076" s="234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5" t="s">
        <v>131</v>
      </c>
      <c r="AU1076" s="235" t="s">
        <v>83</v>
      </c>
      <c r="AV1076" s="13" t="s">
        <v>83</v>
      </c>
      <c r="AW1076" s="13" t="s">
        <v>35</v>
      </c>
      <c r="AX1076" s="13" t="s">
        <v>73</v>
      </c>
      <c r="AY1076" s="235" t="s">
        <v>117</v>
      </c>
    </row>
    <row r="1077" s="14" customFormat="1">
      <c r="A1077" s="14"/>
      <c r="B1077" s="246"/>
      <c r="C1077" s="247"/>
      <c r="D1077" s="218" t="s">
        <v>131</v>
      </c>
      <c r="E1077" s="248" t="s">
        <v>19</v>
      </c>
      <c r="F1077" s="249" t="s">
        <v>356</v>
      </c>
      <c r="G1077" s="247"/>
      <c r="H1077" s="250">
        <v>154.59999999999999</v>
      </c>
      <c r="I1077" s="251"/>
      <c r="J1077" s="247"/>
      <c r="K1077" s="247"/>
      <c r="L1077" s="252"/>
      <c r="M1077" s="253"/>
      <c r="N1077" s="254"/>
      <c r="O1077" s="254"/>
      <c r="P1077" s="254"/>
      <c r="Q1077" s="254"/>
      <c r="R1077" s="254"/>
      <c r="S1077" s="254"/>
      <c r="T1077" s="255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6" t="s">
        <v>131</v>
      </c>
      <c r="AU1077" s="256" t="s">
        <v>83</v>
      </c>
      <c r="AV1077" s="14" t="s">
        <v>143</v>
      </c>
      <c r="AW1077" s="14" t="s">
        <v>35</v>
      </c>
      <c r="AX1077" s="14" t="s">
        <v>81</v>
      </c>
      <c r="AY1077" s="256" t="s">
        <v>117</v>
      </c>
    </row>
    <row r="1078" s="2" customFormat="1" ht="21.75" customHeight="1">
      <c r="A1078" s="39"/>
      <c r="B1078" s="40"/>
      <c r="C1078" s="236" t="s">
        <v>1939</v>
      </c>
      <c r="D1078" s="236" t="s">
        <v>133</v>
      </c>
      <c r="E1078" s="237" t="s">
        <v>1940</v>
      </c>
      <c r="F1078" s="238" t="s">
        <v>1941</v>
      </c>
      <c r="G1078" s="239" t="s">
        <v>460</v>
      </c>
      <c r="H1078" s="240">
        <v>3.4460000000000002</v>
      </c>
      <c r="I1078" s="241"/>
      <c r="J1078" s="242">
        <f>ROUND(I1078*H1078,2)</f>
        <v>0</v>
      </c>
      <c r="K1078" s="238" t="s">
        <v>124</v>
      </c>
      <c r="L1078" s="243"/>
      <c r="M1078" s="244" t="s">
        <v>19</v>
      </c>
      <c r="N1078" s="245" t="s">
        <v>44</v>
      </c>
      <c r="O1078" s="85"/>
      <c r="P1078" s="214">
        <f>O1078*H1078</f>
        <v>0</v>
      </c>
      <c r="Q1078" s="214">
        <v>0.55000000000000004</v>
      </c>
      <c r="R1078" s="214">
        <f>Q1078*H1078</f>
        <v>1.8953000000000002</v>
      </c>
      <c r="S1078" s="214">
        <v>0</v>
      </c>
      <c r="T1078" s="215">
        <f>S1078*H1078</f>
        <v>0</v>
      </c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R1078" s="216" t="s">
        <v>136</v>
      </c>
      <c r="AT1078" s="216" t="s">
        <v>133</v>
      </c>
      <c r="AU1078" s="216" t="s">
        <v>83</v>
      </c>
      <c r="AY1078" s="18" t="s">
        <v>117</v>
      </c>
      <c r="BE1078" s="217">
        <f>IF(N1078="základní",J1078,0)</f>
        <v>0</v>
      </c>
      <c r="BF1078" s="217">
        <f>IF(N1078="snížená",J1078,0)</f>
        <v>0</v>
      </c>
      <c r="BG1078" s="217">
        <f>IF(N1078="zákl. přenesená",J1078,0)</f>
        <v>0</v>
      </c>
      <c r="BH1078" s="217">
        <f>IF(N1078="sníž. přenesená",J1078,0)</f>
        <v>0</v>
      </c>
      <c r="BI1078" s="217">
        <f>IF(N1078="nulová",J1078,0)</f>
        <v>0</v>
      </c>
      <c r="BJ1078" s="18" t="s">
        <v>81</v>
      </c>
      <c r="BK1078" s="217">
        <f>ROUND(I1078*H1078,2)</f>
        <v>0</v>
      </c>
      <c r="BL1078" s="18" t="s">
        <v>125</v>
      </c>
      <c r="BM1078" s="216" t="s">
        <v>1942</v>
      </c>
    </row>
    <row r="1079" s="2" customFormat="1">
      <c r="A1079" s="39"/>
      <c r="B1079" s="40"/>
      <c r="C1079" s="41"/>
      <c r="D1079" s="218" t="s">
        <v>127</v>
      </c>
      <c r="E1079" s="41"/>
      <c r="F1079" s="219" t="s">
        <v>1941</v>
      </c>
      <c r="G1079" s="41"/>
      <c r="H1079" s="41"/>
      <c r="I1079" s="220"/>
      <c r="J1079" s="41"/>
      <c r="K1079" s="41"/>
      <c r="L1079" s="45"/>
      <c r="M1079" s="221"/>
      <c r="N1079" s="222"/>
      <c r="O1079" s="85"/>
      <c r="P1079" s="85"/>
      <c r="Q1079" s="85"/>
      <c r="R1079" s="85"/>
      <c r="S1079" s="85"/>
      <c r="T1079" s="86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T1079" s="18" t="s">
        <v>127</v>
      </c>
      <c r="AU1079" s="18" t="s">
        <v>83</v>
      </c>
    </row>
    <row r="1080" s="13" customFormat="1">
      <c r="A1080" s="13"/>
      <c r="B1080" s="225"/>
      <c r="C1080" s="226"/>
      <c r="D1080" s="218" t="s">
        <v>131</v>
      </c>
      <c r="E1080" s="227" t="s">
        <v>19</v>
      </c>
      <c r="F1080" s="228" t="s">
        <v>1943</v>
      </c>
      <c r="G1080" s="226"/>
      <c r="H1080" s="229">
        <v>0.435</v>
      </c>
      <c r="I1080" s="230"/>
      <c r="J1080" s="226"/>
      <c r="K1080" s="226"/>
      <c r="L1080" s="231"/>
      <c r="M1080" s="232"/>
      <c r="N1080" s="233"/>
      <c r="O1080" s="233"/>
      <c r="P1080" s="233"/>
      <c r="Q1080" s="233"/>
      <c r="R1080" s="233"/>
      <c r="S1080" s="233"/>
      <c r="T1080" s="234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5" t="s">
        <v>131</v>
      </c>
      <c r="AU1080" s="235" t="s">
        <v>83</v>
      </c>
      <c r="AV1080" s="13" t="s">
        <v>83</v>
      </c>
      <c r="AW1080" s="13" t="s">
        <v>35</v>
      </c>
      <c r="AX1080" s="13" t="s">
        <v>73</v>
      </c>
      <c r="AY1080" s="235" t="s">
        <v>117</v>
      </c>
    </row>
    <row r="1081" s="13" customFormat="1">
      <c r="A1081" s="13"/>
      <c r="B1081" s="225"/>
      <c r="C1081" s="226"/>
      <c r="D1081" s="218" t="s">
        <v>131</v>
      </c>
      <c r="E1081" s="227" t="s">
        <v>19</v>
      </c>
      <c r="F1081" s="228" t="s">
        <v>1944</v>
      </c>
      <c r="G1081" s="226"/>
      <c r="H1081" s="229">
        <v>0.22</v>
      </c>
      <c r="I1081" s="230"/>
      <c r="J1081" s="226"/>
      <c r="K1081" s="226"/>
      <c r="L1081" s="231"/>
      <c r="M1081" s="232"/>
      <c r="N1081" s="233"/>
      <c r="O1081" s="233"/>
      <c r="P1081" s="233"/>
      <c r="Q1081" s="233"/>
      <c r="R1081" s="233"/>
      <c r="S1081" s="233"/>
      <c r="T1081" s="234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5" t="s">
        <v>131</v>
      </c>
      <c r="AU1081" s="235" t="s">
        <v>83</v>
      </c>
      <c r="AV1081" s="13" t="s">
        <v>83</v>
      </c>
      <c r="AW1081" s="13" t="s">
        <v>35</v>
      </c>
      <c r="AX1081" s="13" t="s">
        <v>73</v>
      </c>
      <c r="AY1081" s="235" t="s">
        <v>117</v>
      </c>
    </row>
    <row r="1082" s="13" customFormat="1">
      <c r="A1082" s="13"/>
      <c r="B1082" s="225"/>
      <c r="C1082" s="226"/>
      <c r="D1082" s="218" t="s">
        <v>131</v>
      </c>
      <c r="E1082" s="227" t="s">
        <v>19</v>
      </c>
      <c r="F1082" s="228" t="s">
        <v>1945</v>
      </c>
      <c r="G1082" s="226"/>
      <c r="H1082" s="229">
        <v>0.16700000000000001</v>
      </c>
      <c r="I1082" s="230"/>
      <c r="J1082" s="226"/>
      <c r="K1082" s="226"/>
      <c r="L1082" s="231"/>
      <c r="M1082" s="232"/>
      <c r="N1082" s="233"/>
      <c r="O1082" s="233"/>
      <c r="P1082" s="233"/>
      <c r="Q1082" s="233"/>
      <c r="R1082" s="233"/>
      <c r="S1082" s="233"/>
      <c r="T1082" s="234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5" t="s">
        <v>131</v>
      </c>
      <c r="AU1082" s="235" t="s">
        <v>83</v>
      </c>
      <c r="AV1082" s="13" t="s">
        <v>83</v>
      </c>
      <c r="AW1082" s="13" t="s">
        <v>35</v>
      </c>
      <c r="AX1082" s="13" t="s">
        <v>73</v>
      </c>
      <c r="AY1082" s="235" t="s">
        <v>117</v>
      </c>
    </row>
    <row r="1083" s="13" customFormat="1">
      <c r="A1083" s="13"/>
      <c r="B1083" s="225"/>
      <c r="C1083" s="226"/>
      <c r="D1083" s="218" t="s">
        <v>131</v>
      </c>
      <c r="E1083" s="227" t="s">
        <v>19</v>
      </c>
      <c r="F1083" s="228" t="s">
        <v>1946</v>
      </c>
      <c r="G1083" s="226"/>
      <c r="H1083" s="229">
        <v>0.56100000000000005</v>
      </c>
      <c r="I1083" s="230"/>
      <c r="J1083" s="226"/>
      <c r="K1083" s="226"/>
      <c r="L1083" s="231"/>
      <c r="M1083" s="232"/>
      <c r="N1083" s="233"/>
      <c r="O1083" s="233"/>
      <c r="P1083" s="233"/>
      <c r="Q1083" s="233"/>
      <c r="R1083" s="233"/>
      <c r="S1083" s="233"/>
      <c r="T1083" s="234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5" t="s">
        <v>131</v>
      </c>
      <c r="AU1083" s="235" t="s">
        <v>83</v>
      </c>
      <c r="AV1083" s="13" t="s">
        <v>83</v>
      </c>
      <c r="AW1083" s="13" t="s">
        <v>35</v>
      </c>
      <c r="AX1083" s="13" t="s">
        <v>73</v>
      </c>
      <c r="AY1083" s="235" t="s">
        <v>117</v>
      </c>
    </row>
    <row r="1084" s="13" customFormat="1">
      <c r="A1084" s="13"/>
      <c r="B1084" s="225"/>
      <c r="C1084" s="226"/>
      <c r="D1084" s="218" t="s">
        <v>131</v>
      </c>
      <c r="E1084" s="227" t="s">
        <v>19</v>
      </c>
      <c r="F1084" s="228" t="s">
        <v>1947</v>
      </c>
      <c r="G1084" s="226"/>
      <c r="H1084" s="229">
        <v>1.75</v>
      </c>
      <c r="I1084" s="230"/>
      <c r="J1084" s="226"/>
      <c r="K1084" s="226"/>
      <c r="L1084" s="231"/>
      <c r="M1084" s="232"/>
      <c r="N1084" s="233"/>
      <c r="O1084" s="233"/>
      <c r="P1084" s="233"/>
      <c r="Q1084" s="233"/>
      <c r="R1084" s="233"/>
      <c r="S1084" s="233"/>
      <c r="T1084" s="234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5" t="s">
        <v>131</v>
      </c>
      <c r="AU1084" s="235" t="s">
        <v>83</v>
      </c>
      <c r="AV1084" s="13" t="s">
        <v>83</v>
      </c>
      <c r="AW1084" s="13" t="s">
        <v>35</v>
      </c>
      <c r="AX1084" s="13" t="s">
        <v>73</v>
      </c>
      <c r="AY1084" s="235" t="s">
        <v>117</v>
      </c>
    </row>
    <row r="1085" s="14" customFormat="1">
      <c r="A1085" s="14"/>
      <c r="B1085" s="246"/>
      <c r="C1085" s="247"/>
      <c r="D1085" s="218" t="s">
        <v>131</v>
      </c>
      <c r="E1085" s="248" t="s">
        <v>19</v>
      </c>
      <c r="F1085" s="249" t="s">
        <v>356</v>
      </c>
      <c r="G1085" s="247"/>
      <c r="H1085" s="250">
        <v>3.133</v>
      </c>
      <c r="I1085" s="251"/>
      <c r="J1085" s="247"/>
      <c r="K1085" s="247"/>
      <c r="L1085" s="252"/>
      <c r="M1085" s="253"/>
      <c r="N1085" s="254"/>
      <c r="O1085" s="254"/>
      <c r="P1085" s="254"/>
      <c r="Q1085" s="254"/>
      <c r="R1085" s="254"/>
      <c r="S1085" s="254"/>
      <c r="T1085" s="255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6" t="s">
        <v>131</v>
      </c>
      <c r="AU1085" s="256" t="s">
        <v>83</v>
      </c>
      <c r="AV1085" s="14" t="s">
        <v>143</v>
      </c>
      <c r="AW1085" s="14" t="s">
        <v>35</v>
      </c>
      <c r="AX1085" s="14" t="s">
        <v>81</v>
      </c>
      <c r="AY1085" s="256" t="s">
        <v>117</v>
      </c>
    </row>
    <row r="1086" s="13" customFormat="1">
      <c r="A1086" s="13"/>
      <c r="B1086" s="225"/>
      <c r="C1086" s="226"/>
      <c r="D1086" s="218" t="s">
        <v>131</v>
      </c>
      <c r="E1086" s="226"/>
      <c r="F1086" s="228" t="s">
        <v>1948</v>
      </c>
      <c r="G1086" s="226"/>
      <c r="H1086" s="229">
        <v>3.4460000000000002</v>
      </c>
      <c r="I1086" s="230"/>
      <c r="J1086" s="226"/>
      <c r="K1086" s="226"/>
      <c r="L1086" s="231"/>
      <c r="M1086" s="232"/>
      <c r="N1086" s="233"/>
      <c r="O1086" s="233"/>
      <c r="P1086" s="233"/>
      <c r="Q1086" s="233"/>
      <c r="R1086" s="233"/>
      <c r="S1086" s="233"/>
      <c r="T1086" s="234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5" t="s">
        <v>131</v>
      </c>
      <c r="AU1086" s="235" t="s">
        <v>83</v>
      </c>
      <c r="AV1086" s="13" t="s">
        <v>83</v>
      </c>
      <c r="AW1086" s="13" t="s">
        <v>4</v>
      </c>
      <c r="AX1086" s="13" t="s">
        <v>81</v>
      </c>
      <c r="AY1086" s="235" t="s">
        <v>117</v>
      </c>
    </row>
    <row r="1087" s="2" customFormat="1" ht="24.15" customHeight="1">
      <c r="A1087" s="39"/>
      <c r="B1087" s="40"/>
      <c r="C1087" s="205" t="s">
        <v>1949</v>
      </c>
      <c r="D1087" s="205" t="s">
        <v>120</v>
      </c>
      <c r="E1087" s="206" t="s">
        <v>1950</v>
      </c>
      <c r="F1087" s="207" t="s">
        <v>1951</v>
      </c>
      <c r="G1087" s="208" t="s">
        <v>123</v>
      </c>
      <c r="H1087" s="209">
        <v>77.760000000000005</v>
      </c>
      <c r="I1087" s="210"/>
      <c r="J1087" s="211">
        <f>ROUND(I1087*H1087,2)</f>
        <v>0</v>
      </c>
      <c r="K1087" s="207" t="s">
        <v>124</v>
      </c>
      <c r="L1087" s="45"/>
      <c r="M1087" s="212" t="s">
        <v>19</v>
      </c>
      <c r="N1087" s="213" t="s">
        <v>44</v>
      </c>
      <c r="O1087" s="85"/>
      <c r="P1087" s="214">
        <f>O1087*H1087</f>
        <v>0</v>
      </c>
      <c r="Q1087" s="214">
        <v>0</v>
      </c>
      <c r="R1087" s="214">
        <f>Q1087*H1087</f>
        <v>0</v>
      </c>
      <c r="S1087" s="214">
        <v>0</v>
      </c>
      <c r="T1087" s="215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216" t="s">
        <v>125</v>
      </c>
      <c r="AT1087" s="216" t="s">
        <v>120</v>
      </c>
      <c r="AU1087" s="216" t="s">
        <v>83</v>
      </c>
      <c r="AY1087" s="18" t="s">
        <v>117</v>
      </c>
      <c r="BE1087" s="217">
        <f>IF(N1087="základní",J1087,0)</f>
        <v>0</v>
      </c>
      <c r="BF1087" s="217">
        <f>IF(N1087="snížená",J1087,0)</f>
        <v>0</v>
      </c>
      <c r="BG1087" s="217">
        <f>IF(N1087="zákl. přenesená",J1087,0)</f>
        <v>0</v>
      </c>
      <c r="BH1087" s="217">
        <f>IF(N1087="sníž. přenesená",J1087,0)</f>
        <v>0</v>
      </c>
      <c r="BI1087" s="217">
        <f>IF(N1087="nulová",J1087,0)</f>
        <v>0</v>
      </c>
      <c r="BJ1087" s="18" t="s">
        <v>81</v>
      </c>
      <c r="BK1087" s="217">
        <f>ROUND(I1087*H1087,2)</f>
        <v>0</v>
      </c>
      <c r="BL1087" s="18" t="s">
        <v>125</v>
      </c>
      <c r="BM1087" s="216" t="s">
        <v>1952</v>
      </c>
    </row>
    <row r="1088" s="2" customFormat="1">
      <c r="A1088" s="39"/>
      <c r="B1088" s="40"/>
      <c r="C1088" s="41"/>
      <c r="D1088" s="218" t="s">
        <v>127</v>
      </c>
      <c r="E1088" s="41"/>
      <c r="F1088" s="219" t="s">
        <v>1953</v>
      </c>
      <c r="G1088" s="41"/>
      <c r="H1088" s="41"/>
      <c r="I1088" s="220"/>
      <c r="J1088" s="41"/>
      <c r="K1088" s="41"/>
      <c r="L1088" s="45"/>
      <c r="M1088" s="221"/>
      <c r="N1088" s="222"/>
      <c r="O1088" s="85"/>
      <c r="P1088" s="85"/>
      <c r="Q1088" s="85"/>
      <c r="R1088" s="85"/>
      <c r="S1088" s="85"/>
      <c r="T1088" s="86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T1088" s="18" t="s">
        <v>127</v>
      </c>
      <c r="AU1088" s="18" t="s">
        <v>83</v>
      </c>
    </row>
    <row r="1089" s="2" customFormat="1">
      <c r="A1089" s="39"/>
      <c r="B1089" s="40"/>
      <c r="C1089" s="41"/>
      <c r="D1089" s="223" t="s">
        <v>129</v>
      </c>
      <c r="E1089" s="41"/>
      <c r="F1089" s="224" t="s">
        <v>1954</v>
      </c>
      <c r="G1089" s="41"/>
      <c r="H1089" s="41"/>
      <c r="I1089" s="220"/>
      <c r="J1089" s="41"/>
      <c r="K1089" s="41"/>
      <c r="L1089" s="45"/>
      <c r="M1089" s="221"/>
      <c r="N1089" s="222"/>
      <c r="O1089" s="85"/>
      <c r="P1089" s="85"/>
      <c r="Q1089" s="85"/>
      <c r="R1089" s="85"/>
      <c r="S1089" s="85"/>
      <c r="T1089" s="86"/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T1089" s="18" t="s">
        <v>129</v>
      </c>
      <c r="AU1089" s="18" t="s">
        <v>83</v>
      </c>
    </row>
    <row r="1090" s="13" customFormat="1">
      <c r="A1090" s="13"/>
      <c r="B1090" s="225"/>
      <c r="C1090" s="226"/>
      <c r="D1090" s="218" t="s">
        <v>131</v>
      </c>
      <c r="E1090" s="227" t="s">
        <v>19</v>
      </c>
      <c r="F1090" s="228" t="s">
        <v>1955</v>
      </c>
      <c r="G1090" s="226"/>
      <c r="H1090" s="229">
        <v>77.760000000000005</v>
      </c>
      <c r="I1090" s="230"/>
      <c r="J1090" s="226"/>
      <c r="K1090" s="226"/>
      <c r="L1090" s="231"/>
      <c r="M1090" s="232"/>
      <c r="N1090" s="233"/>
      <c r="O1090" s="233"/>
      <c r="P1090" s="233"/>
      <c r="Q1090" s="233"/>
      <c r="R1090" s="233"/>
      <c r="S1090" s="233"/>
      <c r="T1090" s="234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35" t="s">
        <v>131</v>
      </c>
      <c r="AU1090" s="235" t="s">
        <v>83</v>
      </c>
      <c r="AV1090" s="13" t="s">
        <v>83</v>
      </c>
      <c r="AW1090" s="13" t="s">
        <v>35</v>
      </c>
      <c r="AX1090" s="13" t="s">
        <v>81</v>
      </c>
      <c r="AY1090" s="235" t="s">
        <v>117</v>
      </c>
    </row>
    <row r="1091" s="2" customFormat="1" ht="24.15" customHeight="1">
      <c r="A1091" s="39"/>
      <c r="B1091" s="40"/>
      <c r="C1091" s="236" t="s">
        <v>1956</v>
      </c>
      <c r="D1091" s="236" t="s">
        <v>133</v>
      </c>
      <c r="E1091" s="237" t="s">
        <v>1957</v>
      </c>
      <c r="F1091" s="238" t="s">
        <v>1958</v>
      </c>
      <c r="G1091" s="239" t="s">
        <v>123</v>
      </c>
      <c r="H1091" s="240">
        <v>85.536000000000001</v>
      </c>
      <c r="I1091" s="241"/>
      <c r="J1091" s="242">
        <f>ROUND(I1091*H1091,2)</f>
        <v>0</v>
      </c>
      <c r="K1091" s="238" t="s">
        <v>124</v>
      </c>
      <c r="L1091" s="243"/>
      <c r="M1091" s="244" t="s">
        <v>19</v>
      </c>
      <c r="N1091" s="245" t="s">
        <v>44</v>
      </c>
      <c r="O1091" s="85"/>
      <c r="P1091" s="214">
        <f>O1091*H1091</f>
        <v>0</v>
      </c>
      <c r="Q1091" s="214">
        <v>0.0093100000000000006</v>
      </c>
      <c r="R1091" s="214">
        <f>Q1091*H1091</f>
        <v>0.79634016000000007</v>
      </c>
      <c r="S1091" s="214">
        <v>0</v>
      </c>
      <c r="T1091" s="215">
        <f>S1091*H1091</f>
        <v>0</v>
      </c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R1091" s="216" t="s">
        <v>136</v>
      </c>
      <c r="AT1091" s="216" t="s">
        <v>133</v>
      </c>
      <c r="AU1091" s="216" t="s">
        <v>83</v>
      </c>
      <c r="AY1091" s="18" t="s">
        <v>117</v>
      </c>
      <c r="BE1091" s="217">
        <f>IF(N1091="základní",J1091,0)</f>
        <v>0</v>
      </c>
      <c r="BF1091" s="217">
        <f>IF(N1091="snížená",J1091,0)</f>
        <v>0</v>
      </c>
      <c r="BG1091" s="217">
        <f>IF(N1091="zákl. přenesená",J1091,0)</f>
        <v>0</v>
      </c>
      <c r="BH1091" s="217">
        <f>IF(N1091="sníž. přenesená",J1091,0)</f>
        <v>0</v>
      </c>
      <c r="BI1091" s="217">
        <f>IF(N1091="nulová",J1091,0)</f>
        <v>0</v>
      </c>
      <c r="BJ1091" s="18" t="s">
        <v>81</v>
      </c>
      <c r="BK1091" s="217">
        <f>ROUND(I1091*H1091,2)</f>
        <v>0</v>
      </c>
      <c r="BL1091" s="18" t="s">
        <v>125</v>
      </c>
      <c r="BM1091" s="216" t="s">
        <v>1959</v>
      </c>
    </row>
    <row r="1092" s="2" customFormat="1">
      <c r="A1092" s="39"/>
      <c r="B1092" s="40"/>
      <c r="C1092" s="41"/>
      <c r="D1092" s="218" t="s">
        <v>127</v>
      </c>
      <c r="E1092" s="41"/>
      <c r="F1092" s="219" t="s">
        <v>1958</v>
      </c>
      <c r="G1092" s="41"/>
      <c r="H1092" s="41"/>
      <c r="I1092" s="220"/>
      <c r="J1092" s="41"/>
      <c r="K1092" s="41"/>
      <c r="L1092" s="45"/>
      <c r="M1092" s="221"/>
      <c r="N1092" s="222"/>
      <c r="O1092" s="85"/>
      <c r="P1092" s="85"/>
      <c r="Q1092" s="85"/>
      <c r="R1092" s="85"/>
      <c r="S1092" s="85"/>
      <c r="T1092" s="86"/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T1092" s="18" t="s">
        <v>127</v>
      </c>
      <c r="AU1092" s="18" t="s">
        <v>83</v>
      </c>
    </row>
    <row r="1093" s="13" customFormat="1">
      <c r="A1093" s="13"/>
      <c r="B1093" s="225"/>
      <c r="C1093" s="226"/>
      <c r="D1093" s="218" t="s">
        <v>131</v>
      </c>
      <c r="E1093" s="226"/>
      <c r="F1093" s="228" t="s">
        <v>1960</v>
      </c>
      <c r="G1093" s="226"/>
      <c r="H1093" s="229">
        <v>85.536000000000001</v>
      </c>
      <c r="I1093" s="230"/>
      <c r="J1093" s="226"/>
      <c r="K1093" s="226"/>
      <c r="L1093" s="231"/>
      <c r="M1093" s="232"/>
      <c r="N1093" s="233"/>
      <c r="O1093" s="233"/>
      <c r="P1093" s="233"/>
      <c r="Q1093" s="233"/>
      <c r="R1093" s="233"/>
      <c r="S1093" s="233"/>
      <c r="T1093" s="234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5" t="s">
        <v>131</v>
      </c>
      <c r="AU1093" s="235" t="s">
        <v>83</v>
      </c>
      <c r="AV1093" s="13" t="s">
        <v>83</v>
      </c>
      <c r="AW1093" s="13" t="s">
        <v>4</v>
      </c>
      <c r="AX1093" s="13" t="s">
        <v>81</v>
      </c>
      <c r="AY1093" s="235" t="s">
        <v>117</v>
      </c>
    </row>
    <row r="1094" s="2" customFormat="1" ht="24.15" customHeight="1">
      <c r="A1094" s="39"/>
      <c r="B1094" s="40"/>
      <c r="C1094" s="205" t="s">
        <v>1961</v>
      </c>
      <c r="D1094" s="205" t="s">
        <v>120</v>
      </c>
      <c r="E1094" s="206" t="s">
        <v>1962</v>
      </c>
      <c r="F1094" s="207" t="s">
        <v>1963</v>
      </c>
      <c r="G1094" s="208" t="s">
        <v>156</v>
      </c>
      <c r="H1094" s="209">
        <v>2.6920000000000002</v>
      </c>
      <c r="I1094" s="210"/>
      <c r="J1094" s="211">
        <f>ROUND(I1094*H1094,2)</f>
        <v>0</v>
      </c>
      <c r="K1094" s="207" t="s">
        <v>124</v>
      </c>
      <c r="L1094" s="45"/>
      <c r="M1094" s="212" t="s">
        <v>19</v>
      </c>
      <c r="N1094" s="213" t="s">
        <v>44</v>
      </c>
      <c r="O1094" s="85"/>
      <c r="P1094" s="214">
        <f>O1094*H1094</f>
        <v>0</v>
      </c>
      <c r="Q1094" s="214">
        <v>0</v>
      </c>
      <c r="R1094" s="214">
        <f>Q1094*H1094</f>
        <v>0</v>
      </c>
      <c r="S1094" s="214">
        <v>0</v>
      </c>
      <c r="T1094" s="215">
        <f>S1094*H1094</f>
        <v>0</v>
      </c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R1094" s="216" t="s">
        <v>125</v>
      </c>
      <c r="AT1094" s="216" t="s">
        <v>120</v>
      </c>
      <c r="AU1094" s="216" t="s">
        <v>83</v>
      </c>
      <c r="AY1094" s="18" t="s">
        <v>117</v>
      </c>
      <c r="BE1094" s="217">
        <f>IF(N1094="základní",J1094,0)</f>
        <v>0</v>
      </c>
      <c r="BF1094" s="217">
        <f>IF(N1094="snížená",J1094,0)</f>
        <v>0</v>
      </c>
      <c r="BG1094" s="217">
        <f>IF(N1094="zákl. přenesená",J1094,0)</f>
        <v>0</v>
      </c>
      <c r="BH1094" s="217">
        <f>IF(N1094="sníž. přenesená",J1094,0)</f>
        <v>0</v>
      </c>
      <c r="BI1094" s="217">
        <f>IF(N1094="nulová",J1094,0)</f>
        <v>0</v>
      </c>
      <c r="BJ1094" s="18" t="s">
        <v>81</v>
      </c>
      <c r="BK1094" s="217">
        <f>ROUND(I1094*H1094,2)</f>
        <v>0</v>
      </c>
      <c r="BL1094" s="18" t="s">
        <v>125</v>
      </c>
      <c r="BM1094" s="216" t="s">
        <v>1964</v>
      </c>
    </row>
    <row r="1095" s="2" customFormat="1">
      <c r="A1095" s="39"/>
      <c r="B1095" s="40"/>
      <c r="C1095" s="41"/>
      <c r="D1095" s="218" t="s">
        <v>127</v>
      </c>
      <c r="E1095" s="41"/>
      <c r="F1095" s="219" t="s">
        <v>1965</v>
      </c>
      <c r="G1095" s="41"/>
      <c r="H1095" s="41"/>
      <c r="I1095" s="220"/>
      <c r="J1095" s="41"/>
      <c r="K1095" s="41"/>
      <c r="L1095" s="45"/>
      <c r="M1095" s="221"/>
      <c r="N1095" s="222"/>
      <c r="O1095" s="85"/>
      <c r="P1095" s="85"/>
      <c r="Q1095" s="85"/>
      <c r="R1095" s="85"/>
      <c r="S1095" s="85"/>
      <c r="T1095" s="86"/>
      <c r="U1095" s="39"/>
      <c r="V1095" s="39"/>
      <c r="W1095" s="39"/>
      <c r="X1095" s="39"/>
      <c r="Y1095" s="39"/>
      <c r="Z1095" s="39"/>
      <c r="AA1095" s="39"/>
      <c r="AB1095" s="39"/>
      <c r="AC1095" s="39"/>
      <c r="AD1095" s="39"/>
      <c r="AE1095" s="39"/>
      <c r="AT1095" s="18" t="s">
        <v>127</v>
      </c>
      <c r="AU1095" s="18" t="s">
        <v>83</v>
      </c>
    </row>
    <row r="1096" s="2" customFormat="1">
      <c r="A1096" s="39"/>
      <c r="B1096" s="40"/>
      <c r="C1096" s="41"/>
      <c r="D1096" s="223" t="s">
        <v>129</v>
      </c>
      <c r="E1096" s="41"/>
      <c r="F1096" s="224" t="s">
        <v>1966</v>
      </c>
      <c r="G1096" s="41"/>
      <c r="H1096" s="41"/>
      <c r="I1096" s="220"/>
      <c r="J1096" s="41"/>
      <c r="K1096" s="41"/>
      <c r="L1096" s="45"/>
      <c r="M1096" s="221"/>
      <c r="N1096" s="222"/>
      <c r="O1096" s="85"/>
      <c r="P1096" s="85"/>
      <c r="Q1096" s="85"/>
      <c r="R1096" s="85"/>
      <c r="S1096" s="85"/>
      <c r="T1096" s="86"/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T1096" s="18" t="s">
        <v>129</v>
      </c>
      <c r="AU1096" s="18" t="s">
        <v>83</v>
      </c>
    </row>
    <row r="1097" s="12" customFormat="1" ht="22.8" customHeight="1">
      <c r="A1097" s="12"/>
      <c r="B1097" s="189"/>
      <c r="C1097" s="190"/>
      <c r="D1097" s="191" t="s">
        <v>72</v>
      </c>
      <c r="E1097" s="203" t="s">
        <v>1967</v>
      </c>
      <c r="F1097" s="203" t="s">
        <v>1968</v>
      </c>
      <c r="G1097" s="190"/>
      <c r="H1097" s="190"/>
      <c r="I1097" s="193"/>
      <c r="J1097" s="204">
        <f>BK1097</f>
        <v>0</v>
      </c>
      <c r="K1097" s="190"/>
      <c r="L1097" s="195"/>
      <c r="M1097" s="196"/>
      <c r="N1097" s="197"/>
      <c r="O1097" s="197"/>
      <c r="P1097" s="198">
        <f>SUM(P1098:P1112)</f>
        <v>0</v>
      </c>
      <c r="Q1097" s="197"/>
      <c r="R1097" s="198">
        <f>SUM(R1098:R1112)</f>
        <v>3.8875728399999998</v>
      </c>
      <c r="S1097" s="197"/>
      <c r="T1097" s="199">
        <f>SUM(T1098:T1112)</f>
        <v>0</v>
      </c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R1097" s="200" t="s">
        <v>83</v>
      </c>
      <c r="AT1097" s="201" t="s">
        <v>72</v>
      </c>
      <c r="AU1097" s="201" t="s">
        <v>81</v>
      </c>
      <c r="AY1097" s="200" t="s">
        <v>117</v>
      </c>
      <c r="BK1097" s="202">
        <f>SUM(BK1098:BK1112)</f>
        <v>0</v>
      </c>
    </row>
    <row r="1098" s="2" customFormat="1" ht="24.15" customHeight="1">
      <c r="A1098" s="39"/>
      <c r="B1098" s="40"/>
      <c r="C1098" s="205" t="s">
        <v>1969</v>
      </c>
      <c r="D1098" s="205" t="s">
        <v>120</v>
      </c>
      <c r="E1098" s="206" t="s">
        <v>1970</v>
      </c>
      <c r="F1098" s="207" t="s">
        <v>1971</v>
      </c>
      <c r="G1098" s="208" t="s">
        <v>123</v>
      </c>
      <c r="H1098" s="209">
        <v>242.22</v>
      </c>
      <c r="I1098" s="210"/>
      <c r="J1098" s="211">
        <f>ROUND(I1098*H1098,2)</f>
        <v>0</v>
      </c>
      <c r="K1098" s="207" t="s">
        <v>124</v>
      </c>
      <c r="L1098" s="45"/>
      <c r="M1098" s="212" t="s">
        <v>19</v>
      </c>
      <c r="N1098" s="213" t="s">
        <v>44</v>
      </c>
      <c r="O1098" s="85"/>
      <c r="P1098" s="214">
        <f>O1098*H1098</f>
        <v>0</v>
      </c>
      <c r="Q1098" s="214">
        <v>0.015769999999999999</v>
      </c>
      <c r="R1098" s="214">
        <f>Q1098*H1098</f>
        <v>3.8198094</v>
      </c>
      <c r="S1098" s="214">
        <v>0</v>
      </c>
      <c r="T1098" s="215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16" t="s">
        <v>125</v>
      </c>
      <c r="AT1098" s="216" t="s">
        <v>120</v>
      </c>
      <c r="AU1098" s="216" t="s">
        <v>83</v>
      </c>
      <c r="AY1098" s="18" t="s">
        <v>117</v>
      </c>
      <c r="BE1098" s="217">
        <f>IF(N1098="základní",J1098,0)</f>
        <v>0</v>
      </c>
      <c r="BF1098" s="217">
        <f>IF(N1098="snížená",J1098,0)</f>
        <v>0</v>
      </c>
      <c r="BG1098" s="217">
        <f>IF(N1098="zákl. přenesená",J1098,0)</f>
        <v>0</v>
      </c>
      <c r="BH1098" s="217">
        <f>IF(N1098="sníž. přenesená",J1098,0)</f>
        <v>0</v>
      </c>
      <c r="BI1098" s="217">
        <f>IF(N1098="nulová",J1098,0)</f>
        <v>0</v>
      </c>
      <c r="BJ1098" s="18" t="s">
        <v>81</v>
      </c>
      <c r="BK1098" s="217">
        <f>ROUND(I1098*H1098,2)</f>
        <v>0</v>
      </c>
      <c r="BL1098" s="18" t="s">
        <v>125</v>
      </c>
      <c r="BM1098" s="216" t="s">
        <v>1972</v>
      </c>
    </row>
    <row r="1099" s="2" customFormat="1">
      <c r="A1099" s="39"/>
      <c r="B1099" s="40"/>
      <c r="C1099" s="41"/>
      <c r="D1099" s="218" t="s">
        <v>127</v>
      </c>
      <c r="E1099" s="41"/>
      <c r="F1099" s="219" t="s">
        <v>1973</v>
      </c>
      <c r="G1099" s="41"/>
      <c r="H1099" s="41"/>
      <c r="I1099" s="220"/>
      <c r="J1099" s="41"/>
      <c r="K1099" s="41"/>
      <c r="L1099" s="45"/>
      <c r="M1099" s="221"/>
      <c r="N1099" s="222"/>
      <c r="O1099" s="85"/>
      <c r="P1099" s="85"/>
      <c r="Q1099" s="85"/>
      <c r="R1099" s="85"/>
      <c r="S1099" s="85"/>
      <c r="T1099" s="86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T1099" s="18" t="s">
        <v>127</v>
      </c>
      <c r="AU1099" s="18" t="s">
        <v>83</v>
      </c>
    </row>
    <row r="1100" s="2" customFormat="1">
      <c r="A1100" s="39"/>
      <c r="B1100" s="40"/>
      <c r="C1100" s="41"/>
      <c r="D1100" s="223" t="s">
        <v>129</v>
      </c>
      <c r="E1100" s="41"/>
      <c r="F1100" s="224" t="s">
        <v>1974</v>
      </c>
      <c r="G1100" s="41"/>
      <c r="H1100" s="41"/>
      <c r="I1100" s="220"/>
      <c r="J1100" s="41"/>
      <c r="K1100" s="41"/>
      <c r="L1100" s="45"/>
      <c r="M1100" s="221"/>
      <c r="N1100" s="222"/>
      <c r="O1100" s="85"/>
      <c r="P1100" s="85"/>
      <c r="Q1100" s="85"/>
      <c r="R1100" s="85"/>
      <c r="S1100" s="85"/>
      <c r="T1100" s="86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T1100" s="18" t="s">
        <v>129</v>
      </c>
      <c r="AU1100" s="18" t="s">
        <v>83</v>
      </c>
    </row>
    <row r="1101" s="2" customFormat="1" ht="16.5" customHeight="1">
      <c r="A1101" s="39"/>
      <c r="B1101" s="40"/>
      <c r="C1101" s="205" t="s">
        <v>1975</v>
      </c>
      <c r="D1101" s="205" t="s">
        <v>120</v>
      </c>
      <c r="E1101" s="206" t="s">
        <v>1976</v>
      </c>
      <c r="F1101" s="207" t="s">
        <v>1977</v>
      </c>
      <c r="G1101" s="208" t="s">
        <v>123</v>
      </c>
      <c r="H1101" s="209">
        <v>242.22</v>
      </c>
      <c r="I1101" s="210"/>
      <c r="J1101" s="211">
        <f>ROUND(I1101*H1101,2)</f>
        <v>0</v>
      </c>
      <c r="K1101" s="207" t="s">
        <v>124</v>
      </c>
      <c r="L1101" s="45"/>
      <c r="M1101" s="212" t="s">
        <v>19</v>
      </c>
      <c r="N1101" s="213" t="s">
        <v>44</v>
      </c>
      <c r="O1101" s="85"/>
      <c r="P1101" s="214">
        <f>O1101*H1101</f>
        <v>0</v>
      </c>
      <c r="Q1101" s="214">
        <v>0.00010000000000000001</v>
      </c>
      <c r="R1101" s="214">
        <f>Q1101*H1101</f>
        <v>0.024222</v>
      </c>
      <c r="S1101" s="214">
        <v>0</v>
      </c>
      <c r="T1101" s="215">
        <f>S1101*H1101</f>
        <v>0</v>
      </c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/>
      <c r="AE1101" s="39"/>
      <c r="AR1101" s="216" t="s">
        <v>125</v>
      </c>
      <c r="AT1101" s="216" t="s">
        <v>120</v>
      </c>
      <c r="AU1101" s="216" t="s">
        <v>83</v>
      </c>
      <c r="AY1101" s="18" t="s">
        <v>117</v>
      </c>
      <c r="BE1101" s="217">
        <f>IF(N1101="základní",J1101,0)</f>
        <v>0</v>
      </c>
      <c r="BF1101" s="217">
        <f>IF(N1101="snížená",J1101,0)</f>
        <v>0</v>
      </c>
      <c r="BG1101" s="217">
        <f>IF(N1101="zákl. přenesená",J1101,0)</f>
        <v>0</v>
      </c>
      <c r="BH1101" s="217">
        <f>IF(N1101="sníž. přenesená",J1101,0)</f>
        <v>0</v>
      </c>
      <c r="BI1101" s="217">
        <f>IF(N1101="nulová",J1101,0)</f>
        <v>0</v>
      </c>
      <c r="BJ1101" s="18" t="s">
        <v>81</v>
      </c>
      <c r="BK1101" s="217">
        <f>ROUND(I1101*H1101,2)</f>
        <v>0</v>
      </c>
      <c r="BL1101" s="18" t="s">
        <v>125</v>
      </c>
      <c r="BM1101" s="216" t="s">
        <v>1978</v>
      </c>
    </row>
    <row r="1102" s="2" customFormat="1">
      <c r="A1102" s="39"/>
      <c r="B1102" s="40"/>
      <c r="C1102" s="41"/>
      <c r="D1102" s="218" t="s">
        <v>127</v>
      </c>
      <c r="E1102" s="41"/>
      <c r="F1102" s="219" t="s">
        <v>1979</v>
      </c>
      <c r="G1102" s="41"/>
      <c r="H1102" s="41"/>
      <c r="I1102" s="220"/>
      <c r="J1102" s="41"/>
      <c r="K1102" s="41"/>
      <c r="L1102" s="45"/>
      <c r="M1102" s="221"/>
      <c r="N1102" s="222"/>
      <c r="O1102" s="85"/>
      <c r="P1102" s="85"/>
      <c r="Q1102" s="85"/>
      <c r="R1102" s="85"/>
      <c r="S1102" s="85"/>
      <c r="T1102" s="86"/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T1102" s="18" t="s">
        <v>127</v>
      </c>
      <c r="AU1102" s="18" t="s">
        <v>83</v>
      </c>
    </row>
    <row r="1103" s="2" customFormat="1">
      <c r="A1103" s="39"/>
      <c r="B1103" s="40"/>
      <c r="C1103" s="41"/>
      <c r="D1103" s="223" t="s">
        <v>129</v>
      </c>
      <c r="E1103" s="41"/>
      <c r="F1103" s="224" t="s">
        <v>1980</v>
      </c>
      <c r="G1103" s="41"/>
      <c r="H1103" s="41"/>
      <c r="I1103" s="220"/>
      <c r="J1103" s="41"/>
      <c r="K1103" s="41"/>
      <c r="L1103" s="45"/>
      <c r="M1103" s="221"/>
      <c r="N1103" s="222"/>
      <c r="O1103" s="85"/>
      <c r="P1103" s="85"/>
      <c r="Q1103" s="85"/>
      <c r="R1103" s="85"/>
      <c r="S1103" s="85"/>
      <c r="T1103" s="86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T1103" s="18" t="s">
        <v>129</v>
      </c>
      <c r="AU1103" s="18" t="s">
        <v>83</v>
      </c>
    </row>
    <row r="1104" s="2" customFormat="1" ht="16.5" customHeight="1">
      <c r="A1104" s="39"/>
      <c r="B1104" s="40"/>
      <c r="C1104" s="205" t="s">
        <v>1981</v>
      </c>
      <c r="D1104" s="205" t="s">
        <v>120</v>
      </c>
      <c r="E1104" s="206" t="s">
        <v>1982</v>
      </c>
      <c r="F1104" s="207" t="s">
        <v>1983</v>
      </c>
      <c r="G1104" s="208" t="s">
        <v>123</v>
      </c>
      <c r="H1104" s="209">
        <v>242.22</v>
      </c>
      <c r="I1104" s="210"/>
      <c r="J1104" s="211">
        <f>ROUND(I1104*H1104,2)</f>
        <v>0</v>
      </c>
      <c r="K1104" s="207" t="s">
        <v>124</v>
      </c>
      <c r="L1104" s="45"/>
      <c r="M1104" s="212" t="s">
        <v>19</v>
      </c>
      <c r="N1104" s="213" t="s">
        <v>44</v>
      </c>
      <c r="O1104" s="85"/>
      <c r="P1104" s="214">
        <f>O1104*H1104</f>
        <v>0</v>
      </c>
      <c r="Q1104" s="214">
        <v>0</v>
      </c>
      <c r="R1104" s="214">
        <f>Q1104*H1104</f>
        <v>0</v>
      </c>
      <c r="S1104" s="214">
        <v>0</v>
      </c>
      <c r="T1104" s="215">
        <f>S1104*H1104</f>
        <v>0</v>
      </c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R1104" s="216" t="s">
        <v>125</v>
      </c>
      <c r="AT1104" s="216" t="s">
        <v>120</v>
      </c>
      <c r="AU1104" s="216" t="s">
        <v>83</v>
      </c>
      <c r="AY1104" s="18" t="s">
        <v>117</v>
      </c>
      <c r="BE1104" s="217">
        <f>IF(N1104="základní",J1104,0)</f>
        <v>0</v>
      </c>
      <c r="BF1104" s="217">
        <f>IF(N1104="snížená",J1104,0)</f>
        <v>0</v>
      </c>
      <c r="BG1104" s="217">
        <f>IF(N1104="zákl. přenesená",J1104,0)</f>
        <v>0</v>
      </c>
      <c r="BH1104" s="217">
        <f>IF(N1104="sníž. přenesená",J1104,0)</f>
        <v>0</v>
      </c>
      <c r="BI1104" s="217">
        <f>IF(N1104="nulová",J1104,0)</f>
        <v>0</v>
      </c>
      <c r="BJ1104" s="18" t="s">
        <v>81</v>
      </c>
      <c r="BK1104" s="217">
        <f>ROUND(I1104*H1104,2)</f>
        <v>0</v>
      </c>
      <c r="BL1104" s="18" t="s">
        <v>125</v>
      </c>
      <c r="BM1104" s="216" t="s">
        <v>1984</v>
      </c>
    </row>
    <row r="1105" s="2" customFormat="1">
      <c r="A1105" s="39"/>
      <c r="B1105" s="40"/>
      <c r="C1105" s="41"/>
      <c r="D1105" s="218" t="s">
        <v>127</v>
      </c>
      <c r="E1105" s="41"/>
      <c r="F1105" s="219" t="s">
        <v>1985</v>
      </c>
      <c r="G1105" s="41"/>
      <c r="H1105" s="41"/>
      <c r="I1105" s="220"/>
      <c r="J1105" s="41"/>
      <c r="K1105" s="41"/>
      <c r="L1105" s="45"/>
      <c r="M1105" s="221"/>
      <c r="N1105" s="222"/>
      <c r="O1105" s="85"/>
      <c r="P1105" s="85"/>
      <c r="Q1105" s="85"/>
      <c r="R1105" s="85"/>
      <c r="S1105" s="85"/>
      <c r="T1105" s="86"/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T1105" s="18" t="s">
        <v>127</v>
      </c>
      <c r="AU1105" s="18" t="s">
        <v>83</v>
      </c>
    </row>
    <row r="1106" s="2" customFormat="1">
      <c r="A1106" s="39"/>
      <c r="B1106" s="40"/>
      <c r="C1106" s="41"/>
      <c r="D1106" s="223" t="s">
        <v>129</v>
      </c>
      <c r="E1106" s="41"/>
      <c r="F1106" s="224" t="s">
        <v>1986</v>
      </c>
      <c r="G1106" s="41"/>
      <c r="H1106" s="41"/>
      <c r="I1106" s="220"/>
      <c r="J1106" s="41"/>
      <c r="K1106" s="41"/>
      <c r="L1106" s="45"/>
      <c r="M1106" s="221"/>
      <c r="N1106" s="222"/>
      <c r="O1106" s="85"/>
      <c r="P1106" s="85"/>
      <c r="Q1106" s="85"/>
      <c r="R1106" s="85"/>
      <c r="S1106" s="85"/>
      <c r="T1106" s="86"/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T1106" s="18" t="s">
        <v>129</v>
      </c>
      <c r="AU1106" s="18" t="s">
        <v>83</v>
      </c>
    </row>
    <row r="1107" s="2" customFormat="1" ht="24.15" customHeight="1">
      <c r="A1107" s="39"/>
      <c r="B1107" s="40"/>
      <c r="C1107" s="236" t="s">
        <v>1987</v>
      </c>
      <c r="D1107" s="236" t="s">
        <v>133</v>
      </c>
      <c r="E1107" s="237" t="s">
        <v>1988</v>
      </c>
      <c r="F1107" s="238" t="s">
        <v>1989</v>
      </c>
      <c r="G1107" s="239" t="s">
        <v>123</v>
      </c>
      <c r="H1107" s="240">
        <v>272.13400000000001</v>
      </c>
      <c r="I1107" s="241"/>
      <c r="J1107" s="242">
        <f>ROUND(I1107*H1107,2)</f>
        <v>0</v>
      </c>
      <c r="K1107" s="238" t="s">
        <v>124</v>
      </c>
      <c r="L1107" s="243"/>
      <c r="M1107" s="244" t="s">
        <v>19</v>
      </c>
      <c r="N1107" s="245" t="s">
        <v>44</v>
      </c>
      <c r="O1107" s="85"/>
      <c r="P1107" s="214">
        <f>O1107*H1107</f>
        <v>0</v>
      </c>
      <c r="Q1107" s="214">
        <v>0.00016000000000000001</v>
      </c>
      <c r="R1107" s="214">
        <f>Q1107*H1107</f>
        <v>0.043541440000000008</v>
      </c>
      <c r="S1107" s="214">
        <v>0</v>
      </c>
      <c r="T1107" s="215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216" t="s">
        <v>136</v>
      </c>
      <c r="AT1107" s="216" t="s">
        <v>133</v>
      </c>
      <c r="AU1107" s="216" t="s">
        <v>83</v>
      </c>
      <c r="AY1107" s="18" t="s">
        <v>117</v>
      </c>
      <c r="BE1107" s="217">
        <f>IF(N1107="základní",J1107,0)</f>
        <v>0</v>
      </c>
      <c r="BF1107" s="217">
        <f>IF(N1107="snížená",J1107,0)</f>
        <v>0</v>
      </c>
      <c r="BG1107" s="217">
        <f>IF(N1107="zákl. přenesená",J1107,0)</f>
        <v>0</v>
      </c>
      <c r="BH1107" s="217">
        <f>IF(N1107="sníž. přenesená",J1107,0)</f>
        <v>0</v>
      </c>
      <c r="BI1107" s="217">
        <f>IF(N1107="nulová",J1107,0)</f>
        <v>0</v>
      </c>
      <c r="BJ1107" s="18" t="s">
        <v>81</v>
      </c>
      <c r="BK1107" s="217">
        <f>ROUND(I1107*H1107,2)</f>
        <v>0</v>
      </c>
      <c r="BL1107" s="18" t="s">
        <v>125</v>
      </c>
      <c r="BM1107" s="216" t="s">
        <v>1990</v>
      </c>
    </row>
    <row r="1108" s="2" customFormat="1">
      <c r="A1108" s="39"/>
      <c r="B1108" s="40"/>
      <c r="C1108" s="41"/>
      <c r="D1108" s="218" t="s">
        <v>127</v>
      </c>
      <c r="E1108" s="41"/>
      <c r="F1108" s="219" t="s">
        <v>1989</v>
      </c>
      <c r="G1108" s="41"/>
      <c r="H1108" s="41"/>
      <c r="I1108" s="220"/>
      <c r="J1108" s="41"/>
      <c r="K1108" s="41"/>
      <c r="L1108" s="45"/>
      <c r="M1108" s="221"/>
      <c r="N1108" s="222"/>
      <c r="O1108" s="85"/>
      <c r="P1108" s="85"/>
      <c r="Q1108" s="85"/>
      <c r="R1108" s="85"/>
      <c r="S1108" s="85"/>
      <c r="T1108" s="86"/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T1108" s="18" t="s">
        <v>127</v>
      </c>
      <c r="AU1108" s="18" t="s">
        <v>83</v>
      </c>
    </row>
    <row r="1109" s="13" customFormat="1">
      <c r="A1109" s="13"/>
      <c r="B1109" s="225"/>
      <c r="C1109" s="226"/>
      <c r="D1109" s="218" t="s">
        <v>131</v>
      </c>
      <c r="E1109" s="226"/>
      <c r="F1109" s="228" t="s">
        <v>1991</v>
      </c>
      <c r="G1109" s="226"/>
      <c r="H1109" s="229">
        <v>272.13400000000001</v>
      </c>
      <c r="I1109" s="230"/>
      <c r="J1109" s="226"/>
      <c r="K1109" s="226"/>
      <c r="L1109" s="231"/>
      <c r="M1109" s="232"/>
      <c r="N1109" s="233"/>
      <c r="O1109" s="233"/>
      <c r="P1109" s="233"/>
      <c r="Q1109" s="233"/>
      <c r="R1109" s="233"/>
      <c r="S1109" s="233"/>
      <c r="T1109" s="234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5" t="s">
        <v>131</v>
      </c>
      <c r="AU1109" s="235" t="s">
        <v>83</v>
      </c>
      <c r="AV1109" s="13" t="s">
        <v>83</v>
      </c>
      <c r="AW1109" s="13" t="s">
        <v>4</v>
      </c>
      <c r="AX1109" s="13" t="s">
        <v>81</v>
      </c>
      <c r="AY1109" s="235" t="s">
        <v>117</v>
      </c>
    </row>
    <row r="1110" s="2" customFormat="1" ht="24.15" customHeight="1">
      <c r="A1110" s="39"/>
      <c r="B1110" s="40"/>
      <c r="C1110" s="205" t="s">
        <v>1992</v>
      </c>
      <c r="D1110" s="205" t="s">
        <v>120</v>
      </c>
      <c r="E1110" s="206" t="s">
        <v>1993</v>
      </c>
      <c r="F1110" s="207" t="s">
        <v>1994</v>
      </c>
      <c r="G1110" s="208" t="s">
        <v>156</v>
      </c>
      <c r="H1110" s="209">
        <v>3.8879999999999999</v>
      </c>
      <c r="I1110" s="210"/>
      <c r="J1110" s="211">
        <f>ROUND(I1110*H1110,2)</f>
        <v>0</v>
      </c>
      <c r="K1110" s="207" t="s">
        <v>124</v>
      </c>
      <c r="L1110" s="45"/>
      <c r="M1110" s="212" t="s">
        <v>19</v>
      </c>
      <c r="N1110" s="213" t="s">
        <v>44</v>
      </c>
      <c r="O1110" s="85"/>
      <c r="P1110" s="214">
        <f>O1110*H1110</f>
        <v>0</v>
      </c>
      <c r="Q1110" s="214">
        <v>0</v>
      </c>
      <c r="R1110" s="214">
        <f>Q1110*H1110</f>
        <v>0</v>
      </c>
      <c r="S1110" s="214">
        <v>0</v>
      </c>
      <c r="T1110" s="215">
        <f>S1110*H1110</f>
        <v>0</v>
      </c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R1110" s="216" t="s">
        <v>125</v>
      </c>
      <c r="AT1110" s="216" t="s">
        <v>120</v>
      </c>
      <c r="AU1110" s="216" t="s">
        <v>83</v>
      </c>
      <c r="AY1110" s="18" t="s">
        <v>117</v>
      </c>
      <c r="BE1110" s="217">
        <f>IF(N1110="základní",J1110,0)</f>
        <v>0</v>
      </c>
      <c r="BF1110" s="217">
        <f>IF(N1110="snížená",J1110,0)</f>
        <v>0</v>
      </c>
      <c r="BG1110" s="217">
        <f>IF(N1110="zákl. přenesená",J1110,0)</f>
        <v>0</v>
      </c>
      <c r="BH1110" s="217">
        <f>IF(N1110="sníž. přenesená",J1110,0)</f>
        <v>0</v>
      </c>
      <c r="BI1110" s="217">
        <f>IF(N1110="nulová",J1110,0)</f>
        <v>0</v>
      </c>
      <c r="BJ1110" s="18" t="s">
        <v>81</v>
      </c>
      <c r="BK1110" s="217">
        <f>ROUND(I1110*H1110,2)</f>
        <v>0</v>
      </c>
      <c r="BL1110" s="18" t="s">
        <v>125</v>
      </c>
      <c r="BM1110" s="216" t="s">
        <v>1995</v>
      </c>
    </row>
    <row r="1111" s="2" customFormat="1">
      <c r="A1111" s="39"/>
      <c r="B1111" s="40"/>
      <c r="C1111" s="41"/>
      <c r="D1111" s="218" t="s">
        <v>127</v>
      </c>
      <c r="E1111" s="41"/>
      <c r="F1111" s="219" t="s">
        <v>1996</v>
      </c>
      <c r="G1111" s="41"/>
      <c r="H1111" s="41"/>
      <c r="I1111" s="220"/>
      <c r="J1111" s="41"/>
      <c r="K1111" s="41"/>
      <c r="L1111" s="45"/>
      <c r="M1111" s="221"/>
      <c r="N1111" s="222"/>
      <c r="O1111" s="85"/>
      <c r="P1111" s="85"/>
      <c r="Q1111" s="85"/>
      <c r="R1111" s="85"/>
      <c r="S1111" s="85"/>
      <c r="T1111" s="86"/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T1111" s="18" t="s">
        <v>127</v>
      </c>
      <c r="AU1111" s="18" t="s">
        <v>83</v>
      </c>
    </row>
    <row r="1112" s="2" customFormat="1">
      <c r="A1112" s="39"/>
      <c r="B1112" s="40"/>
      <c r="C1112" s="41"/>
      <c r="D1112" s="223" t="s">
        <v>129</v>
      </c>
      <c r="E1112" s="41"/>
      <c r="F1112" s="224" t="s">
        <v>1997</v>
      </c>
      <c r="G1112" s="41"/>
      <c r="H1112" s="41"/>
      <c r="I1112" s="220"/>
      <c r="J1112" s="41"/>
      <c r="K1112" s="41"/>
      <c r="L1112" s="45"/>
      <c r="M1112" s="221"/>
      <c r="N1112" s="222"/>
      <c r="O1112" s="85"/>
      <c r="P1112" s="85"/>
      <c r="Q1112" s="85"/>
      <c r="R1112" s="85"/>
      <c r="S1112" s="85"/>
      <c r="T1112" s="86"/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/>
      <c r="AE1112" s="39"/>
      <c r="AT1112" s="18" t="s">
        <v>129</v>
      </c>
      <c r="AU1112" s="18" t="s">
        <v>83</v>
      </c>
    </row>
    <row r="1113" s="12" customFormat="1" ht="22.8" customHeight="1">
      <c r="A1113" s="12"/>
      <c r="B1113" s="189"/>
      <c r="C1113" s="190"/>
      <c r="D1113" s="191" t="s">
        <v>72</v>
      </c>
      <c r="E1113" s="203" t="s">
        <v>1998</v>
      </c>
      <c r="F1113" s="203" t="s">
        <v>1999</v>
      </c>
      <c r="G1113" s="190"/>
      <c r="H1113" s="190"/>
      <c r="I1113" s="193"/>
      <c r="J1113" s="204">
        <f>BK1113</f>
        <v>0</v>
      </c>
      <c r="K1113" s="190"/>
      <c r="L1113" s="195"/>
      <c r="M1113" s="196"/>
      <c r="N1113" s="197"/>
      <c r="O1113" s="197"/>
      <c r="P1113" s="198">
        <f>SUM(P1114:P1196)</f>
        <v>0</v>
      </c>
      <c r="Q1113" s="197"/>
      <c r="R1113" s="198">
        <f>SUM(R1114:R1196)</f>
        <v>0.23001199999999999</v>
      </c>
      <c r="S1113" s="197"/>
      <c r="T1113" s="199">
        <f>SUM(T1114:T1196)</f>
        <v>0.17439099999999999</v>
      </c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R1113" s="200" t="s">
        <v>83</v>
      </c>
      <c r="AT1113" s="201" t="s">
        <v>72</v>
      </c>
      <c r="AU1113" s="201" t="s">
        <v>81</v>
      </c>
      <c r="AY1113" s="200" t="s">
        <v>117</v>
      </c>
      <c r="BK1113" s="202">
        <f>SUM(BK1114:BK1196)</f>
        <v>0</v>
      </c>
    </row>
    <row r="1114" s="2" customFormat="1" ht="16.5" customHeight="1">
      <c r="A1114" s="39"/>
      <c r="B1114" s="40"/>
      <c r="C1114" s="205" t="s">
        <v>2000</v>
      </c>
      <c r="D1114" s="205" t="s">
        <v>120</v>
      </c>
      <c r="E1114" s="206" t="s">
        <v>2001</v>
      </c>
      <c r="F1114" s="207" t="s">
        <v>2002</v>
      </c>
      <c r="G1114" s="208" t="s">
        <v>215</v>
      </c>
      <c r="H1114" s="209">
        <v>4.2999999999999998</v>
      </c>
      <c r="I1114" s="210"/>
      <c r="J1114" s="211">
        <f>ROUND(I1114*H1114,2)</f>
        <v>0</v>
      </c>
      <c r="K1114" s="207" t="s">
        <v>124</v>
      </c>
      <c r="L1114" s="45"/>
      <c r="M1114" s="212" t="s">
        <v>19</v>
      </c>
      <c r="N1114" s="213" t="s">
        <v>44</v>
      </c>
      <c r="O1114" s="85"/>
      <c r="P1114" s="214">
        <f>O1114*H1114</f>
        <v>0</v>
      </c>
      <c r="Q1114" s="214">
        <v>0</v>
      </c>
      <c r="R1114" s="214">
        <f>Q1114*H1114</f>
        <v>0</v>
      </c>
      <c r="S1114" s="214">
        <v>0.00167</v>
      </c>
      <c r="T1114" s="215">
        <f>S1114*H1114</f>
        <v>0.0071809999999999999</v>
      </c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R1114" s="216" t="s">
        <v>125</v>
      </c>
      <c r="AT1114" s="216" t="s">
        <v>120</v>
      </c>
      <c r="AU1114" s="216" t="s">
        <v>83</v>
      </c>
      <c r="AY1114" s="18" t="s">
        <v>117</v>
      </c>
      <c r="BE1114" s="217">
        <f>IF(N1114="základní",J1114,0)</f>
        <v>0</v>
      </c>
      <c r="BF1114" s="217">
        <f>IF(N1114="snížená",J1114,0)</f>
        <v>0</v>
      </c>
      <c r="BG1114" s="217">
        <f>IF(N1114="zákl. přenesená",J1114,0)</f>
        <v>0</v>
      </c>
      <c r="BH1114" s="217">
        <f>IF(N1114="sníž. přenesená",J1114,0)</f>
        <v>0</v>
      </c>
      <c r="BI1114" s="217">
        <f>IF(N1114="nulová",J1114,0)</f>
        <v>0</v>
      </c>
      <c r="BJ1114" s="18" t="s">
        <v>81</v>
      </c>
      <c r="BK1114" s="217">
        <f>ROUND(I1114*H1114,2)</f>
        <v>0</v>
      </c>
      <c r="BL1114" s="18" t="s">
        <v>125</v>
      </c>
      <c r="BM1114" s="216" t="s">
        <v>2003</v>
      </c>
    </row>
    <row r="1115" s="2" customFormat="1">
      <c r="A1115" s="39"/>
      <c r="B1115" s="40"/>
      <c r="C1115" s="41"/>
      <c r="D1115" s="218" t="s">
        <v>127</v>
      </c>
      <c r="E1115" s="41"/>
      <c r="F1115" s="219" t="s">
        <v>2004</v>
      </c>
      <c r="G1115" s="41"/>
      <c r="H1115" s="41"/>
      <c r="I1115" s="220"/>
      <c r="J1115" s="41"/>
      <c r="K1115" s="41"/>
      <c r="L1115" s="45"/>
      <c r="M1115" s="221"/>
      <c r="N1115" s="222"/>
      <c r="O1115" s="85"/>
      <c r="P1115" s="85"/>
      <c r="Q1115" s="85"/>
      <c r="R1115" s="85"/>
      <c r="S1115" s="85"/>
      <c r="T1115" s="86"/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T1115" s="18" t="s">
        <v>127</v>
      </c>
      <c r="AU1115" s="18" t="s">
        <v>83</v>
      </c>
    </row>
    <row r="1116" s="2" customFormat="1">
      <c r="A1116" s="39"/>
      <c r="B1116" s="40"/>
      <c r="C1116" s="41"/>
      <c r="D1116" s="223" t="s">
        <v>129</v>
      </c>
      <c r="E1116" s="41"/>
      <c r="F1116" s="224" t="s">
        <v>2005</v>
      </c>
      <c r="G1116" s="41"/>
      <c r="H1116" s="41"/>
      <c r="I1116" s="220"/>
      <c r="J1116" s="41"/>
      <c r="K1116" s="41"/>
      <c r="L1116" s="45"/>
      <c r="M1116" s="221"/>
      <c r="N1116" s="222"/>
      <c r="O1116" s="85"/>
      <c r="P1116" s="85"/>
      <c r="Q1116" s="85"/>
      <c r="R1116" s="85"/>
      <c r="S1116" s="85"/>
      <c r="T1116" s="86"/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T1116" s="18" t="s">
        <v>129</v>
      </c>
      <c r="AU1116" s="18" t="s">
        <v>83</v>
      </c>
    </row>
    <row r="1117" s="13" customFormat="1">
      <c r="A1117" s="13"/>
      <c r="B1117" s="225"/>
      <c r="C1117" s="226"/>
      <c r="D1117" s="218" t="s">
        <v>131</v>
      </c>
      <c r="E1117" s="227" t="s">
        <v>19</v>
      </c>
      <c r="F1117" s="228" t="s">
        <v>912</v>
      </c>
      <c r="G1117" s="226"/>
      <c r="H1117" s="229">
        <v>1.6399999999999999</v>
      </c>
      <c r="I1117" s="230"/>
      <c r="J1117" s="226"/>
      <c r="K1117" s="226"/>
      <c r="L1117" s="231"/>
      <c r="M1117" s="232"/>
      <c r="N1117" s="233"/>
      <c r="O1117" s="233"/>
      <c r="P1117" s="233"/>
      <c r="Q1117" s="233"/>
      <c r="R1117" s="233"/>
      <c r="S1117" s="233"/>
      <c r="T1117" s="234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5" t="s">
        <v>131</v>
      </c>
      <c r="AU1117" s="235" t="s">
        <v>83</v>
      </c>
      <c r="AV1117" s="13" t="s">
        <v>83</v>
      </c>
      <c r="AW1117" s="13" t="s">
        <v>35</v>
      </c>
      <c r="AX1117" s="13" t="s">
        <v>73</v>
      </c>
      <c r="AY1117" s="235" t="s">
        <v>117</v>
      </c>
    </row>
    <row r="1118" s="13" customFormat="1">
      <c r="A1118" s="13"/>
      <c r="B1118" s="225"/>
      <c r="C1118" s="226"/>
      <c r="D1118" s="218" t="s">
        <v>131</v>
      </c>
      <c r="E1118" s="227" t="s">
        <v>19</v>
      </c>
      <c r="F1118" s="228" t="s">
        <v>913</v>
      </c>
      <c r="G1118" s="226"/>
      <c r="H1118" s="229">
        <v>0.41999999999999998</v>
      </c>
      <c r="I1118" s="230"/>
      <c r="J1118" s="226"/>
      <c r="K1118" s="226"/>
      <c r="L1118" s="231"/>
      <c r="M1118" s="232"/>
      <c r="N1118" s="233"/>
      <c r="O1118" s="233"/>
      <c r="P1118" s="233"/>
      <c r="Q1118" s="233"/>
      <c r="R1118" s="233"/>
      <c r="S1118" s="233"/>
      <c r="T1118" s="234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5" t="s">
        <v>131</v>
      </c>
      <c r="AU1118" s="235" t="s">
        <v>83</v>
      </c>
      <c r="AV1118" s="13" t="s">
        <v>83</v>
      </c>
      <c r="AW1118" s="13" t="s">
        <v>35</v>
      </c>
      <c r="AX1118" s="13" t="s">
        <v>73</v>
      </c>
      <c r="AY1118" s="235" t="s">
        <v>117</v>
      </c>
    </row>
    <row r="1119" s="13" customFormat="1">
      <c r="A1119" s="13"/>
      <c r="B1119" s="225"/>
      <c r="C1119" s="226"/>
      <c r="D1119" s="218" t="s">
        <v>131</v>
      </c>
      <c r="E1119" s="227" t="s">
        <v>19</v>
      </c>
      <c r="F1119" s="228" t="s">
        <v>914</v>
      </c>
      <c r="G1119" s="226"/>
      <c r="H1119" s="229">
        <v>2.2400000000000002</v>
      </c>
      <c r="I1119" s="230"/>
      <c r="J1119" s="226"/>
      <c r="K1119" s="226"/>
      <c r="L1119" s="231"/>
      <c r="M1119" s="232"/>
      <c r="N1119" s="233"/>
      <c r="O1119" s="233"/>
      <c r="P1119" s="233"/>
      <c r="Q1119" s="233"/>
      <c r="R1119" s="233"/>
      <c r="S1119" s="233"/>
      <c r="T1119" s="234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35" t="s">
        <v>131</v>
      </c>
      <c r="AU1119" s="235" t="s">
        <v>83</v>
      </c>
      <c r="AV1119" s="13" t="s">
        <v>83</v>
      </c>
      <c r="AW1119" s="13" t="s">
        <v>35</v>
      </c>
      <c r="AX1119" s="13" t="s">
        <v>73</v>
      </c>
      <c r="AY1119" s="235" t="s">
        <v>117</v>
      </c>
    </row>
    <row r="1120" s="14" customFormat="1">
      <c r="A1120" s="14"/>
      <c r="B1120" s="246"/>
      <c r="C1120" s="247"/>
      <c r="D1120" s="218" t="s">
        <v>131</v>
      </c>
      <c r="E1120" s="248" t="s">
        <v>19</v>
      </c>
      <c r="F1120" s="249" t="s">
        <v>356</v>
      </c>
      <c r="G1120" s="247"/>
      <c r="H1120" s="250">
        <v>4.2999999999999998</v>
      </c>
      <c r="I1120" s="251"/>
      <c r="J1120" s="247"/>
      <c r="K1120" s="247"/>
      <c r="L1120" s="252"/>
      <c r="M1120" s="253"/>
      <c r="N1120" s="254"/>
      <c r="O1120" s="254"/>
      <c r="P1120" s="254"/>
      <c r="Q1120" s="254"/>
      <c r="R1120" s="254"/>
      <c r="S1120" s="254"/>
      <c r="T1120" s="255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6" t="s">
        <v>131</v>
      </c>
      <c r="AU1120" s="256" t="s">
        <v>83</v>
      </c>
      <c r="AV1120" s="14" t="s">
        <v>143</v>
      </c>
      <c r="AW1120" s="14" t="s">
        <v>35</v>
      </c>
      <c r="AX1120" s="14" t="s">
        <v>81</v>
      </c>
      <c r="AY1120" s="256" t="s">
        <v>117</v>
      </c>
    </row>
    <row r="1121" s="2" customFormat="1" ht="16.5" customHeight="1">
      <c r="A1121" s="39"/>
      <c r="B1121" s="40"/>
      <c r="C1121" s="205" t="s">
        <v>2006</v>
      </c>
      <c r="D1121" s="205" t="s">
        <v>120</v>
      </c>
      <c r="E1121" s="206" t="s">
        <v>2007</v>
      </c>
      <c r="F1121" s="207" t="s">
        <v>2008</v>
      </c>
      <c r="G1121" s="208" t="s">
        <v>215</v>
      </c>
      <c r="H1121" s="209">
        <v>36.579999999999998</v>
      </c>
      <c r="I1121" s="210"/>
      <c r="J1121" s="211">
        <f>ROUND(I1121*H1121,2)</f>
        <v>0</v>
      </c>
      <c r="K1121" s="207" t="s">
        <v>124</v>
      </c>
      <c r="L1121" s="45"/>
      <c r="M1121" s="212" t="s">
        <v>19</v>
      </c>
      <c r="N1121" s="213" t="s">
        <v>44</v>
      </c>
      <c r="O1121" s="85"/>
      <c r="P1121" s="214">
        <f>O1121*H1121</f>
        <v>0</v>
      </c>
      <c r="Q1121" s="214">
        <v>0</v>
      </c>
      <c r="R1121" s="214">
        <f>Q1121*H1121</f>
        <v>0</v>
      </c>
      <c r="S1121" s="214">
        <v>0.0025999999999999999</v>
      </c>
      <c r="T1121" s="215">
        <f>S1121*H1121</f>
        <v>0.095107999999999998</v>
      </c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/>
      <c r="AE1121" s="39"/>
      <c r="AR1121" s="216" t="s">
        <v>125</v>
      </c>
      <c r="AT1121" s="216" t="s">
        <v>120</v>
      </c>
      <c r="AU1121" s="216" t="s">
        <v>83</v>
      </c>
      <c r="AY1121" s="18" t="s">
        <v>117</v>
      </c>
      <c r="BE1121" s="217">
        <f>IF(N1121="základní",J1121,0)</f>
        <v>0</v>
      </c>
      <c r="BF1121" s="217">
        <f>IF(N1121="snížená",J1121,0)</f>
        <v>0</v>
      </c>
      <c r="BG1121" s="217">
        <f>IF(N1121="zákl. přenesená",J1121,0)</f>
        <v>0</v>
      </c>
      <c r="BH1121" s="217">
        <f>IF(N1121="sníž. přenesená",J1121,0)</f>
        <v>0</v>
      </c>
      <c r="BI1121" s="217">
        <f>IF(N1121="nulová",J1121,0)</f>
        <v>0</v>
      </c>
      <c r="BJ1121" s="18" t="s">
        <v>81</v>
      </c>
      <c r="BK1121" s="217">
        <f>ROUND(I1121*H1121,2)</f>
        <v>0</v>
      </c>
      <c r="BL1121" s="18" t="s">
        <v>125</v>
      </c>
      <c r="BM1121" s="216" t="s">
        <v>2009</v>
      </c>
    </row>
    <row r="1122" s="2" customFormat="1">
      <c r="A1122" s="39"/>
      <c r="B1122" s="40"/>
      <c r="C1122" s="41"/>
      <c r="D1122" s="218" t="s">
        <v>127</v>
      </c>
      <c r="E1122" s="41"/>
      <c r="F1122" s="219" t="s">
        <v>2010</v>
      </c>
      <c r="G1122" s="41"/>
      <c r="H1122" s="41"/>
      <c r="I1122" s="220"/>
      <c r="J1122" s="41"/>
      <c r="K1122" s="41"/>
      <c r="L1122" s="45"/>
      <c r="M1122" s="221"/>
      <c r="N1122" s="222"/>
      <c r="O1122" s="85"/>
      <c r="P1122" s="85"/>
      <c r="Q1122" s="85"/>
      <c r="R1122" s="85"/>
      <c r="S1122" s="85"/>
      <c r="T1122" s="86"/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T1122" s="18" t="s">
        <v>127</v>
      </c>
      <c r="AU1122" s="18" t="s">
        <v>83</v>
      </c>
    </row>
    <row r="1123" s="2" customFormat="1">
      <c r="A1123" s="39"/>
      <c r="B1123" s="40"/>
      <c r="C1123" s="41"/>
      <c r="D1123" s="223" t="s">
        <v>129</v>
      </c>
      <c r="E1123" s="41"/>
      <c r="F1123" s="224" t="s">
        <v>2011</v>
      </c>
      <c r="G1123" s="41"/>
      <c r="H1123" s="41"/>
      <c r="I1123" s="220"/>
      <c r="J1123" s="41"/>
      <c r="K1123" s="41"/>
      <c r="L1123" s="45"/>
      <c r="M1123" s="221"/>
      <c r="N1123" s="222"/>
      <c r="O1123" s="85"/>
      <c r="P1123" s="85"/>
      <c r="Q1123" s="85"/>
      <c r="R1123" s="85"/>
      <c r="S1123" s="85"/>
      <c r="T1123" s="86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18" t="s">
        <v>129</v>
      </c>
      <c r="AU1123" s="18" t="s">
        <v>83</v>
      </c>
    </row>
    <row r="1124" s="13" customFormat="1">
      <c r="A1124" s="13"/>
      <c r="B1124" s="225"/>
      <c r="C1124" s="226"/>
      <c r="D1124" s="218" t="s">
        <v>131</v>
      </c>
      <c r="E1124" s="227" t="s">
        <v>19</v>
      </c>
      <c r="F1124" s="228" t="s">
        <v>2012</v>
      </c>
      <c r="G1124" s="226"/>
      <c r="H1124" s="229">
        <v>36.579999999999998</v>
      </c>
      <c r="I1124" s="230"/>
      <c r="J1124" s="226"/>
      <c r="K1124" s="226"/>
      <c r="L1124" s="231"/>
      <c r="M1124" s="232"/>
      <c r="N1124" s="233"/>
      <c r="O1124" s="233"/>
      <c r="P1124" s="233"/>
      <c r="Q1124" s="233"/>
      <c r="R1124" s="233"/>
      <c r="S1124" s="233"/>
      <c r="T1124" s="234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5" t="s">
        <v>131</v>
      </c>
      <c r="AU1124" s="235" t="s">
        <v>83</v>
      </c>
      <c r="AV1124" s="13" t="s">
        <v>83</v>
      </c>
      <c r="AW1124" s="13" t="s">
        <v>35</v>
      </c>
      <c r="AX1124" s="13" t="s">
        <v>81</v>
      </c>
      <c r="AY1124" s="235" t="s">
        <v>117</v>
      </c>
    </row>
    <row r="1125" s="2" customFormat="1" ht="16.5" customHeight="1">
      <c r="A1125" s="39"/>
      <c r="B1125" s="40"/>
      <c r="C1125" s="205" t="s">
        <v>2013</v>
      </c>
      <c r="D1125" s="205" t="s">
        <v>120</v>
      </c>
      <c r="E1125" s="206" t="s">
        <v>2014</v>
      </c>
      <c r="F1125" s="207" t="s">
        <v>2015</v>
      </c>
      <c r="G1125" s="208" t="s">
        <v>215</v>
      </c>
      <c r="H1125" s="209">
        <v>18.300000000000001</v>
      </c>
      <c r="I1125" s="210"/>
      <c r="J1125" s="211">
        <f>ROUND(I1125*H1125,2)</f>
        <v>0</v>
      </c>
      <c r="K1125" s="207" t="s">
        <v>124</v>
      </c>
      <c r="L1125" s="45"/>
      <c r="M1125" s="212" t="s">
        <v>19</v>
      </c>
      <c r="N1125" s="213" t="s">
        <v>44</v>
      </c>
      <c r="O1125" s="85"/>
      <c r="P1125" s="214">
        <f>O1125*H1125</f>
        <v>0</v>
      </c>
      <c r="Q1125" s="214">
        <v>0</v>
      </c>
      <c r="R1125" s="214">
        <f>Q1125*H1125</f>
        <v>0</v>
      </c>
      <c r="S1125" s="214">
        <v>0.0039399999999999999</v>
      </c>
      <c r="T1125" s="215">
        <f>S1125*H1125</f>
        <v>0.072101999999999999</v>
      </c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R1125" s="216" t="s">
        <v>125</v>
      </c>
      <c r="AT1125" s="216" t="s">
        <v>120</v>
      </c>
      <c r="AU1125" s="216" t="s">
        <v>83</v>
      </c>
      <c r="AY1125" s="18" t="s">
        <v>117</v>
      </c>
      <c r="BE1125" s="217">
        <f>IF(N1125="základní",J1125,0)</f>
        <v>0</v>
      </c>
      <c r="BF1125" s="217">
        <f>IF(N1125="snížená",J1125,0)</f>
        <v>0</v>
      </c>
      <c r="BG1125" s="217">
        <f>IF(N1125="zákl. přenesená",J1125,0)</f>
        <v>0</v>
      </c>
      <c r="BH1125" s="217">
        <f>IF(N1125="sníž. přenesená",J1125,0)</f>
        <v>0</v>
      </c>
      <c r="BI1125" s="217">
        <f>IF(N1125="nulová",J1125,0)</f>
        <v>0</v>
      </c>
      <c r="BJ1125" s="18" t="s">
        <v>81</v>
      </c>
      <c r="BK1125" s="217">
        <f>ROUND(I1125*H1125,2)</f>
        <v>0</v>
      </c>
      <c r="BL1125" s="18" t="s">
        <v>125</v>
      </c>
      <c r="BM1125" s="216" t="s">
        <v>2016</v>
      </c>
    </row>
    <row r="1126" s="2" customFormat="1">
      <c r="A1126" s="39"/>
      <c r="B1126" s="40"/>
      <c r="C1126" s="41"/>
      <c r="D1126" s="218" t="s">
        <v>127</v>
      </c>
      <c r="E1126" s="41"/>
      <c r="F1126" s="219" t="s">
        <v>2017</v>
      </c>
      <c r="G1126" s="41"/>
      <c r="H1126" s="41"/>
      <c r="I1126" s="220"/>
      <c r="J1126" s="41"/>
      <c r="K1126" s="41"/>
      <c r="L1126" s="45"/>
      <c r="M1126" s="221"/>
      <c r="N1126" s="222"/>
      <c r="O1126" s="85"/>
      <c r="P1126" s="85"/>
      <c r="Q1126" s="85"/>
      <c r="R1126" s="85"/>
      <c r="S1126" s="85"/>
      <c r="T1126" s="86"/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T1126" s="18" t="s">
        <v>127</v>
      </c>
      <c r="AU1126" s="18" t="s">
        <v>83</v>
      </c>
    </row>
    <row r="1127" s="2" customFormat="1">
      <c r="A1127" s="39"/>
      <c r="B1127" s="40"/>
      <c r="C1127" s="41"/>
      <c r="D1127" s="223" t="s">
        <v>129</v>
      </c>
      <c r="E1127" s="41"/>
      <c r="F1127" s="224" t="s">
        <v>2018</v>
      </c>
      <c r="G1127" s="41"/>
      <c r="H1127" s="41"/>
      <c r="I1127" s="220"/>
      <c r="J1127" s="41"/>
      <c r="K1127" s="41"/>
      <c r="L1127" s="45"/>
      <c r="M1127" s="221"/>
      <c r="N1127" s="222"/>
      <c r="O1127" s="85"/>
      <c r="P1127" s="85"/>
      <c r="Q1127" s="85"/>
      <c r="R1127" s="85"/>
      <c r="S1127" s="85"/>
      <c r="T1127" s="86"/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T1127" s="18" t="s">
        <v>129</v>
      </c>
      <c r="AU1127" s="18" t="s">
        <v>83</v>
      </c>
    </row>
    <row r="1128" s="13" customFormat="1">
      <c r="A1128" s="13"/>
      <c r="B1128" s="225"/>
      <c r="C1128" s="226"/>
      <c r="D1128" s="218" t="s">
        <v>131</v>
      </c>
      <c r="E1128" s="227" t="s">
        <v>19</v>
      </c>
      <c r="F1128" s="228" t="s">
        <v>2019</v>
      </c>
      <c r="G1128" s="226"/>
      <c r="H1128" s="229">
        <v>18.300000000000001</v>
      </c>
      <c r="I1128" s="230"/>
      <c r="J1128" s="226"/>
      <c r="K1128" s="226"/>
      <c r="L1128" s="231"/>
      <c r="M1128" s="232"/>
      <c r="N1128" s="233"/>
      <c r="O1128" s="233"/>
      <c r="P1128" s="233"/>
      <c r="Q1128" s="233"/>
      <c r="R1128" s="233"/>
      <c r="S1128" s="233"/>
      <c r="T1128" s="234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5" t="s">
        <v>131</v>
      </c>
      <c r="AU1128" s="235" t="s">
        <v>83</v>
      </c>
      <c r="AV1128" s="13" t="s">
        <v>83</v>
      </c>
      <c r="AW1128" s="13" t="s">
        <v>35</v>
      </c>
      <c r="AX1128" s="13" t="s">
        <v>81</v>
      </c>
      <c r="AY1128" s="235" t="s">
        <v>117</v>
      </c>
    </row>
    <row r="1129" s="2" customFormat="1" ht="21.75" customHeight="1">
      <c r="A1129" s="39"/>
      <c r="B1129" s="40"/>
      <c r="C1129" s="205" t="s">
        <v>2020</v>
      </c>
      <c r="D1129" s="205" t="s">
        <v>120</v>
      </c>
      <c r="E1129" s="206" t="s">
        <v>2021</v>
      </c>
      <c r="F1129" s="207" t="s">
        <v>2022</v>
      </c>
      <c r="G1129" s="208" t="s">
        <v>215</v>
      </c>
      <c r="H1129" s="209">
        <v>4.2999999999999998</v>
      </c>
      <c r="I1129" s="210"/>
      <c r="J1129" s="211">
        <f>ROUND(I1129*H1129,2)</f>
        <v>0</v>
      </c>
      <c r="K1129" s="207" t="s">
        <v>124</v>
      </c>
      <c r="L1129" s="45"/>
      <c r="M1129" s="212" t="s">
        <v>19</v>
      </c>
      <c r="N1129" s="213" t="s">
        <v>44</v>
      </c>
      <c r="O1129" s="85"/>
      <c r="P1129" s="214">
        <f>O1129*H1129</f>
        <v>0</v>
      </c>
      <c r="Q1129" s="214">
        <v>4.0000000000000003E-05</v>
      </c>
      <c r="R1129" s="214">
        <f>Q1129*H1129</f>
        <v>0.00017200000000000001</v>
      </c>
      <c r="S1129" s="214">
        <v>0</v>
      </c>
      <c r="T1129" s="215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16" t="s">
        <v>125</v>
      </c>
      <c r="AT1129" s="216" t="s">
        <v>120</v>
      </c>
      <c r="AU1129" s="216" t="s">
        <v>83</v>
      </c>
      <c r="AY1129" s="18" t="s">
        <v>117</v>
      </c>
      <c r="BE1129" s="217">
        <f>IF(N1129="základní",J1129,0)</f>
        <v>0</v>
      </c>
      <c r="BF1129" s="217">
        <f>IF(N1129="snížená",J1129,0)</f>
        <v>0</v>
      </c>
      <c r="BG1129" s="217">
        <f>IF(N1129="zákl. přenesená",J1129,0)</f>
        <v>0</v>
      </c>
      <c r="BH1129" s="217">
        <f>IF(N1129="sníž. přenesená",J1129,0)</f>
        <v>0</v>
      </c>
      <c r="BI1129" s="217">
        <f>IF(N1129="nulová",J1129,0)</f>
        <v>0</v>
      </c>
      <c r="BJ1129" s="18" t="s">
        <v>81</v>
      </c>
      <c r="BK1129" s="217">
        <f>ROUND(I1129*H1129,2)</f>
        <v>0</v>
      </c>
      <c r="BL1129" s="18" t="s">
        <v>125</v>
      </c>
      <c r="BM1129" s="216" t="s">
        <v>2023</v>
      </c>
    </row>
    <row r="1130" s="2" customFormat="1">
      <c r="A1130" s="39"/>
      <c r="B1130" s="40"/>
      <c r="C1130" s="41"/>
      <c r="D1130" s="218" t="s">
        <v>127</v>
      </c>
      <c r="E1130" s="41"/>
      <c r="F1130" s="219" t="s">
        <v>2024</v>
      </c>
      <c r="G1130" s="41"/>
      <c r="H1130" s="41"/>
      <c r="I1130" s="220"/>
      <c r="J1130" s="41"/>
      <c r="K1130" s="41"/>
      <c r="L1130" s="45"/>
      <c r="M1130" s="221"/>
      <c r="N1130" s="222"/>
      <c r="O1130" s="85"/>
      <c r="P1130" s="85"/>
      <c r="Q1130" s="85"/>
      <c r="R1130" s="85"/>
      <c r="S1130" s="85"/>
      <c r="T1130" s="86"/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T1130" s="18" t="s">
        <v>127</v>
      </c>
      <c r="AU1130" s="18" t="s">
        <v>83</v>
      </c>
    </row>
    <row r="1131" s="2" customFormat="1">
      <c r="A1131" s="39"/>
      <c r="B1131" s="40"/>
      <c r="C1131" s="41"/>
      <c r="D1131" s="223" t="s">
        <v>129</v>
      </c>
      <c r="E1131" s="41"/>
      <c r="F1131" s="224" t="s">
        <v>2025</v>
      </c>
      <c r="G1131" s="41"/>
      <c r="H1131" s="41"/>
      <c r="I1131" s="220"/>
      <c r="J1131" s="41"/>
      <c r="K1131" s="41"/>
      <c r="L1131" s="45"/>
      <c r="M1131" s="221"/>
      <c r="N1131" s="222"/>
      <c r="O1131" s="85"/>
      <c r="P1131" s="85"/>
      <c r="Q1131" s="85"/>
      <c r="R1131" s="85"/>
      <c r="S1131" s="85"/>
      <c r="T1131" s="86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T1131" s="18" t="s">
        <v>129</v>
      </c>
      <c r="AU1131" s="18" t="s">
        <v>83</v>
      </c>
    </row>
    <row r="1132" s="2" customFormat="1" ht="24.15" customHeight="1">
      <c r="A1132" s="39"/>
      <c r="B1132" s="40"/>
      <c r="C1132" s="236" t="s">
        <v>2026</v>
      </c>
      <c r="D1132" s="236" t="s">
        <v>133</v>
      </c>
      <c r="E1132" s="237" t="s">
        <v>2027</v>
      </c>
      <c r="F1132" s="238" t="s">
        <v>2028</v>
      </c>
      <c r="G1132" s="239" t="s">
        <v>215</v>
      </c>
      <c r="H1132" s="240">
        <v>4.2999999999999998</v>
      </c>
      <c r="I1132" s="241"/>
      <c r="J1132" s="242">
        <f>ROUND(I1132*H1132,2)</f>
        <v>0</v>
      </c>
      <c r="K1132" s="238" t="s">
        <v>19</v>
      </c>
      <c r="L1132" s="243"/>
      <c r="M1132" s="244" t="s">
        <v>19</v>
      </c>
      <c r="N1132" s="245" t="s">
        <v>44</v>
      </c>
      <c r="O1132" s="85"/>
      <c r="P1132" s="214">
        <f>O1132*H1132</f>
        <v>0</v>
      </c>
      <c r="Q1132" s="214">
        <v>0.0033300000000000001</v>
      </c>
      <c r="R1132" s="214">
        <f>Q1132*H1132</f>
        <v>0.014319</v>
      </c>
      <c r="S1132" s="214">
        <v>0</v>
      </c>
      <c r="T1132" s="215">
        <f>S1132*H1132</f>
        <v>0</v>
      </c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/>
      <c r="AE1132" s="39"/>
      <c r="AR1132" s="216" t="s">
        <v>136</v>
      </c>
      <c r="AT1132" s="216" t="s">
        <v>133</v>
      </c>
      <c r="AU1132" s="216" t="s">
        <v>83</v>
      </c>
      <c r="AY1132" s="18" t="s">
        <v>117</v>
      </c>
      <c r="BE1132" s="217">
        <f>IF(N1132="základní",J1132,0)</f>
        <v>0</v>
      </c>
      <c r="BF1132" s="217">
        <f>IF(N1132="snížená",J1132,0)</f>
        <v>0</v>
      </c>
      <c r="BG1132" s="217">
        <f>IF(N1132="zákl. přenesená",J1132,0)</f>
        <v>0</v>
      </c>
      <c r="BH1132" s="217">
        <f>IF(N1132="sníž. přenesená",J1132,0)</f>
        <v>0</v>
      </c>
      <c r="BI1132" s="217">
        <f>IF(N1132="nulová",J1132,0)</f>
        <v>0</v>
      </c>
      <c r="BJ1132" s="18" t="s">
        <v>81</v>
      </c>
      <c r="BK1132" s="217">
        <f>ROUND(I1132*H1132,2)</f>
        <v>0</v>
      </c>
      <c r="BL1132" s="18" t="s">
        <v>125</v>
      </c>
      <c r="BM1132" s="216" t="s">
        <v>2029</v>
      </c>
    </row>
    <row r="1133" s="2" customFormat="1">
      <c r="A1133" s="39"/>
      <c r="B1133" s="40"/>
      <c r="C1133" s="41"/>
      <c r="D1133" s="218" t="s">
        <v>127</v>
      </c>
      <c r="E1133" s="41"/>
      <c r="F1133" s="219" t="s">
        <v>2028</v>
      </c>
      <c r="G1133" s="41"/>
      <c r="H1133" s="41"/>
      <c r="I1133" s="220"/>
      <c r="J1133" s="41"/>
      <c r="K1133" s="41"/>
      <c r="L1133" s="45"/>
      <c r="M1133" s="221"/>
      <c r="N1133" s="222"/>
      <c r="O1133" s="85"/>
      <c r="P1133" s="85"/>
      <c r="Q1133" s="85"/>
      <c r="R1133" s="85"/>
      <c r="S1133" s="85"/>
      <c r="T1133" s="86"/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T1133" s="18" t="s">
        <v>127</v>
      </c>
      <c r="AU1133" s="18" t="s">
        <v>83</v>
      </c>
    </row>
    <row r="1134" s="2" customFormat="1" ht="21.75" customHeight="1">
      <c r="A1134" s="39"/>
      <c r="B1134" s="40"/>
      <c r="C1134" s="236" t="s">
        <v>2030</v>
      </c>
      <c r="D1134" s="236" t="s">
        <v>133</v>
      </c>
      <c r="E1134" s="237" t="s">
        <v>2031</v>
      </c>
      <c r="F1134" s="238" t="s">
        <v>2032</v>
      </c>
      <c r="G1134" s="239" t="s">
        <v>227</v>
      </c>
      <c r="H1134" s="240">
        <v>16</v>
      </c>
      <c r="I1134" s="241"/>
      <c r="J1134" s="242">
        <f>ROUND(I1134*H1134,2)</f>
        <v>0</v>
      </c>
      <c r="K1134" s="238" t="s">
        <v>19</v>
      </c>
      <c r="L1134" s="243"/>
      <c r="M1134" s="244" t="s">
        <v>19</v>
      </c>
      <c r="N1134" s="245" t="s">
        <v>44</v>
      </c>
      <c r="O1134" s="85"/>
      <c r="P1134" s="214">
        <f>O1134*H1134</f>
        <v>0</v>
      </c>
      <c r="Q1134" s="214">
        <v>0.00046000000000000001</v>
      </c>
      <c r="R1134" s="214">
        <f>Q1134*H1134</f>
        <v>0.0073600000000000002</v>
      </c>
      <c r="S1134" s="214">
        <v>0</v>
      </c>
      <c r="T1134" s="215">
        <f>S1134*H1134</f>
        <v>0</v>
      </c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R1134" s="216" t="s">
        <v>136</v>
      </c>
      <c r="AT1134" s="216" t="s">
        <v>133</v>
      </c>
      <c r="AU1134" s="216" t="s">
        <v>83</v>
      </c>
      <c r="AY1134" s="18" t="s">
        <v>117</v>
      </c>
      <c r="BE1134" s="217">
        <f>IF(N1134="základní",J1134,0)</f>
        <v>0</v>
      </c>
      <c r="BF1134" s="217">
        <f>IF(N1134="snížená",J1134,0)</f>
        <v>0</v>
      </c>
      <c r="BG1134" s="217">
        <f>IF(N1134="zákl. přenesená",J1134,0)</f>
        <v>0</v>
      </c>
      <c r="BH1134" s="217">
        <f>IF(N1134="sníž. přenesená",J1134,0)</f>
        <v>0</v>
      </c>
      <c r="BI1134" s="217">
        <f>IF(N1134="nulová",J1134,0)</f>
        <v>0</v>
      </c>
      <c r="BJ1134" s="18" t="s">
        <v>81</v>
      </c>
      <c r="BK1134" s="217">
        <f>ROUND(I1134*H1134,2)</f>
        <v>0</v>
      </c>
      <c r="BL1134" s="18" t="s">
        <v>125</v>
      </c>
      <c r="BM1134" s="216" t="s">
        <v>2033</v>
      </c>
    </row>
    <row r="1135" s="2" customFormat="1">
      <c r="A1135" s="39"/>
      <c r="B1135" s="40"/>
      <c r="C1135" s="41"/>
      <c r="D1135" s="218" t="s">
        <v>127</v>
      </c>
      <c r="E1135" s="41"/>
      <c r="F1135" s="219" t="s">
        <v>2032</v>
      </c>
      <c r="G1135" s="41"/>
      <c r="H1135" s="41"/>
      <c r="I1135" s="220"/>
      <c r="J1135" s="41"/>
      <c r="K1135" s="41"/>
      <c r="L1135" s="45"/>
      <c r="M1135" s="221"/>
      <c r="N1135" s="222"/>
      <c r="O1135" s="85"/>
      <c r="P1135" s="85"/>
      <c r="Q1135" s="85"/>
      <c r="R1135" s="85"/>
      <c r="S1135" s="85"/>
      <c r="T1135" s="86"/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T1135" s="18" t="s">
        <v>127</v>
      </c>
      <c r="AU1135" s="18" t="s">
        <v>83</v>
      </c>
    </row>
    <row r="1136" s="2" customFormat="1" ht="24.15" customHeight="1">
      <c r="A1136" s="39"/>
      <c r="B1136" s="40"/>
      <c r="C1136" s="205" t="s">
        <v>2034</v>
      </c>
      <c r="D1136" s="205" t="s">
        <v>120</v>
      </c>
      <c r="E1136" s="206" t="s">
        <v>2035</v>
      </c>
      <c r="F1136" s="207" t="s">
        <v>2036</v>
      </c>
      <c r="G1136" s="208" t="s">
        <v>215</v>
      </c>
      <c r="H1136" s="209">
        <v>4.2000000000000002</v>
      </c>
      <c r="I1136" s="210"/>
      <c r="J1136" s="211">
        <f>ROUND(I1136*H1136,2)</f>
        <v>0</v>
      </c>
      <c r="K1136" s="207" t="s">
        <v>124</v>
      </c>
      <c r="L1136" s="45"/>
      <c r="M1136" s="212" t="s">
        <v>19</v>
      </c>
      <c r="N1136" s="213" t="s">
        <v>44</v>
      </c>
      <c r="O1136" s="85"/>
      <c r="P1136" s="214">
        <f>O1136*H1136</f>
        <v>0</v>
      </c>
      <c r="Q1136" s="214">
        <v>0.0013699999999999999</v>
      </c>
      <c r="R1136" s="214">
        <f>Q1136*H1136</f>
        <v>0.0057539999999999996</v>
      </c>
      <c r="S1136" s="214">
        <v>0</v>
      </c>
      <c r="T1136" s="215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16" t="s">
        <v>125</v>
      </c>
      <c r="AT1136" s="216" t="s">
        <v>120</v>
      </c>
      <c r="AU1136" s="216" t="s">
        <v>83</v>
      </c>
      <c r="AY1136" s="18" t="s">
        <v>117</v>
      </c>
      <c r="BE1136" s="217">
        <f>IF(N1136="základní",J1136,0)</f>
        <v>0</v>
      </c>
      <c r="BF1136" s="217">
        <f>IF(N1136="snížená",J1136,0)</f>
        <v>0</v>
      </c>
      <c r="BG1136" s="217">
        <f>IF(N1136="zákl. přenesená",J1136,0)</f>
        <v>0</v>
      </c>
      <c r="BH1136" s="217">
        <f>IF(N1136="sníž. přenesená",J1136,0)</f>
        <v>0</v>
      </c>
      <c r="BI1136" s="217">
        <f>IF(N1136="nulová",J1136,0)</f>
        <v>0</v>
      </c>
      <c r="BJ1136" s="18" t="s">
        <v>81</v>
      </c>
      <c r="BK1136" s="217">
        <f>ROUND(I1136*H1136,2)</f>
        <v>0</v>
      </c>
      <c r="BL1136" s="18" t="s">
        <v>125</v>
      </c>
      <c r="BM1136" s="216" t="s">
        <v>2037</v>
      </c>
    </row>
    <row r="1137" s="2" customFormat="1">
      <c r="A1137" s="39"/>
      <c r="B1137" s="40"/>
      <c r="C1137" s="41"/>
      <c r="D1137" s="218" t="s">
        <v>127</v>
      </c>
      <c r="E1137" s="41"/>
      <c r="F1137" s="219" t="s">
        <v>2038</v>
      </c>
      <c r="G1137" s="41"/>
      <c r="H1137" s="41"/>
      <c r="I1137" s="220"/>
      <c r="J1137" s="41"/>
      <c r="K1137" s="41"/>
      <c r="L1137" s="45"/>
      <c r="M1137" s="221"/>
      <c r="N1137" s="222"/>
      <c r="O1137" s="85"/>
      <c r="P1137" s="85"/>
      <c r="Q1137" s="85"/>
      <c r="R1137" s="85"/>
      <c r="S1137" s="85"/>
      <c r="T1137" s="86"/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T1137" s="18" t="s">
        <v>127</v>
      </c>
      <c r="AU1137" s="18" t="s">
        <v>83</v>
      </c>
    </row>
    <row r="1138" s="2" customFormat="1">
      <c r="A1138" s="39"/>
      <c r="B1138" s="40"/>
      <c r="C1138" s="41"/>
      <c r="D1138" s="223" t="s">
        <v>129</v>
      </c>
      <c r="E1138" s="41"/>
      <c r="F1138" s="224" t="s">
        <v>2039</v>
      </c>
      <c r="G1138" s="41"/>
      <c r="H1138" s="41"/>
      <c r="I1138" s="220"/>
      <c r="J1138" s="41"/>
      <c r="K1138" s="41"/>
      <c r="L1138" s="45"/>
      <c r="M1138" s="221"/>
      <c r="N1138" s="222"/>
      <c r="O1138" s="85"/>
      <c r="P1138" s="85"/>
      <c r="Q1138" s="85"/>
      <c r="R1138" s="85"/>
      <c r="S1138" s="85"/>
      <c r="T1138" s="86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T1138" s="18" t="s">
        <v>129</v>
      </c>
      <c r="AU1138" s="18" t="s">
        <v>83</v>
      </c>
    </row>
    <row r="1139" s="2" customFormat="1" ht="24.15" customHeight="1">
      <c r="A1139" s="39"/>
      <c r="B1139" s="40"/>
      <c r="C1139" s="205" t="s">
        <v>2040</v>
      </c>
      <c r="D1139" s="205" t="s">
        <v>120</v>
      </c>
      <c r="E1139" s="206" t="s">
        <v>2041</v>
      </c>
      <c r="F1139" s="207" t="s">
        <v>2042</v>
      </c>
      <c r="G1139" s="208" t="s">
        <v>215</v>
      </c>
      <c r="H1139" s="209">
        <v>15.300000000000001</v>
      </c>
      <c r="I1139" s="210"/>
      <c r="J1139" s="211">
        <f>ROUND(I1139*H1139,2)</f>
        <v>0</v>
      </c>
      <c r="K1139" s="207" t="s">
        <v>124</v>
      </c>
      <c r="L1139" s="45"/>
      <c r="M1139" s="212" t="s">
        <v>19</v>
      </c>
      <c r="N1139" s="213" t="s">
        <v>44</v>
      </c>
      <c r="O1139" s="85"/>
      <c r="P1139" s="214">
        <f>O1139*H1139</f>
        <v>0</v>
      </c>
      <c r="Q1139" s="214">
        <v>0.00347</v>
      </c>
      <c r="R1139" s="214">
        <f>Q1139*H1139</f>
        <v>0.053090999999999999</v>
      </c>
      <c r="S1139" s="214">
        <v>0</v>
      </c>
      <c r="T1139" s="215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16" t="s">
        <v>125</v>
      </c>
      <c r="AT1139" s="216" t="s">
        <v>120</v>
      </c>
      <c r="AU1139" s="216" t="s">
        <v>83</v>
      </c>
      <c r="AY1139" s="18" t="s">
        <v>117</v>
      </c>
      <c r="BE1139" s="217">
        <f>IF(N1139="základní",J1139,0)</f>
        <v>0</v>
      </c>
      <c r="BF1139" s="217">
        <f>IF(N1139="snížená",J1139,0)</f>
        <v>0</v>
      </c>
      <c r="BG1139" s="217">
        <f>IF(N1139="zákl. přenesená",J1139,0)</f>
        <v>0</v>
      </c>
      <c r="BH1139" s="217">
        <f>IF(N1139="sníž. přenesená",J1139,0)</f>
        <v>0</v>
      </c>
      <c r="BI1139" s="217">
        <f>IF(N1139="nulová",J1139,0)</f>
        <v>0</v>
      </c>
      <c r="BJ1139" s="18" t="s">
        <v>81</v>
      </c>
      <c r="BK1139" s="217">
        <f>ROUND(I1139*H1139,2)</f>
        <v>0</v>
      </c>
      <c r="BL1139" s="18" t="s">
        <v>125</v>
      </c>
      <c r="BM1139" s="216" t="s">
        <v>2043</v>
      </c>
    </row>
    <row r="1140" s="2" customFormat="1">
      <c r="A1140" s="39"/>
      <c r="B1140" s="40"/>
      <c r="C1140" s="41"/>
      <c r="D1140" s="218" t="s">
        <v>127</v>
      </c>
      <c r="E1140" s="41"/>
      <c r="F1140" s="219" t="s">
        <v>2044</v>
      </c>
      <c r="G1140" s="41"/>
      <c r="H1140" s="41"/>
      <c r="I1140" s="220"/>
      <c r="J1140" s="41"/>
      <c r="K1140" s="41"/>
      <c r="L1140" s="45"/>
      <c r="M1140" s="221"/>
      <c r="N1140" s="222"/>
      <c r="O1140" s="85"/>
      <c r="P1140" s="85"/>
      <c r="Q1140" s="85"/>
      <c r="R1140" s="85"/>
      <c r="S1140" s="85"/>
      <c r="T1140" s="86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127</v>
      </c>
      <c r="AU1140" s="18" t="s">
        <v>83</v>
      </c>
    </row>
    <row r="1141" s="2" customFormat="1">
      <c r="A1141" s="39"/>
      <c r="B1141" s="40"/>
      <c r="C1141" s="41"/>
      <c r="D1141" s="223" t="s">
        <v>129</v>
      </c>
      <c r="E1141" s="41"/>
      <c r="F1141" s="224" t="s">
        <v>2045</v>
      </c>
      <c r="G1141" s="41"/>
      <c r="H1141" s="41"/>
      <c r="I1141" s="220"/>
      <c r="J1141" s="41"/>
      <c r="K1141" s="41"/>
      <c r="L1141" s="45"/>
      <c r="M1141" s="221"/>
      <c r="N1141" s="222"/>
      <c r="O1141" s="85"/>
      <c r="P1141" s="85"/>
      <c r="Q1141" s="85"/>
      <c r="R1141" s="85"/>
      <c r="S1141" s="85"/>
      <c r="T1141" s="86"/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T1141" s="18" t="s">
        <v>129</v>
      </c>
      <c r="AU1141" s="18" t="s">
        <v>83</v>
      </c>
    </row>
    <row r="1142" s="13" customFormat="1">
      <c r="A1142" s="13"/>
      <c r="B1142" s="225"/>
      <c r="C1142" s="226"/>
      <c r="D1142" s="218" t="s">
        <v>131</v>
      </c>
      <c r="E1142" s="227" t="s">
        <v>19</v>
      </c>
      <c r="F1142" s="228" t="s">
        <v>2046</v>
      </c>
      <c r="G1142" s="226"/>
      <c r="H1142" s="229">
        <v>4.5</v>
      </c>
      <c r="I1142" s="230"/>
      <c r="J1142" s="226"/>
      <c r="K1142" s="226"/>
      <c r="L1142" s="231"/>
      <c r="M1142" s="232"/>
      <c r="N1142" s="233"/>
      <c r="O1142" s="233"/>
      <c r="P1142" s="233"/>
      <c r="Q1142" s="233"/>
      <c r="R1142" s="233"/>
      <c r="S1142" s="233"/>
      <c r="T1142" s="234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5" t="s">
        <v>131</v>
      </c>
      <c r="AU1142" s="235" t="s">
        <v>83</v>
      </c>
      <c r="AV1142" s="13" t="s">
        <v>83</v>
      </c>
      <c r="AW1142" s="13" t="s">
        <v>35</v>
      </c>
      <c r="AX1142" s="13" t="s">
        <v>73</v>
      </c>
      <c r="AY1142" s="235" t="s">
        <v>117</v>
      </c>
    </row>
    <row r="1143" s="13" customFormat="1">
      <c r="A1143" s="13"/>
      <c r="B1143" s="225"/>
      <c r="C1143" s="226"/>
      <c r="D1143" s="218" t="s">
        <v>131</v>
      </c>
      <c r="E1143" s="227" t="s">
        <v>19</v>
      </c>
      <c r="F1143" s="228" t="s">
        <v>2047</v>
      </c>
      <c r="G1143" s="226"/>
      <c r="H1143" s="229">
        <v>10.800000000000001</v>
      </c>
      <c r="I1143" s="230"/>
      <c r="J1143" s="226"/>
      <c r="K1143" s="226"/>
      <c r="L1143" s="231"/>
      <c r="M1143" s="232"/>
      <c r="N1143" s="233"/>
      <c r="O1143" s="233"/>
      <c r="P1143" s="233"/>
      <c r="Q1143" s="233"/>
      <c r="R1143" s="233"/>
      <c r="S1143" s="233"/>
      <c r="T1143" s="234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5" t="s">
        <v>131</v>
      </c>
      <c r="AU1143" s="235" t="s">
        <v>83</v>
      </c>
      <c r="AV1143" s="13" t="s">
        <v>83</v>
      </c>
      <c r="AW1143" s="13" t="s">
        <v>35</v>
      </c>
      <c r="AX1143" s="13" t="s">
        <v>73</v>
      </c>
      <c r="AY1143" s="235" t="s">
        <v>117</v>
      </c>
    </row>
    <row r="1144" s="14" customFormat="1">
      <c r="A1144" s="14"/>
      <c r="B1144" s="246"/>
      <c r="C1144" s="247"/>
      <c r="D1144" s="218" t="s">
        <v>131</v>
      </c>
      <c r="E1144" s="248" t="s">
        <v>19</v>
      </c>
      <c r="F1144" s="249" t="s">
        <v>356</v>
      </c>
      <c r="G1144" s="247"/>
      <c r="H1144" s="250">
        <v>15.300000000000001</v>
      </c>
      <c r="I1144" s="251"/>
      <c r="J1144" s="247"/>
      <c r="K1144" s="247"/>
      <c r="L1144" s="252"/>
      <c r="M1144" s="253"/>
      <c r="N1144" s="254"/>
      <c r="O1144" s="254"/>
      <c r="P1144" s="254"/>
      <c r="Q1144" s="254"/>
      <c r="R1144" s="254"/>
      <c r="S1144" s="254"/>
      <c r="T1144" s="255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56" t="s">
        <v>131</v>
      </c>
      <c r="AU1144" s="256" t="s">
        <v>83</v>
      </c>
      <c r="AV1144" s="14" t="s">
        <v>143</v>
      </c>
      <c r="AW1144" s="14" t="s">
        <v>35</v>
      </c>
      <c r="AX1144" s="14" t="s">
        <v>81</v>
      </c>
      <c r="AY1144" s="256" t="s">
        <v>117</v>
      </c>
    </row>
    <row r="1145" s="2" customFormat="1" ht="24.15" customHeight="1">
      <c r="A1145" s="39"/>
      <c r="B1145" s="40"/>
      <c r="C1145" s="205" t="s">
        <v>2048</v>
      </c>
      <c r="D1145" s="205" t="s">
        <v>120</v>
      </c>
      <c r="E1145" s="206" t="s">
        <v>2049</v>
      </c>
      <c r="F1145" s="207" t="s">
        <v>2050</v>
      </c>
      <c r="G1145" s="208" t="s">
        <v>215</v>
      </c>
      <c r="H1145" s="209">
        <v>14.6</v>
      </c>
      <c r="I1145" s="210"/>
      <c r="J1145" s="211">
        <f>ROUND(I1145*H1145,2)</f>
        <v>0</v>
      </c>
      <c r="K1145" s="207" t="s">
        <v>124</v>
      </c>
      <c r="L1145" s="45"/>
      <c r="M1145" s="212" t="s">
        <v>19</v>
      </c>
      <c r="N1145" s="213" t="s">
        <v>44</v>
      </c>
      <c r="O1145" s="85"/>
      <c r="P1145" s="214">
        <f>O1145*H1145</f>
        <v>0</v>
      </c>
      <c r="Q1145" s="214">
        <v>0.00297</v>
      </c>
      <c r="R1145" s="214">
        <f>Q1145*H1145</f>
        <v>0.043361999999999998</v>
      </c>
      <c r="S1145" s="214">
        <v>0</v>
      </c>
      <c r="T1145" s="215">
        <f>S1145*H1145</f>
        <v>0</v>
      </c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/>
      <c r="AE1145" s="39"/>
      <c r="AR1145" s="216" t="s">
        <v>125</v>
      </c>
      <c r="AT1145" s="216" t="s">
        <v>120</v>
      </c>
      <c r="AU1145" s="216" t="s">
        <v>83</v>
      </c>
      <c r="AY1145" s="18" t="s">
        <v>117</v>
      </c>
      <c r="BE1145" s="217">
        <f>IF(N1145="základní",J1145,0)</f>
        <v>0</v>
      </c>
      <c r="BF1145" s="217">
        <f>IF(N1145="snížená",J1145,0)</f>
        <v>0</v>
      </c>
      <c r="BG1145" s="217">
        <f>IF(N1145="zákl. přenesená",J1145,0)</f>
        <v>0</v>
      </c>
      <c r="BH1145" s="217">
        <f>IF(N1145="sníž. přenesená",J1145,0)</f>
        <v>0</v>
      </c>
      <c r="BI1145" s="217">
        <f>IF(N1145="nulová",J1145,0)</f>
        <v>0</v>
      </c>
      <c r="BJ1145" s="18" t="s">
        <v>81</v>
      </c>
      <c r="BK1145" s="217">
        <f>ROUND(I1145*H1145,2)</f>
        <v>0</v>
      </c>
      <c r="BL1145" s="18" t="s">
        <v>125</v>
      </c>
      <c r="BM1145" s="216" t="s">
        <v>2051</v>
      </c>
    </row>
    <row r="1146" s="2" customFormat="1">
      <c r="A1146" s="39"/>
      <c r="B1146" s="40"/>
      <c r="C1146" s="41"/>
      <c r="D1146" s="218" t="s">
        <v>127</v>
      </c>
      <c r="E1146" s="41"/>
      <c r="F1146" s="219" t="s">
        <v>2052</v>
      </c>
      <c r="G1146" s="41"/>
      <c r="H1146" s="41"/>
      <c r="I1146" s="220"/>
      <c r="J1146" s="41"/>
      <c r="K1146" s="41"/>
      <c r="L1146" s="45"/>
      <c r="M1146" s="221"/>
      <c r="N1146" s="222"/>
      <c r="O1146" s="85"/>
      <c r="P1146" s="85"/>
      <c r="Q1146" s="85"/>
      <c r="R1146" s="85"/>
      <c r="S1146" s="85"/>
      <c r="T1146" s="86"/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/>
      <c r="AE1146" s="39"/>
      <c r="AT1146" s="18" t="s">
        <v>127</v>
      </c>
      <c r="AU1146" s="18" t="s">
        <v>83</v>
      </c>
    </row>
    <row r="1147" s="2" customFormat="1">
      <c r="A1147" s="39"/>
      <c r="B1147" s="40"/>
      <c r="C1147" s="41"/>
      <c r="D1147" s="223" t="s">
        <v>129</v>
      </c>
      <c r="E1147" s="41"/>
      <c r="F1147" s="224" t="s">
        <v>2053</v>
      </c>
      <c r="G1147" s="41"/>
      <c r="H1147" s="41"/>
      <c r="I1147" s="220"/>
      <c r="J1147" s="41"/>
      <c r="K1147" s="41"/>
      <c r="L1147" s="45"/>
      <c r="M1147" s="221"/>
      <c r="N1147" s="222"/>
      <c r="O1147" s="85"/>
      <c r="P1147" s="85"/>
      <c r="Q1147" s="85"/>
      <c r="R1147" s="85"/>
      <c r="S1147" s="85"/>
      <c r="T1147" s="86"/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T1147" s="18" t="s">
        <v>129</v>
      </c>
      <c r="AU1147" s="18" t="s">
        <v>83</v>
      </c>
    </row>
    <row r="1148" s="2" customFormat="1" ht="33" customHeight="1">
      <c r="A1148" s="39"/>
      <c r="B1148" s="40"/>
      <c r="C1148" s="205" t="s">
        <v>2054</v>
      </c>
      <c r="D1148" s="205" t="s">
        <v>120</v>
      </c>
      <c r="E1148" s="206" t="s">
        <v>2055</v>
      </c>
      <c r="F1148" s="207" t="s">
        <v>2056</v>
      </c>
      <c r="G1148" s="208" t="s">
        <v>215</v>
      </c>
      <c r="H1148" s="209">
        <v>16.600000000000001</v>
      </c>
      <c r="I1148" s="210"/>
      <c r="J1148" s="211">
        <f>ROUND(I1148*H1148,2)</f>
        <v>0</v>
      </c>
      <c r="K1148" s="207" t="s">
        <v>124</v>
      </c>
      <c r="L1148" s="45"/>
      <c r="M1148" s="212" t="s">
        <v>19</v>
      </c>
      <c r="N1148" s="213" t="s">
        <v>44</v>
      </c>
      <c r="O1148" s="85"/>
      <c r="P1148" s="214">
        <f>O1148*H1148</f>
        <v>0</v>
      </c>
      <c r="Q1148" s="214">
        <v>0.0035000000000000001</v>
      </c>
      <c r="R1148" s="214">
        <f>Q1148*H1148</f>
        <v>0.058100000000000006</v>
      </c>
      <c r="S1148" s="214">
        <v>0</v>
      </c>
      <c r="T1148" s="215">
        <f>S1148*H1148</f>
        <v>0</v>
      </c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R1148" s="216" t="s">
        <v>125</v>
      </c>
      <c r="AT1148" s="216" t="s">
        <v>120</v>
      </c>
      <c r="AU1148" s="216" t="s">
        <v>83</v>
      </c>
      <c r="AY1148" s="18" t="s">
        <v>117</v>
      </c>
      <c r="BE1148" s="217">
        <f>IF(N1148="základní",J1148,0)</f>
        <v>0</v>
      </c>
      <c r="BF1148" s="217">
        <f>IF(N1148="snížená",J1148,0)</f>
        <v>0</v>
      </c>
      <c r="BG1148" s="217">
        <f>IF(N1148="zákl. přenesená",J1148,0)</f>
        <v>0</v>
      </c>
      <c r="BH1148" s="217">
        <f>IF(N1148="sníž. přenesená",J1148,0)</f>
        <v>0</v>
      </c>
      <c r="BI1148" s="217">
        <f>IF(N1148="nulová",J1148,0)</f>
        <v>0</v>
      </c>
      <c r="BJ1148" s="18" t="s">
        <v>81</v>
      </c>
      <c r="BK1148" s="217">
        <f>ROUND(I1148*H1148,2)</f>
        <v>0</v>
      </c>
      <c r="BL1148" s="18" t="s">
        <v>125</v>
      </c>
      <c r="BM1148" s="216" t="s">
        <v>2057</v>
      </c>
    </row>
    <row r="1149" s="2" customFormat="1">
      <c r="A1149" s="39"/>
      <c r="B1149" s="40"/>
      <c r="C1149" s="41"/>
      <c r="D1149" s="218" t="s">
        <v>127</v>
      </c>
      <c r="E1149" s="41"/>
      <c r="F1149" s="219" t="s">
        <v>2058</v>
      </c>
      <c r="G1149" s="41"/>
      <c r="H1149" s="41"/>
      <c r="I1149" s="220"/>
      <c r="J1149" s="41"/>
      <c r="K1149" s="41"/>
      <c r="L1149" s="45"/>
      <c r="M1149" s="221"/>
      <c r="N1149" s="222"/>
      <c r="O1149" s="85"/>
      <c r="P1149" s="85"/>
      <c r="Q1149" s="85"/>
      <c r="R1149" s="85"/>
      <c r="S1149" s="85"/>
      <c r="T1149" s="86"/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T1149" s="18" t="s">
        <v>127</v>
      </c>
      <c r="AU1149" s="18" t="s">
        <v>83</v>
      </c>
    </row>
    <row r="1150" s="2" customFormat="1">
      <c r="A1150" s="39"/>
      <c r="B1150" s="40"/>
      <c r="C1150" s="41"/>
      <c r="D1150" s="223" t="s">
        <v>129</v>
      </c>
      <c r="E1150" s="41"/>
      <c r="F1150" s="224" t="s">
        <v>2059</v>
      </c>
      <c r="G1150" s="41"/>
      <c r="H1150" s="41"/>
      <c r="I1150" s="220"/>
      <c r="J1150" s="41"/>
      <c r="K1150" s="41"/>
      <c r="L1150" s="45"/>
      <c r="M1150" s="221"/>
      <c r="N1150" s="222"/>
      <c r="O1150" s="85"/>
      <c r="P1150" s="85"/>
      <c r="Q1150" s="85"/>
      <c r="R1150" s="85"/>
      <c r="S1150" s="85"/>
      <c r="T1150" s="86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T1150" s="18" t="s">
        <v>129</v>
      </c>
      <c r="AU1150" s="18" t="s">
        <v>83</v>
      </c>
    </row>
    <row r="1151" s="13" customFormat="1">
      <c r="A1151" s="13"/>
      <c r="B1151" s="225"/>
      <c r="C1151" s="226"/>
      <c r="D1151" s="218" t="s">
        <v>131</v>
      </c>
      <c r="E1151" s="227" t="s">
        <v>19</v>
      </c>
      <c r="F1151" s="228" t="s">
        <v>2060</v>
      </c>
      <c r="G1151" s="226"/>
      <c r="H1151" s="229">
        <v>16.600000000000001</v>
      </c>
      <c r="I1151" s="230"/>
      <c r="J1151" s="226"/>
      <c r="K1151" s="226"/>
      <c r="L1151" s="231"/>
      <c r="M1151" s="232"/>
      <c r="N1151" s="233"/>
      <c r="O1151" s="233"/>
      <c r="P1151" s="233"/>
      <c r="Q1151" s="233"/>
      <c r="R1151" s="233"/>
      <c r="S1151" s="233"/>
      <c r="T1151" s="234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5" t="s">
        <v>131</v>
      </c>
      <c r="AU1151" s="235" t="s">
        <v>83</v>
      </c>
      <c r="AV1151" s="13" t="s">
        <v>83</v>
      </c>
      <c r="AW1151" s="13" t="s">
        <v>35</v>
      </c>
      <c r="AX1151" s="13" t="s">
        <v>81</v>
      </c>
      <c r="AY1151" s="235" t="s">
        <v>117</v>
      </c>
    </row>
    <row r="1152" s="2" customFormat="1" ht="16.5" customHeight="1">
      <c r="A1152" s="39"/>
      <c r="B1152" s="40"/>
      <c r="C1152" s="205" t="s">
        <v>2061</v>
      </c>
      <c r="D1152" s="205" t="s">
        <v>120</v>
      </c>
      <c r="E1152" s="206" t="s">
        <v>2062</v>
      </c>
      <c r="F1152" s="207" t="s">
        <v>2063</v>
      </c>
      <c r="G1152" s="208" t="s">
        <v>215</v>
      </c>
      <c r="H1152" s="209">
        <v>40.780000000000001</v>
      </c>
      <c r="I1152" s="210"/>
      <c r="J1152" s="211">
        <f>ROUND(I1152*H1152,2)</f>
        <v>0</v>
      </c>
      <c r="K1152" s="207" t="s">
        <v>124</v>
      </c>
      <c r="L1152" s="45"/>
      <c r="M1152" s="212" t="s">
        <v>19</v>
      </c>
      <c r="N1152" s="213" t="s">
        <v>44</v>
      </c>
      <c r="O1152" s="85"/>
      <c r="P1152" s="214">
        <f>O1152*H1152</f>
        <v>0</v>
      </c>
      <c r="Q1152" s="214">
        <v>0</v>
      </c>
      <c r="R1152" s="214">
        <f>Q1152*H1152</f>
        <v>0</v>
      </c>
      <c r="S1152" s="214">
        <v>0</v>
      </c>
      <c r="T1152" s="215">
        <f>S1152*H1152</f>
        <v>0</v>
      </c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R1152" s="216" t="s">
        <v>125</v>
      </c>
      <c r="AT1152" s="216" t="s">
        <v>120</v>
      </c>
      <c r="AU1152" s="216" t="s">
        <v>83</v>
      </c>
      <c r="AY1152" s="18" t="s">
        <v>117</v>
      </c>
      <c r="BE1152" s="217">
        <f>IF(N1152="základní",J1152,0)</f>
        <v>0</v>
      </c>
      <c r="BF1152" s="217">
        <f>IF(N1152="snížená",J1152,0)</f>
        <v>0</v>
      </c>
      <c r="BG1152" s="217">
        <f>IF(N1152="zákl. přenesená",J1152,0)</f>
        <v>0</v>
      </c>
      <c r="BH1152" s="217">
        <f>IF(N1152="sníž. přenesená",J1152,0)</f>
        <v>0</v>
      </c>
      <c r="BI1152" s="217">
        <f>IF(N1152="nulová",J1152,0)</f>
        <v>0</v>
      </c>
      <c r="BJ1152" s="18" t="s">
        <v>81</v>
      </c>
      <c r="BK1152" s="217">
        <f>ROUND(I1152*H1152,2)</f>
        <v>0</v>
      </c>
      <c r="BL1152" s="18" t="s">
        <v>125</v>
      </c>
      <c r="BM1152" s="216" t="s">
        <v>2064</v>
      </c>
    </row>
    <row r="1153" s="2" customFormat="1">
      <c r="A1153" s="39"/>
      <c r="B1153" s="40"/>
      <c r="C1153" s="41"/>
      <c r="D1153" s="218" t="s">
        <v>127</v>
      </c>
      <c r="E1153" s="41"/>
      <c r="F1153" s="219" t="s">
        <v>2065</v>
      </c>
      <c r="G1153" s="41"/>
      <c r="H1153" s="41"/>
      <c r="I1153" s="220"/>
      <c r="J1153" s="41"/>
      <c r="K1153" s="41"/>
      <c r="L1153" s="45"/>
      <c r="M1153" s="221"/>
      <c r="N1153" s="222"/>
      <c r="O1153" s="85"/>
      <c r="P1153" s="85"/>
      <c r="Q1153" s="85"/>
      <c r="R1153" s="85"/>
      <c r="S1153" s="85"/>
      <c r="T1153" s="86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T1153" s="18" t="s">
        <v>127</v>
      </c>
      <c r="AU1153" s="18" t="s">
        <v>83</v>
      </c>
    </row>
    <row r="1154" s="2" customFormat="1">
      <c r="A1154" s="39"/>
      <c r="B1154" s="40"/>
      <c r="C1154" s="41"/>
      <c r="D1154" s="223" t="s">
        <v>129</v>
      </c>
      <c r="E1154" s="41"/>
      <c r="F1154" s="224" t="s">
        <v>2066</v>
      </c>
      <c r="G1154" s="41"/>
      <c r="H1154" s="41"/>
      <c r="I1154" s="220"/>
      <c r="J1154" s="41"/>
      <c r="K1154" s="41"/>
      <c r="L1154" s="45"/>
      <c r="M1154" s="221"/>
      <c r="N1154" s="222"/>
      <c r="O1154" s="85"/>
      <c r="P1154" s="85"/>
      <c r="Q1154" s="85"/>
      <c r="R1154" s="85"/>
      <c r="S1154" s="85"/>
      <c r="T1154" s="86"/>
      <c r="U1154" s="39"/>
      <c r="V1154" s="39"/>
      <c r="W1154" s="39"/>
      <c r="X1154" s="39"/>
      <c r="Y1154" s="39"/>
      <c r="Z1154" s="39"/>
      <c r="AA1154" s="39"/>
      <c r="AB1154" s="39"/>
      <c r="AC1154" s="39"/>
      <c r="AD1154" s="39"/>
      <c r="AE1154" s="39"/>
      <c r="AT1154" s="18" t="s">
        <v>129</v>
      </c>
      <c r="AU1154" s="18" t="s">
        <v>83</v>
      </c>
    </row>
    <row r="1155" s="13" customFormat="1">
      <c r="A1155" s="13"/>
      <c r="B1155" s="225"/>
      <c r="C1155" s="226"/>
      <c r="D1155" s="218" t="s">
        <v>131</v>
      </c>
      <c r="E1155" s="227" t="s">
        <v>19</v>
      </c>
      <c r="F1155" s="228" t="s">
        <v>2067</v>
      </c>
      <c r="G1155" s="226"/>
      <c r="H1155" s="229">
        <v>36.579999999999998</v>
      </c>
      <c r="I1155" s="230"/>
      <c r="J1155" s="226"/>
      <c r="K1155" s="226"/>
      <c r="L1155" s="231"/>
      <c r="M1155" s="232"/>
      <c r="N1155" s="233"/>
      <c r="O1155" s="233"/>
      <c r="P1155" s="233"/>
      <c r="Q1155" s="233"/>
      <c r="R1155" s="233"/>
      <c r="S1155" s="233"/>
      <c r="T1155" s="234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5" t="s">
        <v>131</v>
      </c>
      <c r="AU1155" s="235" t="s">
        <v>83</v>
      </c>
      <c r="AV1155" s="13" t="s">
        <v>83</v>
      </c>
      <c r="AW1155" s="13" t="s">
        <v>35</v>
      </c>
      <c r="AX1155" s="13" t="s">
        <v>73</v>
      </c>
      <c r="AY1155" s="235" t="s">
        <v>117</v>
      </c>
    </row>
    <row r="1156" s="13" customFormat="1">
      <c r="A1156" s="13"/>
      <c r="B1156" s="225"/>
      <c r="C1156" s="226"/>
      <c r="D1156" s="218" t="s">
        <v>131</v>
      </c>
      <c r="E1156" s="227" t="s">
        <v>19</v>
      </c>
      <c r="F1156" s="228" t="s">
        <v>2068</v>
      </c>
      <c r="G1156" s="226"/>
      <c r="H1156" s="229">
        <v>4.2000000000000002</v>
      </c>
      <c r="I1156" s="230"/>
      <c r="J1156" s="226"/>
      <c r="K1156" s="226"/>
      <c r="L1156" s="231"/>
      <c r="M1156" s="232"/>
      <c r="N1156" s="233"/>
      <c r="O1156" s="233"/>
      <c r="P1156" s="233"/>
      <c r="Q1156" s="233"/>
      <c r="R1156" s="233"/>
      <c r="S1156" s="233"/>
      <c r="T1156" s="234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5" t="s">
        <v>131</v>
      </c>
      <c r="AU1156" s="235" t="s">
        <v>83</v>
      </c>
      <c r="AV1156" s="13" t="s">
        <v>83</v>
      </c>
      <c r="AW1156" s="13" t="s">
        <v>35</v>
      </c>
      <c r="AX1156" s="13" t="s">
        <v>73</v>
      </c>
      <c r="AY1156" s="235" t="s">
        <v>117</v>
      </c>
    </row>
    <row r="1157" s="14" customFormat="1">
      <c r="A1157" s="14"/>
      <c r="B1157" s="246"/>
      <c r="C1157" s="247"/>
      <c r="D1157" s="218" t="s">
        <v>131</v>
      </c>
      <c r="E1157" s="248" t="s">
        <v>19</v>
      </c>
      <c r="F1157" s="249" t="s">
        <v>356</v>
      </c>
      <c r="G1157" s="247"/>
      <c r="H1157" s="250">
        <v>40.780000000000001</v>
      </c>
      <c r="I1157" s="251"/>
      <c r="J1157" s="247"/>
      <c r="K1157" s="247"/>
      <c r="L1157" s="252"/>
      <c r="M1157" s="253"/>
      <c r="N1157" s="254"/>
      <c r="O1157" s="254"/>
      <c r="P1157" s="254"/>
      <c r="Q1157" s="254"/>
      <c r="R1157" s="254"/>
      <c r="S1157" s="254"/>
      <c r="T1157" s="255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6" t="s">
        <v>131</v>
      </c>
      <c r="AU1157" s="256" t="s">
        <v>83</v>
      </c>
      <c r="AV1157" s="14" t="s">
        <v>143</v>
      </c>
      <c r="AW1157" s="14" t="s">
        <v>35</v>
      </c>
      <c r="AX1157" s="14" t="s">
        <v>81</v>
      </c>
      <c r="AY1157" s="256" t="s">
        <v>117</v>
      </c>
    </row>
    <row r="1158" s="2" customFormat="1" ht="16.5" customHeight="1">
      <c r="A1158" s="39"/>
      <c r="B1158" s="40"/>
      <c r="C1158" s="236" t="s">
        <v>2069</v>
      </c>
      <c r="D1158" s="236" t="s">
        <v>133</v>
      </c>
      <c r="E1158" s="237" t="s">
        <v>2070</v>
      </c>
      <c r="F1158" s="238" t="s">
        <v>2071</v>
      </c>
      <c r="G1158" s="239" t="s">
        <v>227</v>
      </c>
      <c r="H1158" s="240">
        <v>1</v>
      </c>
      <c r="I1158" s="241"/>
      <c r="J1158" s="242">
        <f>ROUND(I1158*H1158,2)</f>
        <v>0</v>
      </c>
      <c r="K1158" s="238" t="s">
        <v>124</v>
      </c>
      <c r="L1158" s="243"/>
      <c r="M1158" s="244" t="s">
        <v>19</v>
      </c>
      <c r="N1158" s="245" t="s">
        <v>44</v>
      </c>
      <c r="O1158" s="85"/>
      <c r="P1158" s="214">
        <f>O1158*H1158</f>
        <v>0</v>
      </c>
      <c r="Q1158" s="214">
        <v>5.0000000000000002E-05</v>
      </c>
      <c r="R1158" s="214">
        <f>Q1158*H1158</f>
        <v>5.0000000000000002E-05</v>
      </c>
      <c r="S1158" s="214">
        <v>0</v>
      </c>
      <c r="T1158" s="215">
        <f>S1158*H1158</f>
        <v>0</v>
      </c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R1158" s="216" t="s">
        <v>136</v>
      </c>
      <c r="AT1158" s="216" t="s">
        <v>133</v>
      </c>
      <c r="AU1158" s="216" t="s">
        <v>83</v>
      </c>
      <c r="AY1158" s="18" t="s">
        <v>117</v>
      </c>
      <c r="BE1158" s="217">
        <f>IF(N1158="základní",J1158,0)</f>
        <v>0</v>
      </c>
      <c r="BF1158" s="217">
        <f>IF(N1158="snížená",J1158,0)</f>
        <v>0</v>
      </c>
      <c r="BG1158" s="217">
        <f>IF(N1158="zákl. přenesená",J1158,0)</f>
        <v>0</v>
      </c>
      <c r="BH1158" s="217">
        <f>IF(N1158="sníž. přenesená",J1158,0)</f>
        <v>0</v>
      </c>
      <c r="BI1158" s="217">
        <f>IF(N1158="nulová",J1158,0)</f>
        <v>0</v>
      </c>
      <c r="BJ1158" s="18" t="s">
        <v>81</v>
      </c>
      <c r="BK1158" s="217">
        <f>ROUND(I1158*H1158,2)</f>
        <v>0</v>
      </c>
      <c r="BL1158" s="18" t="s">
        <v>125</v>
      </c>
      <c r="BM1158" s="216" t="s">
        <v>2072</v>
      </c>
    </row>
    <row r="1159" s="2" customFormat="1">
      <c r="A1159" s="39"/>
      <c r="B1159" s="40"/>
      <c r="C1159" s="41"/>
      <c r="D1159" s="218" t="s">
        <v>127</v>
      </c>
      <c r="E1159" s="41"/>
      <c r="F1159" s="219" t="s">
        <v>2071</v>
      </c>
      <c r="G1159" s="41"/>
      <c r="H1159" s="41"/>
      <c r="I1159" s="220"/>
      <c r="J1159" s="41"/>
      <c r="K1159" s="41"/>
      <c r="L1159" s="45"/>
      <c r="M1159" s="221"/>
      <c r="N1159" s="222"/>
      <c r="O1159" s="85"/>
      <c r="P1159" s="85"/>
      <c r="Q1159" s="85"/>
      <c r="R1159" s="85"/>
      <c r="S1159" s="85"/>
      <c r="T1159" s="86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T1159" s="18" t="s">
        <v>127</v>
      </c>
      <c r="AU1159" s="18" t="s">
        <v>83</v>
      </c>
    </row>
    <row r="1160" s="2" customFormat="1" ht="16.5" customHeight="1">
      <c r="A1160" s="39"/>
      <c r="B1160" s="40"/>
      <c r="C1160" s="236" t="s">
        <v>2073</v>
      </c>
      <c r="D1160" s="236" t="s">
        <v>133</v>
      </c>
      <c r="E1160" s="237" t="s">
        <v>2074</v>
      </c>
      <c r="F1160" s="238" t="s">
        <v>2075</v>
      </c>
      <c r="G1160" s="239" t="s">
        <v>227</v>
      </c>
      <c r="H1160" s="240">
        <v>1</v>
      </c>
      <c r="I1160" s="241"/>
      <c r="J1160" s="242">
        <f>ROUND(I1160*H1160,2)</f>
        <v>0</v>
      </c>
      <c r="K1160" s="238" t="s">
        <v>124</v>
      </c>
      <c r="L1160" s="243"/>
      <c r="M1160" s="244" t="s">
        <v>19</v>
      </c>
      <c r="N1160" s="245" t="s">
        <v>44</v>
      </c>
      <c r="O1160" s="85"/>
      <c r="P1160" s="214">
        <f>O1160*H1160</f>
        <v>0</v>
      </c>
      <c r="Q1160" s="214">
        <v>5.0000000000000002E-05</v>
      </c>
      <c r="R1160" s="214">
        <f>Q1160*H1160</f>
        <v>5.0000000000000002E-05</v>
      </c>
      <c r="S1160" s="214">
        <v>0</v>
      </c>
      <c r="T1160" s="215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16" t="s">
        <v>136</v>
      </c>
      <c r="AT1160" s="216" t="s">
        <v>133</v>
      </c>
      <c r="AU1160" s="216" t="s">
        <v>83</v>
      </c>
      <c r="AY1160" s="18" t="s">
        <v>117</v>
      </c>
      <c r="BE1160" s="217">
        <f>IF(N1160="základní",J1160,0)</f>
        <v>0</v>
      </c>
      <c r="BF1160" s="217">
        <f>IF(N1160="snížená",J1160,0)</f>
        <v>0</v>
      </c>
      <c r="BG1160" s="217">
        <f>IF(N1160="zákl. přenesená",J1160,0)</f>
        <v>0</v>
      </c>
      <c r="BH1160" s="217">
        <f>IF(N1160="sníž. přenesená",J1160,0)</f>
        <v>0</v>
      </c>
      <c r="BI1160" s="217">
        <f>IF(N1160="nulová",J1160,0)</f>
        <v>0</v>
      </c>
      <c r="BJ1160" s="18" t="s">
        <v>81</v>
      </c>
      <c r="BK1160" s="217">
        <f>ROUND(I1160*H1160,2)</f>
        <v>0</v>
      </c>
      <c r="BL1160" s="18" t="s">
        <v>125</v>
      </c>
      <c r="BM1160" s="216" t="s">
        <v>2076</v>
      </c>
    </row>
    <row r="1161" s="2" customFormat="1">
      <c r="A1161" s="39"/>
      <c r="B1161" s="40"/>
      <c r="C1161" s="41"/>
      <c r="D1161" s="218" t="s">
        <v>127</v>
      </c>
      <c r="E1161" s="41"/>
      <c r="F1161" s="219" t="s">
        <v>2075</v>
      </c>
      <c r="G1161" s="41"/>
      <c r="H1161" s="41"/>
      <c r="I1161" s="220"/>
      <c r="J1161" s="41"/>
      <c r="K1161" s="41"/>
      <c r="L1161" s="45"/>
      <c r="M1161" s="221"/>
      <c r="N1161" s="222"/>
      <c r="O1161" s="85"/>
      <c r="P1161" s="85"/>
      <c r="Q1161" s="85"/>
      <c r="R1161" s="85"/>
      <c r="S1161" s="85"/>
      <c r="T1161" s="86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127</v>
      </c>
      <c r="AU1161" s="18" t="s">
        <v>83</v>
      </c>
    </row>
    <row r="1162" s="2" customFormat="1" ht="16.5" customHeight="1">
      <c r="A1162" s="39"/>
      <c r="B1162" s="40"/>
      <c r="C1162" s="236" t="s">
        <v>2077</v>
      </c>
      <c r="D1162" s="236" t="s">
        <v>133</v>
      </c>
      <c r="E1162" s="237" t="s">
        <v>2078</v>
      </c>
      <c r="F1162" s="238" t="s">
        <v>2079</v>
      </c>
      <c r="G1162" s="239" t="s">
        <v>227</v>
      </c>
      <c r="H1162" s="240">
        <v>1</v>
      </c>
      <c r="I1162" s="241"/>
      <c r="J1162" s="242">
        <f>ROUND(I1162*H1162,2)</f>
        <v>0</v>
      </c>
      <c r="K1162" s="238" t="s">
        <v>124</v>
      </c>
      <c r="L1162" s="243"/>
      <c r="M1162" s="244" t="s">
        <v>19</v>
      </c>
      <c r="N1162" s="245" t="s">
        <v>44</v>
      </c>
      <c r="O1162" s="85"/>
      <c r="P1162" s="214">
        <f>O1162*H1162</f>
        <v>0</v>
      </c>
      <c r="Q1162" s="214">
        <v>0.00020000000000000001</v>
      </c>
      <c r="R1162" s="214">
        <f>Q1162*H1162</f>
        <v>0.00020000000000000001</v>
      </c>
      <c r="S1162" s="214">
        <v>0</v>
      </c>
      <c r="T1162" s="215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16" t="s">
        <v>136</v>
      </c>
      <c r="AT1162" s="216" t="s">
        <v>133</v>
      </c>
      <c r="AU1162" s="216" t="s">
        <v>83</v>
      </c>
      <c r="AY1162" s="18" t="s">
        <v>117</v>
      </c>
      <c r="BE1162" s="217">
        <f>IF(N1162="základní",J1162,0)</f>
        <v>0</v>
      </c>
      <c r="BF1162" s="217">
        <f>IF(N1162="snížená",J1162,0)</f>
        <v>0</v>
      </c>
      <c r="BG1162" s="217">
        <f>IF(N1162="zákl. přenesená",J1162,0)</f>
        <v>0</v>
      </c>
      <c r="BH1162" s="217">
        <f>IF(N1162="sníž. přenesená",J1162,0)</f>
        <v>0</v>
      </c>
      <c r="BI1162" s="217">
        <f>IF(N1162="nulová",J1162,0)</f>
        <v>0</v>
      </c>
      <c r="BJ1162" s="18" t="s">
        <v>81</v>
      </c>
      <c r="BK1162" s="217">
        <f>ROUND(I1162*H1162,2)</f>
        <v>0</v>
      </c>
      <c r="BL1162" s="18" t="s">
        <v>125</v>
      </c>
      <c r="BM1162" s="216" t="s">
        <v>2080</v>
      </c>
    </row>
    <row r="1163" s="2" customFormat="1">
      <c r="A1163" s="39"/>
      <c r="B1163" s="40"/>
      <c r="C1163" s="41"/>
      <c r="D1163" s="218" t="s">
        <v>127</v>
      </c>
      <c r="E1163" s="41"/>
      <c r="F1163" s="219" t="s">
        <v>2079</v>
      </c>
      <c r="G1163" s="41"/>
      <c r="H1163" s="41"/>
      <c r="I1163" s="220"/>
      <c r="J1163" s="41"/>
      <c r="K1163" s="41"/>
      <c r="L1163" s="45"/>
      <c r="M1163" s="221"/>
      <c r="N1163" s="222"/>
      <c r="O1163" s="85"/>
      <c r="P1163" s="85"/>
      <c r="Q1163" s="85"/>
      <c r="R1163" s="85"/>
      <c r="S1163" s="85"/>
      <c r="T1163" s="86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T1163" s="18" t="s">
        <v>127</v>
      </c>
      <c r="AU1163" s="18" t="s">
        <v>83</v>
      </c>
    </row>
    <row r="1164" s="2" customFormat="1" ht="21.75" customHeight="1">
      <c r="A1164" s="39"/>
      <c r="B1164" s="40"/>
      <c r="C1164" s="236" t="s">
        <v>2081</v>
      </c>
      <c r="D1164" s="236" t="s">
        <v>133</v>
      </c>
      <c r="E1164" s="237" t="s">
        <v>2082</v>
      </c>
      <c r="F1164" s="238" t="s">
        <v>2083</v>
      </c>
      <c r="G1164" s="239" t="s">
        <v>227</v>
      </c>
      <c r="H1164" s="240">
        <v>5</v>
      </c>
      <c r="I1164" s="241"/>
      <c r="J1164" s="242">
        <f>ROUND(I1164*H1164,2)</f>
        <v>0</v>
      </c>
      <c r="K1164" s="238" t="s">
        <v>124</v>
      </c>
      <c r="L1164" s="243"/>
      <c r="M1164" s="244" t="s">
        <v>19</v>
      </c>
      <c r="N1164" s="245" t="s">
        <v>44</v>
      </c>
      <c r="O1164" s="85"/>
      <c r="P1164" s="214">
        <f>O1164*H1164</f>
        <v>0</v>
      </c>
      <c r="Q1164" s="214">
        <v>0.00016000000000000001</v>
      </c>
      <c r="R1164" s="214">
        <f>Q1164*H1164</f>
        <v>0.00080000000000000004</v>
      </c>
      <c r="S1164" s="214">
        <v>0</v>
      </c>
      <c r="T1164" s="215">
        <f>S1164*H1164</f>
        <v>0</v>
      </c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R1164" s="216" t="s">
        <v>136</v>
      </c>
      <c r="AT1164" s="216" t="s">
        <v>133</v>
      </c>
      <c r="AU1164" s="216" t="s">
        <v>83</v>
      </c>
      <c r="AY1164" s="18" t="s">
        <v>117</v>
      </c>
      <c r="BE1164" s="217">
        <f>IF(N1164="základní",J1164,0)</f>
        <v>0</v>
      </c>
      <c r="BF1164" s="217">
        <f>IF(N1164="snížená",J1164,0)</f>
        <v>0</v>
      </c>
      <c r="BG1164" s="217">
        <f>IF(N1164="zákl. přenesená",J1164,0)</f>
        <v>0</v>
      </c>
      <c r="BH1164" s="217">
        <f>IF(N1164="sníž. přenesená",J1164,0)</f>
        <v>0</v>
      </c>
      <c r="BI1164" s="217">
        <f>IF(N1164="nulová",J1164,0)</f>
        <v>0</v>
      </c>
      <c r="BJ1164" s="18" t="s">
        <v>81</v>
      </c>
      <c r="BK1164" s="217">
        <f>ROUND(I1164*H1164,2)</f>
        <v>0</v>
      </c>
      <c r="BL1164" s="18" t="s">
        <v>125</v>
      </c>
      <c r="BM1164" s="216" t="s">
        <v>2084</v>
      </c>
    </row>
    <row r="1165" s="2" customFormat="1">
      <c r="A1165" s="39"/>
      <c r="B1165" s="40"/>
      <c r="C1165" s="41"/>
      <c r="D1165" s="218" t="s">
        <v>127</v>
      </c>
      <c r="E1165" s="41"/>
      <c r="F1165" s="219" t="s">
        <v>2083</v>
      </c>
      <c r="G1165" s="41"/>
      <c r="H1165" s="41"/>
      <c r="I1165" s="220"/>
      <c r="J1165" s="41"/>
      <c r="K1165" s="41"/>
      <c r="L1165" s="45"/>
      <c r="M1165" s="221"/>
      <c r="N1165" s="222"/>
      <c r="O1165" s="85"/>
      <c r="P1165" s="85"/>
      <c r="Q1165" s="85"/>
      <c r="R1165" s="85"/>
      <c r="S1165" s="85"/>
      <c r="T1165" s="86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T1165" s="18" t="s">
        <v>127</v>
      </c>
      <c r="AU1165" s="18" t="s">
        <v>83</v>
      </c>
    </row>
    <row r="1166" s="2" customFormat="1" ht="16.5" customHeight="1">
      <c r="A1166" s="39"/>
      <c r="B1166" s="40"/>
      <c r="C1166" s="236" t="s">
        <v>2085</v>
      </c>
      <c r="D1166" s="236" t="s">
        <v>133</v>
      </c>
      <c r="E1166" s="237" t="s">
        <v>2086</v>
      </c>
      <c r="F1166" s="238" t="s">
        <v>2087</v>
      </c>
      <c r="G1166" s="239" t="s">
        <v>215</v>
      </c>
      <c r="H1166" s="240">
        <v>5</v>
      </c>
      <c r="I1166" s="241"/>
      <c r="J1166" s="242">
        <f>ROUND(I1166*H1166,2)</f>
        <v>0</v>
      </c>
      <c r="K1166" s="238" t="s">
        <v>124</v>
      </c>
      <c r="L1166" s="243"/>
      <c r="M1166" s="244" t="s">
        <v>19</v>
      </c>
      <c r="N1166" s="245" t="s">
        <v>44</v>
      </c>
      <c r="O1166" s="85"/>
      <c r="P1166" s="214">
        <f>O1166*H1166</f>
        <v>0</v>
      </c>
      <c r="Q1166" s="214">
        <v>0.0015</v>
      </c>
      <c r="R1166" s="214">
        <f>Q1166*H1166</f>
        <v>0.0074999999999999997</v>
      </c>
      <c r="S1166" s="214">
        <v>0</v>
      </c>
      <c r="T1166" s="215">
        <f>S1166*H1166</f>
        <v>0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16" t="s">
        <v>136</v>
      </c>
      <c r="AT1166" s="216" t="s">
        <v>133</v>
      </c>
      <c r="AU1166" s="216" t="s">
        <v>83</v>
      </c>
      <c r="AY1166" s="18" t="s">
        <v>117</v>
      </c>
      <c r="BE1166" s="217">
        <f>IF(N1166="základní",J1166,0)</f>
        <v>0</v>
      </c>
      <c r="BF1166" s="217">
        <f>IF(N1166="snížená",J1166,0)</f>
        <v>0</v>
      </c>
      <c r="BG1166" s="217">
        <f>IF(N1166="zákl. přenesená",J1166,0)</f>
        <v>0</v>
      </c>
      <c r="BH1166" s="217">
        <f>IF(N1166="sníž. přenesená",J1166,0)</f>
        <v>0</v>
      </c>
      <c r="BI1166" s="217">
        <f>IF(N1166="nulová",J1166,0)</f>
        <v>0</v>
      </c>
      <c r="BJ1166" s="18" t="s">
        <v>81</v>
      </c>
      <c r="BK1166" s="217">
        <f>ROUND(I1166*H1166,2)</f>
        <v>0</v>
      </c>
      <c r="BL1166" s="18" t="s">
        <v>125</v>
      </c>
      <c r="BM1166" s="216" t="s">
        <v>2088</v>
      </c>
    </row>
    <row r="1167" s="2" customFormat="1">
      <c r="A1167" s="39"/>
      <c r="B1167" s="40"/>
      <c r="C1167" s="41"/>
      <c r="D1167" s="218" t="s">
        <v>127</v>
      </c>
      <c r="E1167" s="41"/>
      <c r="F1167" s="219" t="s">
        <v>2087</v>
      </c>
      <c r="G1167" s="41"/>
      <c r="H1167" s="41"/>
      <c r="I1167" s="220"/>
      <c r="J1167" s="41"/>
      <c r="K1167" s="41"/>
      <c r="L1167" s="45"/>
      <c r="M1167" s="221"/>
      <c r="N1167" s="222"/>
      <c r="O1167" s="85"/>
      <c r="P1167" s="85"/>
      <c r="Q1167" s="85"/>
      <c r="R1167" s="85"/>
      <c r="S1167" s="85"/>
      <c r="T1167" s="86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T1167" s="18" t="s">
        <v>127</v>
      </c>
      <c r="AU1167" s="18" t="s">
        <v>83</v>
      </c>
    </row>
    <row r="1168" s="2" customFormat="1" ht="16.5" customHeight="1">
      <c r="A1168" s="39"/>
      <c r="B1168" s="40"/>
      <c r="C1168" s="205" t="s">
        <v>2089</v>
      </c>
      <c r="D1168" s="205" t="s">
        <v>120</v>
      </c>
      <c r="E1168" s="206" t="s">
        <v>2090</v>
      </c>
      <c r="F1168" s="207" t="s">
        <v>2091</v>
      </c>
      <c r="G1168" s="208" t="s">
        <v>227</v>
      </c>
      <c r="H1168" s="209">
        <v>8</v>
      </c>
      <c r="I1168" s="210"/>
      <c r="J1168" s="211">
        <f>ROUND(I1168*H1168,2)</f>
        <v>0</v>
      </c>
      <c r="K1168" s="207" t="s">
        <v>124</v>
      </c>
      <c r="L1168" s="45"/>
      <c r="M1168" s="212" t="s">
        <v>19</v>
      </c>
      <c r="N1168" s="213" t="s">
        <v>44</v>
      </c>
      <c r="O1168" s="85"/>
      <c r="P1168" s="214">
        <f>O1168*H1168</f>
        <v>0</v>
      </c>
      <c r="Q1168" s="214">
        <v>0</v>
      </c>
      <c r="R1168" s="214">
        <f>Q1168*H1168</f>
        <v>0</v>
      </c>
      <c r="S1168" s="214">
        <v>0</v>
      </c>
      <c r="T1168" s="215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16" t="s">
        <v>125</v>
      </c>
      <c r="AT1168" s="216" t="s">
        <v>120</v>
      </c>
      <c r="AU1168" s="216" t="s">
        <v>83</v>
      </c>
      <c r="AY1168" s="18" t="s">
        <v>117</v>
      </c>
      <c r="BE1168" s="217">
        <f>IF(N1168="základní",J1168,0)</f>
        <v>0</v>
      </c>
      <c r="BF1168" s="217">
        <f>IF(N1168="snížená",J1168,0)</f>
        <v>0</v>
      </c>
      <c r="BG1168" s="217">
        <f>IF(N1168="zákl. přenesená",J1168,0)</f>
        <v>0</v>
      </c>
      <c r="BH1168" s="217">
        <f>IF(N1168="sníž. přenesená",J1168,0)</f>
        <v>0</v>
      </c>
      <c r="BI1168" s="217">
        <f>IF(N1168="nulová",J1168,0)</f>
        <v>0</v>
      </c>
      <c r="BJ1168" s="18" t="s">
        <v>81</v>
      </c>
      <c r="BK1168" s="217">
        <f>ROUND(I1168*H1168,2)</f>
        <v>0</v>
      </c>
      <c r="BL1168" s="18" t="s">
        <v>125</v>
      </c>
      <c r="BM1168" s="216" t="s">
        <v>2092</v>
      </c>
    </row>
    <row r="1169" s="2" customFormat="1">
      <c r="A1169" s="39"/>
      <c r="B1169" s="40"/>
      <c r="C1169" s="41"/>
      <c r="D1169" s="218" t="s">
        <v>127</v>
      </c>
      <c r="E1169" s="41"/>
      <c r="F1169" s="219" t="s">
        <v>2093</v>
      </c>
      <c r="G1169" s="41"/>
      <c r="H1169" s="41"/>
      <c r="I1169" s="220"/>
      <c r="J1169" s="41"/>
      <c r="K1169" s="41"/>
      <c r="L1169" s="45"/>
      <c r="M1169" s="221"/>
      <c r="N1169" s="222"/>
      <c r="O1169" s="85"/>
      <c r="P1169" s="85"/>
      <c r="Q1169" s="85"/>
      <c r="R1169" s="85"/>
      <c r="S1169" s="85"/>
      <c r="T1169" s="86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T1169" s="18" t="s">
        <v>127</v>
      </c>
      <c r="AU1169" s="18" t="s">
        <v>83</v>
      </c>
    </row>
    <row r="1170" s="2" customFormat="1">
      <c r="A1170" s="39"/>
      <c r="B1170" s="40"/>
      <c r="C1170" s="41"/>
      <c r="D1170" s="223" t="s">
        <v>129</v>
      </c>
      <c r="E1170" s="41"/>
      <c r="F1170" s="224" t="s">
        <v>2094</v>
      </c>
      <c r="G1170" s="41"/>
      <c r="H1170" s="41"/>
      <c r="I1170" s="220"/>
      <c r="J1170" s="41"/>
      <c r="K1170" s="41"/>
      <c r="L1170" s="45"/>
      <c r="M1170" s="221"/>
      <c r="N1170" s="222"/>
      <c r="O1170" s="85"/>
      <c r="P1170" s="85"/>
      <c r="Q1170" s="85"/>
      <c r="R1170" s="85"/>
      <c r="S1170" s="85"/>
      <c r="T1170" s="86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T1170" s="18" t="s">
        <v>129</v>
      </c>
      <c r="AU1170" s="18" t="s">
        <v>83</v>
      </c>
    </row>
    <row r="1171" s="2" customFormat="1" ht="16.5" customHeight="1">
      <c r="A1171" s="39"/>
      <c r="B1171" s="40"/>
      <c r="C1171" s="205" t="s">
        <v>2095</v>
      </c>
      <c r="D1171" s="205" t="s">
        <v>120</v>
      </c>
      <c r="E1171" s="206" t="s">
        <v>2096</v>
      </c>
      <c r="F1171" s="207" t="s">
        <v>2097</v>
      </c>
      <c r="G1171" s="208" t="s">
        <v>215</v>
      </c>
      <c r="H1171" s="209">
        <v>18.300000000000001</v>
      </c>
      <c r="I1171" s="210"/>
      <c r="J1171" s="211">
        <f>ROUND(I1171*H1171,2)</f>
        <v>0</v>
      </c>
      <c r="K1171" s="207" t="s">
        <v>124</v>
      </c>
      <c r="L1171" s="45"/>
      <c r="M1171" s="212" t="s">
        <v>19</v>
      </c>
      <c r="N1171" s="213" t="s">
        <v>44</v>
      </c>
      <c r="O1171" s="85"/>
      <c r="P1171" s="214">
        <f>O1171*H1171</f>
        <v>0</v>
      </c>
      <c r="Q1171" s="214">
        <v>0</v>
      </c>
      <c r="R1171" s="214">
        <f>Q1171*H1171</f>
        <v>0</v>
      </c>
      <c r="S1171" s="214">
        <v>0</v>
      </c>
      <c r="T1171" s="215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16" t="s">
        <v>125</v>
      </c>
      <c r="AT1171" s="216" t="s">
        <v>120</v>
      </c>
      <c r="AU1171" s="216" t="s">
        <v>83</v>
      </c>
      <c r="AY1171" s="18" t="s">
        <v>117</v>
      </c>
      <c r="BE1171" s="217">
        <f>IF(N1171="základní",J1171,0)</f>
        <v>0</v>
      </c>
      <c r="BF1171" s="217">
        <f>IF(N1171="snížená",J1171,0)</f>
        <v>0</v>
      </c>
      <c r="BG1171" s="217">
        <f>IF(N1171="zákl. přenesená",J1171,0)</f>
        <v>0</v>
      </c>
      <c r="BH1171" s="217">
        <f>IF(N1171="sníž. přenesená",J1171,0)</f>
        <v>0</v>
      </c>
      <c r="BI1171" s="217">
        <f>IF(N1171="nulová",J1171,0)</f>
        <v>0</v>
      </c>
      <c r="BJ1171" s="18" t="s">
        <v>81</v>
      </c>
      <c r="BK1171" s="217">
        <f>ROUND(I1171*H1171,2)</f>
        <v>0</v>
      </c>
      <c r="BL1171" s="18" t="s">
        <v>125</v>
      </c>
      <c r="BM1171" s="216" t="s">
        <v>2098</v>
      </c>
    </row>
    <row r="1172" s="2" customFormat="1">
      <c r="A1172" s="39"/>
      <c r="B1172" s="40"/>
      <c r="C1172" s="41"/>
      <c r="D1172" s="218" t="s">
        <v>127</v>
      </c>
      <c r="E1172" s="41"/>
      <c r="F1172" s="219" t="s">
        <v>2099</v>
      </c>
      <c r="G1172" s="41"/>
      <c r="H1172" s="41"/>
      <c r="I1172" s="220"/>
      <c r="J1172" s="41"/>
      <c r="K1172" s="41"/>
      <c r="L1172" s="45"/>
      <c r="M1172" s="221"/>
      <c r="N1172" s="222"/>
      <c r="O1172" s="85"/>
      <c r="P1172" s="85"/>
      <c r="Q1172" s="85"/>
      <c r="R1172" s="85"/>
      <c r="S1172" s="85"/>
      <c r="T1172" s="86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T1172" s="18" t="s">
        <v>127</v>
      </c>
      <c r="AU1172" s="18" t="s">
        <v>83</v>
      </c>
    </row>
    <row r="1173" s="2" customFormat="1">
      <c r="A1173" s="39"/>
      <c r="B1173" s="40"/>
      <c r="C1173" s="41"/>
      <c r="D1173" s="223" t="s">
        <v>129</v>
      </c>
      <c r="E1173" s="41"/>
      <c r="F1173" s="224" t="s">
        <v>2100</v>
      </c>
      <c r="G1173" s="41"/>
      <c r="H1173" s="41"/>
      <c r="I1173" s="220"/>
      <c r="J1173" s="41"/>
      <c r="K1173" s="41"/>
      <c r="L1173" s="45"/>
      <c r="M1173" s="221"/>
      <c r="N1173" s="222"/>
      <c r="O1173" s="85"/>
      <c r="P1173" s="85"/>
      <c r="Q1173" s="85"/>
      <c r="R1173" s="85"/>
      <c r="S1173" s="85"/>
      <c r="T1173" s="86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T1173" s="18" t="s">
        <v>129</v>
      </c>
      <c r="AU1173" s="18" t="s">
        <v>83</v>
      </c>
    </row>
    <row r="1174" s="2" customFormat="1" ht="16.5" customHeight="1">
      <c r="A1174" s="39"/>
      <c r="B1174" s="40"/>
      <c r="C1174" s="236" t="s">
        <v>2101</v>
      </c>
      <c r="D1174" s="236" t="s">
        <v>133</v>
      </c>
      <c r="E1174" s="237" t="s">
        <v>2102</v>
      </c>
      <c r="F1174" s="238" t="s">
        <v>2103</v>
      </c>
      <c r="G1174" s="239" t="s">
        <v>227</v>
      </c>
      <c r="H1174" s="240">
        <v>2</v>
      </c>
      <c r="I1174" s="241"/>
      <c r="J1174" s="242">
        <f>ROUND(I1174*H1174,2)</f>
        <v>0</v>
      </c>
      <c r="K1174" s="238" t="s">
        <v>124</v>
      </c>
      <c r="L1174" s="243"/>
      <c r="M1174" s="244" t="s">
        <v>19</v>
      </c>
      <c r="N1174" s="245" t="s">
        <v>44</v>
      </c>
      <c r="O1174" s="85"/>
      <c r="P1174" s="214">
        <f>O1174*H1174</f>
        <v>0</v>
      </c>
      <c r="Q1174" s="214">
        <v>0.00031</v>
      </c>
      <c r="R1174" s="214">
        <f>Q1174*H1174</f>
        <v>0.00062</v>
      </c>
      <c r="S1174" s="214">
        <v>0</v>
      </c>
      <c r="T1174" s="215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16" t="s">
        <v>136</v>
      </c>
      <c r="AT1174" s="216" t="s">
        <v>133</v>
      </c>
      <c r="AU1174" s="216" t="s">
        <v>83</v>
      </c>
      <c r="AY1174" s="18" t="s">
        <v>117</v>
      </c>
      <c r="BE1174" s="217">
        <f>IF(N1174="základní",J1174,0)</f>
        <v>0</v>
      </c>
      <c r="BF1174" s="217">
        <f>IF(N1174="snížená",J1174,0)</f>
        <v>0</v>
      </c>
      <c r="BG1174" s="217">
        <f>IF(N1174="zákl. přenesená",J1174,0)</f>
        <v>0</v>
      </c>
      <c r="BH1174" s="217">
        <f>IF(N1174="sníž. přenesená",J1174,0)</f>
        <v>0</v>
      </c>
      <c r="BI1174" s="217">
        <f>IF(N1174="nulová",J1174,0)</f>
        <v>0</v>
      </c>
      <c r="BJ1174" s="18" t="s">
        <v>81</v>
      </c>
      <c r="BK1174" s="217">
        <f>ROUND(I1174*H1174,2)</f>
        <v>0</v>
      </c>
      <c r="BL1174" s="18" t="s">
        <v>125</v>
      </c>
      <c r="BM1174" s="216" t="s">
        <v>2104</v>
      </c>
    </row>
    <row r="1175" s="2" customFormat="1">
      <c r="A1175" s="39"/>
      <c r="B1175" s="40"/>
      <c r="C1175" s="41"/>
      <c r="D1175" s="218" t="s">
        <v>127</v>
      </c>
      <c r="E1175" s="41"/>
      <c r="F1175" s="219" t="s">
        <v>2103</v>
      </c>
      <c r="G1175" s="41"/>
      <c r="H1175" s="41"/>
      <c r="I1175" s="220"/>
      <c r="J1175" s="41"/>
      <c r="K1175" s="41"/>
      <c r="L1175" s="45"/>
      <c r="M1175" s="221"/>
      <c r="N1175" s="222"/>
      <c r="O1175" s="85"/>
      <c r="P1175" s="85"/>
      <c r="Q1175" s="85"/>
      <c r="R1175" s="85"/>
      <c r="S1175" s="85"/>
      <c r="T1175" s="86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T1175" s="18" t="s">
        <v>127</v>
      </c>
      <c r="AU1175" s="18" t="s">
        <v>83</v>
      </c>
    </row>
    <row r="1176" s="2" customFormat="1" ht="16.5" customHeight="1">
      <c r="A1176" s="39"/>
      <c r="B1176" s="40"/>
      <c r="C1176" s="236" t="s">
        <v>2105</v>
      </c>
      <c r="D1176" s="236" t="s">
        <v>133</v>
      </c>
      <c r="E1176" s="237" t="s">
        <v>2106</v>
      </c>
      <c r="F1176" s="238" t="s">
        <v>2107</v>
      </c>
      <c r="G1176" s="239" t="s">
        <v>227</v>
      </c>
      <c r="H1176" s="240">
        <v>1</v>
      </c>
      <c r="I1176" s="241"/>
      <c r="J1176" s="242">
        <f>ROUND(I1176*H1176,2)</f>
        <v>0</v>
      </c>
      <c r="K1176" s="238" t="s">
        <v>124</v>
      </c>
      <c r="L1176" s="243"/>
      <c r="M1176" s="244" t="s">
        <v>19</v>
      </c>
      <c r="N1176" s="245" t="s">
        <v>44</v>
      </c>
      <c r="O1176" s="85"/>
      <c r="P1176" s="214">
        <f>O1176*H1176</f>
        <v>0</v>
      </c>
      <c r="Q1176" s="214">
        <v>0.00025000000000000001</v>
      </c>
      <c r="R1176" s="214">
        <f>Q1176*H1176</f>
        <v>0.00025000000000000001</v>
      </c>
      <c r="S1176" s="214">
        <v>0</v>
      </c>
      <c r="T1176" s="215">
        <f>S1176*H1176</f>
        <v>0</v>
      </c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R1176" s="216" t="s">
        <v>136</v>
      </c>
      <c r="AT1176" s="216" t="s">
        <v>133</v>
      </c>
      <c r="AU1176" s="216" t="s">
        <v>83</v>
      </c>
      <c r="AY1176" s="18" t="s">
        <v>117</v>
      </c>
      <c r="BE1176" s="217">
        <f>IF(N1176="základní",J1176,0)</f>
        <v>0</v>
      </c>
      <c r="BF1176" s="217">
        <f>IF(N1176="snížená",J1176,0)</f>
        <v>0</v>
      </c>
      <c r="BG1176" s="217">
        <f>IF(N1176="zákl. přenesená",J1176,0)</f>
        <v>0</v>
      </c>
      <c r="BH1176" s="217">
        <f>IF(N1176="sníž. přenesená",J1176,0)</f>
        <v>0</v>
      </c>
      <c r="BI1176" s="217">
        <f>IF(N1176="nulová",J1176,0)</f>
        <v>0</v>
      </c>
      <c r="BJ1176" s="18" t="s">
        <v>81</v>
      </c>
      <c r="BK1176" s="217">
        <f>ROUND(I1176*H1176,2)</f>
        <v>0</v>
      </c>
      <c r="BL1176" s="18" t="s">
        <v>125</v>
      </c>
      <c r="BM1176" s="216" t="s">
        <v>2108</v>
      </c>
    </row>
    <row r="1177" s="2" customFormat="1">
      <c r="A1177" s="39"/>
      <c r="B1177" s="40"/>
      <c r="C1177" s="41"/>
      <c r="D1177" s="218" t="s">
        <v>127</v>
      </c>
      <c r="E1177" s="41"/>
      <c r="F1177" s="219" t="s">
        <v>2107</v>
      </c>
      <c r="G1177" s="41"/>
      <c r="H1177" s="41"/>
      <c r="I1177" s="220"/>
      <c r="J1177" s="41"/>
      <c r="K1177" s="41"/>
      <c r="L1177" s="45"/>
      <c r="M1177" s="221"/>
      <c r="N1177" s="222"/>
      <c r="O1177" s="85"/>
      <c r="P1177" s="85"/>
      <c r="Q1177" s="85"/>
      <c r="R1177" s="85"/>
      <c r="S1177" s="85"/>
      <c r="T1177" s="86"/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T1177" s="18" t="s">
        <v>127</v>
      </c>
      <c r="AU1177" s="18" t="s">
        <v>83</v>
      </c>
    </row>
    <row r="1178" s="2" customFormat="1" ht="16.5" customHeight="1">
      <c r="A1178" s="39"/>
      <c r="B1178" s="40"/>
      <c r="C1178" s="236" t="s">
        <v>2109</v>
      </c>
      <c r="D1178" s="236" t="s">
        <v>133</v>
      </c>
      <c r="E1178" s="237" t="s">
        <v>2110</v>
      </c>
      <c r="F1178" s="238" t="s">
        <v>2111</v>
      </c>
      <c r="G1178" s="239" t="s">
        <v>227</v>
      </c>
      <c r="H1178" s="240">
        <v>3</v>
      </c>
      <c r="I1178" s="241"/>
      <c r="J1178" s="242">
        <f>ROUND(I1178*H1178,2)</f>
        <v>0</v>
      </c>
      <c r="K1178" s="238" t="s">
        <v>19</v>
      </c>
      <c r="L1178" s="243"/>
      <c r="M1178" s="244" t="s">
        <v>19</v>
      </c>
      <c r="N1178" s="245" t="s">
        <v>44</v>
      </c>
      <c r="O1178" s="85"/>
      <c r="P1178" s="214">
        <f>O1178*H1178</f>
        <v>0</v>
      </c>
      <c r="Q1178" s="214">
        <v>0.00024000000000000001</v>
      </c>
      <c r="R1178" s="214">
        <f>Q1178*H1178</f>
        <v>0.00072000000000000005</v>
      </c>
      <c r="S1178" s="214">
        <v>0</v>
      </c>
      <c r="T1178" s="215">
        <f>S1178*H1178</f>
        <v>0</v>
      </c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R1178" s="216" t="s">
        <v>136</v>
      </c>
      <c r="AT1178" s="216" t="s">
        <v>133</v>
      </c>
      <c r="AU1178" s="216" t="s">
        <v>83</v>
      </c>
      <c r="AY1178" s="18" t="s">
        <v>117</v>
      </c>
      <c r="BE1178" s="217">
        <f>IF(N1178="základní",J1178,0)</f>
        <v>0</v>
      </c>
      <c r="BF1178" s="217">
        <f>IF(N1178="snížená",J1178,0)</f>
        <v>0</v>
      </c>
      <c r="BG1178" s="217">
        <f>IF(N1178="zákl. přenesená",J1178,0)</f>
        <v>0</v>
      </c>
      <c r="BH1178" s="217">
        <f>IF(N1178="sníž. přenesená",J1178,0)</f>
        <v>0</v>
      </c>
      <c r="BI1178" s="217">
        <f>IF(N1178="nulová",J1178,0)</f>
        <v>0</v>
      </c>
      <c r="BJ1178" s="18" t="s">
        <v>81</v>
      </c>
      <c r="BK1178" s="217">
        <f>ROUND(I1178*H1178,2)</f>
        <v>0</v>
      </c>
      <c r="BL1178" s="18" t="s">
        <v>125</v>
      </c>
      <c r="BM1178" s="216" t="s">
        <v>2112</v>
      </c>
    </row>
    <row r="1179" s="2" customFormat="1">
      <c r="A1179" s="39"/>
      <c r="B1179" s="40"/>
      <c r="C1179" s="41"/>
      <c r="D1179" s="218" t="s">
        <v>127</v>
      </c>
      <c r="E1179" s="41"/>
      <c r="F1179" s="219" t="s">
        <v>2111</v>
      </c>
      <c r="G1179" s="41"/>
      <c r="H1179" s="41"/>
      <c r="I1179" s="220"/>
      <c r="J1179" s="41"/>
      <c r="K1179" s="41"/>
      <c r="L1179" s="45"/>
      <c r="M1179" s="221"/>
      <c r="N1179" s="222"/>
      <c r="O1179" s="85"/>
      <c r="P1179" s="85"/>
      <c r="Q1179" s="85"/>
      <c r="R1179" s="85"/>
      <c r="S1179" s="85"/>
      <c r="T1179" s="86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T1179" s="18" t="s">
        <v>127</v>
      </c>
      <c r="AU1179" s="18" t="s">
        <v>83</v>
      </c>
    </row>
    <row r="1180" s="2" customFormat="1" ht="16.5" customHeight="1">
      <c r="A1180" s="39"/>
      <c r="B1180" s="40"/>
      <c r="C1180" s="236" t="s">
        <v>2113</v>
      </c>
      <c r="D1180" s="236" t="s">
        <v>133</v>
      </c>
      <c r="E1180" s="237" t="s">
        <v>2114</v>
      </c>
      <c r="F1180" s="238" t="s">
        <v>2115</v>
      </c>
      <c r="G1180" s="239" t="s">
        <v>215</v>
      </c>
      <c r="H1180" s="240">
        <v>3</v>
      </c>
      <c r="I1180" s="241"/>
      <c r="J1180" s="242">
        <f>ROUND(I1180*H1180,2)</f>
        <v>0</v>
      </c>
      <c r="K1180" s="238" t="s">
        <v>124</v>
      </c>
      <c r="L1180" s="243"/>
      <c r="M1180" s="244" t="s">
        <v>19</v>
      </c>
      <c r="N1180" s="245" t="s">
        <v>44</v>
      </c>
      <c r="O1180" s="85"/>
      <c r="P1180" s="214">
        <f>O1180*H1180</f>
        <v>0</v>
      </c>
      <c r="Q1180" s="214">
        <v>0.00155</v>
      </c>
      <c r="R1180" s="214">
        <f>Q1180*H1180</f>
        <v>0.0046499999999999996</v>
      </c>
      <c r="S1180" s="214">
        <v>0</v>
      </c>
      <c r="T1180" s="215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216" t="s">
        <v>136</v>
      </c>
      <c r="AT1180" s="216" t="s">
        <v>133</v>
      </c>
      <c r="AU1180" s="216" t="s">
        <v>83</v>
      </c>
      <c r="AY1180" s="18" t="s">
        <v>117</v>
      </c>
      <c r="BE1180" s="217">
        <f>IF(N1180="základní",J1180,0)</f>
        <v>0</v>
      </c>
      <c r="BF1180" s="217">
        <f>IF(N1180="snížená",J1180,0)</f>
        <v>0</v>
      </c>
      <c r="BG1180" s="217">
        <f>IF(N1180="zákl. přenesená",J1180,0)</f>
        <v>0</v>
      </c>
      <c r="BH1180" s="217">
        <f>IF(N1180="sníž. přenesená",J1180,0)</f>
        <v>0</v>
      </c>
      <c r="BI1180" s="217">
        <f>IF(N1180="nulová",J1180,0)</f>
        <v>0</v>
      </c>
      <c r="BJ1180" s="18" t="s">
        <v>81</v>
      </c>
      <c r="BK1180" s="217">
        <f>ROUND(I1180*H1180,2)</f>
        <v>0</v>
      </c>
      <c r="BL1180" s="18" t="s">
        <v>125</v>
      </c>
      <c r="BM1180" s="216" t="s">
        <v>2116</v>
      </c>
    </row>
    <row r="1181" s="2" customFormat="1">
      <c r="A1181" s="39"/>
      <c r="B1181" s="40"/>
      <c r="C1181" s="41"/>
      <c r="D1181" s="218" t="s">
        <v>127</v>
      </c>
      <c r="E1181" s="41"/>
      <c r="F1181" s="219" t="s">
        <v>2115</v>
      </c>
      <c r="G1181" s="41"/>
      <c r="H1181" s="41"/>
      <c r="I1181" s="220"/>
      <c r="J1181" s="41"/>
      <c r="K1181" s="41"/>
      <c r="L1181" s="45"/>
      <c r="M1181" s="221"/>
      <c r="N1181" s="222"/>
      <c r="O1181" s="85"/>
      <c r="P1181" s="85"/>
      <c r="Q1181" s="85"/>
      <c r="R1181" s="85"/>
      <c r="S1181" s="85"/>
      <c r="T1181" s="86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T1181" s="18" t="s">
        <v>127</v>
      </c>
      <c r="AU1181" s="18" t="s">
        <v>83</v>
      </c>
    </row>
    <row r="1182" s="2" customFormat="1" ht="16.5" customHeight="1">
      <c r="A1182" s="39"/>
      <c r="B1182" s="40"/>
      <c r="C1182" s="205" t="s">
        <v>2117</v>
      </c>
      <c r="D1182" s="205" t="s">
        <v>120</v>
      </c>
      <c r="E1182" s="206" t="s">
        <v>2118</v>
      </c>
      <c r="F1182" s="207" t="s">
        <v>2119</v>
      </c>
      <c r="G1182" s="208" t="s">
        <v>227</v>
      </c>
      <c r="H1182" s="209">
        <v>6</v>
      </c>
      <c r="I1182" s="210"/>
      <c r="J1182" s="211">
        <f>ROUND(I1182*H1182,2)</f>
        <v>0</v>
      </c>
      <c r="K1182" s="207" t="s">
        <v>124</v>
      </c>
      <c r="L1182" s="45"/>
      <c r="M1182" s="212" t="s">
        <v>19</v>
      </c>
      <c r="N1182" s="213" t="s">
        <v>44</v>
      </c>
      <c r="O1182" s="85"/>
      <c r="P1182" s="214">
        <f>O1182*H1182</f>
        <v>0</v>
      </c>
      <c r="Q1182" s="214">
        <v>0</v>
      </c>
      <c r="R1182" s="214">
        <f>Q1182*H1182</f>
        <v>0</v>
      </c>
      <c r="S1182" s="214">
        <v>0</v>
      </c>
      <c r="T1182" s="215">
        <f>S1182*H1182</f>
        <v>0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16" t="s">
        <v>125</v>
      </c>
      <c r="AT1182" s="216" t="s">
        <v>120</v>
      </c>
      <c r="AU1182" s="216" t="s">
        <v>83</v>
      </c>
      <c r="AY1182" s="18" t="s">
        <v>117</v>
      </c>
      <c r="BE1182" s="217">
        <f>IF(N1182="základní",J1182,0)</f>
        <v>0</v>
      </c>
      <c r="BF1182" s="217">
        <f>IF(N1182="snížená",J1182,0)</f>
        <v>0</v>
      </c>
      <c r="BG1182" s="217">
        <f>IF(N1182="zákl. přenesená",J1182,0)</f>
        <v>0</v>
      </c>
      <c r="BH1182" s="217">
        <f>IF(N1182="sníž. přenesená",J1182,0)</f>
        <v>0</v>
      </c>
      <c r="BI1182" s="217">
        <f>IF(N1182="nulová",J1182,0)</f>
        <v>0</v>
      </c>
      <c r="BJ1182" s="18" t="s">
        <v>81</v>
      </c>
      <c r="BK1182" s="217">
        <f>ROUND(I1182*H1182,2)</f>
        <v>0</v>
      </c>
      <c r="BL1182" s="18" t="s">
        <v>125</v>
      </c>
      <c r="BM1182" s="216" t="s">
        <v>2120</v>
      </c>
    </row>
    <row r="1183" s="2" customFormat="1">
      <c r="A1183" s="39"/>
      <c r="B1183" s="40"/>
      <c r="C1183" s="41"/>
      <c r="D1183" s="218" t="s">
        <v>127</v>
      </c>
      <c r="E1183" s="41"/>
      <c r="F1183" s="219" t="s">
        <v>2121</v>
      </c>
      <c r="G1183" s="41"/>
      <c r="H1183" s="41"/>
      <c r="I1183" s="220"/>
      <c r="J1183" s="41"/>
      <c r="K1183" s="41"/>
      <c r="L1183" s="45"/>
      <c r="M1183" s="221"/>
      <c r="N1183" s="222"/>
      <c r="O1183" s="85"/>
      <c r="P1183" s="85"/>
      <c r="Q1183" s="85"/>
      <c r="R1183" s="85"/>
      <c r="S1183" s="85"/>
      <c r="T1183" s="86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T1183" s="18" t="s">
        <v>127</v>
      </c>
      <c r="AU1183" s="18" t="s">
        <v>83</v>
      </c>
    </row>
    <row r="1184" s="2" customFormat="1">
      <c r="A1184" s="39"/>
      <c r="B1184" s="40"/>
      <c r="C1184" s="41"/>
      <c r="D1184" s="223" t="s">
        <v>129</v>
      </c>
      <c r="E1184" s="41"/>
      <c r="F1184" s="224" t="s">
        <v>2122</v>
      </c>
      <c r="G1184" s="41"/>
      <c r="H1184" s="41"/>
      <c r="I1184" s="220"/>
      <c r="J1184" s="41"/>
      <c r="K1184" s="41"/>
      <c r="L1184" s="45"/>
      <c r="M1184" s="221"/>
      <c r="N1184" s="222"/>
      <c r="O1184" s="85"/>
      <c r="P1184" s="85"/>
      <c r="Q1184" s="85"/>
      <c r="R1184" s="85"/>
      <c r="S1184" s="85"/>
      <c r="T1184" s="86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T1184" s="18" t="s">
        <v>129</v>
      </c>
      <c r="AU1184" s="18" t="s">
        <v>83</v>
      </c>
    </row>
    <row r="1185" s="2" customFormat="1" ht="24.15" customHeight="1">
      <c r="A1185" s="39"/>
      <c r="B1185" s="40"/>
      <c r="C1185" s="205" t="s">
        <v>2123</v>
      </c>
      <c r="D1185" s="205" t="s">
        <v>120</v>
      </c>
      <c r="E1185" s="206" t="s">
        <v>2124</v>
      </c>
      <c r="F1185" s="207" t="s">
        <v>2125</v>
      </c>
      <c r="G1185" s="208" t="s">
        <v>215</v>
      </c>
      <c r="H1185" s="209">
        <v>14.6</v>
      </c>
      <c r="I1185" s="210"/>
      <c r="J1185" s="211">
        <f>ROUND(I1185*H1185,2)</f>
        <v>0</v>
      </c>
      <c r="K1185" s="207" t="s">
        <v>124</v>
      </c>
      <c r="L1185" s="45"/>
      <c r="M1185" s="212" t="s">
        <v>19</v>
      </c>
      <c r="N1185" s="213" t="s">
        <v>44</v>
      </c>
      <c r="O1185" s="85"/>
      <c r="P1185" s="214">
        <f>O1185*H1185</f>
        <v>0</v>
      </c>
      <c r="Q1185" s="214">
        <v>0.0016900000000000001</v>
      </c>
      <c r="R1185" s="214">
        <f>Q1185*H1185</f>
        <v>0.024674000000000001</v>
      </c>
      <c r="S1185" s="214">
        <v>0</v>
      </c>
      <c r="T1185" s="215">
        <f>S1185*H1185</f>
        <v>0</v>
      </c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R1185" s="216" t="s">
        <v>125</v>
      </c>
      <c r="AT1185" s="216" t="s">
        <v>120</v>
      </c>
      <c r="AU1185" s="216" t="s">
        <v>83</v>
      </c>
      <c r="AY1185" s="18" t="s">
        <v>117</v>
      </c>
      <c r="BE1185" s="217">
        <f>IF(N1185="základní",J1185,0)</f>
        <v>0</v>
      </c>
      <c r="BF1185" s="217">
        <f>IF(N1185="snížená",J1185,0)</f>
        <v>0</v>
      </c>
      <c r="BG1185" s="217">
        <f>IF(N1185="zákl. přenesená",J1185,0)</f>
        <v>0</v>
      </c>
      <c r="BH1185" s="217">
        <f>IF(N1185="sníž. přenesená",J1185,0)</f>
        <v>0</v>
      </c>
      <c r="BI1185" s="217">
        <f>IF(N1185="nulová",J1185,0)</f>
        <v>0</v>
      </c>
      <c r="BJ1185" s="18" t="s">
        <v>81</v>
      </c>
      <c r="BK1185" s="217">
        <f>ROUND(I1185*H1185,2)</f>
        <v>0</v>
      </c>
      <c r="BL1185" s="18" t="s">
        <v>125</v>
      </c>
      <c r="BM1185" s="216" t="s">
        <v>2126</v>
      </c>
    </row>
    <row r="1186" s="2" customFormat="1">
      <c r="A1186" s="39"/>
      <c r="B1186" s="40"/>
      <c r="C1186" s="41"/>
      <c r="D1186" s="218" t="s">
        <v>127</v>
      </c>
      <c r="E1186" s="41"/>
      <c r="F1186" s="219" t="s">
        <v>2127</v>
      </c>
      <c r="G1186" s="41"/>
      <c r="H1186" s="41"/>
      <c r="I1186" s="220"/>
      <c r="J1186" s="41"/>
      <c r="K1186" s="41"/>
      <c r="L1186" s="45"/>
      <c r="M1186" s="221"/>
      <c r="N1186" s="222"/>
      <c r="O1186" s="85"/>
      <c r="P1186" s="85"/>
      <c r="Q1186" s="85"/>
      <c r="R1186" s="85"/>
      <c r="S1186" s="85"/>
      <c r="T1186" s="86"/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T1186" s="18" t="s">
        <v>127</v>
      </c>
      <c r="AU1186" s="18" t="s">
        <v>83</v>
      </c>
    </row>
    <row r="1187" s="2" customFormat="1">
      <c r="A1187" s="39"/>
      <c r="B1187" s="40"/>
      <c r="C1187" s="41"/>
      <c r="D1187" s="223" t="s">
        <v>129</v>
      </c>
      <c r="E1187" s="41"/>
      <c r="F1187" s="224" t="s">
        <v>2128</v>
      </c>
      <c r="G1187" s="41"/>
      <c r="H1187" s="41"/>
      <c r="I1187" s="220"/>
      <c r="J1187" s="41"/>
      <c r="K1187" s="41"/>
      <c r="L1187" s="45"/>
      <c r="M1187" s="221"/>
      <c r="N1187" s="222"/>
      <c r="O1187" s="85"/>
      <c r="P1187" s="85"/>
      <c r="Q1187" s="85"/>
      <c r="R1187" s="85"/>
      <c r="S1187" s="85"/>
      <c r="T1187" s="86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T1187" s="18" t="s">
        <v>129</v>
      </c>
      <c r="AU1187" s="18" t="s">
        <v>83</v>
      </c>
    </row>
    <row r="1188" s="2" customFormat="1" ht="24.15" customHeight="1">
      <c r="A1188" s="39"/>
      <c r="B1188" s="40"/>
      <c r="C1188" s="205" t="s">
        <v>2129</v>
      </c>
      <c r="D1188" s="205" t="s">
        <v>120</v>
      </c>
      <c r="E1188" s="206" t="s">
        <v>2130</v>
      </c>
      <c r="F1188" s="207" t="s">
        <v>2131</v>
      </c>
      <c r="G1188" s="208" t="s">
        <v>227</v>
      </c>
      <c r="H1188" s="209">
        <v>1</v>
      </c>
      <c r="I1188" s="210"/>
      <c r="J1188" s="211">
        <f>ROUND(I1188*H1188,2)</f>
        <v>0</v>
      </c>
      <c r="K1188" s="207" t="s">
        <v>124</v>
      </c>
      <c r="L1188" s="45"/>
      <c r="M1188" s="212" t="s">
        <v>19</v>
      </c>
      <c r="N1188" s="213" t="s">
        <v>44</v>
      </c>
      <c r="O1188" s="85"/>
      <c r="P1188" s="214">
        <f>O1188*H1188</f>
        <v>0</v>
      </c>
      <c r="Q1188" s="214">
        <v>0.00036000000000000002</v>
      </c>
      <c r="R1188" s="214">
        <f>Q1188*H1188</f>
        <v>0.00036000000000000002</v>
      </c>
      <c r="S1188" s="214">
        <v>0</v>
      </c>
      <c r="T1188" s="215">
        <f>S1188*H1188</f>
        <v>0</v>
      </c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  <c r="AE1188" s="39"/>
      <c r="AR1188" s="216" t="s">
        <v>125</v>
      </c>
      <c r="AT1188" s="216" t="s">
        <v>120</v>
      </c>
      <c r="AU1188" s="216" t="s">
        <v>83</v>
      </c>
      <c r="AY1188" s="18" t="s">
        <v>117</v>
      </c>
      <c r="BE1188" s="217">
        <f>IF(N1188="základní",J1188,0)</f>
        <v>0</v>
      </c>
      <c r="BF1188" s="217">
        <f>IF(N1188="snížená",J1188,0)</f>
        <v>0</v>
      </c>
      <c r="BG1188" s="217">
        <f>IF(N1188="zákl. přenesená",J1188,0)</f>
        <v>0</v>
      </c>
      <c r="BH1188" s="217">
        <f>IF(N1188="sníž. přenesená",J1188,0)</f>
        <v>0</v>
      </c>
      <c r="BI1188" s="217">
        <f>IF(N1188="nulová",J1188,0)</f>
        <v>0</v>
      </c>
      <c r="BJ1188" s="18" t="s">
        <v>81</v>
      </c>
      <c r="BK1188" s="217">
        <f>ROUND(I1188*H1188,2)</f>
        <v>0</v>
      </c>
      <c r="BL1188" s="18" t="s">
        <v>125</v>
      </c>
      <c r="BM1188" s="216" t="s">
        <v>2132</v>
      </c>
    </row>
    <row r="1189" s="2" customFormat="1">
      <c r="A1189" s="39"/>
      <c r="B1189" s="40"/>
      <c r="C1189" s="41"/>
      <c r="D1189" s="218" t="s">
        <v>127</v>
      </c>
      <c r="E1189" s="41"/>
      <c r="F1189" s="219" t="s">
        <v>2133</v>
      </c>
      <c r="G1189" s="41"/>
      <c r="H1189" s="41"/>
      <c r="I1189" s="220"/>
      <c r="J1189" s="41"/>
      <c r="K1189" s="41"/>
      <c r="L1189" s="45"/>
      <c r="M1189" s="221"/>
      <c r="N1189" s="222"/>
      <c r="O1189" s="85"/>
      <c r="P1189" s="85"/>
      <c r="Q1189" s="85"/>
      <c r="R1189" s="85"/>
      <c r="S1189" s="85"/>
      <c r="T1189" s="86"/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/>
      <c r="AE1189" s="39"/>
      <c r="AT1189" s="18" t="s">
        <v>127</v>
      </c>
      <c r="AU1189" s="18" t="s">
        <v>83</v>
      </c>
    </row>
    <row r="1190" s="2" customFormat="1">
      <c r="A1190" s="39"/>
      <c r="B1190" s="40"/>
      <c r="C1190" s="41"/>
      <c r="D1190" s="223" t="s">
        <v>129</v>
      </c>
      <c r="E1190" s="41"/>
      <c r="F1190" s="224" t="s">
        <v>2134</v>
      </c>
      <c r="G1190" s="41"/>
      <c r="H1190" s="41"/>
      <c r="I1190" s="220"/>
      <c r="J1190" s="41"/>
      <c r="K1190" s="41"/>
      <c r="L1190" s="45"/>
      <c r="M1190" s="221"/>
      <c r="N1190" s="222"/>
      <c r="O1190" s="85"/>
      <c r="P1190" s="85"/>
      <c r="Q1190" s="85"/>
      <c r="R1190" s="85"/>
      <c r="S1190" s="85"/>
      <c r="T1190" s="86"/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T1190" s="18" t="s">
        <v>129</v>
      </c>
      <c r="AU1190" s="18" t="s">
        <v>83</v>
      </c>
    </row>
    <row r="1191" s="2" customFormat="1" ht="24.15" customHeight="1">
      <c r="A1191" s="39"/>
      <c r="B1191" s="40"/>
      <c r="C1191" s="205" t="s">
        <v>2135</v>
      </c>
      <c r="D1191" s="205" t="s">
        <v>120</v>
      </c>
      <c r="E1191" s="206" t="s">
        <v>2136</v>
      </c>
      <c r="F1191" s="207" t="s">
        <v>2137</v>
      </c>
      <c r="G1191" s="208" t="s">
        <v>215</v>
      </c>
      <c r="H1191" s="209">
        <v>3.7999999999999998</v>
      </c>
      <c r="I1191" s="210"/>
      <c r="J1191" s="211">
        <f>ROUND(I1191*H1191,2)</f>
        <v>0</v>
      </c>
      <c r="K1191" s="207" t="s">
        <v>124</v>
      </c>
      <c r="L1191" s="45"/>
      <c r="M1191" s="212" t="s">
        <v>19</v>
      </c>
      <c r="N1191" s="213" t="s">
        <v>44</v>
      </c>
      <c r="O1191" s="85"/>
      <c r="P1191" s="214">
        <f>O1191*H1191</f>
        <v>0</v>
      </c>
      <c r="Q1191" s="214">
        <v>0.0020999999999999999</v>
      </c>
      <c r="R1191" s="214">
        <f>Q1191*H1191</f>
        <v>0.0079799999999999992</v>
      </c>
      <c r="S1191" s="214">
        <v>0</v>
      </c>
      <c r="T1191" s="215">
        <f>S1191*H1191</f>
        <v>0</v>
      </c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R1191" s="216" t="s">
        <v>125</v>
      </c>
      <c r="AT1191" s="216" t="s">
        <v>120</v>
      </c>
      <c r="AU1191" s="216" t="s">
        <v>83</v>
      </c>
      <c r="AY1191" s="18" t="s">
        <v>117</v>
      </c>
      <c r="BE1191" s="217">
        <f>IF(N1191="základní",J1191,0)</f>
        <v>0</v>
      </c>
      <c r="BF1191" s="217">
        <f>IF(N1191="snížená",J1191,0)</f>
        <v>0</v>
      </c>
      <c r="BG1191" s="217">
        <f>IF(N1191="zákl. přenesená",J1191,0)</f>
        <v>0</v>
      </c>
      <c r="BH1191" s="217">
        <f>IF(N1191="sníž. přenesená",J1191,0)</f>
        <v>0</v>
      </c>
      <c r="BI1191" s="217">
        <f>IF(N1191="nulová",J1191,0)</f>
        <v>0</v>
      </c>
      <c r="BJ1191" s="18" t="s">
        <v>81</v>
      </c>
      <c r="BK1191" s="217">
        <f>ROUND(I1191*H1191,2)</f>
        <v>0</v>
      </c>
      <c r="BL1191" s="18" t="s">
        <v>125</v>
      </c>
      <c r="BM1191" s="216" t="s">
        <v>2138</v>
      </c>
    </row>
    <row r="1192" s="2" customFormat="1">
      <c r="A1192" s="39"/>
      <c r="B1192" s="40"/>
      <c r="C1192" s="41"/>
      <c r="D1192" s="218" t="s">
        <v>127</v>
      </c>
      <c r="E1192" s="41"/>
      <c r="F1192" s="219" t="s">
        <v>2139</v>
      </c>
      <c r="G1192" s="41"/>
      <c r="H1192" s="41"/>
      <c r="I1192" s="220"/>
      <c r="J1192" s="41"/>
      <c r="K1192" s="41"/>
      <c r="L1192" s="45"/>
      <c r="M1192" s="221"/>
      <c r="N1192" s="222"/>
      <c r="O1192" s="85"/>
      <c r="P1192" s="85"/>
      <c r="Q1192" s="85"/>
      <c r="R1192" s="85"/>
      <c r="S1192" s="85"/>
      <c r="T1192" s="86"/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T1192" s="18" t="s">
        <v>127</v>
      </c>
      <c r="AU1192" s="18" t="s">
        <v>83</v>
      </c>
    </row>
    <row r="1193" s="2" customFormat="1">
      <c r="A1193" s="39"/>
      <c r="B1193" s="40"/>
      <c r="C1193" s="41"/>
      <c r="D1193" s="223" t="s">
        <v>129</v>
      </c>
      <c r="E1193" s="41"/>
      <c r="F1193" s="224" t="s">
        <v>2140</v>
      </c>
      <c r="G1193" s="41"/>
      <c r="H1193" s="41"/>
      <c r="I1193" s="220"/>
      <c r="J1193" s="41"/>
      <c r="K1193" s="41"/>
      <c r="L1193" s="45"/>
      <c r="M1193" s="221"/>
      <c r="N1193" s="222"/>
      <c r="O1193" s="85"/>
      <c r="P1193" s="85"/>
      <c r="Q1193" s="85"/>
      <c r="R1193" s="85"/>
      <c r="S1193" s="85"/>
      <c r="T1193" s="86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T1193" s="18" t="s">
        <v>129</v>
      </c>
      <c r="AU1193" s="18" t="s">
        <v>83</v>
      </c>
    </row>
    <row r="1194" s="2" customFormat="1" ht="24.15" customHeight="1">
      <c r="A1194" s="39"/>
      <c r="B1194" s="40"/>
      <c r="C1194" s="205" t="s">
        <v>2141</v>
      </c>
      <c r="D1194" s="205" t="s">
        <v>120</v>
      </c>
      <c r="E1194" s="206" t="s">
        <v>2142</v>
      </c>
      <c r="F1194" s="207" t="s">
        <v>2143</v>
      </c>
      <c r="G1194" s="208" t="s">
        <v>156</v>
      </c>
      <c r="H1194" s="209">
        <v>0.23000000000000001</v>
      </c>
      <c r="I1194" s="210"/>
      <c r="J1194" s="211">
        <f>ROUND(I1194*H1194,2)</f>
        <v>0</v>
      </c>
      <c r="K1194" s="207" t="s">
        <v>124</v>
      </c>
      <c r="L1194" s="45"/>
      <c r="M1194" s="212" t="s">
        <v>19</v>
      </c>
      <c r="N1194" s="213" t="s">
        <v>44</v>
      </c>
      <c r="O1194" s="85"/>
      <c r="P1194" s="214">
        <f>O1194*H1194</f>
        <v>0</v>
      </c>
      <c r="Q1194" s="214">
        <v>0</v>
      </c>
      <c r="R1194" s="214">
        <f>Q1194*H1194</f>
        <v>0</v>
      </c>
      <c r="S1194" s="214">
        <v>0</v>
      </c>
      <c r="T1194" s="215">
        <f>S1194*H1194</f>
        <v>0</v>
      </c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R1194" s="216" t="s">
        <v>125</v>
      </c>
      <c r="AT1194" s="216" t="s">
        <v>120</v>
      </c>
      <c r="AU1194" s="216" t="s">
        <v>83</v>
      </c>
      <c r="AY1194" s="18" t="s">
        <v>117</v>
      </c>
      <c r="BE1194" s="217">
        <f>IF(N1194="základní",J1194,0)</f>
        <v>0</v>
      </c>
      <c r="BF1194" s="217">
        <f>IF(N1194="snížená",J1194,0)</f>
        <v>0</v>
      </c>
      <c r="BG1194" s="217">
        <f>IF(N1194="zákl. přenesená",J1194,0)</f>
        <v>0</v>
      </c>
      <c r="BH1194" s="217">
        <f>IF(N1194="sníž. přenesená",J1194,0)</f>
        <v>0</v>
      </c>
      <c r="BI1194" s="217">
        <f>IF(N1194="nulová",J1194,0)</f>
        <v>0</v>
      </c>
      <c r="BJ1194" s="18" t="s">
        <v>81</v>
      </c>
      <c r="BK1194" s="217">
        <f>ROUND(I1194*H1194,2)</f>
        <v>0</v>
      </c>
      <c r="BL1194" s="18" t="s">
        <v>125</v>
      </c>
      <c r="BM1194" s="216" t="s">
        <v>2144</v>
      </c>
    </row>
    <row r="1195" s="2" customFormat="1">
      <c r="A1195" s="39"/>
      <c r="B1195" s="40"/>
      <c r="C1195" s="41"/>
      <c r="D1195" s="218" t="s">
        <v>127</v>
      </c>
      <c r="E1195" s="41"/>
      <c r="F1195" s="219" t="s">
        <v>2145</v>
      </c>
      <c r="G1195" s="41"/>
      <c r="H1195" s="41"/>
      <c r="I1195" s="220"/>
      <c r="J1195" s="41"/>
      <c r="K1195" s="41"/>
      <c r="L1195" s="45"/>
      <c r="M1195" s="221"/>
      <c r="N1195" s="222"/>
      <c r="O1195" s="85"/>
      <c r="P1195" s="85"/>
      <c r="Q1195" s="85"/>
      <c r="R1195" s="85"/>
      <c r="S1195" s="85"/>
      <c r="T1195" s="86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T1195" s="18" t="s">
        <v>127</v>
      </c>
      <c r="AU1195" s="18" t="s">
        <v>83</v>
      </c>
    </row>
    <row r="1196" s="2" customFormat="1">
      <c r="A1196" s="39"/>
      <c r="B1196" s="40"/>
      <c r="C1196" s="41"/>
      <c r="D1196" s="223" t="s">
        <v>129</v>
      </c>
      <c r="E1196" s="41"/>
      <c r="F1196" s="224" t="s">
        <v>2146</v>
      </c>
      <c r="G1196" s="41"/>
      <c r="H1196" s="41"/>
      <c r="I1196" s="220"/>
      <c r="J1196" s="41"/>
      <c r="K1196" s="41"/>
      <c r="L1196" s="45"/>
      <c r="M1196" s="221"/>
      <c r="N1196" s="222"/>
      <c r="O1196" s="85"/>
      <c r="P1196" s="85"/>
      <c r="Q1196" s="85"/>
      <c r="R1196" s="85"/>
      <c r="S1196" s="85"/>
      <c r="T1196" s="86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T1196" s="18" t="s">
        <v>129</v>
      </c>
      <c r="AU1196" s="18" t="s">
        <v>83</v>
      </c>
    </row>
    <row r="1197" s="12" customFormat="1" ht="22.8" customHeight="1">
      <c r="A1197" s="12"/>
      <c r="B1197" s="189"/>
      <c r="C1197" s="190"/>
      <c r="D1197" s="191" t="s">
        <v>72</v>
      </c>
      <c r="E1197" s="203" t="s">
        <v>2147</v>
      </c>
      <c r="F1197" s="203" t="s">
        <v>2148</v>
      </c>
      <c r="G1197" s="190"/>
      <c r="H1197" s="190"/>
      <c r="I1197" s="193"/>
      <c r="J1197" s="204">
        <f>BK1197</f>
        <v>0</v>
      </c>
      <c r="K1197" s="190"/>
      <c r="L1197" s="195"/>
      <c r="M1197" s="196"/>
      <c r="N1197" s="197"/>
      <c r="O1197" s="197"/>
      <c r="P1197" s="198">
        <f>SUM(P1198:P1207)</f>
        <v>0</v>
      </c>
      <c r="Q1197" s="197"/>
      <c r="R1197" s="198">
        <f>SUM(R1198:R1207)</f>
        <v>0.77128880000000011</v>
      </c>
      <c r="S1197" s="197"/>
      <c r="T1197" s="199">
        <f>SUM(T1198:T1207)</f>
        <v>0</v>
      </c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R1197" s="200" t="s">
        <v>83</v>
      </c>
      <c r="AT1197" s="201" t="s">
        <v>72</v>
      </c>
      <c r="AU1197" s="201" t="s">
        <v>81</v>
      </c>
      <c r="AY1197" s="200" t="s">
        <v>117</v>
      </c>
      <c r="BK1197" s="202">
        <f>SUM(BK1198:BK1207)</f>
        <v>0</v>
      </c>
    </row>
    <row r="1198" s="2" customFormat="1" ht="24.15" customHeight="1">
      <c r="A1198" s="39"/>
      <c r="B1198" s="40"/>
      <c r="C1198" s="205" t="s">
        <v>2149</v>
      </c>
      <c r="D1198" s="205" t="s">
        <v>120</v>
      </c>
      <c r="E1198" s="206" t="s">
        <v>2150</v>
      </c>
      <c r="F1198" s="207" t="s">
        <v>2151</v>
      </c>
      <c r="G1198" s="208" t="s">
        <v>123</v>
      </c>
      <c r="H1198" s="209">
        <v>78.840000000000003</v>
      </c>
      <c r="I1198" s="210"/>
      <c r="J1198" s="211">
        <f>ROUND(I1198*H1198,2)</f>
        <v>0</v>
      </c>
      <c r="K1198" s="207" t="s">
        <v>124</v>
      </c>
      <c r="L1198" s="45"/>
      <c r="M1198" s="212" t="s">
        <v>19</v>
      </c>
      <c r="N1198" s="213" t="s">
        <v>44</v>
      </c>
      <c r="O1198" s="85"/>
      <c r="P1198" s="214">
        <f>O1198*H1198</f>
        <v>0</v>
      </c>
      <c r="Q1198" s="214">
        <v>0.0095200000000000007</v>
      </c>
      <c r="R1198" s="214">
        <f>Q1198*H1198</f>
        <v>0.75055680000000014</v>
      </c>
      <c r="S1198" s="214">
        <v>0</v>
      </c>
      <c r="T1198" s="215">
        <f>S1198*H1198</f>
        <v>0</v>
      </c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R1198" s="216" t="s">
        <v>125</v>
      </c>
      <c r="AT1198" s="216" t="s">
        <v>120</v>
      </c>
      <c r="AU1198" s="216" t="s">
        <v>83</v>
      </c>
      <c r="AY1198" s="18" t="s">
        <v>117</v>
      </c>
      <c r="BE1198" s="217">
        <f>IF(N1198="základní",J1198,0)</f>
        <v>0</v>
      </c>
      <c r="BF1198" s="217">
        <f>IF(N1198="snížená",J1198,0)</f>
        <v>0</v>
      </c>
      <c r="BG1198" s="217">
        <f>IF(N1198="zákl. přenesená",J1198,0)</f>
        <v>0</v>
      </c>
      <c r="BH1198" s="217">
        <f>IF(N1198="sníž. přenesená",J1198,0)</f>
        <v>0</v>
      </c>
      <c r="BI1198" s="217">
        <f>IF(N1198="nulová",J1198,0)</f>
        <v>0</v>
      </c>
      <c r="BJ1198" s="18" t="s">
        <v>81</v>
      </c>
      <c r="BK1198" s="217">
        <f>ROUND(I1198*H1198,2)</f>
        <v>0</v>
      </c>
      <c r="BL1198" s="18" t="s">
        <v>125</v>
      </c>
      <c r="BM1198" s="216" t="s">
        <v>2152</v>
      </c>
    </row>
    <row r="1199" s="2" customFormat="1">
      <c r="A1199" s="39"/>
      <c r="B1199" s="40"/>
      <c r="C1199" s="41"/>
      <c r="D1199" s="218" t="s">
        <v>127</v>
      </c>
      <c r="E1199" s="41"/>
      <c r="F1199" s="219" t="s">
        <v>2153</v>
      </c>
      <c r="G1199" s="41"/>
      <c r="H1199" s="41"/>
      <c r="I1199" s="220"/>
      <c r="J1199" s="41"/>
      <c r="K1199" s="41"/>
      <c r="L1199" s="45"/>
      <c r="M1199" s="221"/>
      <c r="N1199" s="222"/>
      <c r="O1199" s="85"/>
      <c r="P1199" s="85"/>
      <c r="Q1199" s="85"/>
      <c r="R1199" s="85"/>
      <c r="S1199" s="85"/>
      <c r="T1199" s="86"/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T1199" s="18" t="s">
        <v>127</v>
      </c>
      <c r="AU1199" s="18" t="s">
        <v>83</v>
      </c>
    </row>
    <row r="1200" s="2" customFormat="1">
      <c r="A1200" s="39"/>
      <c r="B1200" s="40"/>
      <c r="C1200" s="41"/>
      <c r="D1200" s="223" t="s">
        <v>129</v>
      </c>
      <c r="E1200" s="41"/>
      <c r="F1200" s="224" t="s">
        <v>2154</v>
      </c>
      <c r="G1200" s="41"/>
      <c r="H1200" s="41"/>
      <c r="I1200" s="220"/>
      <c r="J1200" s="41"/>
      <c r="K1200" s="41"/>
      <c r="L1200" s="45"/>
      <c r="M1200" s="221"/>
      <c r="N1200" s="222"/>
      <c r="O1200" s="85"/>
      <c r="P1200" s="85"/>
      <c r="Q1200" s="85"/>
      <c r="R1200" s="85"/>
      <c r="S1200" s="85"/>
      <c r="T1200" s="86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T1200" s="18" t="s">
        <v>129</v>
      </c>
      <c r="AU1200" s="18" t="s">
        <v>83</v>
      </c>
    </row>
    <row r="1201" s="13" customFormat="1">
      <c r="A1201" s="13"/>
      <c r="B1201" s="225"/>
      <c r="C1201" s="226"/>
      <c r="D1201" s="218" t="s">
        <v>131</v>
      </c>
      <c r="E1201" s="227" t="s">
        <v>19</v>
      </c>
      <c r="F1201" s="228" t="s">
        <v>1317</v>
      </c>
      <c r="G1201" s="226"/>
      <c r="H1201" s="229">
        <v>78.840000000000003</v>
      </c>
      <c r="I1201" s="230"/>
      <c r="J1201" s="226"/>
      <c r="K1201" s="226"/>
      <c r="L1201" s="231"/>
      <c r="M1201" s="232"/>
      <c r="N1201" s="233"/>
      <c r="O1201" s="233"/>
      <c r="P1201" s="233"/>
      <c r="Q1201" s="233"/>
      <c r="R1201" s="233"/>
      <c r="S1201" s="233"/>
      <c r="T1201" s="234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5" t="s">
        <v>131</v>
      </c>
      <c r="AU1201" s="235" t="s">
        <v>83</v>
      </c>
      <c r="AV1201" s="13" t="s">
        <v>83</v>
      </c>
      <c r="AW1201" s="13" t="s">
        <v>35</v>
      </c>
      <c r="AX1201" s="13" t="s">
        <v>81</v>
      </c>
      <c r="AY1201" s="235" t="s">
        <v>117</v>
      </c>
    </row>
    <row r="1202" s="2" customFormat="1" ht="24.15" customHeight="1">
      <c r="A1202" s="39"/>
      <c r="B1202" s="40"/>
      <c r="C1202" s="205" t="s">
        <v>2155</v>
      </c>
      <c r="D1202" s="205" t="s">
        <v>120</v>
      </c>
      <c r="E1202" s="206" t="s">
        <v>2156</v>
      </c>
      <c r="F1202" s="207" t="s">
        <v>2157</v>
      </c>
      <c r="G1202" s="208" t="s">
        <v>215</v>
      </c>
      <c r="H1202" s="209">
        <v>14.6</v>
      </c>
      <c r="I1202" s="210"/>
      <c r="J1202" s="211">
        <f>ROUND(I1202*H1202,2)</f>
        <v>0</v>
      </c>
      <c r="K1202" s="207" t="s">
        <v>124</v>
      </c>
      <c r="L1202" s="45"/>
      <c r="M1202" s="212" t="s">
        <v>19</v>
      </c>
      <c r="N1202" s="213" t="s">
        <v>44</v>
      </c>
      <c r="O1202" s="85"/>
      <c r="P1202" s="214">
        <f>O1202*H1202</f>
        <v>0</v>
      </c>
      <c r="Q1202" s="214">
        <v>0.00142</v>
      </c>
      <c r="R1202" s="214">
        <f>Q1202*H1202</f>
        <v>0.020732</v>
      </c>
      <c r="S1202" s="214">
        <v>0</v>
      </c>
      <c r="T1202" s="215">
        <f>S1202*H1202</f>
        <v>0</v>
      </c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R1202" s="216" t="s">
        <v>125</v>
      </c>
      <c r="AT1202" s="216" t="s">
        <v>120</v>
      </c>
      <c r="AU1202" s="216" t="s">
        <v>83</v>
      </c>
      <c r="AY1202" s="18" t="s">
        <v>117</v>
      </c>
      <c r="BE1202" s="217">
        <f>IF(N1202="základní",J1202,0)</f>
        <v>0</v>
      </c>
      <c r="BF1202" s="217">
        <f>IF(N1202="snížená",J1202,0)</f>
        <v>0</v>
      </c>
      <c r="BG1202" s="217">
        <f>IF(N1202="zákl. přenesená",J1202,0)</f>
        <v>0</v>
      </c>
      <c r="BH1202" s="217">
        <f>IF(N1202="sníž. přenesená",J1202,0)</f>
        <v>0</v>
      </c>
      <c r="BI1202" s="217">
        <f>IF(N1202="nulová",J1202,0)</f>
        <v>0</v>
      </c>
      <c r="BJ1202" s="18" t="s">
        <v>81</v>
      </c>
      <c r="BK1202" s="217">
        <f>ROUND(I1202*H1202,2)</f>
        <v>0</v>
      </c>
      <c r="BL1202" s="18" t="s">
        <v>125</v>
      </c>
      <c r="BM1202" s="216" t="s">
        <v>2158</v>
      </c>
    </row>
    <row r="1203" s="2" customFormat="1">
      <c r="A1203" s="39"/>
      <c r="B1203" s="40"/>
      <c r="C1203" s="41"/>
      <c r="D1203" s="218" t="s">
        <v>127</v>
      </c>
      <c r="E1203" s="41"/>
      <c r="F1203" s="219" t="s">
        <v>2159</v>
      </c>
      <c r="G1203" s="41"/>
      <c r="H1203" s="41"/>
      <c r="I1203" s="220"/>
      <c r="J1203" s="41"/>
      <c r="K1203" s="41"/>
      <c r="L1203" s="45"/>
      <c r="M1203" s="221"/>
      <c r="N1203" s="222"/>
      <c r="O1203" s="85"/>
      <c r="P1203" s="85"/>
      <c r="Q1203" s="85"/>
      <c r="R1203" s="85"/>
      <c r="S1203" s="85"/>
      <c r="T1203" s="86"/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/>
      <c r="AE1203" s="39"/>
      <c r="AT1203" s="18" t="s">
        <v>127</v>
      </c>
      <c r="AU1203" s="18" t="s">
        <v>83</v>
      </c>
    </row>
    <row r="1204" s="2" customFormat="1">
      <c r="A1204" s="39"/>
      <c r="B1204" s="40"/>
      <c r="C1204" s="41"/>
      <c r="D1204" s="223" t="s">
        <v>129</v>
      </c>
      <c r="E1204" s="41"/>
      <c r="F1204" s="224" t="s">
        <v>2160</v>
      </c>
      <c r="G1204" s="41"/>
      <c r="H1204" s="41"/>
      <c r="I1204" s="220"/>
      <c r="J1204" s="41"/>
      <c r="K1204" s="41"/>
      <c r="L1204" s="45"/>
      <c r="M1204" s="221"/>
      <c r="N1204" s="222"/>
      <c r="O1204" s="85"/>
      <c r="P1204" s="85"/>
      <c r="Q1204" s="85"/>
      <c r="R1204" s="85"/>
      <c r="S1204" s="85"/>
      <c r="T1204" s="86"/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T1204" s="18" t="s">
        <v>129</v>
      </c>
      <c r="AU1204" s="18" t="s">
        <v>83</v>
      </c>
    </row>
    <row r="1205" s="2" customFormat="1" ht="24.15" customHeight="1">
      <c r="A1205" s="39"/>
      <c r="B1205" s="40"/>
      <c r="C1205" s="205" t="s">
        <v>2161</v>
      </c>
      <c r="D1205" s="205" t="s">
        <v>120</v>
      </c>
      <c r="E1205" s="206" t="s">
        <v>2162</v>
      </c>
      <c r="F1205" s="207" t="s">
        <v>2163</v>
      </c>
      <c r="G1205" s="208" t="s">
        <v>156</v>
      </c>
      <c r="H1205" s="209">
        <v>0.77100000000000002</v>
      </c>
      <c r="I1205" s="210"/>
      <c r="J1205" s="211">
        <f>ROUND(I1205*H1205,2)</f>
        <v>0</v>
      </c>
      <c r="K1205" s="207" t="s">
        <v>124</v>
      </c>
      <c r="L1205" s="45"/>
      <c r="M1205" s="212" t="s">
        <v>19</v>
      </c>
      <c r="N1205" s="213" t="s">
        <v>44</v>
      </c>
      <c r="O1205" s="85"/>
      <c r="P1205" s="214">
        <f>O1205*H1205</f>
        <v>0</v>
      </c>
      <c r="Q1205" s="214">
        <v>0</v>
      </c>
      <c r="R1205" s="214">
        <f>Q1205*H1205</f>
        <v>0</v>
      </c>
      <c r="S1205" s="214">
        <v>0</v>
      </c>
      <c r="T1205" s="215">
        <f>S1205*H1205</f>
        <v>0</v>
      </c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R1205" s="216" t="s">
        <v>125</v>
      </c>
      <c r="AT1205" s="216" t="s">
        <v>120</v>
      </c>
      <c r="AU1205" s="216" t="s">
        <v>83</v>
      </c>
      <c r="AY1205" s="18" t="s">
        <v>117</v>
      </c>
      <c r="BE1205" s="217">
        <f>IF(N1205="základní",J1205,0)</f>
        <v>0</v>
      </c>
      <c r="BF1205" s="217">
        <f>IF(N1205="snížená",J1205,0)</f>
        <v>0</v>
      </c>
      <c r="BG1205" s="217">
        <f>IF(N1205="zákl. přenesená",J1205,0)</f>
        <v>0</v>
      </c>
      <c r="BH1205" s="217">
        <f>IF(N1205="sníž. přenesená",J1205,0)</f>
        <v>0</v>
      </c>
      <c r="BI1205" s="217">
        <f>IF(N1205="nulová",J1205,0)</f>
        <v>0</v>
      </c>
      <c r="BJ1205" s="18" t="s">
        <v>81</v>
      </c>
      <c r="BK1205" s="217">
        <f>ROUND(I1205*H1205,2)</f>
        <v>0</v>
      </c>
      <c r="BL1205" s="18" t="s">
        <v>125</v>
      </c>
      <c r="BM1205" s="216" t="s">
        <v>2164</v>
      </c>
    </row>
    <row r="1206" s="2" customFormat="1">
      <c r="A1206" s="39"/>
      <c r="B1206" s="40"/>
      <c r="C1206" s="41"/>
      <c r="D1206" s="218" t="s">
        <v>127</v>
      </c>
      <c r="E1206" s="41"/>
      <c r="F1206" s="219" t="s">
        <v>2165</v>
      </c>
      <c r="G1206" s="41"/>
      <c r="H1206" s="41"/>
      <c r="I1206" s="220"/>
      <c r="J1206" s="41"/>
      <c r="K1206" s="41"/>
      <c r="L1206" s="45"/>
      <c r="M1206" s="221"/>
      <c r="N1206" s="222"/>
      <c r="O1206" s="85"/>
      <c r="P1206" s="85"/>
      <c r="Q1206" s="85"/>
      <c r="R1206" s="85"/>
      <c r="S1206" s="85"/>
      <c r="T1206" s="86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T1206" s="18" t="s">
        <v>127</v>
      </c>
      <c r="AU1206" s="18" t="s">
        <v>83</v>
      </c>
    </row>
    <row r="1207" s="2" customFormat="1">
      <c r="A1207" s="39"/>
      <c r="B1207" s="40"/>
      <c r="C1207" s="41"/>
      <c r="D1207" s="223" t="s">
        <v>129</v>
      </c>
      <c r="E1207" s="41"/>
      <c r="F1207" s="224" t="s">
        <v>2166</v>
      </c>
      <c r="G1207" s="41"/>
      <c r="H1207" s="41"/>
      <c r="I1207" s="220"/>
      <c r="J1207" s="41"/>
      <c r="K1207" s="41"/>
      <c r="L1207" s="45"/>
      <c r="M1207" s="221"/>
      <c r="N1207" s="222"/>
      <c r="O1207" s="85"/>
      <c r="P1207" s="85"/>
      <c r="Q1207" s="85"/>
      <c r="R1207" s="85"/>
      <c r="S1207" s="85"/>
      <c r="T1207" s="86"/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T1207" s="18" t="s">
        <v>129</v>
      </c>
      <c r="AU1207" s="18" t="s">
        <v>83</v>
      </c>
    </row>
    <row r="1208" s="12" customFormat="1" ht="22.8" customHeight="1">
      <c r="A1208" s="12"/>
      <c r="B1208" s="189"/>
      <c r="C1208" s="190"/>
      <c r="D1208" s="191" t="s">
        <v>72</v>
      </c>
      <c r="E1208" s="203" t="s">
        <v>2167</v>
      </c>
      <c r="F1208" s="203" t="s">
        <v>2168</v>
      </c>
      <c r="G1208" s="190"/>
      <c r="H1208" s="190"/>
      <c r="I1208" s="193"/>
      <c r="J1208" s="204">
        <f>BK1208</f>
        <v>0</v>
      </c>
      <c r="K1208" s="190"/>
      <c r="L1208" s="195"/>
      <c r="M1208" s="196"/>
      <c r="N1208" s="197"/>
      <c r="O1208" s="197"/>
      <c r="P1208" s="198">
        <f>SUM(P1209:P1263)</f>
        <v>0</v>
      </c>
      <c r="Q1208" s="197"/>
      <c r="R1208" s="198">
        <f>SUM(R1209:R1263)</f>
        <v>0.51165615000000009</v>
      </c>
      <c r="S1208" s="197"/>
      <c r="T1208" s="199">
        <f>SUM(T1209:T1263)</f>
        <v>0.13800000000000001</v>
      </c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R1208" s="200" t="s">
        <v>83</v>
      </c>
      <c r="AT1208" s="201" t="s">
        <v>72</v>
      </c>
      <c r="AU1208" s="201" t="s">
        <v>81</v>
      </c>
      <c r="AY1208" s="200" t="s">
        <v>117</v>
      </c>
      <c r="BK1208" s="202">
        <f>SUM(BK1209:BK1263)</f>
        <v>0</v>
      </c>
    </row>
    <row r="1209" s="2" customFormat="1" ht="24.15" customHeight="1">
      <c r="A1209" s="39"/>
      <c r="B1209" s="40"/>
      <c r="C1209" s="205" t="s">
        <v>2169</v>
      </c>
      <c r="D1209" s="205" t="s">
        <v>120</v>
      </c>
      <c r="E1209" s="206" t="s">
        <v>2170</v>
      </c>
      <c r="F1209" s="207" t="s">
        <v>2171</v>
      </c>
      <c r="G1209" s="208" t="s">
        <v>227</v>
      </c>
      <c r="H1209" s="209">
        <v>3</v>
      </c>
      <c r="I1209" s="210"/>
      <c r="J1209" s="211">
        <f>ROUND(I1209*H1209,2)</f>
        <v>0</v>
      </c>
      <c r="K1209" s="207" t="s">
        <v>124</v>
      </c>
      <c r="L1209" s="45"/>
      <c r="M1209" s="212" t="s">
        <v>19</v>
      </c>
      <c r="N1209" s="213" t="s">
        <v>44</v>
      </c>
      <c r="O1209" s="85"/>
      <c r="P1209" s="214">
        <f>O1209*H1209</f>
        <v>0</v>
      </c>
      <c r="Q1209" s="214">
        <v>0.00027</v>
      </c>
      <c r="R1209" s="214">
        <f>Q1209*H1209</f>
        <v>0.00080999999999999996</v>
      </c>
      <c r="S1209" s="214">
        <v>0</v>
      </c>
      <c r="T1209" s="215">
        <f>S1209*H1209</f>
        <v>0</v>
      </c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/>
      <c r="AE1209" s="39"/>
      <c r="AR1209" s="216" t="s">
        <v>125</v>
      </c>
      <c r="AT1209" s="216" t="s">
        <v>120</v>
      </c>
      <c r="AU1209" s="216" t="s">
        <v>83</v>
      </c>
      <c r="AY1209" s="18" t="s">
        <v>117</v>
      </c>
      <c r="BE1209" s="217">
        <f>IF(N1209="základní",J1209,0)</f>
        <v>0</v>
      </c>
      <c r="BF1209" s="217">
        <f>IF(N1209="snížená",J1209,0)</f>
        <v>0</v>
      </c>
      <c r="BG1209" s="217">
        <f>IF(N1209="zákl. přenesená",J1209,0)</f>
        <v>0</v>
      </c>
      <c r="BH1209" s="217">
        <f>IF(N1209="sníž. přenesená",J1209,0)</f>
        <v>0</v>
      </c>
      <c r="BI1209" s="217">
        <f>IF(N1209="nulová",J1209,0)</f>
        <v>0</v>
      </c>
      <c r="BJ1209" s="18" t="s">
        <v>81</v>
      </c>
      <c r="BK1209" s="217">
        <f>ROUND(I1209*H1209,2)</f>
        <v>0</v>
      </c>
      <c r="BL1209" s="18" t="s">
        <v>125</v>
      </c>
      <c r="BM1209" s="216" t="s">
        <v>2172</v>
      </c>
    </row>
    <row r="1210" s="2" customFormat="1">
      <c r="A1210" s="39"/>
      <c r="B1210" s="40"/>
      <c r="C1210" s="41"/>
      <c r="D1210" s="218" t="s">
        <v>127</v>
      </c>
      <c r="E1210" s="41"/>
      <c r="F1210" s="219" t="s">
        <v>2173</v>
      </c>
      <c r="G1210" s="41"/>
      <c r="H1210" s="41"/>
      <c r="I1210" s="220"/>
      <c r="J1210" s="41"/>
      <c r="K1210" s="41"/>
      <c r="L1210" s="45"/>
      <c r="M1210" s="221"/>
      <c r="N1210" s="222"/>
      <c r="O1210" s="85"/>
      <c r="P1210" s="85"/>
      <c r="Q1210" s="85"/>
      <c r="R1210" s="85"/>
      <c r="S1210" s="85"/>
      <c r="T1210" s="86"/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T1210" s="18" t="s">
        <v>127</v>
      </c>
      <c r="AU1210" s="18" t="s">
        <v>83</v>
      </c>
    </row>
    <row r="1211" s="2" customFormat="1">
      <c r="A1211" s="39"/>
      <c r="B1211" s="40"/>
      <c r="C1211" s="41"/>
      <c r="D1211" s="223" t="s">
        <v>129</v>
      </c>
      <c r="E1211" s="41"/>
      <c r="F1211" s="224" t="s">
        <v>2174</v>
      </c>
      <c r="G1211" s="41"/>
      <c r="H1211" s="41"/>
      <c r="I1211" s="220"/>
      <c r="J1211" s="41"/>
      <c r="K1211" s="41"/>
      <c r="L1211" s="45"/>
      <c r="M1211" s="221"/>
      <c r="N1211" s="222"/>
      <c r="O1211" s="85"/>
      <c r="P1211" s="85"/>
      <c r="Q1211" s="85"/>
      <c r="R1211" s="85"/>
      <c r="S1211" s="85"/>
      <c r="T1211" s="86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T1211" s="18" t="s">
        <v>129</v>
      </c>
      <c r="AU1211" s="18" t="s">
        <v>83</v>
      </c>
    </row>
    <row r="1212" s="2" customFormat="1" ht="24.15" customHeight="1">
      <c r="A1212" s="39"/>
      <c r="B1212" s="40"/>
      <c r="C1212" s="236" t="s">
        <v>2175</v>
      </c>
      <c r="D1212" s="236" t="s">
        <v>133</v>
      </c>
      <c r="E1212" s="237" t="s">
        <v>2176</v>
      </c>
      <c r="F1212" s="238" t="s">
        <v>2177</v>
      </c>
      <c r="G1212" s="239" t="s">
        <v>123</v>
      </c>
      <c r="H1212" s="240">
        <v>2.415</v>
      </c>
      <c r="I1212" s="241"/>
      <c r="J1212" s="242">
        <f>ROUND(I1212*H1212,2)</f>
        <v>0</v>
      </c>
      <c r="K1212" s="238" t="s">
        <v>124</v>
      </c>
      <c r="L1212" s="243"/>
      <c r="M1212" s="244" t="s">
        <v>19</v>
      </c>
      <c r="N1212" s="245" t="s">
        <v>44</v>
      </c>
      <c r="O1212" s="85"/>
      <c r="P1212" s="214">
        <f>O1212*H1212</f>
        <v>0</v>
      </c>
      <c r="Q1212" s="214">
        <v>0.036810000000000002</v>
      </c>
      <c r="R1212" s="214">
        <f>Q1212*H1212</f>
        <v>0.088896150000000007</v>
      </c>
      <c r="S1212" s="214">
        <v>0</v>
      </c>
      <c r="T1212" s="215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16" t="s">
        <v>136</v>
      </c>
      <c r="AT1212" s="216" t="s">
        <v>133</v>
      </c>
      <c r="AU1212" s="216" t="s">
        <v>83</v>
      </c>
      <c r="AY1212" s="18" t="s">
        <v>117</v>
      </c>
      <c r="BE1212" s="217">
        <f>IF(N1212="základní",J1212,0)</f>
        <v>0</v>
      </c>
      <c r="BF1212" s="217">
        <f>IF(N1212="snížená",J1212,0)</f>
        <v>0</v>
      </c>
      <c r="BG1212" s="217">
        <f>IF(N1212="zákl. přenesená",J1212,0)</f>
        <v>0</v>
      </c>
      <c r="BH1212" s="217">
        <f>IF(N1212="sníž. přenesená",J1212,0)</f>
        <v>0</v>
      </c>
      <c r="BI1212" s="217">
        <f>IF(N1212="nulová",J1212,0)</f>
        <v>0</v>
      </c>
      <c r="BJ1212" s="18" t="s">
        <v>81</v>
      </c>
      <c r="BK1212" s="217">
        <f>ROUND(I1212*H1212,2)</f>
        <v>0</v>
      </c>
      <c r="BL1212" s="18" t="s">
        <v>125</v>
      </c>
      <c r="BM1212" s="216" t="s">
        <v>2178</v>
      </c>
    </row>
    <row r="1213" s="2" customFormat="1">
      <c r="A1213" s="39"/>
      <c r="B1213" s="40"/>
      <c r="C1213" s="41"/>
      <c r="D1213" s="218" t="s">
        <v>127</v>
      </c>
      <c r="E1213" s="41"/>
      <c r="F1213" s="219" t="s">
        <v>2177</v>
      </c>
      <c r="G1213" s="41"/>
      <c r="H1213" s="41"/>
      <c r="I1213" s="220"/>
      <c r="J1213" s="41"/>
      <c r="K1213" s="41"/>
      <c r="L1213" s="45"/>
      <c r="M1213" s="221"/>
      <c r="N1213" s="222"/>
      <c r="O1213" s="85"/>
      <c r="P1213" s="85"/>
      <c r="Q1213" s="85"/>
      <c r="R1213" s="85"/>
      <c r="S1213" s="85"/>
      <c r="T1213" s="86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127</v>
      </c>
      <c r="AU1213" s="18" t="s">
        <v>83</v>
      </c>
    </row>
    <row r="1214" s="13" customFormat="1">
      <c r="A1214" s="13"/>
      <c r="B1214" s="225"/>
      <c r="C1214" s="226"/>
      <c r="D1214" s="218" t="s">
        <v>131</v>
      </c>
      <c r="E1214" s="227" t="s">
        <v>19</v>
      </c>
      <c r="F1214" s="228" t="s">
        <v>2179</v>
      </c>
      <c r="G1214" s="226"/>
      <c r="H1214" s="229">
        <v>1.8899999999999999</v>
      </c>
      <c r="I1214" s="230"/>
      <c r="J1214" s="226"/>
      <c r="K1214" s="226"/>
      <c r="L1214" s="231"/>
      <c r="M1214" s="232"/>
      <c r="N1214" s="233"/>
      <c r="O1214" s="233"/>
      <c r="P1214" s="233"/>
      <c r="Q1214" s="233"/>
      <c r="R1214" s="233"/>
      <c r="S1214" s="233"/>
      <c r="T1214" s="234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5" t="s">
        <v>131</v>
      </c>
      <c r="AU1214" s="235" t="s">
        <v>83</v>
      </c>
      <c r="AV1214" s="13" t="s">
        <v>83</v>
      </c>
      <c r="AW1214" s="13" t="s">
        <v>35</v>
      </c>
      <c r="AX1214" s="13" t="s">
        <v>73</v>
      </c>
      <c r="AY1214" s="235" t="s">
        <v>117</v>
      </c>
    </row>
    <row r="1215" s="13" customFormat="1">
      <c r="A1215" s="13"/>
      <c r="B1215" s="225"/>
      <c r="C1215" s="226"/>
      <c r="D1215" s="218" t="s">
        <v>131</v>
      </c>
      <c r="E1215" s="227" t="s">
        <v>19</v>
      </c>
      <c r="F1215" s="228" t="s">
        <v>2180</v>
      </c>
      <c r="G1215" s="226"/>
      <c r="H1215" s="229">
        <v>0.52500000000000002</v>
      </c>
      <c r="I1215" s="230"/>
      <c r="J1215" s="226"/>
      <c r="K1215" s="226"/>
      <c r="L1215" s="231"/>
      <c r="M1215" s="232"/>
      <c r="N1215" s="233"/>
      <c r="O1215" s="233"/>
      <c r="P1215" s="233"/>
      <c r="Q1215" s="233"/>
      <c r="R1215" s="233"/>
      <c r="S1215" s="233"/>
      <c r="T1215" s="234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5" t="s">
        <v>131</v>
      </c>
      <c r="AU1215" s="235" t="s">
        <v>83</v>
      </c>
      <c r="AV1215" s="13" t="s">
        <v>83</v>
      </c>
      <c r="AW1215" s="13" t="s">
        <v>35</v>
      </c>
      <c r="AX1215" s="13" t="s">
        <v>73</v>
      </c>
      <c r="AY1215" s="235" t="s">
        <v>117</v>
      </c>
    </row>
    <row r="1216" s="14" customFormat="1">
      <c r="A1216" s="14"/>
      <c r="B1216" s="246"/>
      <c r="C1216" s="247"/>
      <c r="D1216" s="218" t="s">
        <v>131</v>
      </c>
      <c r="E1216" s="248" t="s">
        <v>19</v>
      </c>
      <c r="F1216" s="249" t="s">
        <v>356</v>
      </c>
      <c r="G1216" s="247"/>
      <c r="H1216" s="250">
        <v>2.415</v>
      </c>
      <c r="I1216" s="251"/>
      <c r="J1216" s="247"/>
      <c r="K1216" s="247"/>
      <c r="L1216" s="252"/>
      <c r="M1216" s="253"/>
      <c r="N1216" s="254"/>
      <c r="O1216" s="254"/>
      <c r="P1216" s="254"/>
      <c r="Q1216" s="254"/>
      <c r="R1216" s="254"/>
      <c r="S1216" s="254"/>
      <c r="T1216" s="255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6" t="s">
        <v>131</v>
      </c>
      <c r="AU1216" s="256" t="s">
        <v>83</v>
      </c>
      <c r="AV1216" s="14" t="s">
        <v>143</v>
      </c>
      <c r="AW1216" s="14" t="s">
        <v>35</v>
      </c>
      <c r="AX1216" s="14" t="s">
        <v>81</v>
      </c>
      <c r="AY1216" s="256" t="s">
        <v>117</v>
      </c>
    </row>
    <row r="1217" s="2" customFormat="1" ht="24.15" customHeight="1">
      <c r="A1217" s="39"/>
      <c r="B1217" s="40"/>
      <c r="C1217" s="205" t="s">
        <v>2181</v>
      </c>
      <c r="D1217" s="205" t="s">
        <v>120</v>
      </c>
      <c r="E1217" s="206" t="s">
        <v>2182</v>
      </c>
      <c r="F1217" s="207" t="s">
        <v>2183</v>
      </c>
      <c r="G1217" s="208" t="s">
        <v>227</v>
      </c>
      <c r="H1217" s="209">
        <v>5</v>
      </c>
      <c r="I1217" s="210"/>
      <c r="J1217" s="211">
        <f>ROUND(I1217*H1217,2)</f>
        <v>0</v>
      </c>
      <c r="K1217" s="207" t="s">
        <v>124</v>
      </c>
      <c r="L1217" s="45"/>
      <c r="M1217" s="212" t="s">
        <v>19</v>
      </c>
      <c r="N1217" s="213" t="s">
        <v>44</v>
      </c>
      <c r="O1217" s="85"/>
      <c r="P1217" s="214">
        <f>O1217*H1217</f>
        <v>0</v>
      </c>
      <c r="Q1217" s="214">
        <v>0</v>
      </c>
      <c r="R1217" s="214">
        <f>Q1217*H1217</f>
        <v>0</v>
      </c>
      <c r="S1217" s="214">
        <v>0</v>
      </c>
      <c r="T1217" s="215">
        <f>S1217*H1217</f>
        <v>0</v>
      </c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R1217" s="216" t="s">
        <v>125</v>
      </c>
      <c r="AT1217" s="216" t="s">
        <v>120</v>
      </c>
      <c r="AU1217" s="216" t="s">
        <v>83</v>
      </c>
      <c r="AY1217" s="18" t="s">
        <v>117</v>
      </c>
      <c r="BE1217" s="217">
        <f>IF(N1217="základní",J1217,0)</f>
        <v>0</v>
      </c>
      <c r="BF1217" s="217">
        <f>IF(N1217="snížená",J1217,0)</f>
        <v>0</v>
      </c>
      <c r="BG1217" s="217">
        <f>IF(N1217="zákl. přenesená",J1217,0)</f>
        <v>0</v>
      </c>
      <c r="BH1217" s="217">
        <f>IF(N1217="sníž. přenesená",J1217,0)</f>
        <v>0</v>
      </c>
      <c r="BI1217" s="217">
        <f>IF(N1217="nulová",J1217,0)</f>
        <v>0</v>
      </c>
      <c r="BJ1217" s="18" t="s">
        <v>81</v>
      </c>
      <c r="BK1217" s="217">
        <f>ROUND(I1217*H1217,2)</f>
        <v>0</v>
      </c>
      <c r="BL1217" s="18" t="s">
        <v>125</v>
      </c>
      <c r="BM1217" s="216" t="s">
        <v>2184</v>
      </c>
    </row>
    <row r="1218" s="2" customFormat="1">
      <c r="A1218" s="39"/>
      <c r="B1218" s="40"/>
      <c r="C1218" s="41"/>
      <c r="D1218" s="218" t="s">
        <v>127</v>
      </c>
      <c r="E1218" s="41"/>
      <c r="F1218" s="219" t="s">
        <v>2185</v>
      </c>
      <c r="G1218" s="41"/>
      <c r="H1218" s="41"/>
      <c r="I1218" s="220"/>
      <c r="J1218" s="41"/>
      <c r="K1218" s="41"/>
      <c r="L1218" s="45"/>
      <c r="M1218" s="221"/>
      <c r="N1218" s="222"/>
      <c r="O1218" s="85"/>
      <c r="P1218" s="85"/>
      <c r="Q1218" s="85"/>
      <c r="R1218" s="85"/>
      <c r="S1218" s="85"/>
      <c r="T1218" s="86"/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T1218" s="18" t="s">
        <v>127</v>
      </c>
      <c r="AU1218" s="18" t="s">
        <v>83</v>
      </c>
    </row>
    <row r="1219" s="2" customFormat="1">
      <c r="A1219" s="39"/>
      <c r="B1219" s="40"/>
      <c r="C1219" s="41"/>
      <c r="D1219" s="223" t="s">
        <v>129</v>
      </c>
      <c r="E1219" s="41"/>
      <c r="F1219" s="224" t="s">
        <v>2186</v>
      </c>
      <c r="G1219" s="41"/>
      <c r="H1219" s="41"/>
      <c r="I1219" s="220"/>
      <c r="J1219" s="41"/>
      <c r="K1219" s="41"/>
      <c r="L1219" s="45"/>
      <c r="M1219" s="221"/>
      <c r="N1219" s="222"/>
      <c r="O1219" s="85"/>
      <c r="P1219" s="85"/>
      <c r="Q1219" s="85"/>
      <c r="R1219" s="85"/>
      <c r="S1219" s="85"/>
      <c r="T1219" s="86"/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T1219" s="18" t="s">
        <v>129</v>
      </c>
      <c r="AU1219" s="18" t="s">
        <v>83</v>
      </c>
    </row>
    <row r="1220" s="2" customFormat="1" ht="24.15" customHeight="1">
      <c r="A1220" s="39"/>
      <c r="B1220" s="40"/>
      <c r="C1220" s="236" t="s">
        <v>2187</v>
      </c>
      <c r="D1220" s="236" t="s">
        <v>133</v>
      </c>
      <c r="E1220" s="237" t="s">
        <v>2188</v>
      </c>
      <c r="F1220" s="238" t="s">
        <v>2189</v>
      </c>
      <c r="G1220" s="239" t="s">
        <v>227</v>
      </c>
      <c r="H1220" s="240">
        <v>5</v>
      </c>
      <c r="I1220" s="241"/>
      <c r="J1220" s="242">
        <f>ROUND(I1220*H1220,2)</f>
        <v>0</v>
      </c>
      <c r="K1220" s="238" t="s">
        <v>124</v>
      </c>
      <c r="L1220" s="243"/>
      <c r="M1220" s="244" t="s">
        <v>19</v>
      </c>
      <c r="N1220" s="245" t="s">
        <v>44</v>
      </c>
      <c r="O1220" s="85"/>
      <c r="P1220" s="214">
        <f>O1220*H1220</f>
        <v>0</v>
      </c>
      <c r="Q1220" s="214">
        <v>0.017500000000000002</v>
      </c>
      <c r="R1220" s="214">
        <f>Q1220*H1220</f>
        <v>0.087500000000000008</v>
      </c>
      <c r="S1220" s="214">
        <v>0</v>
      </c>
      <c r="T1220" s="215">
        <f>S1220*H1220</f>
        <v>0</v>
      </c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R1220" s="216" t="s">
        <v>136</v>
      </c>
      <c r="AT1220" s="216" t="s">
        <v>133</v>
      </c>
      <c r="AU1220" s="216" t="s">
        <v>83</v>
      </c>
      <c r="AY1220" s="18" t="s">
        <v>117</v>
      </c>
      <c r="BE1220" s="217">
        <f>IF(N1220="základní",J1220,0)</f>
        <v>0</v>
      </c>
      <c r="BF1220" s="217">
        <f>IF(N1220="snížená",J1220,0)</f>
        <v>0</v>
      </c>
      <c r="BG1220" s="217">
        <f>IF(N1220="zákl. přenesená",J1220,0)</f>
        <v>0</v>
      </c>
      <c r="BH1220" s="217">
        <f>IF(N1220="sníž. přenesená",J1220,0)</f>
        <v>0</v>
      </c>
      <c r="BI1220" s="217">
        <f>IF(N1220="nulová",J1220,0)</f>
        <v>0</v>
      </c>
      <c r="BJ1220" s="18" t="s">
        <v>81</v>
      </c>
      <c r="BK1220" s="217">
        <f>ROUND(I1220*H1220,2)</f>
        <v>0</v>
      </c>
      <c r="BL1220" s="18" t="s">
        <v>125</v>
      </c>
      <c r="BM1220" s="216" t="s">
        <v>2190</v>
      </c>
    </row>
    <row r="1221" s="2" customFormat="1">
      <c r="A1221" s="39"/>
      <c r="B1221" s="40"/>
      <c r="C1221" s="41"/>
      <c r="D1221" s="218" t="s">
        <v>127</v>
      </c>
      <c r="E1221" s="41"/>
      <c r="F1221" s="219" t="s">
        <v>2189</v>
      </c>
      <c r="G1221" s="41"/>
      <c r="H1221" s="41"/>
      <c r="I1221" s="220"/>
      <c r="J1221" s="41"/>
      <c r="K1221" s="41"/>
      <c r="L1221" s="45"/>
      <c r="M1221" s="221"/>
      <c r="N1221" s="222"/>
      <c r="O1221" s="85"/>
      <c r="P1221" s="85"/>
      <c r="Q1221" s="85"/>
      <c r="R1221" s="85"/>
      <c r="S1221" s="85"/>
      <c r="T1221" s="86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T1221" s="18" t="s">
        <v>127</v>
      </c>
      <c r="AU1221" s="18" t="s">
        <v>83</v>
      </c>
    </row>
    <row r="1222" s="2" customFormat="1" ht="24.15" customHeight="1">
      <c r="A1222" s="39"/>
      <c r="B1222" s="40"/>
      <c r="C1222" s="205" t="s">
        <v>2191</v>
      </c>
      <c r="D1222" s="205" t="s">
        <v>120</v>
      </c>
      <c r="E1222" s="206" t="s">
        <v>2192</v>
      </c>
      <c r="F1222" s="207" t="s">
        <v>2193</v>
      </c>
      <c r="G1222" s="208" t="s">
        <v>227</v>
      </c>
      <c r="H1222" s="209">
        <v>3</v>
      </c>
      <c r="I1222" s="210"/>
      <c r="J1222" s="211">
        <f>ROUND(I1222*H1222,2)</f>
        <v>0</v>
      </c>
      <c r="K1222" s="207" t="s">
        <v>124</v>
      </c>
      <c r="L1222" s="45"/>
      <c r="M1222" s="212" t="s">
        <v>19</v>
      </c>
      <c r="N1222" s="213" t="s">
        <v>44</v>
      </c>
      <c r="O1222" s="85"/>
      <c r="P1222" s="214">
        <f>O1222*H1222</f>
        <v>0</v>
      </c>
      <c r="Q1222" s="214">
        <v>0</v>
      </c>
      <c r="R1222" s="214">
        <f>Q1222*H1222</f>
        <v>0</v>
      </c>
      <c r="S1222" s="214">
        <v>0</v>
      </c>
      <c r="T1222" s="215">
        <f>S1222*H1222</f>
        <v>0</v>
      </c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R1222" s="216" t="s">
        <v>125</v>
      </c>
      <c r="AT1222" s="216" t="s">
        <v>120</v>
      </c>
      <c r="AU1222" s="216" t="s">
        <v>83</v>
      </c>
      <c r="AY1222" s="18" t="s">
        <v>117</v>
      </c>
      <c r="BE1222" s="217">
        <f>IF(N1222="základní",J1222,0)</f>
        <v>0</v>
      </c>
      <c r="BF1222" s="217">
        <f>IF(N1222="snížená",J1222,0)</f>
        <v>0</v>
      </c>
      <c r="BG1222" s="217">
        <f>IF(N1222="zákl. přenesená",J1222,0)</f>
        <v>0</v>
      </c>
      <c r="BH1222" s="217">
        <f>IF(N1222="sníž. přenesená",J1222,0)</f>
        <v>0</v>
      </c>
      <c r="BI1222" s="217">
        <f>IF(N1222="nulová",J1222,0)</f>
        <v>0</v>
      </c>
      <c r="BJ1222" s="18" t="s">
        <v>81</v>
      </c>
      <c r="BK1222" s="217">
        <f>ROUND(I1222*H1222,2)</f>
        <v>0</v>
      </c>
      <c r="BL1222" s="18" t="s">
        <v>125</v>
      </c>
      <c r="BM1222" s="216" t="s">
        <v>2194</v>
      </c>
    </row>
    <row r="1223" s="2" customFormat="1">
      <c r="A1223" s="39"/>
      <c r="B1223" s="40"/>
      <c r="C1223" s="41"/>
      <c r="D1223" s="218" t="s">
        <v>127</v>
      </c>
      <c r="E1223" s="41"/>
      <c r="F1223" s="219" t="s">
        <v>2195</v>
      </c>
      <c r="G1223" s="41"/>
      <c r="H1223" s="41"/>
      <c r="I1223" s="220"/>
      <c r="J1223" s="41"/>
      <c r="K1223" s="41"/>
      <c r="L1223" s="45"/>
      <c r="M1223" s="221"/>
      <c r="N1223" s="222"/>
      <c r="O1223" s="85"/>
      <c r="P1223" s="85"/>
      <c r="Q1223" s="85"/>
      <c r="R1223" s="85"/>
      <c r="S1223" s="85"/>
      <c r="T1223" s="86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T1223" s="18" t="s">
        <v>127</v>
      </c>
      <c r="AU1223" s="18" t="s">
        <v>83</v>
      </c>
    </row>
    <row r="1224" s="2" customFormat="1">
      <c r="A1224" s="39"/>
      <c r="B1224" s="40"/>
      <c r="C1224" s="41"/>
      <c r="D1224" s="223" t="s">
        <v>129</v>
      </c>
      <c r="E1224" s="41"/>
      <c r="F1224" s="224" t="s">
        <v>2196</v>
      </c>
      <c r="G1224" s="41"/>
      <c r="H1224" s="41"/>
      <c r="I1224" s="220"/>
      <c r="J1224" s="41"/>
      <c r="K1224" s="41"/>
      <c r="L1224" s="45"/>
      <c r="M1224" s="221"/>
      <c r="N1224" s="222"/>
      <c r="O1224" s="85"/>
      <c r="P1224" s="85"/>
      <c r="Q1224" s="85"/>
      <c r="R1224" s="85"/>
      <c r="S1224" s="85"/>
      <c r="T1224" s="86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/>
      <c r="AE1224" s="39"/>
      <c r="AT1224" s="18" t="s">
        <v>129</v>
      </c>
      <c r="AU1224" s="18" t="s">
        <v>83</v>
      </c>
    </row>
    <row r="1225" s="2" customFormat="1" ht="24.15" customHeight="1">
      <c r="A1225" s="39"/>
      <c r="B1225" s="40"/>
      <c r="C1225" s="236" t="s">
        <v>2197</v>
      </c>
      <c r="D1225" s="236" t="s">
        <v>133</v>
      </c>
      <c r="E1225" s="237" t="s">
        <v>2198</v>
      </c>
      <c r="F1225" s="238" t="s">
        <v>2199</v>
      </c>
      <c r="G1225" s="239" t="s">
        <v>227</v>
      </c>
      <c r="H1225" s="240">
        <v>3</v>
      </c>
      <c r="I1225" s="241"/>
      <c r="J1225" s="242">
        <f>ROUND(I1225*H1225,2)</f>
        <v>0</v>
      </c>
      <c r="K1225" s="238" t="s">
        <v>124</v>
      </c>
      <c r="L1225" s="243"/>
      <c r="M1225" s="244" t="s">
        <v>19</v>
      </c>
      <c r="N1225" s="245" t="s">
        <v>44</v>
      </c>
      <c r="O1225" s="85"/>
      <c r="P1225" s="214">
        <f>O1225*H1225</f>
        <v>0</v>
      </c>
      <c r="Q1225" s="214">
        <v>0.020500000000000001</v>
      </c>
      <c r="R1225" s="214">
        <f>Q1225*H1225</f>
        <v>0.061499999999999999</v>
      </c>
      <c r="S1225" s="214">
        <v>0</v>
      </c>
      <c r="T1225" s="215">
        <f>S1225*H1225</f>
        <v>0</v>
      </c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R1225" s="216" t="s">
        <v>136</v>
      </c>
      <c r="AT1225" s="216" t="s">
        <v>133</v>
      </c>
      <c r="AU1225" s="216" t="s">
        <v>83</v>
      </c>
      <c r="AY1225" s="18" t="s">
        <v>117</v>
      </c>
      <c r="BE1225" s="217">
        <f>IF(N1225="základní",J1225,0)</f>
        <v>0</v>
      </c>
      <c r="BF1225" s="217">
        <f>IF(N1225="snížená",J1225,0)</f>
        <v>0</v>
      </c>
      <c r="BG1225" s="217">
        <f>IF(N1225="zákl. přenesená",J1225,0)</f>
        <v>0</v>
      </c>
      <c r="BH1225" s="217">
        <f>IF(N1225="sníž. přenesená",J1225,0)</f>
        <v>0</v>
      </c>
      <c r="BI1225" s="217">
        <f>IF(N1225="nulová",J1225,0)</f>
        <v>0</v>
      </c>
      <c r="BJ1225" s="18" t="s">
        <v>81</v>
      </c>
      <c r="BK1225" s="217">
        <f>ROUND(I1225*H1225,2)</f>
        <v>0</v>
      </c>
      <c r="BL1225" s="18" t="s">
        <v>125</v>
      </c>
      <c r="BM1225" s="216" t="s">
        <v>2200</v>
      </c>
    </row>
    <row r="1226" s="2" customFormat="1">
      <c r="A1226" s="39"/>
      <c r="B1226" s="40"/>
      <c r="C1226" s="41"/>
      <c r="D1226" s="218" t="s">
        <v>127</v>
      </c>
      <c r="E1226" s="41"/>
      <c r="F1226" s="219" t="s">
        <v>2199</v>
      </c>
      <c r="G1226" s="41"/>
      <c r="H1226" s="41"/>
      <c r="I1226" s="220"/>
      <c r="J1226" s="41"/>
      <c r="K1226" s="41"/>
      <c r="L1226" s="45"/>
      <c r="M1226" s="221"/>
      <c r="N1226" s="222"/>
      <c r="O1226" s="85"/>
      <c r="P1226" s="85"/>
      <c r="Q1226" s="85"/>
      <c r="R1226" s="85"/>
      <c r="S1226" s="85"/>
      <c r="T1226" s="86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T1226" s="18" t="s">
        <v>127</v>
      </c>
      <c r="AU1226" s="18" t="s">
        <v>83</v>
      </c>
    </row>
    <row r="1227" s="2" customFormat="1" ht="16.5" customHeight="1">
      <c r="A1227" s="39"/>
      <c r="B1227" s="40"/>
      <c r="C1227" s="205" t="s">
        <v>2201</v>
      </c>
      <c r="D1227" s="205" t="s">
        <v>120</v>
      </c>
      <c r="E1227" s="206" t="s">
        <v>2202</v>
      </c>
      <c r="F1227" s="207" t="s">
        <v>2203</v>
      </c>
      <c r="G1227" s="208" t="s">
        <v>227</v>
      </c>
      <c r="H1227" s="209">
        <v>6</v>
      </c>
      <c r="I1227" s="210"/>
      <c r="J1227" s="211">
        <f>ROUND(I1227*H1227,2)</f>
        <v>0</v>
      </c>
      <c r="K1227" s="207" t="s">
        <v>124</v>
      </c>
      <c r="L1227" s="45"/>
      <c r="M1227" s="212" t="s">
        <v>19</v>
      </c>
      <c r="N1227" s="213" t="s">
        <v>44</v>
      </c>
      <c r="O1227" s="85"/>
      <c r="P1227" s="214">
        <f>O1227*H1227</f>
        <v>0</v>
      </c>
      <c r="Q1227" s="214">
        <v>0</v>
      </c>
      <c r="R1227" s="214">
        <f>Q1227*H1227</f>
        <v>0</v>
      </c>
      <c r="S1227" s="214">
        <v>0</v>
      </c>
      <c r="T1227" s="215">
        <f>S1227*H1227</f>
        <v>0</v>
      </c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R1227" s="216" t="s">
        <v>125</v>
      </c>
      <c r="AT1227" s="216" t="s">
        <v>120</v>
      </c>
      <c r="AU1227" s="216" t="s">
        <v>83</v>
      </c>
      <c r="AY1227" s="18" t="s">
        <v>117</v>
      </c>
      <c r="BE1227" s="217">
        <f>IF(N1227="základní",J1227,0)</f>
        <v>0</v>
      </c>
      <c r="BF1227" s="217">
        <f>IF(N1227="snížená",J1227,0)</f>
        <v>0</v>
      </c>
      <c r="BG1227" s="217">
        <f>IF(N1227="zákl. přenesená",J1227,0)</f>
        <v>0</v>
      </c>
      <c r="BH1227" s="217">
        <f>IF(N1227="sníž. přenesená",J1227,0)</f>
        <v>0</v>
      </c>
      <c r="BI1227" s="217">
        <f>IF(N1227="nulová",J1227,0)</f>
        <v>0</v>
      </c>
      <c r="BJ1227" s="18" t="s">
        <v>81</v>
      </c>
      <c r="BK1227" s="217">
        <f>ROUND(I1227*H1227,2)</f>
        <v>0</v>
      </c>
      <c r="BL1227" s="18" t="s">
        <v>125</v>
      </c>
      <c r="BM1227" s="216" t="s">
        <v>2204</v>
      </c>
    </row>
    <row r="1228" s="2" customFormat="1">
      <c r="A1228" s="39"/>
      <c r="B1228" s="40"/>
      <c r="C1228" s="41"/>
      <c r="D1228" s="218" t="s">
        <v>127</v>
      </c>
      <c r="E1228" s="41"/>
      <c r="F1228" s="219" t="s">
        <v>2205</v>
      </c>
      <c r="G1228" s="41"/>
      <c r="H1228" s="41"/>
      <c r="I1228" s="220"/>
      <c r="J1228" s="41"/>
      <c r="K1228" s="41"/>
      <c r="L1228" s="45"/>
      <c r="M1228" s="221"/>
      <c r="N1228" s="222"/>
      <c r="O1228" s="85"/>
      <c r="P1228" s="85"/>
      <c r="Q1228" s="85"/>
      <c r="R1228" s="85"/>
      <c r="S1228" s="85"/>
      <c r="T1228" s="86"/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T1228" s="18" t="s">
        <v>127</v>
      </c>
      <c r="AU1228" s="18" t="s">
        <v>83</v>
      </c>
    </row>
    <row r="1229" s="2" customFormat="1">
      <c r="A1229" s="39"/>
      <c r="B1229" s="40"/>
      <c r="C1229" s="41"/>
      <c r="D1229" s="223" t="s">
        <v>129</v>
      </c>
      <c r="E1229" s="41"/>
      <c r="F1229" s="224" t="s">
        <v>2206</v>
      </c>
      <c r="G1229" s="41"/>
      <c r="H1229" s="41"/>
      <c r="I1229" s="220"/>
      <c r="J1229" s="41"/>
      <c r="K1229" s="41"/>
      <c r="L1229" s="45"/>
      <c r="M1229" s="221"/>
      <c r="N1229" s="222"/>
      <c r="O1229" s="85"/>
      <c r="P1229" s="85"/>
      <c r="Q1229" s="85"/>
      <c r="R1229" s="85"/>
      <c r="S1229" s="85"/>
      <c r="T1229" s="86"/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T1229" s="18" t="s">
        <v>129</v>
      </c>
      <c r="AU1229" s="18" t="s">
        <v>83</v>
      </c>
    </row>
    <row r="1230" s="2" customFormat="1" ht="16.5" customHeight="1">
      <c r="A1230" s="39"/>
      <c r="B1230" s="40"/>
      <c r="C1230" s="236" t="s">
        <v>2207</v>
      </c>
      <c r="D1230" s="236" t="s">
        <v>133</v>
      </c>
      <c r="E1230" s="237" t="s">
        <v>2208</v>
      </c>
      <c r="F1230" s="238" t="s">
        <v>2209</v>
      </c>
      <c r="G1230" s="239" t="s">
        <v>227</v>
      </c>
      <c r="H1230" s="240">
        <v>12</v>
      </c>
      <c r="I1230" s="241"/>
      <c r="J1230" s="242">
        <f>ROUND(I1230*H1230,2)</f>
        <v>0</v>
      </c>
      <c r="K1230" s="238" t="s">
        <v>124</v>
      </c>
      <c r="L1230" s="243"/>
      <c r="M1230" s="244" t="s">
        <v>19</v>
      </c>
      <c r="N1230" s="245" t="s">
        <v>44</v>
      </c>
      <c r="O1230" s="85"/>
      <c r="P1230" s="214">
        <f>O1230*H1230</f>
        <v>0</v>
      </c>
      <c r="Q1230" s="214">
        <v>0.00050000000000000001</v>
      </c>
      <c r="R1230" s="214">
        <f>Q1230*H1230</f>
        <v>0.0060000000000000001</v>
      </c>
      <c r="S1230" s="214">
        <v>0</v>
      </c>
      <c r="T1230" s="215">
        <f>S1230*H1230</f>
        <v>0</v>
      </c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R1230" s="216" t="s">
        <v>136</v>
      </c>
      <c r="AT1230" s="216" t="s">
        <v>133</v>
      </c>
      <c r="AU1230" s="216" t="s">
        <v>83</v>
      </c>
      <c r="AY1230" s="18" t="s">
        <v>117</v>
      </c>
      <c r="BE1230" s="217">
        <f>IF(N1230="základní",J1230,0)</f>
        <v>0</v>
      </c>
      <c r="BF1230" s="217">
        <f>IF(N1230="snížená",J1230,0)</f>
        <v>0</v>
      </c>
      <c r="BG1230" s="217">
        <f>IF(N1230="zákl. přenesená",J1230,0)</f>
        <v>0</v>
      </c>
      <c r="BH1230" s="217">
        <f>IF(N1230="sníž. přenesená",J1230,0)</f>
        <v>0</v>
      </c>
      <c r="BI1230" s="217">
        <f>IF(N1230="nulová",J1230,0)</f>
        <v>0</v>
      </c>
      <c r="BJ1230" s="18" t="s">
        <v>81</v>
      </c>
      <c r="BK1230" s="217">
        <f>ROUND(I1230*H1230,2)</f>
        <v>0</v>
      </c>
      <c r="BL1230" s="18" t="s">
        <v>125</v>
      </c>
      <c r="BM1230" s="216" t="s">
        <v>2210</v>
      </c>
    </row>
    <row r="1231" s="2" customFormat="1">
      <c r="A1231" s="39"/>
      <c r="B1231" s="40"/>
      <c r="C1231" s="41"/>
      <c r="D1231" s="218" t="s">
        <v>127</v>
      </c>
      <c r="E1231" s="41"/>
      <c r="F1231" s="219" t="s">
        <v>2209</v>
      </c>
      <c r="G1231" s="41"/>
      <c r="H1231" s="41"/>
      <c r="I1231" s="220"/>
      <c r="J1231" s="41"/>
      <c r="K1231" s="41"/>
      <c r="L1231" s="45"/>
      <c r="M1231" s="221"/>
      <c r="N1231" s="222"/>
      <c r="O1231" s="85"/>
      <c r="P1231" s="85"/>
      <c r="Q1231" s="85"/>
      <c r="R1231" s="85"/>
      <c r="S1231" s="85"/>
      <c r="T1231" s="86"/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T1231" s="18" t="s">
        <v>127</v>
      </c>
      <c r="AU1231" s="18" t="s">
        <v>83</v>
      </c>
    </row>
    <row r="1232" s="2" customFormat="1" ht="21.75" customHeight="1">
      <c r="A1232" s="39"/>
      <c r="B1232" s="40"/>
      <c r="C1232" s="205" t="s">
        <v>2211</v>
      </c>
      <c r="D1232" s="205" t="s">
        <v>120</v>
      </c>
      <c r="E1232" s="206" t="s">
        <v>2212</v>
      </c>
      <c r="F1232" s="207" t="s">
        <v>2213</v>
      </c>
      <c r="G1232" s="208" t="s">
        <v>227</v>
      </c>
      <c r="H1232" s="209">
        <v>8</v>
      </c>
      <c r="I1232" s="210"/>
      <c r="J1232" s="211">
        <f>ROUND(I1232*H1232,2)</f>
        <v>0</v>
      </c>
      <c r="K1232" s="207" t="s">
        <v>124</v>
      </c>
      <c r="L1232" s="45"/>
      <c r="M1232" s="212" t="s">
        <v>19</v>
      </c>
      <c r="N1232" s="213" t="s">
        <v>44</v>
      </c>
      <c r="O1232" s="85"/>
      <c r="P1232" s="214">
        <f>O1232*H1232</f>
        <v>0</v>
      </c>
      <c r="Q1232" s="214">
        <v>0</v>
      </c>
      <c r="R1232" s="214">
        <f>Q1232*H1232</f>
        <v>0</v>
      </c>
      <c r="S1232" s="214">
        <v>0</v>
      </c>
      <c r="T1232" s="215">
        <f>S1232*H1232</f>
        <v>0</v>
      </c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R1232" s="216" t="s">
        <v>125</v>
      </c>
      <c r="AT1232" s="216" t="s">
        <v>120</v>
      </c>
      <c r="AU1232" s="216" t="s">
        <v>83</v>
      </c>
      <c r="AY1232" s="18" t="s">
        <v>117</v>
      </c>
      <c r="BE1232" s="217">
        <f>IF(N1232="základní",J1232,0)</f>
        <v>0</v>
      </c>
      <c r="BF1232" s="217">
        <f>IF(N1232="snížená",J1232,0)</f>
        <v>0</v>
      </c>
      <c r="BG1232" s="217">
        <f>IF(N1232="zákl. přenesená",J1232,0)</f>
        <v>0</v>
      </c>
      <c r="BH1232" s="217">
        <f>IF(N1232="sníž. přenesená",J1232,0)</f>
        <v>0</v>
      </c>
      <c r="BI1232" s="217">
        <f>IF(N1232="nulová",J1232,0)</f>
        <v>0</v>
      </c>
      <c r="BJ1232" s="18" t="s">
        <v>81</v>
      </c>
      <c r="BK1232" s="217">
        <f>ROUND(I1232*H1232,2)</f>
        <v>0</v>
      </c>
      <c r="BL1232" s="18" t="s">
        <v>125</v>
      </c>
      <c r="BM1232" s="216" t="s">
        <v>2214</v>
      </c>
    </row>
    <row r="1233" s="2" customFormat="1">
      <c r="A1233" s="39"/>
      <c r="B1233" s="40"/>
      <c r="C1233" s="41"/>
      <c r="D1233" s="218" t="s">
        <v>127</v>
      </c>
      <c r="E1233" s="41"/>
      <c r="F1233" s="219" t="s">
        <v>2215</v>
      </c>
      <c r="G1233" s="41"/>
      <c r="H1233" s="41"/>
      <c r="I1233" s="220"/>
      <c r="J1233" s="41"/>
      <c r="K1233" s="41"/>
      <c r="L1233" s="45"/>
      <c r="M1233" s="221"/>
      <c r="N1233" s="222"/>
      <c r="O1233" s="85"/>
      <c r="P1233" s="85"/>
      <c r="Q1233" s="85"/>
      <c r="R1233" s="85"/>
      <c r="S1233" s="85"/>
      <c r="T1233" s="86"/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T1233" s="18" t="s">
        <v>127</v>
      </c>
      <c r="AU1233" s="18" t="s">
        <v>83</v>
      </c>
    </row>
    <row r="1234" s="2" customFormat="1">
      <c r="A1234" s="39"/>
      <c r="B1234" s="40"/>
      <c r="C1234" s="41"/>
      <c r="D1234" s="223" t="s">
        <v>129</v>
      </c>
      <c r="E1234" s="41"/>
      <c r="F1234" s="224" t="s">
        <v>2216</v>
      </c>
      <c r="G1234" s="41"/>
      <c r="H1234" s="41"/>
      <c r="I1234" s="220"/>
      <c r="J1234" s="41"/>
      <c r="K1234" s="41"/>
      <c r="L1234" s="45"/>
      <c r="M1234" s="221"/>
      <c r="N1234" s="222"/>
      <c r="O1234" s="85"/>
      <c r="P1234" s="85"/>
      <c r="Q1234" s="85"/>
      <c r="R1234" s="85"/>
      <c r="S1234" s="85"/>
      <c r="T1234" s="86"/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T1234" s="18" t="s">
        <v>129</v>
      </c>
      <c r="AU1234" s="18" t="s">
        <v>83</v>
      </c>
    </row>
    <row r="1235" s="2" customFormat="1" ht="16.5" customHeight="1">
      <c r="A1235" s="39"/>
      <c r="B1235" s="40"/>
      <c r="C1235" s="236" t="s">
        <v>2217</v>
      </c>
      <c r="D1235" s="236" t="s">
        <v>133</v>
      </c>
      <c r="E1235" s="237" t="s">
        <v>2218</v>
      </c>
      <c r="F1235" s="238" t="s">
        <v>2219</v>
      </c>
      <c r="G1235" s="239" t="s">
        <v>227</v>
      </c>
      <c r="H1235" s="240">
        <v>8</v>
      </c>
      <c r="I1235" s="241"/>
      <c r="J1235" s="242">
        <f>ROUND(I1235*H1235,2)</f>
        <v>0</v>
      </c>
      <c r="K1235" s="238" t="s">
        <v>124</v>
      </c>
      <c r="L1235" s="243"/>
      <c r="M1235" s="244" t="s">
        <v>19</v>
      </c>
      <c r="N1235" s="245" t="s">
        <v>44</v>
      </c>
      <c r="O1235" s="85"/>
      <c r="P1235" s="214">
        <f>O1235*H1235</f>
        <v>0</v>
      </c>
      <c r="Q1235" s="214">
        <v>0.0022000000000000001</v>
      </c>
      <c r="R1235" s="214">
        <f>Q1235*H1235</f>
        <v>0.017600000000000001</v>
      </c>
      <c r="S1235" s="214">
        <v>0</v>
      </c>
      <c r="T1235" s="215">
        <f>S1235*H1235</f>
        <v>0</v>
      </c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R1235" s="216" t="s">
        <v>136</v>
      </c>
      <c r="AT1235" s="216" t="s">
        <v>133</v>
      </c>
      <c r="AU1235" s="216" t="s">
        <v>83</v>
      </c>
      <c r="AY1235" s="18" t="s">
        <v>117</v>
      </c>
      <c r="BE1235" s="217">
        <f>IF(N1235="základní",J1235,0)</f>
        <v>0</v>
      </c>
      <c r="BF1235" s="217">
        <f>IF(N1235="snížená",J1235,0)</f>
        <v>0</v>
      </c>
      <c r="BG1235" s="217">
        <f>IF(N1235="zákl. přenesená",J1235,0)</f>
        <v>0</v>
      </c>
      <c r="BH1235" s="217">
        <f>IF(N1235="sníž. přenesená",J1235,0)</f>
        <v>0</v>
      </c>
      <c r="BI1235" s="217">
        <f>IF(N1235="nulová",J1235,0)</f>
        <v>0</v>
      </c>
      <c r="BJ1235" s="18" t="s">
        <v>81</v>
      </c>
      <c r="BK1235" s="217">
        <f>ROUND(I1235*H1235,2)</f>
        <v>0</v>
      </c>
      <c r="BL1235" s="18" t="s">
        <v>125</v>
      </c>
      <c r="BM1235" s="216" t="s">
        <v>2220</v>
      </c>
    </row>
    <row r="1236" s="2" customFormat="1">
      <c r="A1236" s="39"/>
      <c r="B1236" s="40"/>
      <c r="C1236" s="41"/>
      <c r="D1236" s="218" t="s">
        <v>127</v>
      </c>
      <c r="E1236" s="41"/>
      <c r="F1236" s="219" t="s">
        <v>2219</v>
      </c>
      <c r="G1236" s="41"/>
      <c r="H1236" s="41"/>
      <c r="I1236" s="220"/>
      <c r="J1236" s="41"/>
      <c r="K1236" s="41"/>
      <c r="L1236" s="45"/>
      <c r="M1236" s="221"/>
      <c r="N1236" s="222"/>
      <c r="O1236" s="85"/>
      <c r="P1236" s="85"/>
      <c r="Q1236" s="85"/>
      <c r="R1236" s="85"/>
      <c r="S1236" s="85"/>
      <c r="T1236" s="86"/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T1236" s="18" t="s">
        <v>127</v>
      </c>
      <c r="AU1236" s="18" t="s">
        <v>83</v>
      </c>
    </row>
    <row r="1237" s="2" customFormat="1" ht="24.15" customHeight="1">
      <c r="A1237" s="39"/>
      <c r="B1237" s="40"/>
      <c r="C1237" s="205" t="s">
        <v>2221</v>
      </c>
      <c r="D1237" s="205" t="s">
        <v>120</v>
      </c>
      <c r="E1237" s="206" t="s">
        <v>2222</v>
      </c>
      <c r="F1237" s="207" t="s">
        <v>2223</v>
      </c>
      <c r="G1237" s="208" t="s">
        <v>227</v>
      </c>
      <c r="H1237" s="209">
        <v>3</v>
      </c>
      <c r="I1237" s="210"/>
      <c r="J1237" s="211">
        <f>ROUND(I1237*H1237,2)</f>
        <v>0</v>
      </c>
      <c r="K1237" s="207" t="s">
        <v>124</v>
      </c>
      <c r="L1237" s="45"/>
      <c r="M1237" s="212" t="s">
        <v>19</v>
      </c>
      <c r="N1237" s="213" t="s">
        <v>44</v>
      </c>
      <c r="O1237" s="85"/>
      <c r="P1237" s="214">
        <f>O1237*H1237</f>
        <v>0</v>
      </c>
      <c r="Q1237" s="214">
        <v>0</v>
      </c>
      <c r="R1237" s="214">
        <f>Q1237*H1237</f>
        <v>0</v>
      </c>
      <c r="S1237" s="214">
        <v>0.025999999999999999</v>
      </c>
      <c r="T1237" s="215">
        <f>S1237*H1237</f>
        <v>0.078</v>
      </c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R1237" s="216" t="s">
        <v>125</v>
      </c>
      <c r="AT1237" s="216" t="s">
        <v>120</v>
      </c>
      <c r="AU1237" s="216" t="s">
        <v>83</v>
      </c>
      <c r="AY1237" s="18" t="s">
        <v>117</v>
      </c>
      <c r="BE1237" s="217">
        <f>IF(N1237="základní",J1237,0)</f>
        <v>0</v>
      </c>
      <c r="BF1237" s="217">
        <f>IF(N1237="snížená",J1237,0)</f>
        <v>0</v>
      </c>
      <c r="BG1237" s="217">
        <f>IF(N1237="zákl. přenesená",J1237,0)</f>
        <v>0</v>
      </c>
      <c r="BH1237" s="217">
        <f>IF(N1237="sníž. přenesená",J1237,0)</f>
        <v>0</v>
      </c>
      <c r="BI1237" s="217">
        <f>IF(N1237="nulová",J1237,0)</f>
        <v>0</v>
      </c>
      <c r="BJ1237" s="18" t="s">
        <v>81</v>
      </c>
      <c r="BK1237" s="217">
        <f>ROUND(I1237*H1237,2)</f>
        <v>0</v>
      </c>
      <c r="BL1237" s="18" t="s">
        <v>125</v>
      </c>
      <c r="BM1237" s="216" t="s">
        <v>2224</v>
      </c>
    </row>
    <row r="1238" s="2" customFormat="1">
      <c r="A1238" s="39"/>
      <c r="B1238" s="40"/>
      <c r="C1238" s="41"/>
      <c r="D1238" s="218" t="s">
        <v>127</v>
      </c>
      <c r="E1238" s="41"/>
      <c r="F1238" s="219" t="s">
        <v>2225</v>
      </c>
      <c r="G1238" s="41"/>
      <c r="H1238" s="41"/>
      <c r="I1238" s="220"/>
      <c r="J1238" s="41"/>
      <c r="K1238" s="41"/>
      <c r="L1238" s="45"/>
      <c r="M1238" s="221"/>
      <c r="N1238" s="222"/>
      <c r="O1238" s="85"/>
      <c r="P1238" s="85"/>
      <c r="Q1238" s="85"/>
      <c r="R1238" s="85"/>
      <c r="S1238" s="85"/>
      <c r="T1238" s="86"/>
      <c r="U1238" s="39"/>
      <c r="V1238" s="39"/>
      <c r="W1238" s="39"/>
      <c r="X1238" s="39"/>
      <c r="Y1238" s="39"/>
      <c r="Z1238" s="39"/>
      <c r="AA1238" s="39"/>
      <c r="AB1238" s="39"/>
      <c r="AC1238" s="39"/>
      <c r="AD1238" s="39"/>
      <c r="AE1238" s="39"/>
      <c r="AT1238" s="18" t="s">
        <v>127</v>
      </c>
      <c r="AU1238" s="18" t="s">
        <v>83</v>
      </c>
    </row>
    <row r="1239" s="2" customFormat="1">
      <c r="A1239" s="39"/>
      <c r="B1239" s="40"/>
      <c r="C1239" s="41"/>
      <c r="D1239" s="223" t="s">
        <v>129</v>
      </c>
      <c r="E1239" s="41"/>
      <c r="F1239" s="224" t="s">
        <v>2226</v>
      </c>
      <c r="G1239" s="41"/>
      <c r="H1239" s="41"/>
      <c r="I1239" s="220"/>
      <c r="J1239" s="41"/>
      <c r="K1239" s="41"/>
      <c r="L1239" s="45"/>
      <c r="M1239" s="221"/>
      <c r="N1239" s="222"/>
      <c r="O1239" s="85"/>
      <c r="P1239" s="85"/>
      <c r="Q1239" s="85"/>
      <c r="R1239" s="85"/>
      <c r="S1239" s="85"/>
      <c r="T1239" s="86"/>
      <c r="U1239" s="39"/>
      <c r="V1239" s="39"/>
      <c r="W1239" s="39"/>
      <c r="X1239" s="39"/>
      <c r="Y1239" s="39"/>
      <c r="Z1239" s="39"/>
      <c r="AA1239" s="39"/>
      <c r="AB1239" s="39"/>
      <c r="AC1239" s="39"/>
      <c r="AD1239" s="39"/>
      <c r="AE1239" s="39"/>
      <c r="AT1239" s="18" t="s">
        <v>129</v>
      </c>
      <c r="AU1239" s="18" t="s">
        <v>83</v>
      </c>
    </row>
    <row r="1240" s="2" customFormat="1" ht="24.15" customHeight="1">
      <c r="A1240" s="39"/>
      <c r="B1240" s="40"/>
      <c r="C1240" s="205" t="s">
        <v>2227</v>
      </c>
      <c r="D1240" s="205" t="s">
        <v>120</v>
      </c>
      <c r="E1240" s="206" t="s">
        <v>2228</v>
      </c>
      <c r="F1240" s="207" t="s">
        <v>2229</v>
      </c>
      <c r="G1240" s="208" t="s">
        <v>227</v>
      </c>
      <c r="H1240" s="209">
        <v>2</v>
      </c>
      <c r="I1240" s="210"/>
      <c r="J1240" s="211">
        <f>ROUND(I1240*H1240,2)</f>
        <v>0</v>
      </c>
      <c r="K1240" s="207" t="s">
        <v>124</v>
      </c>
      <c r="L1240" s="45"/>
      <c r="M1240" s="212" t="s">
        <v>19</v>
      </c>
      <c r="N1240" s="213" t="s">
        <v>44</v>
      </c>
      <c r="O1240" s="85"/>
      <c r="P1240" s="214">
        <f>O1240*H1240</f>
        <v>0</v>
      </c>
      <c r="Q1240" s="214">
        <v>0</v>
      </c>
      <c r="R1240" s="214">
        <f>Q1240*H1240</f>
        <v>0</v>
      </c>
      <c r="S1240" s="214">
        <v>0.029999999999999999</v>
      </c>
      <c r="T1240" s="215">
        <f>S1240*H1240</f>
        <v>0.059999999999999998</v>
      </c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/>
      <c r="AE1240" s="39"/>
      <c r="AR1240" s="216" t="s">
        <v>125</v>
      </c>
      <c r="AT1240" s="216" t="s">
        <v>120</v>
      </c>
      <c r="AU1240" s="216" t="s">
        <v>83</v>
      </c>
      <c r="AY1240" s="18" t="s">
        <v>117</v>
      </c>
      <c r="BE1240" s="217">
        <f>IF(N1240="základní",J1240,0)</f>
        <v>0</v>
      </c>
      <c r="BF1240" s="217">
        <f>IF(N1240="snížená",J1240,0)</f>
        <v>0</v>
      </c>
      <c r="BG1240" s="217">
        <f>IF(N1240="zákl. přenesená",J1240,0)</f>
        <v>0</v>
      </c>
      <c r="BH1240" s="217">
        <f>IF(N1240="sníž. přenesená",J1240,0)</f>
        <v>0</v>
      </c>
      <c r="BI1240" s="217">
        <f>IF(N1240="nulová",J1240,0)</f>
        <v>0</v>
      </c>
      <c r="BJ1240" s="18" t="s">
        <v>81</v>
      </c>
      <c r="BK1240" s="217">
        <f>ROUND(I1240*H1240,2)</f>
        <v>0</v>
      </c>
      <c r="BL1240" s="18" t="s">
        <v>125</v>
      </c>
      <c r="BM1240" s="216" t="s">
        <v>2230</v>
      </c>
    </row>
    <row r="1241" s="2" customFormat="1">
      <c r="A1241" s="39"/>
      <c r="B1241" s="40"/>
      <c r="C1241" s="41"/>
      <c r="D1241" s="218" t="s">
        <v>127</v>
      </c>
      <c r="E1241" s="41"/>
      <c r="F1241" s="219" t="s">
        <v>2231</v>
      </c>
      <c r="G1241" s="41"/>
      <c r="H1241" s="41"/>
      <c r="I1241" s="220"/>
      <c r="J1241" s="41"/>
      <c r="K1241" s="41"/>
      <c r="L1241" s="45"/>
      <c r="M1241" s="221"/>
      <c r="N1241" s="222"/>
      <c r="O1241" s="85"/>
      <c r="P1241" s="85"/>
      <c r="Q1241" s="85"/>
      <c r="R1241" s="85"/>
      <c r="S1241" s="85"/>
      <c r="T1241" s="86"/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T1241" s="18" t="s">
        <v>127</v>
      </c>
      <c r="AU1241" s="18" t="s">
        <v>83</v>
      </c>
    </row>
    <row r="1242" s="2" customFormat="1">
      <c r="A1242" s="39"/>
      <c r="B1242" s="40"/>
      <c r="C1242" s="41"/>
      <c r="D1242" s="223" t="s">
        <v>129</v>
      </c>
      <c r="E1242" s="41"/>
      <c r="F1242" s="224" t="s">
        <v>2232</v>
      </c>
      <c r="G1242" s="41"/>
      <c r="H1242" s="41"/>
      <c r="I1242" s="220"/>
      <c r="J1242" s="41"/>
      <c r="K1242" s="41"/>
      <c r="L1242" s="45"/>
      <c r="M1242" s="221"/>
      <c r="N1242" s="222"/>
      <c r="O1242" s="85"/>
      <c r="P1242" s="85"/>
      <c r="Q1242" s="85"/>
      <c r="R1242" s="85"/>
      <c r="S1242" s="85"/>
      <c r="T1242" s="86"/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T1242" s="18" t="s">
        <v>129</v>
      </c>
      <c r="AU1242" s="18" t="s">
        <v>83</v>
      </c>
    </row>
    <row r="1243" s="2" customFormat="1" ht="16.5" customHeight="1">
      <c r="A1243" s="39"/>
      <c r="B1243" s="40"/>
      <c r="C1243" s="236" t="s">
        <v>2233</v>
      </c>
      <c r="D1243" s="236" t="s">
        <v>133</v>
      </c>
      <c r="E1243" s="237" t="s">
        <v>2208</v>
      </c>
      <c r="F1243" s="238" t="s">
        <v>2209</v>
      </c>
      <c r="G1243" s="239" t="s">
        <v>227</v>
      </c>
      <c r="H1243" s="240">
        <v>8</v>
      </c>
      <c r="I1243" s="241"/>
      <c r="J1243" s="242">
        <f>ROUND(I1243*H1243,2)</f>
        <v>0</v>
      </c>
      <c r="K1243" s="238" t="s">
        <v>124</v>
      </c>
      <c r="L1243" s="243"/>
      <c r="M1243" s="244" t="s">
        <v>19</v>
      </c>
      <c r="N1243" s="245" t="s">
        <v>44</v>
      </c>
      <c r="O1243" s="85"/>
      <c r="P1243" s="214">
        <f>O1243*H1243</f>
        <v>0</v>
      </c>
      <c r="Q1243" s="214">
        <v>0.00050000000000000001</v>
      </c>
      <c r="R1243" s="214">
        <f>Q1243*H1243</f>
        <v>0.0040000000000000001</v>
      </c>
      <c r="S1243" s="214">
        <v>0</v>
      </c>
      <c r="T1243" s="215">
        <f>S1243*H1243</f>
        <v>0</v>
      </c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/>
      <c r="AE1243" s="39"/>
      <c r="AR1243" s="216" t="s">
        <v>136</v>
      </c>
      <c r="AT1243" s="216" t="s">
        <v>133</v>
      </c>
      <c r="AU1243" s="216" t="s">
        <v>83</v>
      </c>
      <c r="AY1243" s="18" t="s">
        <v>117</v>
      </c>
      <c r="BE1243" s="217">
        <f>IF(N1243="základní",J1243,0)</f>
        <v>0</v>
      </c>
      <c r="BF1243" s="217">
        <f>IF(N1243="snížená",J1243,0)</f>
        <v>0</v>
      </c>
      <c r="BG1243" s="217">
        <f>IF(N1243="zákl. přenesená",J1243,0)</f>
        <v>0</v>
      </c>
      <c r="BH1243" s="217">
        <f>IF(N1243="sníž. přenesená",J1243,0)</f>
        <v>0</v>
      </c>
      <c r="BI1243" s="217">
        <f>IF(N1243="nulová",J1243,0)</f>
        <v>0</v>
      </c>
      <c r="BJ1243" s="18" t="s">
        <v>81</v>
      </c>
      <c r="BK1243" s="217">
        <f>ROUND(I1243*H1243,2)</f>
        <v>0</v>
      </c>
      <c r="BL1243" s="18" t="s">
        <v>125</v>
      </c>
      <c r="BM1243" s="216" t="s">
        <v>2234</v>
      </c>
    </row>
    <row r="1244" s="2" customFormat="1">
      <c r="A1244" s="39"/>
      <c r="B1244" s="40"/>
      <c r="C1244" s="41"/>
      <c r="D1244" s="218" t="s">
        <v>127</v>
      </c>
      <c r="E1244" s="41"/>
      <c r="F1244" s="219" t="s">
        <v>2209</v>
      </c>
      <c r="G1244" s="41"/>
      <c r="H1244" s="41"/>
      <c r="I1244" s="220"/>
      <c r="J1244" s="41"/>
      <c r="K1244" s="41"/>
      <c r="L1244" s="45"/>
      <c r="M1244" s="221"/>
      <c r="N1244" s="222"/>
      <c r="O1244" s="85"/>
      <c r="P1244" s="85"/>
      <c r="Q1244" s="85"/>
      <c r="R1244" s="85"/>
      <c r="S1244" s="85"/>
      <c r="T1244" s="86"/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T1244" s="18" t="s">
        <v>127</v>
      </c>
      <c r="AU1244" s="18" t="s">
        <v>83</v>
      </c>
    </row>
    <row r="1245" s="13" customFormat="1">
      <c r="A1245" s="13"/>
      <c r="B1245" s="225"/>
      <c r="C1245" s="226"/>
      <c r="D1245" s="218" t="s">
        <v>131</v>
      </c>
      <c r="E1245" s="227" t="s">
        <v>19</v>
      </c>
      <c r="F1245" s="228" t="s">
        <v>2235</v>
      </c>
      <c r="G1245" s="226"/>
      <c r="H1245" s="229">
        <v>8</v>
      </c>
      <c r="I1245" s="230"/>
      <c r="J1245" s="226"/>
      <c r="K1245" s="226"/>
      <c r="L1245" s="231"/>
      <c r="M1245" s="232"/>
      <c r="N1245" s="233"/>
      <c r="O1245" s="233"/>
      <c r="P1245" s="233"/>
      <c r="Q1245" s="233"/>
      <c r="R1245" s="233"/>
      <c r="S1245" s="233"/>
      <c r="T1245" s="234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5" t="s">
        <v>131</v>
      </c>
      <c r="AU1245" s="235" t="s">
        <v>83</v>
      </c>
      <c r="AV1245" s="13" t="s">
        <v>83</v>
      </c>
      <c r="AW1245" s="13" t="s">
        <v>35</v>
      </c>
      <c r="AX1245" s="13" t="s">
        <v>73</v>
      </c>
      <c r="AY1245" s="235" t="s">
        <v>117</v>
      </c>
    </row>
    <row r="1246" s="14" customFormat="1">
      <c r="A1246" s="14"/>
      <c r="B1246" s="246"/>
      <c r="C1246" s="247"/>
      <c r="D1246" s="218" t="s">
        <v>131</v>
      </c>
      <c r="E1246" s="248" t="s">
        <v>19</v>
      </c>
      <c r="F1246" s="249" t="s">
        <v>356</v>
      </c>
      <c r="G1246" s="247"/>
      <c r="H1246" s="250">
        <v>8</v>
      </c>
      <c r="I1246" s="251"/>
      <c r="J1246" s="247"/>
      <c r="K1246" s="247"/>
      <c r="L1246" s="252"/>
      <c r="M1246" s="253"/>
      <c r="N1246" s="254"/>
      <c r="O1246" s="254"/>
      <c r="P1246" s="254"/>
      <c r="Q1246" s="254"/>
      <c r="R1246" s="254"/>
      <c r="S1246" s="254"/>
      <c r="T1246" s="255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6" t="s">
        <v>131</v>
      </c>
      <c r="AU1246" s="256" t="s">
        <v>83</v>
      </c>
      <c r="AV1246" s="14" t="s">
        <v>143</v>
      </c>
      <c r="AW1246" s="14" t="s">
        <v>35</v>
      </c>
      <c r="AX1246" s="14" t="s">
        <v>81</v>
      </c>
      <c r="AY1246" s="256" t="s">
        <v>117</v>
      </c>
    </row>
    <row r="1247" s="2" customFormat="1" ht="21.75" customHeight="1">
      <c r="A1247" s="39"/>
      <c r="B1247" s="40"/>
      <c r="C1247" s="236" t="s">
        <v>2236</v>
      </c>
      <c r="D1247" s="236" t="s">
        <v>133</v>
      </c>
      <c r="E1247" s="237" t="s">
        <v>2237</v>
      </c>
      <c r="F1247" s="238" t="s">
        <v>2238</v>
      </c>
      <c r="G1247" s="239" t="s">
        <v>215</v>
      </c>
      <c r="H1247" s="240">
        <v>11.75</v>
      </c>
      <c r="I1247" s="241"/>
      <c r="J1247" s="242">
        <f>ROUND(I1247*H1247,2)</f>
        <v>0</v>
      </c>
      <c r="K1247" s="238" t="s">
        <v>2239</v>
      </c>
      <c r="L1247" s="243"/>
      <c r="M1247" s="244" t="s">
        <v>19</v>
      </c>
      <c r="N1247" s="245" t="s">
        <v>44</v>
      </c>
      <c r="O1247" s="85"/>
      <c r="P1247" s="214">
        <f>O1247*H1247</f>
        <v>0</v>
      </c>
      <c r="Q1247" s="214">
        <v>0.0018</v>
      </c>
      <c r="R1247" s="214">
        <f>Q1247*H1247</f>
        <v>0.021149999999999999</v>
      </c>
      <c r="S1247" s="214">
        <v>0</v>
      </c>
      <c r="T1247" s="215">
        <f>S1247*H1247</f>
        <v>0</v>
      </c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R1247" s="216" t="s">
        <v>136</v>
      </c>
      <c r="AT1247" s="216" t="s">
        <v>133</v>
      </c>
      <c r="AU1247" s="216" t="s">
        <v>83</v>
      </c>
      <c r="AY1247" s="18" t="s">
        <v>117</v>
      </c>
      <c r="BE1247" s="217">
        <f>IF(N1247="základní",J1247,0)</f>
        <v>0</v>
      </c>
      <c r="BF1247" s="217">
        <f>IF(N1247="snížená",J1247,0)</f>
        <v>0</v>
      </c>
      <c r="BG1247" s="217">
        <f>IF(N1247="zákl. přenesená",J1247,0)</f>
        <v>0</v>
      </c>
      <c r="BH1247" s="217">
        <f>IF(N1247="sníž. přenesená",J1247,0)</f>
        <v>0</v>
      </c>
      <c r="BI1247" s="217">
        <f>IF(N1247="nulová",J1247,0)</f>
        <v>0</v>
      </c>
      <c r="BJ1247" s="18" t="s">
        <v>81</v>
      </c>
      <c r="BK1247" s="217">
        <f>ROUND(I1247*H1247,2)</f>
        <v>0</v>
      </c>
      <c r="BL1247" s="18" t="s">
        <v>125</v>
      </c>
      <c r="BM1247" s="216" t="s">
        <v>2240</v>
      </c>
    </row>
    <row r="1248" s="2" customFormat="1">
      <c r="A1248" s="39"/>
      <c r="B1248" s="40"/>
      <c r="C1248" s="41"/>
      <c r="D1248" s="218" t="s">
        <v>127</v>
      </c>
      <c r="E1248" s="41"/>
      <c r="F1248" s="219" t="s">
        <v>2238</v>
      </c>
      <c r="G1248" s="41"/>
      <c r="H1248" s="41"/>
      <c r="I1248" s="220"/>
      <c r="J1248" s="41"/>
      <c r="K1248" s="41"/>
      <c r="L1248" s="45"/>
      <c r="M1248" s="221"/>
      <c r="N1248" s="222"/>
      <c r="O1248" s="85"/>
      <c r="P1248" s="85"/>
      <c r="Q1248" s="85"/>
      <c r="R1248" s="85"/>
      <c r="S1248" s="85"/>
      <c r="T1248" s="86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T1248" s="18" t="s">
        <v>127</v>
      </c>
      <c r="AU1248" s="18" t="s">
        <v>83</v>
      </c>
    </row>
    <row r="1249" s="13" customFormat="1">
      <c r="A1249" s="13"/>
      <c r="B1249" s="225"/>
      <c r="C1249" s="226"/>
      <c r="D1249" s="218" t="s">
        <v>131</v>
      </c>
      <c r="E1249" s="227" t="s">
        <v>19</v>
      </c>
      <c r="F1249" s="228" t="s">
        <v>2241</v>
      </c>
      <c r="G1249" s="226"/>
      <c r="H1249" s="229">
        <v>7.0499999999999998</v>
      </c>
      <c r="I1249" s="230"/>
      <c r="J1249" s="226"/>
      <c r="K1249" s="226"/>
      <c r="L1249" s="231"/>
      <c r="M1249" s="232"/>
      <c r="N1249" s="233"/>
      <c r="O1249" s="233"/>
      <c r="P1249" s="233"/>
      <c r="Q1249" s="233"/>
      <c r="R1249" s="233"/>
      <c r="S1249" s="233"/>
      <c r="T1249" s="234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5" t="s">
        <v>131</v>
      </c>
      <c r="AU1249" s="235" t="s">
        <v>83</v>
      </c>
      <c r="AV1249" s="13" t="s">
        <v>83</v>
      </c>
      <c r="AW1249" s="13" t="s">
        <v>35</v>
      </c>
      <c r="AX1249" s="13" t="s">
        <v>73</v>
      </c>
      <c r="AY1249" s="235" t="s">
        <v>117</v>
      </c>
    </row>
    <row r="1250" s="13" customFormat="1">
      <c r="A1250" s="13"/>
      <c r="B1250" s="225"/>
      <c r="C1250" s="226"/>
      <c r="D1250" s="218" t="s">
        <v>131</v>
      </c>
      <c r="E1250" s="227" t="s">
        <v>19</v>
      </c>
      <c r="F1250" s="228" t="s">
        <v>2242</v>
      </c>
      <c r="G1250" s="226"/>
      <c r="H1250" s="229">
        <v>1.8</v>
      </c>
      <c r="I1250" s="230"/>
      <c r="J1250" s="226"/>
      <c r="K1250" s="226"/>
      <c r="L1250" s="231"/>
      <c r="M1250" s="232"/>
      <c r="N1250" s="233"/>
      <c r="O1250" s="233"/>
      <c r="P1250" s="233"/>
      <c r="Q1250" s="233"/>
      <c r="R1250" s="233"/>
      <c r="S1250" s="233"/>
      <c r="T1250" s="234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5" t="s">
        <v>131</v>
      </c>
      <c r="AU1250" s="235" t="s">
        <v>83</v>
      </c>
      <c r="AV1250" s="13" t="s">
        <v>83</v>
      </c>
      <c r="AW1250" s="13" t="s">
        <v>35</v>
      </c>
      <c r="AX1250" s="13" t="s">
        <v>73</v>
      </c>
      <c r="AY1250" s="235" t="s">
        <v>117</v>
      </c>
    </row>
    <row r="1251" s="13" customFormat="1">
      <c r="A1251" s="13"/>
      <c r="B1251" s="225"/>
      <c r="C1251" s="226"/>
      <c r="D1251" s="218" t="s">
        <v>131</v>
      </c>
      <c r="E1251" s="227" t="s">
        <v>19</v>
      </c>
      <c r="F1251" s="228" t="s">
        <v>2243</v>
      </c>
      <c r="G1251" s="226"/>
      <c r="H1251" s="229">
        <v>0.5</v>
      </c>
      <c r="I1251" s="230"/>
      <c r="J1251" s="226"/>
      <c r="K1251" s="226"/>
      <c r="L1251" s="231"/>
      <c r="M1251" s="232"/>
      <c r="N1251" s="233"/>
      <c r="O1251" s="233"/>
      <c r="P1251" s="233"/>
      <c r="Q1251" s="233"/>
      <c r="R1251" s="233"/>
      <c r="S1251" s="233"/>
      <c r="T1251" s="234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35" t="s">
        <v>131</v>
      </c>
      <c r="AU1251" s="235" t="s">
        <v>83</v>
      </c>
      <c r="AV1251" s="13" t="s">
        <v>83</v>
      </c>
      <c r="AW1251" s="13" t="s">
        <v>35</v>
      </c>
      <c r="AX1251" s="13" t="s">
        <v>73</v>
      </c>
      <c r="AY1251" s="235" t="s">
        <v>117</v>
      </c>
    </row>
    <row r="1252" s="13" customFormat="1">
      <c r="A1252" s="13"/>
      <c r="B1252" s="225"/>
      <c r="C1252" s="226"/>
      <c r="D1252" s="218" t="s">
        <v>131</v>
      </c>
      <c r="E1252" s="227" t="s">
        <v>19</v>
      </c>
      <c r="F1252" s="228" t="s">
        <v>2244</v>
      </c>
      <c r="G1252" s="226"/>
      <c r="H1252" s="229">
        <v>2.3999999999999999</v>
      </c>
      <c r="I1252" s="230"/>
      <c r="J1252" s="226"/>
      <c r="K1252" s="226"/>
      <c r="L1252" s="231"/>
      <c r="M1252" s="232"/>
      <c r="N1252" s="233"/>
      <c r="O1252" s="233"/>
      <c r="P1252" s="233"/>
      <c r="Q1252" s="233"/>
      <c r="R1252" s="233"/>
      <c r="S1252" s="233"/>
      <c r="T1252" s="23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5" t="s">
        <v>131</v>
      </c>
      <c r="AU1252" s="235" t="s">
        <v>83</v>
      </c>
      <c r="AV1252" s="13" t="s">
        <v>83</v>
      </c>
      <c r="AW1252" s="13" t="s">
        <v>35</v>
      </c>
      <c r="AX1252" s="13" t="s">
        <v>73</v>
      </c>
      <c r="AY1252" s="235" t="s">
        <v>117</v>
      </c>
    </row>
    <row r="1253" s="14" customFormat="1">
      <c r="A1253" s="14"/>
      <c r="B1253" s="246"/>
      <c r="C1253" s="247"/>
      <c r="D1253" s="218" t="s">
        <v>131</v>
      </c>
      <c r="E1253" s="248" t="s">
        <v>19</v>
      </c>
      <c r="F1253" s="249" t="s">
        <v>356</v>
      </c>
      <c r="G1253" s="247"/>
      <c r="H1253" s="250">
        <v>11.75</v>
      </c>
      <c r="I1253" s="251"/>
      <c r="J1253" s="247"/>
      <c r="K1253" s="247"/>
      <c r="L1253" s="252"/>
      <c r="M1253" s="253"/>
      <c r="N1253" s="254"/>
      <c r="O1253" s="254"/>
      <c r="P1253" s="254"/>
      <c r="Q1253" s="254"/>
      <c r="R1253" s="254"/>
      <c r="S1253" s="254"/>
      <c r="T1253" s="255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6" t="s">
        <v>131</v>
      </c>
      <c r="AU1253" s="256" t="s">
        <v>83</v>
      </c>
      <c r="AV1253" s="14" t="s">
        <v>143</v>
      </c>
      <c r="AW1253" s="14" t="s">
        <v>35</v>
      </c>
      <c r="AX1253" s="14" t="s">
        <v>81</v>
      </c>
      <c r="AY1253" s="256" t="s">
        <v>117</v>
      </c>
    </row>
    <row r="1254" s="2" customFormat="1" ht="16.5" customHeight="1">
      <c r="A1254" s="39"/>
      <c r="B1254" s="40"/>
      <c r="C1254" s="236" t="s">
        <v>2245</v>
      </c>
      <c r="D1254" s="236" t="s">
        <v>133</v>
      </c>
      <c r="E1254" s="237" t="s">
        <v>2246</v>
      </c>
      <c r="F1254" s="238" t="s">
        <v>2247</v>
      </c>
      <c r="G1254" s="239" t="s">
        <v>2248</v>
      </c>
      <c r="H1254" s="240">
        <v>8</v>
      </c>
      <c r="I1254" s="241"/>
      <c r="J1254" s="242">
        <f>ROUND(I1254*H1254,2)</f>
        <v>0</v>
      </c>
      <c r="K1254" s="238" t="s">
        <v>124</v>
      </c>
      <c r="L1254" s="243"/>
      <c r="M1254" s="244" t="s">
        <v>19</v>
      </c>
      <c r="N1254" s="245" t="s">
        <v>44</v>
      </c>
      <c r="O1254" s="85"/>
      <c r="P1254" s="214">
        <f>O1254*H1254</f>
        <v>0</v>
      </c>
      <c r="Q1254" s="214">
        <v>0.00020000000000000001</v>
      </c>
      <c r="R1254" s="214">
        <f>Q1254*H1254</f>
        <v>0.0016000000000000001</v>
      </c>
      <c r="S1254" s="214">
        <v>0</v>
      </c>
      <c r="T1254" s="215">
        <f>S1254*H1254</f>
        <v>0</v>
      </c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R1254" s="216" t="s">
        <v>136</v>
      </c>
      <c r="AT1254" s="216" t="s">
        <v>133</v>
      </c>
      <c r="AU1254" s="216" t="s">
        <v>83</v>
      </c>
      <c r="AY1254" s="18" t="s">
        <v>117</v>
      </c>
      <c r="BE1254" s="217">
        <f>IF(N1254="základní",J1254,0)</f>
        <v>0</v>
      </c>
      <c r="BF1254" s="217">
        <f>IF(N1254="snížená",J1254,0)</f>
        <v>0</v>
      </c>
      <c r="BG1254" s="217">
        <f>IF(N1254="zákl. přenesená",J1254,0)</f>
        <v>0</v>
      </c>
      <c r="BH1254" s="217">
        <f>IF(N1254="sníž. přenesená",J1254,0)</f>
        <v>0</v>
      </c>
      <c r="BI1254" s="217">
        <f>IF(N1254="nulová",J1254,0)</f>
        <v>0</v>
      </c>
      <c r="BJ1254" s="18" t="s">
        <v>81</v>
      </c>
      <c r="BK1254" s="217">
        <f>ROUND(I1254*H1254,2)</f>
        <v>0</v>
      </c>
      <c r="BL1254" s="18" t="s">
        <v>125</v>
      </c>
      <c r="BM1254" s="216" t="s">
        <v>2249</v>
      </c>
    </row>
    <row r="1255" s="2" customFormat="1">
      <c r="A1255" s="39"/>
      <c r="B1255" s="40"/>
      <c r="C1255" s="41"/>
      <c r="D1255" s="218" t="s">
        <v>127</v>
      </c>
      <c r="E1255" s="41"/>
      <c r="F1255" s="219" t="s">
        <v>2247</v>
      </c>
      <c r="G1255" s="41"/>
      <c r="H1255" s="41"/>
      <c r="I1255" s="220"/>
      <c r="J1255" s="41"/>
      <c r="K1255" s="41"/>
      <c r="L1255" s="45"/>
      <c r="M1255" s="221"/>
      <c r="N1255" s="222"/>
      <c r="O1255" s="85"/>
      <c r="P1255" s="85"/>
      <c r="Q1255" s="85"/>
      <c r="R1255" s="85"/>
      <c r="S1255" s="85"/>
      <c r="T1255" s="86"/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T1255" s="18" t="s">
        <v>127</v>
      </c>
      <c r="AU1255" s="18" t="s">
        <v>83</v>
      </c>
    </row>
    <row r="1256" s="2" customFormat="1" ht="24.15" customHeight="1">
      <c r="A1256" s="39"/>
      <c r="B1256" s="40"/>
      <c r="C1256" s="205" t="s">
        <v>2250</v>
      </c>
      <c r="D1256" s="205" t="s">
        <v>120</v>
      </c>
      <c r="E1256" s="206" t="s">
        <v>2251</v>
      </c>
      <c r="F1256" s="207" t="s">
        <v>2252</v>
      </c>
      <c r="G1256" s="208" t="s">
        <v>123</v>
      </c>
      <c r="H1256" s="209">
        <v>11.130000000000001</v>
      </c>
      <c r="I1256" s="210"/>
      <c r="J1256" s="211">
        <f>ROUND(I1256*H1256,2)</f>
        <v>0</v>
      </c>
      <c r="K1256" s="207" t="s">
        <v>19</v>
      </c>
      <c r="L1256" s="45"/>
      <c r="M1256" s="212" t="s">
        <v>19</v>
      </c>
      <c r="N1256" s="213" t="s">
        <v>44</v>
      </c>
      <c r="O1256" s="85"/>
      <c r="P1256" s="214">
        <f>O1256*H1256</f>
        <v>0</v>
      </c>
      <c r="Q1256" s="214">
        <v>0.02</v>
      </c>
      <c r="R1256" s="214">
        <f>Q1256*H1256</f>
        <v>0.22260000000000002</v>
      </c>
      <c r="S1256" s="214">
        <v>0</v>
      </c>
      <c r="T1256" s="215">
        <f>S1256*H1256</f>
        <v>0</v>
      </c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R1256" s="216" t="s">
        <v>125</v>
      </c>
      <c r="AT1256" s="216" t="s">
        <v>120</v>
      </c>
      <c r="AU1256" s="216" t="s">
        <v>83</v>
      </c>
      <c r="AY1256" s="18" t="s">
        <v>117</v>
      </c>
      <c r="BE1256" s="217">
        <f>IF(N1256="základní",J1256,0)</f>
        <v>0</v>
      </c>
      <c r="BF1256" s="217">
        <f>IF(N1256="snížená",J1256,0)</f>
        <v>0</v>
      </c>
      <c r="BG1256" s="217">
        <f>IF(N1256="zákl. přenesená",J1256,0)</f>
        <v>0</v>
      </c>
      <c r="BH1256" s="217">
        <f>IF(N1256="sníž. přenesená",J1256,0)</f>
        <v>0</v>
      </c>
      <c r="BI1256" s="217">
        <f>IF(N1256="nulová",J1256,0)</f>
        <v>0</v>
      </c>
      <c r="BJ1256" s="18" t="s">
        <v>81</v>
      </c>
      <c r="BK1256" s="217">
        <f>ROUND(I1256*H1256,2)</f>
        <v>0</v>
      </c>
      <c r="BL1256" s="18" t="s">
        <v>125</v>
      </c>
      <c r="BM1256" s="216" t="s">
        <v>2253</v>
      </c>
    </row>
    <row r="1257" s="2" customFormat="1">
      <c r="A1257" s="39"/>
      <c r="B1257" s="40"/>
      <c r="C1257" s="41"/>
      <c r="D1257" s="218" t="s">
        <v>127</v>
      </c>
      <c r="E1257" s="41"/>
      <c r="F1257" s="219" t="s">
        <v>2252</v>
      </c>
      <c r="G1257" s="41"/>
      <c r="H1257" s="41"/>
      <c r="I1257" s="220"/>
      <c r="J1257" s="41"/>
      <c r="K1257" s="41"/>
      <c r="L1257" s="45"/>
      <c r="M1257" s="221"/>
      <c r="N1257" s="222"/>
      <c r="O1257" s="85"/>
      <c r="P1257" s="85"/>
      <c r="Q1257" s="85"/>
      <c r="R1257" s="85"/>
      <c r="S1257" s="85"/>
      <c r="T1257" s="86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T1257" s="18" t="s">
        <v>127</v>
      </c>
      <c r="AU1257" s="18" t="s">
        <v>83</v>
      </c>
    </row>
    <row r="1258" s="13" customFormat="1">
      <c r="A1258" s="13"/>
      <c r="B1258" s="225"/>
      <c r="C1258" s="226"/>
      <c r="D1258" s="218" t="s">
        <v>131</v>
      </c>
      <c r="E1258" s="227" t="s">
        <v>19</v>
      </c>
      <c r="F1258" s="228" t="s">
        <v>615</v>
      </c>
      <c r="G1258" s="226"/>
      <c r="H1258" s="229">
        <v>7.5599999999999996</v>
      </c>
      <c r="I1258" s="230"/>
      <c r="J1258" s="226"/>
      <c r="K1258" s="226"/>
      <c r="L1258" s="231"/>
      <c r="M1258" s="232"/>
      <c r="N1258" s="233"/>
      <c r="O1258" s="233"/>
      <c r="P1258" s="233"/>
      <c r="Q1258" s="233"/>
      <c r="R1258" s="233"/>
      <c r="S1258" s="233"/>
      <c r="T1258" s="234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35" t="s">
        <v>131</v>
      </c>
      <c r="AU1258" s="235" t="s">
        <v>83</v>
      </c>
      <c r="AV1258" s="13" t="s">
        <v>83</v>
      </c>
      <c r="AW1258" s="13" t="s">
        <v>35</v>
      </c>
      <c r="AX1258" s="13" t="s">
        <v>73</v>
      </c>
      <c r="AY1258" s="235" t="s">
        <v>117</v>
      </c>
    </row>
    <row r="1259" s="13" customFormat="1">
      <c r="A1259" s="13"/>
      <c r="B1259" s="225"/>
      <c r="C1259" s="226"/>
      <c r="D1259" s="218" t="s">
        <v>131</v>
      </c>
      <c r="E1259" s="227" t="s">
        <v>19</v>
      </c>
      <c r="F1259" s="228" t="s">
        <v>2254</v>
      </c>
      <c r="G1259" s="226"/>
      <c r="H1259" s="229">
        <v>3.5699999999999998</v>
      </c>
      <c r="I1259" s="230"/>
      <c r="J1259" s="226"/>
      <c r="K1259" s="226"/>
      <c r="L1259" s="231"/>
      <c r="M1259" s="232"/>
      <c r="N1259" s="233"/>
      <c r="O1259" s="233"/>
      <c r="P1259" s="233"/>
      <c r="Q1259" s="233"/>
      <c r="R1259" s="233"/>
      <c r="S1259" s="233"/>
      <c r="T1259" s="234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35" t="s">
        <v>131</v>
      </c>
      <c r="AU1259" s="235" t="s">
        <v>83</v>
      </c>
      <c r="AV1259" s="13" t="s">
        <v>83</v>
      </c>
      <c r="AW1259" s="13" t="s">
        <v>35</v>
      </c>
      <c r="AX1259" s="13" t="s">
        <v>73</v>
      </c>
      <c r="AY1259" s="235" t="s">
        <v>117</v>
      </c>
    </row>
    <row r="1260" s="14" customFormat="1">
      <c r="A1260" s="14"/>
      <c r="B1260" s="246"/>
      <c r="C1260" s="247"/>
      <c r="D1260" s="218" t="s">
        <v>131</v>
      </c>
      <c r="E1260" s="248" t="s">
        <v>19</v>
      </c>
      <c r="F1260" s="249" t="s">
        <v>356</v>
      </c>
      <c r="G1260" s="247"/>
      <c r="H1260" s="250">
        <v>11.130000000000001</v>
      </c>
      <c r="I1260" s="251"/>
      <c r="J1260" s="247"/>
      <c r="K1260" s="247"/>
      <c r="L1260" s="252"/>
      <c r="M1260" s="253"/>
      <c r="N1260" s="254"/>
      <c r="O1260" s="254"/>
      <c r="P1260" s="254"/>
      <c r="Q1260" s="254"/>
      <c r="R1260" s="254"/>
      <c r="S1260" s="254"/>
      <c r="T1260" s="255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56" t="s">
        <v>131</v>
      </c>
      <c r="AU1260" s="256" t="s">
        <v>83</v>
      </c>
      <c r="AV1260" s="14" t="s">
        <v>143</v>
      </c>
      <c r="AW1260" s="14" t="s">
        <v>35</v>
      </c>
      <c r="AX1260" s="14" t="s">
        <v>81</v>
      </c>
      <c r="AY1260" s="256" t="s">
        <v>117</v>
      </c>
    </row>
    <row r="1261" s="2" customFormat="1" ht="24.15" customHeight="1">
      <c r="A1261" s="39"/>
      <c r="B1261" s="40"/>
      <c r="C1261" s="205" t="s">
        <v>2255</v>
      </c>
      <c r="D1261" s="205" t="s">
        <v>120</v>
      </c>
      <c r="E1261" s="206" t="s">
        <v>2256</v>
      </c>
      <c r="F1261" s="207" t="s">
        <v>2257</v>
      </c>
      <c r="G1261" s="208" t="s">
        <v>156</v>
      </c>
      <c r="H1261" s="209">
        <v>0.51200000000000001</v>
      </c>
      <c r="I1261" s="210"/>
      <c r="J1261" s="211">
        <f>ROUND(I1261*H1261,2)</f>
        <v>0</v>
      </c>
      <c r="K1261" s="207" t="s">
        <v>124</v>
      </c>
      <c r="L1261" s="45"/>
      <c r="M1261" s="212" t="s">
        <v>19</v>
      </c>
      <c r="N1261" s="213" t="s">
        <v>44</v>
      </c>
      <c r="O1261" s="85"/>
      <c r="P1261" s="214">
        <f>O1261*H1261</f>
        <v>0</v>
      </c>
      <c r="Q1261" s="214">
        <v>0</v>
      </c>
      <c r="R1261" s="214">
        <f>Q1261*H1261</f>
        <v>0</v>
      </c>
      <c r="S1261" s="214">
        <v>0</v>
      </c>
      <c r="T1261" s="215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16" t="s">
        <v>125</v>
      </c>
      <c r="AT1261" s="216" t="s">
        <v>120</v>
      </c>
      <c r="AU1261" s="216" t="s">
        <v>83</v>
      </c>
      <c r="AY1261" s="18" t="s">
        <v>117</v>
      </c>
      <c r="BE1261" s="217">
        <f>IF(N1261="základní",J1261,0)</f>
        <v>0</v>
      </c>
      <c r="BF1261" s="217">
        <f>IF(N1261="snížená",J1261,0)</f>
        <v>0</v>
      </c>
      <c r="BG1261" s="217">
        <f>IF(N1261="zákl. přenesená",J1261,0)</f>
        <v>0</v>
      </c>
      <c r="BH1261" s="217">
        <f>IF(N1261="sníž. přenesená",J1261,0)</f>
        <v>0</v>
      </c>
      <c r="BI1261" s="217">
        <f>IF(N1261="nulová",J1261,0)</f>
        <v>0</v>
      </c>
      <c r="BJ1261" s="18" t="s">
        <v>81</v>
      </c>
      <c r="BK1261" s="217">
        <f>ROUND(I1261*H1261,2)</f>
        <v>0</v>
      </c>
      <c r="BL1261" s="18" t="s">
        <v>125</v>
      </c>
      <c r="BM1261" s="216" t="s">
        <v>2258</v>
      </c>
    </row>
    <row r="1262" s="2" customFormat="1">
      <c r="A1262" s="39"/>
      <c r="B1262" s="40"/>
      <c r="C1262" s="41"/>
      <c r="D1262" s="218" t="s">
        <v>127</v>
      </c>
      <c r="E1262" s="41"/>
      <c r="F1262" s="219" t="s">
        <v>2259</v>
      </c>
      <c r="G1262" s="41"/>
      <c r="H1262" s="41"/>
      <c r="I1262" s="220"/>
      <c r="J1262" s="41"/>
      <c r="K1262" s="41"/>
      <c r="L1262" s="45"/>
      <c r="M1262" s="221"/>
      <c r="N1262" s="222"/>
      <c r="O1262" s="85"/>
      <c r="P1262" s="85"/>
      <c r="Q1262" s="85"/>
      <c r="R1262" s="85"/>
      <c r="S1262" s="85"/>
      <c r="T1262" s="86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127</v>
      </c>
      <c r="AU1262" s="18" t="s">
        <v>83</v>
      </c>
    </row>
    <row r="1263" s="2" customFormat="1">
      <c r="A1263" s="39"/>
      <c r="B1263" s="40"/>
      <c r="C1263" s="41"/>
      <c r="D1263" s="223" t="s">
        <v>129</v>
      </c>
      <c r="E1263" s="41"/>
      <c r="F1263" s="224" t="s">
        <v>2260</v>
      </c>
      <c r="G1263" s="41"/>
      <c r="H1263" s="41"/>
      <c r="I1263" s="220"/>
      <c r="J1263" s="41"/>
      <c r="K1263" s="41"/>
      <c r="L1263" s="45"/>
      <c r="M1263" s="221"/>
      <c r="N1263" s="222"/>
      <c r="O1263" s="85"/>
      <c r="P1263" s="85"/>
      <c r="Q1263" s="85"/>
      <c r="R1263" s="85"/>
      <c r="S1263" s="85"/>
      <c r="T1263" s="86"/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/>
      <c r="AE1263" s="39"/>
      <c r="AT1263" s="18" t="s">
        <v>129</v>
      </c>
      <c r="AU1263" s="18" t="s">
        <v>83</v>
      </c>
    </row>
    <row r="1264" s="12" customFormat="1" ht="22.8" customHeight="1">
      <c r="A1264" s="12"/>
      <c r="B1264" s="189"/>
      <c r="C1264" s="190"/>
      <c r="D1264" s="191" t="s">
        <v>72</v>
      </c>
      <c r="E1264" s="203" t="s">
        <v>2261</v>
      </c>
      <c r="F1264" s="203" t="s">
        <v>2262</v>
      </c>
      <c r="G1264" s="190"/>
      <c r="H1264" s="190"/>
      <c r="I1264" s="193"/>
      <c r="J1264" s="204">
        <f>BK1264</f>
        <v>0</v>
      </c>
      <c r="K1264" s="190"/>
      <c r="L1264" s="195"/>
      <c r="M1264" s="196"/>
      <c r="N1264" s="197"/>
      <c r="O1264" s="197"/>
      <c r="P1264" s="198">
        <f>SUM(P1265:P1288)</f>
        <v>0</v>
      </c>
      <c r="Q1264" s="197"/>
      <c r="R1264" s="198">
        <f>SUM(R1265:R1288)</f>
        <v>0.045240000000000002</v>
      </c>
      <c r="S1264" s="197"/>
      <c r="T1264" s="199">
        <f>SUM(T1265:T1288)</f>
        <v>0</v>
      </c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R1264" s="200" t="s">
        <v>83</v>
      </c>
      <c r="AT1264" s="201" t="s">
        <v>72</v>
      </c>
      <c r="AU1264" s="201" t="s">
        <v>81</v>
      </c>
      <c r="AY1264" s="200" t="s">
        <v>117</v>
      </c>
      <c r="BK1264" s="202">
        <f>SUM(BK1265:BK1288)</f>
        <v>0</v>
      </c>
    </row>
    <row r="1265" s="2" customFormat="1" ht="24.15" customHeight="1">
      <c r="A1265" s="39"/>
      <c r="B1265" s="40"/>
      <c r="C1265" s="205" t="s">
        <v>2263</v>
      </c>
      <c r="D1265" s="205" t="s">
        <v>120</v>
      </c>
      <c r="E1265" s="206" t="s">
        <v>2264</v>
      </c>
      <c r="F1265" s="207" t="s">
        <v>2265</v>
      </c>
      <c r="G1265" s="208" t="s">
        <v>215</v>
      </c>
      <c r="H1265" s="209">
        <v>30.300000000000001</v>
      </c>
      <c r="I1265" s="210"/>
      <c r="J1265" s="211">
        <f>ROUND(I1265*H1265,2)</f>
        <v>0</v>
      </c>
      <c r="K1265" s="207" t="s">
        <v>124</v>
      </c>
      <c r="L1265" s="45"/>
      <c r="M1265" s="212" t="s">
        <v>19</v>
      </c>
      <c r="N1265" s="213" t="s">
        <v>44</v>
      </c>
      <c r="O1265" s="85"/>
      <c r="P1265" s="214">
        <f>O1265*H1265</f>
        <v>0</v>
      </c>
      <c r="Q1265" s="214">
        <v>0.00040000000000000002</v>
      </c>
      <c r="R1265" s="214">
        <f>Q1265*H1265</f>
        <v>0.012120000000000001</v>
      </c>
      <c r="S1265" s="214">
        <v>0</v>
      </c>
      <c r="T1265" s="215">
        <f>S1265*H1265</f>
        <v>0</v>
      </c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/>
      <c r="AE1265" s="39"/>
      <c r="AR1265" s="216" t="s">
        <v>125</v>
      </c>
      <c r="AT1265" s="216" t="s">
        <v>120</v>
      </c>
      <c r="AU1265" s="216" t="s">
        <v>83</v>
      </c>
      <c r="AY1265" s="18" t="s">
        <v>117</v>
      </c>
      <c r="BE1265" s="217">
        <f>IF(N1265="základní",J1265,0)</f>
        <v>0</v>
      </c>
      <c r="BF1265" s="217">
        <f>IF(N1265="snížená",J1265,0)</f>
        <v>0</v>
      </c>
      <c r="BG1265" s="217">
        <f>IF(N1265="zákl. přenesená",J1265,0)</f>
        <v>0</v>
      </c>
      <c r="BH1265" s="217">
        <f>IF(N1265="sníž. přenesená",J1265,0)</f>
        <v>0</v>
      </c>
      <c r="BI1265" s="217">
        <f>IF(N1265="nulová",J1265,0)</f>
        <v>0</v>
      </c>
      <c r="BJ1265" s="18" t="s">
        <v>81</v>
      </c>
      <c r="BK1265" s="217">
        <f>ROUND(I1265*H1265,2)</f>
        <v>0</v>
      </c>
      <c r="BL1265" s="18" t="s">
        <v>125</v>
      </c>
      <c r="BM1265" s="216" t="s">
        <v>2266</v>
      </c>
    </row>
    <row r="1266" s="2" customFormat="1">
      <c r="A1266" s="39"/>
      <c r="B1266" s="40"/>
      <c r="C1266" s="41"/>
      <c r="D1266" s="218" t="s">
        <v>127</v>
      </c>
      <c r="E1266" s="41"/>
      <c r="F1266" s="219" t="s">
        <v>2267</v>
      </c>
      <c r="G1266" s="41"/>
      <c r="H1266" s="41"/>
      <c r="I1266" s="220"/>
      <c r="J1266" s="41"/>
      <c r="K1266" s="41"/>
      <c r="L1266" s="45"/>
      <c r="M1266" s="221"/>
      <c r="N1266" s="222"/>
      <c r="O1266" s="85"/>
      <c r="P1266" s="85"/>
      <c r="Q1266" s="85"/>
      <c r="R1266" s="85"/>
      <c r="S1266" s="85"/>
      <c r="T1266" s="86"/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/>
      <c r="AE1266" s="39"/>
      <c r="AT1266" s="18" t="s">
        <v>127</v>
      </c>
      <c r="AU1266" s="18" t="s">
        <v>83</v>
      </c>
    </row>
    <row r="1267" s="2" customFormat="1">
      <c r="A1267" s="39"/>
      <c r="B1267" s="40"/>
      <c r="C1267" s="41"/>
      <c r="D1267" s="223" t="s">
        <v>129</v>
      </c>
      <c r="E1267" s="41"/>
      <c r="F1267" s="224" t="s">
        <v>2268</v>
      </c>
      <c r="G1267" s="41"/>
      <c r="H1267" s="41"/>
      <c r="I1267" s="220"/>
      <c r="J1267" s="41"/>
      <c r="K1267" s="41"/>
      <c r="L1267" s="45"/>
      <c r="M1267" s="221"/>
      <c r="N1267" s="222"/>
      <c r="O1267" s="85"/>
      <c r="P1267" s="85"/>
      <c r="Q1267" s="85"/>
      <c r="R1267" s="85"/>
      <c r="S1267" s="85"/>
      <c r="T1267" s="86"/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T1267" s="18" t="s">
        <v>129</v>
      </c>
      <c r="AU1267" s="18" t="s">
        <v>83</v>
      </c>
    </row>
    <row r="1268" s="13" customFormat="1">
      <c r="A1268" s="13"/>
      <c r="B1268" s="225"/>
      <c r="C1268" s="226"/>
      <c r="D1268" s="218" t="s">
        <v>131</v>
      </c>
      <c r="E1268" s="227" t="s">
        <v>19</v>
      </c>
      <c r="F1268" s="228" t="s">
        <v>2269</v>
      </c>
      <c r="G1268" s="226"/>
      <c r="H1268" s="229">
        <v>30.300000000000001</v>
      </c>
      <c r="I1268" s="230"/>
      <c r="J1268" s="226"/>
      <c r="K1268" s="226"/>
      <c r="L1268" s="231"/>
      <c r="M1268" s="232"/>
      <c r="N1268" s="233"/>
      <c r="O1268" s="233"/>
      <c r="P1268" s="233"/>
      <c r="Q1268" s="233"/>
      <c r="R1268" s="233"/>
      <c r="S1268" s="233"/>
      <c r="T1268" s="234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35" t="s">
        <v>131</v>
      </c>
      <c r="AU1268" s="235" t="s">
        <v>83</v>
      </c>
      <c r="AV1268" s="13" t="s">
        <v>83</v>
      </c>
      <c r="AW1268" s="13" t="s">
        <v>35</v>
      </c>
      <c r="AX1268" s="13" t="s">
        <v>81</v>
      </c>
      <c r="AY1268" s="235" t="s">
        <v>117</v>
      </c>
    </row>
    <row r="1269" s="2" customFormat="1" ht="24.15" customHeight="1">
      <c r="A1269" s="39"/>
      <c r="B1269" s="40"/>
      <c r="C1269" s="236" t="s">
        <v>2270</v>
      </c>
      <c r="D1269" s="236" t="s">
        <v>133</v>
      </c>
      <c r="E1269" s="237" t="s">
        <v>2271</v>
      </c>
      <c r="F1269" s="238" t="s">
        <v>2272</v>
      </c>
      <c r="G1269" s="239" t="s">
        <v>215</v>
      </c>
      <c r="H1269" s="240">
        <v>30.300000000000001</v>
      </c>
      <c r="I1269" s="241"/>
      <c r="J1269" s="242">
        <f>ROUND(I1269*H1269,2)</f>
        <v>0</v>
      </c>
      <c r="K1269" s="238" t="s">
        <v>19</v>
      </c>
      <c r="L1269" s="243"/>
      <c r="M1269" s="244" t="s">
        <v>19</v>
      </c>
      <c r="N1269" s="245" t="s">
        <v>44</v>
      </c>
      <c r="O1269" s="85"/>
      <c r="P1269" s="214">
        <f>O1269*H1269</f>
        <v>0</v>
      </c>
      <c r="Q1269" s="214">
        <v>0</v>
      </c>
      <c r="R1269" s="214">
        <f>Q1269*H1269</f>
        <v>0</v>
      </c>
      <c r="S1269" s="214">
        <v>0</v>
      </c>
      <c r="T1269" s="215">
        <f>S1269*H1269</f>
        <v>0</v>
      </c>
      <c r="U1269" s="39"/>
      <c r="V1269" s="39"/>
      <c r="W1269" s="39"/>
      <c r="X1269" s="39"/>
      <c r="Y1269" s="39"/>
      <c r="Z1269" s="39"/>
      <c r="AA1269" s="39"/>
      <c r="AB1269" s="39"/>
      <c r="AC1269" s="39"/>
      <c r="AD1269" s="39"/>
      <c r="AE1269" s="39"/>
      <c r="AR1269" s="216" t="s">
        <v>136</v>
      </c>
      <c r="AT1269" s="216" t="s">
        <v>133</v>
      </c>
      <c r="AU1269" s="216" t="s">
        <v>83</v>
      </c>
      <c r="AY1269" s="18" t="s">
        <v>117</v>
      </c>
      <c r="BE1269" s="217">
        <f>IF(N1269="základní",J1269,0)</f>
        <v>0</v>
      </c>
      <c r="BF1269" s="217">
        <f>IF(N1269="snížená",J1269,0)</f>
        <v>0</v>
      </c>
      <c r="BG1269" s="217">
        <f>IF(N1269="zákl. přenesená",J1269,0)</f>
        <v>0</v>
      </c>
      <c r="BH1269" s="217">
        <f>IF(N1269="sníž. přenesená",J1269,0)</f>
        <v>0</v>
      </c>
      <c r="BI1269" s="217">
        <f>IF(N1269="nulová",J1269,0)</f>
        <v>0</v>
      </c>
      <c r="BJ1269" s="18" t="s">
        <v>81</v>
      </c>
      <c r="BK1269" s="217">
        <f>ROUND(I1269*H1269,2)</f>
        <v>0</v>
      </c>
      <c r="BL1269" s="18" t="s">
        <v>125</v>
      </c>
      <c r="BM1269" s="216" t="s">
        <v>2273</v>
      </c>
    </row>
    <row r="1270" s="2" customFormat="1">
      <c r="A1270" s="39"/>
      <c r="B1270" s="40"/>
      <c r="C1270" s="41"/>
      <c r="D1270" s="218" t="s">
        <v>127</v>
      </c>
      <c r="E1270" s="41"/>
      <c r="F1270" s="219" t="s">
        <v>2274</v>
      </c>
      <c r="G1270" s="41"/>
      <c r="H1270" s="41"/>
      <c r="I1270" s="220"/>
      <c r="J1270" s="41"/>
      <c r="K1270" s="41"/>
      <c r="L1270" s="45"/>
      <c r="M1270" s="221"/>
      <c r="N1270" s="222"/>
      <c r="O1270" s="85"/>
      <c r="P1270" s="85"/>
      <c r="Q1270" s="85"/>
      <c r="R1270" s="85"/>
      <c r="S1270" s="85"/>
      <c r="T1270" s="86"/>
      <c r="U1270" s="39"/>
      <c r="V1270" s="39"/>
      <c r="W1270" s="39"/>
      <c r="X1270" s="39"/>
      <c r="Y1270" s="39"/>
      <c r="Z1270" s="39"/>
      <c r="AA1270" s="39"/>
      <c r="AB1270" s="39"/>
      <c r="AC1270" s="39"/>
      <c r="AD1270" s="39"/>
      <c r="AE1270" s="39"/>
      <c r="AT1270" s="18" t="s">
        <v>127</v>
      </c>
      <c r="AU1270" s="18" t="s">
        <v>83</v>
      </c>
    </row>
    <row r="1271" s="2" customFormat="1" ht="24.15" customHeight="1">
      <c r="A1271" s="39"/>
      <c r="B1271" s="40"/>
      <c r="C1271" s="205" t="s">
        <v>2275</v>
      </c>
      <c r="D1271" s="205" t="s">
        <v>120</v>
      </c>
      <c r="E1271" s="206" t="s">
        <v>2276</v>
      </c>
      <c r="F1271" s="207" t="s">
        <v>2277</v>
      </c>
      <c r="G1271" s="208" t="s">
        <v>123</v>
      </c>
      <c r="H1271" s="209">
        <v>3.2000000000000002</v>
      </c>
      <c r="I1271" s="210"/>
      <c r="J1271" s="211">
        <f>ROUND(I1271*H1271,2)</f>
        <v>0</v>
      </c>
      <c r="K1271" s="207" t="s">
        <v>124</v>
      </c>
      <c r="L1271" s="45"/>
      <c r="M1271" s="212" t="s">
        <v>19</v>
      </c>
      <c r="N1271" s="213" t="s">
        <v>44</v>
      </c>
      <c r="O1271" s="85"/>
      <c r="P1271" s="214">
        <f>O1271*H1271</f>
        <v>0</v>
      </c>
      <c r="Q1271" s="214">
        <v>0</v>
      </c>
      <c r="R1271" s="214">
        <f>Q1271*H1271</f>
        <v>0</v>
      </c>
      <c r="S1271" s="214">
        <v>0</v>
      </c>
      <c r="T1271" s="215">
        <f>S1271*H1271</f>
        <v>0</v>
      </c>
      <c r="U1271" s="39"/>
      <c r="V1271" s="39"/>
      <c r="W1271" s="39"/>
      <c r="X1271" s="39"/>
      <c r="Y1271" s="39"/>
      <c r="Z1271" s="39"/>
      <c r="AA1271" s="39"/>
      <c r="AB1271" s="39"/>
      <c r="AC1271" s="39"/>
      <c r="AD1271" s="39"/>
      <c r="AE1271" s="39"/>
      <c r="AR1271" s="216" t="s">
        <v>125</v>
      </c>
      <c r="AT1271" s="216" t="s">
        <v>120</v>
      </c>
      <c r="AU1271" s="216" t="s">
        <v>83</v>
      </c>
      <c r="AY1271" s="18" t="s">
        <v>117</v>
      </c>
      <c r="BE1271" s="217">
        <f>IF(N1271="základní",J1271,0)</f>
        <v>0</v>
      </c>
      <c r="BF1271" s="217">
        <f>IF(N1271="snížená",J1271,0)</f>
        <v>0</v>
      </c>
      <c r="BG1271" s="217">
        <f>IF(N1271="zákl. přenesená",J1271,0)</f>
        <v>0</v>
      </c>
      <c r="BH1271" s="217">
        <f>IF(N1271="sníž. přenesená",J1271,0)</f>
        <v>0</v>
      </c>
      <c r="BI1271" s="217">
        <f>IF(N1271="nulová",J1271,0)</f>
        <v>0</v>
      </c>
      <c r="BJ1271" s="18" t="s">
        <v>81</v>
      </c>
      <c r="BK1271" s="217">
        <f>ROUND(I1271*H1271,2)</f>
        <v>0</v>
      </c>
      <c r="BL1271" s="18" t="s">
        <v>125</v>
      </c>
      <c r="BM1271" s="216" t="s">
        <v>2278</v>
      </c>
    </row>
    <row r="1272" s="2" customFormat="1">
      <c r="A1272" s="39"/>
      <c r="B1272" s="40"/>
      <c r="C1272" s="41"/>
      <c r="D1272" s="218" t="s">
        <v>127</v>
      </c>
      <c r="E1272" s="41"/>
      <c r="F1272" s="219" t="s">
        <v>2279</v>
      </c>
      <c r="G1272" s="41"/>
      <c r="H1272" s="41"/>
      <c r="I1272" s="220"/>
      <c r="J1272" s="41"/>
      <c r="K1272" s="41"/>
      <c r="L1272" s="45"/>
      <c r="M1272" s="221"/>
      <c r="N1272" s="222"/>
      <c r="O1272" s="85"/>
      <c r="P1272" s="85"/>
      <c r="Q1272" s="85"/>
      <c r="R1272" s="85"/>
      <c r="S1272" s="85"/>
      <c r="T1272" s="86"/>
      <c r="U1272" s="39"/>
      <c r="V1272" s="39"/>
      <c r="W1272" s="39"/>
      <c r="X1272" s="39"/>
      <c r="Y1272" s="39"/>
      <c r="Z1272" s="39"/>
      <c r="AA1272" s="39"/>
      <c r="AB1272" s="39"/>
      <c r="AC1272" s="39"/>
      <c r="AD1272" s="39"/>
      <c r="AE1272" s="39"/>
      <c r="AT1272" s="18" t="s">
        <v>127</v>
      </c>
      <c r="AU1272" s="18" t="s">
        <v>83</v>
      </c>
    </row>
    <row r="1273" s="2" customFormat="1">
      <c r="A1273" s="39"/>
      <c r="B1273" s="40"/>
      <c r="C1273" s="41"/>
      <c r="D1273" s="223" t="s">
        <v>129</v>
      </c>
      <c r="E1273" s="41"/>
      <c r="F1273" s="224" t="s">
        <v>2280</v>
      </c>
      <c r="G1273" s="41"/>
      <c r="H1273" s="41"/>
      <c r="I1273" s="220"/>
      <c r="J1273" s="41"/>
      <c r="K1273" s="41"/>
      <c r="L1273" s="45"/>
      <c r="M1273" s="221"/>
      <c r="N1273" s="222"/>
      <c r="O1273" s="85"/>
      <c r="P1273" s="85"/>
      <c r="Q1273" s="85"/>
      <c r="R1273" s="85"/>
      <c r="S1273" s="85"/>
      <c r="T1273" s="86"/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T1273" s="18" t="s">
        <v>129</v>
      </c>
      <c r="AU1273" s="18" t="s">
        <v>83</v>
      </c>
    </row>
    <row r="1274" s="13" customFormat="1">
      <c r="A1274" s="13"/>
      <c r="B1274" s="225"/>
      <c r="C1274" s="226"/>
      <c r="D1274" s="218" t="s">
        <v>131</v>
      </c>
      <c r="E1274" s="227" t="s">
        <v>19</v>
      </c>
      <c r="F1274" s="228" t="s">
        <v>2281</v>
      </c>
      <c r="G1274" s="226"/>
      <c r="H1274" s="229">
        <v>3.2000000000000002</v>
      </c>
      <c r="I1274" s="230"/>
      <c r="J1274" s="226"/>
      <c r="K1274" s="226"/>
      <c r="L1274" s="231"/>
      <c r="M1274" s="232"/>
      <c r="N1274" s="233"/>
      <c r="O1274" s="233"/>
      <c r="P1274" s="233"/>
      <c r="Q1274" s="233"/>
      <c r="R1274" s="233"/>
      <c r="S1274" s="233"/>
      <c r="T1274" s="234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5" t="s">
        <v>131</v>
      </c>
      <c r="AU1274" s="235" t="s">
        <v>83</v>
      </c>
      <c r="AV1274" s="13" t="s">
        <v>83</v>
      </c>
      <c r="AW1274" s="13" t="s">
        <v>35</v>
      </c>
      <c r="AX1274" s="13" t="s">
        <v>81</v>
      </c>
      <c r="AY1274" s="235" t="s">
        <v>117</v>
      </c>
    </row>
    <row r="1275" s="2" customFormat="1" ht="16.5" customHeight="1">
      <c r="A1275" s="39"/>
      <c r="B1275" s="40"/>
      <c r="C1275" s="236" t="s">
        <v>2282</v>
      </c>
      <c r="D1275" s="236" t="s">
        <v>133</v>
      </c>
      <c r="E1275" s="237" t="s">
        <v>2283</v>
      </c>
      <c r="F1275" s="238" t="s">
        <v>2284</v>
      </c>
      <c r="G1275" s="239" t="s">
        <v>123</v>
      </c>
      <c r="H1275" s="240">
        <v>1.6000000000000001</v>
      </c>
      <c r="I1275" s="241"/>
      <c r="J1275" s="242">
        <f>ROUND(I1275*H1275,2)</f>
        <v>0</v>
      </c>
      <c r="K1275" s="238" t="s">
        <v>124</v>
      </c>
      <c r="L1275" s="243"/>
      <c r="M1275" s="244" t="s">
        <v>19</v>
      </c>
      <c r="N1275" s="245" t="s">
        <v>44</v>
      </c>
      <c r="O1275" s="85"/>
      <c r="P1275" s="214">
        <f>O1275*H1275</f>
        <v>0</v>
      </c>
      <c r="Q1275" s="214">
        <v>0.016</v>
      </c>
      <c r="R1275" s="214">
        <f>Q1275*H1275</f>
        <v>0.025600000000000001</v>
      </c>
      <c r="S1275" s="214">
        <v>0</v>
      </c>
      <c r="T1275" s="215">
        <f>S1275*H1275</f>
        <v>0</v>
      </c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R1275" s="216" t="s">
        <v>136</v>
      </c>
      <c r="AT1275" s="216" t="s">
        <v>133</v>
      </c>
      <c r="AU1275" s="216" t="s">
        <v>83</v>
      </c>
      <c r="AY1275" s="18" t="s">
        <v>117</v>
      </c>
      <c r="BE1275" s="217">
        <f>IF(N1275="základní",J1275,0)</f>
        <v>0</v>
      </c>
      <c r="BF1275" s="217">
        <f>IF(N1275="snížená",J1275,0)</f>
        <v>0</v>
      </c>
      <c r="BG1275" s="217">
        <f>IF(N1275="zákl. přenesená",J1275,0)</f>
        <v>0</v>
      </c>
      <c r="BH1275" s="217">
        <f>IF(N1275="sníž. přenesená",J1275,0)</f>
        <v>0</v>
      </c>
      <c r="BI1275" s="217">
        <f>IF(N1275="nulová",J1275,0)</f>
        <v>0</v>
      </c>
      <c r="BJ1275" s="18" t="s">
        <v>81</v>
      </c>
      <c r="BK1275" s="217">
        <f>ROUND(I1275*H1275,2)</f>
        <v>0</v>
      </c>
      <c r="BL1275" s="18" t="s">
        <v>125</v>
      </c>
      <c r="BM1275" s="216" t="s">
        <v>2285</v>
      </c>
    </row>
    <row r="1276" s="2" customFormat="1">
      <c r="A1276" s="39"/>
      <c r="B1276" s="40"/>
      <c r="C1276" s="41"/>
      <c r="D1276" s="218" t="s">
        <v>127</v>
      </c>
      <c r="E1276" s="41"/>
      <c r="F1276" s="219" t="s">
        <v>2284</v>
      </c>
      <c r="G1276" s="41"/>
      <c r="H1276" s="41"/>
      <c r="I1276" s="220"/>
      <c r="J1276" s="41"/>
      <c r="K1276" s="41"/>
      <c r="L1276" s="45"/>
      <c r="M1276" s="221"/>
      <c r="N1276" s="222"/>
      <c r="O1276" s="85"/>
      <c r="P1276" s="85"/>
      <c r="Q1276" s="85"/>
      <c r="R1276" s="85"/>
      <c r="S1276" s="85"/>
      <c r="T1276" s="86"/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T1276" s="18" t="s">
        <v>127</v>
      </c>
      <c r="AU1276" s="18" t="s">
        <v>83</v>
      </c>
    </row>
    <row r="1277" s="13" customFormat="1">
      <c r="A1277" s="13"/>
      <c r="B1277" s="225"/>
      <c r="C1277" s="226"/>
      <c r="D1277" s="218" t="s">
        <v>131</v>
      </c>
      <c r="E1277" s="227" t="s">
        <v>19</v>
      </c>
      <c r="F1277" s="228" t="s">
        <v>2286</v>
      </c>
      <c r="G1277" s="226"/>
      <c r="H1277" s="229">
        <v>1.6000000000000001</v>
      </c>
      <c r="I1277" s="230"/>
      <c r="J1277" s="226"/>
      <c r="K1277" s="226"/>
      <c r="L1277" s="231"/>
      <c r="M1277" s="232"/>
      <c r="N1277" s="233"/>
      <c r="O1277" s="233"/>
      <c r="P1277" s="233"/>
      <c r="Q1277" s="233"/>
      <c r="R1277" s="233"/>
      <c r="S1277" s="233"/>
      <c r="T1277" s="234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35" t="s">
        <v>131</v>
      </c>
      <c r="AU1277" s="235" t="s">
        <v>83</v>
      </c>
      <c r="AV1277" s="13" t="s">
        <v>83</v>
      </c>
      <c r="AW1277" s="13" t="s">
        <v>35</v>
      </c>
      <c r="AX1277" s="13" t="s">
        <v>81</v>
      </c>
      <c r="AY1277" s="235" t="s">
        <v>117</v>
      </c>
    </row>
    <row r="1278" s="2" customFormat="1" ht="37.8" customHeight="1">
      <c r="A1278" s="39"/>
      <c r="B1278" s="40"/>
      <c r="C1278" s="236" t="s">
        <v>2287</v>
      </c>
      <c r="D1278" s="236" t="s">
        <v>133</v>
      </c>
      <c r="E1278" s="237" t="s">
        <v>2288</v>
      </c>
      <c r="F1278" s="238" t="s">
        <v>2289</v>
      </c>
      <c r="G1278" s="239" t="s">
        <v>123</v>
      </c>
      <c r="H1278" s="240">
        <v>1.6000000000000001</v>
      </c>
      <c r="I1278" s="241"/>
      <c r="J1278" s="242">
        <f>ROUND(I1278*H1278,2)</f>
        <v>0</v>
      </c>
      <c r="K1278" s="238" t="s">
        <v>124</v>
      </c>
      <c r="L1278" s="243"/>
      <c r="M1278" s="244" t="s">
        <v>19</v>
      </c>
      <c r="N1278" s="245" t="s">
        <v>44</v>
      </c>
      <c r="O1278" s="85"/>
      <c r="P1278" s="214">
        <f>O1278*H1278</f>
        <v>0</v>
      </c>
      <c r="Q1278" s="214">
        <v>0.0033999999999999998</v>
      </c>
      <c r="R1278" s="214">
        <f>Q1278*H1278</f>
        <v>0.0054400000000000004</v>
      </c>
      <c r="S1278" s="214">
        <v>0</v>
      </c>
      <c r="T1278" s="215">
        <f>S1278*H1278</f>
        <v>0</v>
      </c>
      <c r="U1278" s="39"/>
      <c r="V1278" s="39"/>
      <c r="W1278" s="39"/>
      <c r="X1278" s="39"/>
      <c r="Y1278" s="39"/>
      <c r="Z1278" s="39"/>
      <c r="AA1278" s="39"/>
      <c r="AB1278" s="39"/>
      <c r="AC1278" s="39"/>
      <c r="AD1278" s="39"/>
      <c r="AE1278" s="39"/>
      <c r="AR1278" s="216" t="s">
        <v>136</v>
      </c>
      <c r="AT1278" s="216" t="s">
        <v>133</v>
      </c>
      <c r="AU1278" s="216" t="s">
        <v>83</v>
      </c>
      <c r="AY1278" s="18" t="s">
        <v>117</v>
      </c>
      <c r="BE1278" s="217">
        <f>IF(N1278="základní",J1278,0)</f>
        <v>0</v>
      </c>
      <c r="BF1278" s="217">
        <f>IF(N1278="snížená",J1278,0)</f>
        <v>0</v>
      </c>
      <c r="BG1278" s="217">
        <f>IF(N1278="zákl. přenesená",J1278,0)</f>
        <v>0</v>
      </c>
      <c r="BH1278" s="217">
        <f>IF(N1278="sníž. přenesená",J1278,0)</f>
        <v>0</v>
      </c>
      <c r="BI1278" s="217">
        <f>IF(N1278="nulová",J1278,0)</f>
        <v>0</v>
      </c>
      <c r="BJ1278" s="18" t="s">
        <v>81</v>
      </c>
      <c r="BK1278" s="217">
        <f>ROUND(I1278*H1278,2)</f>
        <v>0</v>
      </c>
      <c r="BL1278" s="18" t="s">
        <v>125</v>
      </c>
      <c r="BM1278" s="216" t="s">
        <v>2290</v>
      </c>
    </row>
    <row r="1279" s="2" customFormat="1">
      <c r="A1279" s="39"/>
      <c r="B1279" s="40"/>
      <c r="C1279" s="41"/>
      <c r="D1279" s="218" t="s">
        <v>127</v>
      </c>
      <c r="E1279" s="41"/>
      <c r="F1279" s="219" t="s">
        <v>2289</v>
      </c>
      <c r="G1279" s="41"/>
      <c r="H1279" s="41"/>
      <c r="I1279" s="220"/>
      <c r="J1279" s="41"/>
      <c r="K1279" s="41"/>
      <c r="L1279" s="45"/>
      <c r="M1279" s="221"/>
      <c r="N1279" s="222"/>
      <c r="O1279" s="85"/>
      <c r="P1279" s="85"/>
      <c r="Q1279" s="85"/>
      <c r="R1279" s="85"/>
      <c r="S1279" s="85"/>
      <c r="T1279" s="86"/>
      <c r="U1279" s="39"/>
      <c r="V1279" s="39"/>
      <c r="W1279" s="39"/>
      <c r="X1279" s="39"/>
      <c r="Y1279" s="39"/>
      <c r="Z1279" s="39"/>
      <c r="AA1279" s="39"/>
      <c r="AB1279" s="39"/>
      <c r="AC1279" s="39"/>
      <c r="AD1279" s="39"/>
      <c r="AE1279" s="39"/>
      <c r="AT1279" s="18" t="s">
        <v>127</v>
      </c>
      <c r="AU1279" s="18" t="s">
        <v>83</v>
      </c>
    </row>
    <row r="1280" s="2" customFormat="1" ht="24.15" customHeight="1">
      <c r="A1280" s="39"/>
      <c r="B1280" s="40"/>
      <c r="C1280" s="205" t="s">
        <v>2291</v>
      </c>
      <c r="D1280" s="205" t="s">
        <v>120</v>
      </c>
      <c r="E1280" s="206" t="s">
        <v>2292</v>
      </c>
      <c r="F1280" s="207" t="s">
        <v>2293</v>
      </c>
      <c r="G1280" s="208" t="s">
        <v>215</v>
      </c>
      <c r="H1280" s="209">
        <v>10.4</v>
      </c>
      <c r="I1280" s="210"/>
      <c r="J1280" s="211">
        <f>ROUND(I1280*H1280,2)</f>
        <v>0</v>
      </c>
      <c r="K1280" s="207" t="s">
        <v>124</v>
      </c>
      <c r="L1280" s="45"/>
      <c r="M1280" s="212" t="s">
        <v>19</v>
      </c>
      <c r="N1280" s="213" t="s">
        <v>44</v>
      </c>
      <c r="O1280" s="85"/>
      <c r="P1280" s="214">
        <f>O1280*H1280</f>
        <v>0</v>
      </c>
      <c r="Q1280" s="214">
        <v>0</v>
      </c>
      <c r="R1280" s="214">
        <f>Q1280*H1280</f>
        <v>0</v>
      </c>
      <c r="S1280" s="214">
        <v>0</v>
      </c>
      <c r="T1280" s="215">
        <f>S1280*H1280</f>
        <v>0</v>
      </c>
      <c r="U1280" s="39"/>
      <c r="V1280" s="39"/>
      <c r="W1280" s="39"/>
      <c r="X1280" s="39"/>
      <c r="Y1280" s="39"/>
      <c r="Z1280" s="39"/>
      <c r="AA1280" s="39"/>
      <c r="AB1280" s="39"/>
      <c r="AC1280" s="39"/>
      <c r="AD1280" s="39"/>
      <c r="AE1280" s="39"/>
      <c r="AR1280" s="216" t="s">
        <v>125</v>
      </c>
      <c r="AT1280" s="216" t="s">
        <v>120</v>
      </c>
      <c r="AU1280" s="216" t="s">
        <v>83</v>
      </c>
      <c r="AY1280" s="18" t="s">
        <v>117</v>
      </c>
      <c r="BE1280" s="217">
        <f>IF(N1280="základní",J1280,0)</f>
        <v>0</v>
      </c>
      <c r="BF1280" s="217">
        <f>IF(N1280="snížená",J1280,0)</f>
        <v>0</v>
      </c>
      <c r="BG1280" s="217">
        <f>IF(N1280="zákl. přenesená",J1280,0)</f>
        <v>0</v>
      </c>
      <c r="BH1280" s="217">
        <f>IF(N1280="sníž. přenesená",J1280,0)</f>
        <v>0</v>
      </c>
      <c r="BI1280" s="217">
        <f>IF(N1280="nulová",J1280,0)</f>
        <v>0</v>
      </c>
      <c r="BJ1280" s="18" t="s">
        <v>81</v>
      </c>
      <c r="BK1280" s="217">
        <f>ROUND(I1280*H1280,2)</f>
        <v>0</v>
      </c>
      <c r="BL1280" s="18" t="s">
        <v>125</v>
      </c>
      <c r="BM1280" s="216" t="s">
        <v>2294</v>
      </c>
    </row>
    <row r="1281" s="2" customFormat="1">
      <c r="A1281" s="39"/>
      <c r="B1281" s="40"/>
      <c r="C1281" s="41"/>
      <c r="D1281" s="218" t="s">
        <v>127</v>
      </c>
      <c r="E1281" s="41"/>
      <c r="F1281" s="219" t="s">
        <v>2295</v>
      </c>
      <c r="G1281" s="41"/>
      <c r="H1281" s="41"/>
      <c r="I1281" s="220"/>
      <c r="J1281" s="41"/>
      <c r="K1281" s="41"/>
      <c r="L1281" s="45"/>
      <c r="M1281" s="221"/>
      <c r="N1281" s="222"/>
      <c r="O1281" s="85"/>
      <c r="P1281" s="85"/>
      <c r="Q1281" s="85"/>
      <c r="R1281" s="85"/>
      <c r="S1281" s="85"/>
      <c r="T1281" s="86"/>
      <c r="U1281" s="39"/>
      <c r="V1281" s="39"/>
      <c r="W1281" s="39"/>
      <c r="X1281" s="39"/>
      <c r="Y1281" s="39"/>
      <c r="Z1281" s="39"/>
      <c r="AA1281" s="39"/>
      <c r="AB1281" s="39"/>
      <c r="AC1281" s="39"/>
      <c r="AD1281" s="39"/>
      <c r="AE1281" s="39"/>
      <c r="AT1281" s="18" t="s">
        <v>127</v>
      </c>
      <c r="AU1281" s="18" t="s">
        <v>83</v>
      </c>
    </row>
    <row r="1282" s="2" customFormat="1">
      <c r="A1282" s="39"/>
      <c r="B1282" s="40"/>
      <c r="C1282" s="41"/>
      <c r="D1282" s="223" t="s">
        <v>129</v>
      </c>
      <c r="E1282" s="41"/>
      <c r="F1282" s="224" t="s">
        <v>2296</v>
      </c>
      <c r="G1282" s="41"/>
      <c r="H1282" s="41"/>
      <c r="I1282" s="220"/>
      <c r="J1282" s="41"/>
      <c r="K1282" s="41"/>
      <c r="L1282" s="45"/>
      <c r="M1282" s="221"/>
      <c r="N1282" s="222"/>
      <c r="O1282" s="85"/>
      <c r="P1282" s="85"/>
      <c r="Q1282" s="85"/>
      <c r="R1282" s="85"/>
      <c r="S1282" s="85"/>
      <c r="T1282" s="86"/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T1282" s="18" t="s">
        <v>129</v>
      </c>
      <c r="AU1282" s="18" t="s">
        <v>83</v>
      </c>
    </row>
    <row r="1283" s="13" customFormat="1">
      <c r="A1283" s="13"/>
      <c r="B1283" s="225"/>
      <c r="C1283" s="226"/>
      <c r="D1283" s="218" t="s">
        <v>131</v>
      </c>
      <c r="E1283" s="227" t="s">
        <v>19</v>
      </c>
      <c r="F1283" s="228" t="s">
        <v>2297</v>
      </c>
      <c r="G1283" s="226"/>
      <c r="H1283" s="229">
        <v>10.4</v>
      </c>
      <c r="I1283" s="230"/>
      <c r="J1283" s="226"/>
      <c r="K1283" s="226"/>
      <c r="L1283" s="231"/>
      <c r="M1283" s="232"/>
      <c r="N1283" s="233"/>
      <c r="O1283" s="233"/>
      <c r="P1283" s="233"/>
      <c r="Q1283" s="233"/>
      <c r="R1283" s="233"/>
      <c r="S1283" s="233"/>
      <c r="T1283" s="234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5" t="s">
        <v>131</v>
      </c>
      <c r="AU1283" s="235" t="s">
        <v>83</v>
      </c>
      <c r="AV1283" s="13" t="s">
        <v>83</v>
      </c>
      <c r="AW1283" s="13" t="s">
        <v>35</v>
      </c>
      <c r="AX1283" s="13" t="s">
        <v>81</v>
      </c>
      <c r="AY1283" s="235" t="s">
        <v>117</v>
      </c>
    </row>
    <row r="1284" s="2" customFormat="1" ht="21.75" customHeight="1">
      <c r="A1284" s="39"/>
      <c r="B1284" s="40"/>
      <c r="C1284" s="236" t="s">
        <v>2298</v>
      </c>
      <c r="D1284" s="236" t="s">
        <v>133</v>
      </c>
      <c r="E1284" s="237" t="s">
        <v>2299</v>
      </c>
      <c r="F1284" s="238" t="s">
        <v>2300</v>
      </c>
      <c r="G1284" s="239" t="s">
        <v>215</v>
      </c>
      <c r="H1284" s="240">
        <v>10.4</v>
      </c>
      <c r="I1284" s="241"/>
      <c r="J1284" s="242">
        <f>ROUND(I1284*H1284,2)</f>
        <v>0</v>
      </c>
      <c r="K1284" s="238" t="s">
        <v>124</v>
      </c>
      <c r="L1284" s="243"/>
      <c r="M1284" s="244" t="s">
        <v>19</v>
      </c>
      <c r="N1284" s="245" t="s">
        <v>44</v>
      </c>
      <c r="O1284" s="85"/>
      <c r="P1284" s="214">
        <f>O1284*H1284</f>
        <v>0</v>
      </c>
      <c r="Q1284" s="214">
        <v>0.00020000000000000001</v>
      </c>
      <c r="R1284" s="214">
        <f>Q1284*H1284</f>
        <v>0.0020800000000000003</v>
      </c>
      <c r="S1284" s="214">
        <v>0</v>
      </c>
      <c r="T1284" s="215">
        <f>S1284*H1284</f>
        <v>0</v>
      </c>
      <c r="U1284" s="39"/>
      <c r="V1284" s="39"/>
      <c r="W1284" s="39"/>
      <c r="X1284" s="39"/>
      <c r="Y1284" s="39"/>
      <c r="Z1284" s="39"/>
      <c r="AA1284" s="39"/>
      <c r="AB1284" s="39"/>
      <c r="AC1284" s="39"/>
      <c r="AD1284" s="39"/>
      <c r="AE1284" s="39"/>
      <c r="AR1284" s="216" t="s">
        <v>136</v>
      </c>
      <c r="AT1284" s="216" t="s">
        <v>133</v>
      </c>
      <c r="AU1284" s="216" t="s">
        <v>83</v>
      </c>
      <c r="AY1284" s="18" t="s">
        <v>117</v>
      </c>
      <c r="BE1284" s="217">
        <f>IF(N1284="základní",J1284,0)</f>
        <v>0</v>
      </c>
      <c r="BF1284" s="217">
        <f>IF(N1284="snížená",J1284,0)</f>
        <v>0</v>
      </c>
      <c r="BG1284" s="217">
        <f>IF(N1284="zákl. přenesená",J1284,0)</f>
        <v>0</v>
      </c>
      <c r="BH1284" s="217">
        <f>IF(N1284="sníž. přenesená",J1284,0)</f>
        <v>0</v>
      </c>
      <c r="BI1284" s="217">
        <f>IF(N1284="nulová",J1284,0)</f>
        <v>0</v>
      </c>
      <c r="BJ1284" s="18" t="s">
        <v>81</v>
      </c>
      <c r="BK1284" s="217">
        <f>ROUND(I1284*H1284,2)</f>
        <v>0</v>
      </c>
      <c r="BL1284" s="18" t="s">
        <v>125</v>
      </c>
      <c r="BM1284" s="216" t="s">
        <v>2301</v>
      </c>
    </row>
    <row r="1285" s="2" customFormat="1">
      <c r="A1285" s="39"/>
      <c r="B1285" s="40"/>
      <c r="C1285" s="41"/>
      <c r="D1285" s="218" t="s">
        <v>127</v>
      </c>
      <c r="E1285" s="41"/>
      <c r="F1285" s="219" t="s">
        <v>2300</v>
      </c>
      <c r="G1285" s="41"/>
      <c r="H1285" s="41"/>
      <c r="I1285" s="220"/>
      <c r="J1285" s="41"/>
      <c r="K1285" s="41"/>
      <c r="L1285" s="45"/>
      <c r="M1285" s="221"/>
      <c r="N1285" s="222"/>
      <c r="O1285" s="85"/>
      <c r="P1285" s="85"/>
      <c r="Q1285" s="85"/>
      <c r="R1285" s="85"/>
      <c r="S1285" s="85"/>
      <c r="T1285" s="86"/>
      <c r="U1285" s="39"/>
      <c r="V1285" s="39"/>
      <c r="W1285" s="39"/>
      <c r="X1285" s="39"/>
      <c r="Y1285" s="39"/>
      <c r="Z1285" s="39"/>
      <c r="AA1285" s="39"/>
      <c r="AB1285" s="39"/>
      <c r="AC1285" s="39"/>
      <c r="AD1285" s="39"/>
      <c r="AE1285" s="39"/>
      <c r="AT1285" s="18" t="s">
        <v>127</v>
      </c>
      <c r="AU1285" s="18" t="s">
        <v>83</v>
      </c>
    </row>
    <row r="1286" s="2" customFormat="1" ht="24.15" customHeight="1">
      <c r="A1286" s="39"/>
      <c r="B1286" s="40"/>
      <c r="C1286" s="205" t="s">
        <v>2302</v>
      </c>
      <c r="D1286" s="205" t="s">
        <v>120</v>
      </c>
      <c r="E1286" s="206" t="s">
        <v>2303</v>
      </c>
      <c r="F1286" s="207" t="s">
        <v>2304</v>
      </c>
      <c r="G1286" s="208" t="s">
        <v>156</v>
      </c>
      <c r="H1286" s="209">
        <v>0.044999999999999998</v>
      </c>
      <c r="I1286" s="210"/>
      <c r="J1286" s="211">
        <f>ROUND(I1286*H1286,2)</f>
        <v>0</v>
      </c>
      <c r="K1286" s="207" t="s">
        <v>124</v>
      </c>
      <c r="L1286" s="45"/>
      <c r="M1286" s="212" t="s">
        <v>19</v>
      </c>
      <c r="N1286" s="213" t="s">
        <v>44</v>
      </c>
      <c r="O1286" s="85"/>
      <c r="P1286" s="214">
        <f>O1286*H1286</f>
        <v>0</v>
      </c>
      <c r="Q1286" s="214">
        <v>0</v>
      </c>
      <c r="R1286" s="214">
        <f>Q1286*H1286</f>
        <v>0</v>
      </c>
      <c r="S1286" s="214">
        <v>0</v>
      </c>
      <c r="T1286" s="215">
        <f>S1286*H1286</f>
        <v>0</v>
      </c>
      <c r="U1286" s="39"/>
      <c r="V1286" s="39"/>
      <c r="W1286" s="39"/>
      <c r="X1286" s="39"/>
      <c r="Y1286" s="39"/>
      <c r="Z1286" s="39"/>
      <c r="AA1286" s="39"/>
      <c r="AB1286" s="39"/>
      <c r="AC1286" s="39"/>
      <c r="AD1286" s="39"/>
      <c r="AE1286" s="39"/>
      <c r="AR1286" s="216" t="s">
        <v>125</v>
      </c>
      <c r="AT1286" s="216" t="s">
        <v>120</v>
      </c>
      <c r="AU1286" s="216" t="s">
        <v>83</v>
      </c>
      <c r="AY1286" s="18" t="s">
        <v>117</v>
      </c>
      <c r="BE1286" s="217">
        <f>IF(N1286="základní",J1286,0)</f>
        <v>0</v>
      </c>
      <c r="BF1286" s="217">
        <f>IF(N1286="snížená",J1286,0)</f>
        <v>0</v>
      </c>
      <c r="BG1286" s="217">
        <f>IF(N1286="zákl. přenesená",J1286,0)</f>
        <v>0</v>
      </c>
      <c r="BH1286" s="217">
        <f>IF(N1286="sníž. přenesená",J1286,0)</f>
        <v>0</v>
      </c>
      <c r="BI1286" s="217">
        <f>IF(N1286="nulová",J1286,0)</f>
        <v>0</v>
      </c>
      <c r="BJ1286" s="18" t="s">
        <v>81</v>
      </c>
      <c r="BK1286" s="217">
        <f>ROUND(I1286*H1286,2)</f>
        <v>0</v>
      </c>
      <c r="BL1286" s="18" t="s">
        <v>125</v>
      </c>
      <c r="BM1286" s="216" t="s">
        <v>2305</v>
      </c>
    </row>
    <row r="1287" s="2" customFormat="1">
      <c r="A1287" s="39"/>
      <c r="B1287" s="40"/>
      <c r="C1287" s="41"/>
      <c r="D1287" s="218" t="s">
        <v>127</v>
      </c>
      <c r="E1287" s="41"/>
      <c r="F1287" s="219" t="s">
        <v>2306</v>
      </c>
      <c r="G1287" s="41"/>
      <c r="H1287" s="41"/>
      <c r="I1287" s="220"/>
      <c r="J1287" s="41"/>
      <c r="K1287" s="41"/>
      <c r="L1287" s="45"/>
      <c r="M1287" s="221"/>
      <c r="N1287" s="222"/>
      <c r="O1287" s="85"/>
      <c r="P1287" s="85"/>
      <c r="Q1287" s="85"/>
      <c r="R1287" s="85"/>
      <c r="S1287" s="85"/>
      <c r="T1287" s="86"/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T1287" s="18" t="s">
        <v>127</v>
      </c>
      <c r="AU1287" s="18" t="s">
        <v>83</v>
      </c>
    </row>
    <row r="1288" s="2" customFormat="1">
      <c r="A1288" s="39"/>
      <c r="B1288" s="40"/>
      <c r="C1288" s="41"/>
      <c r="D1288" s="223" t="s">
        <v>129</v>
      </c>
      <c r="E1288" s="41"/>
      <c r="F1288" s="224" t="s">
        <v>2307</v>
      </c>
      <c r="G1288" s="41"/>
      <c r="H1288" s="41"/>
      <c r="I1288" s="220"/>
      <c r="J1288" s="41"/>
      <c r="K1288" s="41"/>
      <c r="L1288" s="45"/>
      <c r="M1288" s="221"/>
      <c r="N1288" s="222"/>
      <c r="O1288" s="85"/>
      <c r="P1288" s="85"/>
      <c r="Q1288" s="85"/>
      <c r="R1288" s="85"/>
      <c r="S1288" s="85"/>
      <c r="T1288" s="86"/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T1288" s="18" t="s">
        <v>129</v>
      </c>
      <c r="AU1288" s="18" t="s">
        <v>83</v>
      </c>
    </row>
    <row r="1289" s="12" customFormat="1" ht="22.8" customHeight="1">
      <c r="A1289" s="12"/>
      <c r="B1289" s="189"/>
      <c r="C1289" s="190"/>
      <c r="D1289" s="191" t="s">
        <v>72</v>
      </c>
      <c r="E1289" s="203" t="s">
        <v>2308</v>
      </c>
      <c r="F1289" s="203" t="s">
        <v>2309</v>
      </c>
      <c r="G1289" s="190"/>
      <c r="H1289" s="190"/>
      <c r="I1289" s="193"/>
      <c r="J1289" s="204">
        <f>BK1289</f>
        <v>0</v>
      </c>
      <c r="K1289" s="190"/>
      <c r="L1289" s="195"/>
      <c r="M1289" s="196"/>
      <c r="N1289" s="197"/>
      <c r="O1289" s="197"/>
      <c r="P1289" s="198">
        <f>SUM(P1290:P1335)</f>
        <v>0</v>
      </c>
      <c r="Q1289" s="197"/>
      <c r="R1289" s="198">
        <f>SUM(R1290:R1335)</f>
        <v>1.6445842399999999</v>
      </c>
      <c r="S1289" s="197"/>
      <c r="T1289" s="199">
        <f>SUM(T1290:T1335)</f>
        <v>0</v>
      </c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R1289" s="200" t="s">
        <v>83</v>
      </c>
      <c r="AT1289" s="201" t="s">
        <v>72</v>
      </c>
      <c r="AU1289" s="201" t="s">
        <v>81</v>
      </c>
      <c r="AY1289" s="200" t="s">
        <v>117</v>
      </c>
      <c r="BK1289" s="202">
        <f>SUM(BK1290:BK1335)</f>
        <v>0</v>
      </c>
    </row>
    <row r="1290" s="2" customFormat="1" ht="16.5" customHeight="1">
      <c r="A1290" s="39"/>
      <c r="B1290" s="40"/>
      <c r="C1290" s="205" t="s">
        <v>2310</v>
      </c>
      <c r="D1290" s="205" t="s">
        <v>120</v>
      </c>
      <c r="E1290" s="206" t="s">
        <v>2311</v>
      </c>
      <c r="F1290" s="207" t="s">
        <v>2312</v>
      </c>
      <c r="G1290" s="208" t="s">
        <v>123</v>
      </c>
      <c r="H1290" s="209">
        <v>41.740000000000002</v>
      </c>
      <c r="I1290" s="210"/>
      <c r="J1290" s="211">
        <f>ROUND(I1290*H1290,2)</f>
        <v>0</v>
      </c>
      <c r="K1290" s="207" t="s">
        <v>124</v>
      </c>
      <c r="L1290" s="45"/>
      <c r="M1290" s="212" t="s">
        <v>19</v>
      </c>
      <c r="N1290" s="213" t="s">
        <v>44</v>
      </c>
      <c r="O1290" s="85"/>
      <c r="P1290" s="214">
        <f>O1290*H1290</f>
        <v>0</v>
      </c>
      <c r="Q1290" s="214">
        <v>0</v>
      </c>
      <c r="R1290" s="214">
        <f>Q1290*H1290</f>
        <v>0</v>
      </c>
      <c r="S1290" s="214">
        <v>0</v>
      </c>
      <c r="T1290" s="215">
        <f>S1290*H1290</f>
        <v>0</v>
      </c>
      <c r="U1290" s="39"/>
      <c r="V1290" s="39"/>
      <c r="W1290" s="39"/>
      <c r="X1290" s="39"/>
      <c r="Y1290" s="39"/>
      <c r="Z1290" s="39"/>
      <c r="AA1290" s="39"/>
      <c r="AB1290" s="39"/>
      <c r="AC1290" s="39"/>
      <c r="AD1290" s="39"/>
      <c r="AE1290" s="39"/>
      <c r="AR1290" s="216" t="s">
        <v>125</v>
      </c>
      <c r="AT1290" s="216" t="s">
        <v>120</v>
      </c>
      <c r="AU1290" s="216" t="s">
        <v>83</v>
      </c>
      <c r="AY1290" s="18" t="s">
        <v>117</v>
      </c>
      <c r="BE1290" s="217">
        <f>IF(N1290="základní",J1290,0)</f>
        <v>0</v>
      </c>
      <c r="BF1290" s="217">
        <f>IF(N1290="snížená",J1290,0)</f>
        <v>0</v>
      </c>
      <c r="BG1290" s="217">
        <f>IF(N1290="zákl. přenesená",J1290,0)</f>
        <v>0</v>
      </c>
      <c r="BH1290" s="217">
        <f>IF(N1290="sníž. přenesená",J1290,0)</f>
        <v>0</v>
      </c>
      <c r="BI1290" s="217">
        <f>IF(N1290="nulová",J1290,0)</f>
        <v>0</v>
      </c>
      <c r="BJ1290" s="18" t="s">
        <v>81</v>
      </c>
      <c r="BK1290" s="217">
        <f>ROUND(I1290*H1290,2)</f>
        <v>0</v>
      </c>
      <c r="BL1290" s="18" t="s">
        <v>125</v>
      </c>
      <c r="BM1290" s="216" t="s">
        <v>2313</v>
      </c>
    </row>
    <row r="1291" s="2" customFormat="1">
      <c r="A1291" s="39"/>
      <c r="B1291" s="40"/>
      <c r="C1291" s="41"/>
      <c r="D1291" s="218" t="s">
        <v>127</v>
      </c>
      <c r="E1291" s="41"/>
      <c r="F1291" s="219" t="s">
        <v>2314</v>
      </c>
      <c r="G1291" s="41"/>
      <c r="H1291" s="41"/>
      <c r="I1291" s="220"/>
      <c r="J1291" s="41"/>
      <c r="K1291" s="41"/>
      <c r="L1291" s="45"/>
      <c r="M1291" s="221"/>
      <c r="N1291" s="222"/>
      <c r="O1291" s="85"/>
      <c r="P1291" s="85"/>
      <c r="Q1291" s="85"/>
      <c r="R1291" s="85"/>
      <c r="S1291" s="85"/>
      <c r="T1291" s="86"/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T1291" s="18" t="s">
        <v>127</v>
      </c>
      <c r="AU1291" s="18" t="s">
        <v>83</v>
      </c>
    </row>
    <row r="1292" s="2" customFormat="1">
      <c r="A1292" s="39"/>
      <c r="B1292" s="40"/>
      <c r="C1292" s="41"/>
      <c r="D1292" s="223" t="s">
        <v>129</v>
      </c>
      <c r="E1292" s="41"/>
      <c r="F1292" s="224" t="s">
        <v>2315</v>
      </c>
      <c r="G1292" s="41"/>
      <c r="H1292" s="41"/>
      <c r="I1292" s="220"/>
      <c r="J1292" s="41"/>
      <c r="K1292" s="41"/>
      <c r="L1292" s="45"/>
      <c r="M1292" s="221"/>
      <c r="N1292" s="222"/>
      <c r="O1292" s="85"/>
      <c r="P1292" s="85"/>
      <c r="Q1292" s="85"/>
      <c r="R1292" s="85"/>
      <c r="S1292" s="85"/>
      <c r="T1292" s="86"/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T1292" s="18" t="s">
        <v>129</v>
      </c>
      <c r="AU1292" s="18" t="s">
        <v>83</v>
      </c>
    </row>
    <row r="1293" s="13" customFormat="1">
      <c r="A1293" s="13"/>
      <c r="B1293" s="225"/>
      <c r="C1293" s="226"/>
      <c r="D1293" s="218" t="s">
        <v>131</v>
      </c>
      <c r="E1293" s="227" t="s">
        <v>19</v>
      </c>
      <c r="F1293" s="228" t="s">
        <v>2316</v>
      </c>
      <c r="G1293" s="226"/>
      <c r="H1293" s="229">
        <v>41.740000000000002</v>
      </c>
      <c r="I1293" s="230"/>
      <c r="J1293" s="226"/>
      <c r="K1293" s="226"/>
      <c r="L1293" s="231"/>
      <c r="M1293" s="232"/>
      <c r="N1293" s="233"/>
      <c r="O1293" s="233"/>
      <c r="P1293" s="233"/>
      <c r="Q1293" s="233"/>
      <c r="R1293" s="233"/>
      <c r="S1293" s="233"/>
      <c r="T1293" s="234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5" t="s">
        <v>131</v>
      </c>
      <c r="AU1293" s="235" t="s">
        <v>83</v>
      </c>
      <c r="AV1293" s="13" t="s">
        <v>83</v>
      </c>
      <c r="AW1293" s="13" t="s">
        <v>35</v>
      </c>
      <c r="AX1293" s="13" t="s">
        <v>81</v>
      </c>
      <c r="AY1293" s="235" t="s">
        <v>117</v>
      </c>
    </row>
    <row r="1294" s="2" customFormat="1" ht="16.5" customHeight="1">
      <c r="A1294" s="39"/>
      <c r="B1294" s="40"/>
      <c r="C1294" s="205" t="s">
        <v>2317</v>
      </c>
      <c r="D1294" s="205" t="s">
        <v>120</v>
      </c>
      <c r="E1294" s="206" t="s">
        <v>2318</v>
      </c>
      <c r="F1294" s="207" t="s">
        <v>2319</v>
      </c>
      <c r="G1294" s="208" t="s">
        <v>123</v>
      </c>
      <c r="H1294" s="209">
        <v>41.740000000000002</v>
      </c>
      <c r="I1294" s="210"/>
      <c r="J1294" s="211">
        <f>ROUND(I1294*H1294,2)</f>
        <v>0</v>
      </c>
      <c r="K1294" s="207" t="s">
        <v>124</v>
      </c>
      <c r="L1294" s="45"/>
      <c r="M1294" s="212" t="s">
        <v>19</v>
      </c>
      <c r="N1294" s="213" t="s">
        <v>44</v>
      </c>
      <c r="O1294" s="85"/>
      <c r="P1294" s="214">
        <f>O1294*H1294</f>
        <v>0</v>
      </c>
      <c r="Q1294" s="214">
        <v>0.00029999999999999997</v>
      </c>
      <c r="R1294" s="214">
        <f>Q1294*H1294</f>
        <v>0.012522</v>
      </c>
      <c r="S1294" s="214">
        <v>0</v>
      </c>
      <c r="T1294" s="215">
        <f>S1294*H1294</f>
        <v>0</v>
      </c>
      <c r="U1294" s="39"/>
      <c r="V1294" s="39"/>
      <c r="W1294" s="39"/>
      <c r="X1294" s="39"/>
      <c r="Y1294" s="39"/>
      <c r="Z1294" s="39"/>
      <c r="AA1294" s="39"/>
      <c r="AB1294" s="39"/>
      <c r="AC1294" s="39"/>
      <c r="AD1294" s="39"/>
      <c r="AE1294" s="39"/>
      <c r="AR1294" s="216" t="s">
        <v>125</v>
      </c>
      <c r="AT1294" s="216" t="s">
        <v>120</v>
      </c>
      <c r="AU1294" s="216" t="s">
        <v>83</v>
      </c>
      <c r="AY1294" s="18" t="s">
        <v>117</v>
      </c>
      <c r="BE1294" s="217">
        <f>IF(N1294="základní",J1294,0)</f>
        <v>0</v>
      </c>
      <c r="BF1294" s="217">
        <f>IF(N1294="snížená",J1294,0)</f>
        <v>0</v>
      </c>
      <c r="BG1294" s="217">
        <f>IF(N1294="zákl. přenesená",J1294,0)</f>
        <v>0</v>
      </c>
      <c r="BH1294" s="217">
        <f>IF(N1294="sníž. přenesená",J1294,0)</f>
        <v>0</v>
      </c>
      <c r="BI1294" s="217">
        <f>IF(N1294="nulová",J1294,0)</f>
        <v>0</v>
      </c>
      <c r="BJ1294" s="18" t="s">
        <v>81</v>
      </c>
      <c r="BK1294" s="217">
        <f>ROUND(I1294*H1294,2)</f>
        <v>0</v>
      </c>
      <c r="BL1294" s="18" t="s">
        <v>125</v>
      </c>
      <c r="BM1294" s="216" t="s">
        <v>2320</v>
      </c>
    </row>
    <row r="1295" s="2" customFormat="1">
      <c r="A1295" s="39"/>
      <c r="B1295" s="40"/>
      <c r="C1295" s="41"/>
      <c r="D1295" s="218" t="s">
        <v>127</v>
      </c>
      <c r="E1295" s="41"/>
      <c r="F1295" s="219" t="s">
        <v>2321</v>
      </c>
      <c r="G1295" s="41"/>
      <c r="H1295" s="41"/>
      <c r="I1295" s="220"/>
      <c r="J1295" s="41"/>
      <c r="K1295" s="41"/>
      <c r="L1295" s="45"/>
      <c r="M1295" s="221"/>
      <c r="N1295" s="222"/>
      <c r="O1295" s="85"/>
      <c r="P1295" s="85"/>
      <c r="Q1295" s="85"/>
      <c r="R1295" s="85"/>
      <c r="S1295" s="85"/>
      <c r="T1295" s="86"/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T1295" s="18" t="s">
        <v>127</v>
      </c>
      <c r="AU1295" s="18" t="s">
        <v>83</v>
      </c>
    </row>
    <row r="1296" s="2" customFormat="1">
      <c r="A1296" s="39"/>
      <c r="B1296" s="40"/>
      <c r="C1296" s="41"/>
      <c r="D1296" s="223" t="s">
        <v>129</v>
      </c>
      <c r="E1296" s="41"/>
      <c r="F1296" s="224" t="s">
        <v>2322</v>
      </c>
      <c r="G1296" s="41"/>
      <c r="H1296" s="41"/>
      <c r="I1296" s="220"/>
      <c r="J1296" s="41"/>
      <c r="K1296" s="41"/>
      <c r="L1296" s="45"/>
      <c r="M1296" s="221"/>
      <c r="N1296" s="222"/>
      <c r="O1296" s="85"/>
      <c r="P1296" s="85"/>
      <c r="Q1296" s="85"/>
      <c r="R1296" s="85"/>
      <c r="S1296" s="85"/>
      <c r="T1296" s="86"/>
      <c r="U1296" s="39"/>
      <c r="V1296" s="39"/>
      <c r="W1296" s="39"/>
      <c r="X1296" s="39"/>
      <c r="Y1296" s="39"/>
      <c r="Z1296" s="39"/>
      <c r="AA1296" s="39"/>
      <c r="AB1296" s="39"/>
      <c r="AC1296" s="39"/>
      <c r="AD1296" s="39"/>
      <c r="AE1296" s="39"/>
      <c r="AT1296" s="18" t="s">
        <v>129</v>
      </c>
      <c r="AU1296" s="18" t="s">
        <v>83</v>
      </c>
    </row>
    <row r="1297" s="2" customFormat="1" ht="21.75" customHeight="1">
      <c r="A1297" s="39"/>
      <c r="B1297" s="40"/>
      <c r="C1297" s="205" t="s">
        <v>2323</v>
      </c>
      <c r="D1297" s="205" t="s">
        <v>120</v>
      </c>
      <c r="E1297" s="206" t="s">
        <v>2324</v>
      </c>
      <c r="F1297" s="207" t="s">
        <v>2325</v>
      </c>
      <c r="G1297" s="208" t="s">
        <v>123</v>
      </c>
      <c r="H1297" s="209">
        <v>41.740000000000002</v>
      </c>
      <c r="I1297" s="210"/>
      <c r="J1297" s="211">
        <f>ROUND(I1297*H1297,2)</f>
        <v>0</v>
      </c>
      <c r="K1297" s="207" t="s">
        <v>124</v>
      </c>
      <c r="L1297" s="45"/>
      <c r="M1297" s="212" t="s">
        <v>19</v>
      </c>
      <c r="N1297" s="213" t="s">
        <v>44</v>
      </c>
      <c r="O1297" s="85"/>
      <c r="P1297" s="214">
        <f>O1297*H1297</f>
        <v>0</v>
      </c>
      <c r="Q1297" s="214">
        <v>0.0045500000000000002</v>
      </c>
      <c r="R1297" s="214">
        <f>Q1297*H1297</f>
        <v>0.18991700000000003</v>
      </c>
      <c r="S1297" s="214">
        <v>0</v>
      </c>
      <c r="T1297" s="215">
        <f>S1297*H1297</f>
        <v>0</v>
      </c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R1297" s="216" t="s">
        <v>125</v>
      </c>
      <c r="AT1297" s="216" t="s">
        <v>120</v>
      </c>
      <c r="AU1297" s="216" t="s">
        <v>83</v>
      </c>
      <c r="AY1297" s="18" t="s">
        <v>117</v>
      </c>
      <c r="BE1297" s="217">
        <f>IF(N1297="základní",J1297,0)</f>
        <v>0</v>
      </c>
      <c r="BF1297" s="217">
        <f>IF(N1297="snížená",J1297,0)</f>
        <v>0</v>
      </c>
      <c r="BG1297" s="217">
        <f>IF(N1297="zákl. přenesená",J1297,0)</f>
        <v>0</v>
      </c>
      <c r="BH1297" s="217">
        <f>IF(N1297="sníž. přenesená",J1297,0)</f>
        <v>0</v>
      </c>
      <c r="BI1297" s="217">
        <f>IF(N1297="nulová",J1297,0)</f>
        <v>0</v>
      </c>
      <c r="BJ1297" s="18" t="s">
        <v>81</v>
      </c>
      <c r="BK1297" s="217">
        <f>ROUND(I1297*H1297,2)</f>
        <v>0</v>
      </c>
      <c r="BL1297" s="18" t="s">
        <v>125</v>
      </c>
      <c r="BM1297" s="216" t="s">
        <v>2326</v>
      </c>
    </row>
    <row r="1298" s="2" customFormat="1">
      <c r="A1298" s="39"/>
      <c r="B1298" s="40"/>
      <c r="C1298" s="41"/>
      <c r="D1298" s="218" t="s">
        <v>127</v>
      </c>
      <c r="E1298" s="41"/>
      <c r="F1298" s="219" t="s">
        <v>2327</v>
      </c>
      <c r="G1298" s="41"/>
      <c r="H1298" s="41"/>
      <c r="I1298" s="220"/>
      <c r="J1298" s="41"/>
      <c r="K1298" s="41"/>
      <c r="L1298" s="45"/>
      <c r="M1298" s="221"/>
      <c r="N1298" s="222"/>
      <c r="O1298" s="85"/>
      <c r="P1298" s="85"/>
      <c r="Q1298" s="85"/>
      <c r="R1298" s="85"/>
      <c r="S1298" s="85"/>
      <c r="T1298" s="86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T1298" s="18" t="s">
        <v>127</v>
      </c>
      <c r="AU1298" s="18" t="s">
        <v>83</v>
      </c>
    </row>
    <row r="1299" s="2" customFormat="1">
      <c r="A1299" s="39"/>
      <c r="B1299" s="40"/>
      <c r="C1299" s="41"/>
      <c r="D1299" s="223" t="s">
        <v>129</v>
      </c>
      <c r="E1299" s="41"/>
      <c r="F1299" s="224" t="s">
        <v>2328</v>
      </c>
      <c r="G1299" s="41"/>
      <c r="H1299" s="41"/>
      <c r="I1299" s="220"/>
      <c r="J1299" s="41"/>
      <c r="K1299" s="41"/>
      <c r="L1299" s="45"/>
      <c r="M1299" s="221"/>
      <c r="N1299" s="222"/>
      <c r="O1299" s="85"/>
      <c r="P1299" s="85"/>
      <c r="Q1299" s="85"/>
      <c r="R1299" s="85"/>
      <c r="S1299" s="85"/>
      <c r="T1299" s="86"/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s="39"/>
      <c r="AT1299" s="18" t="s">
        <v>129</v>
      </c>
      <c r="AU1299" s="18" t="s">
        <v>83</v>
      </c>
    </row>
    <row r="1300" s="2" customFormat="1" ht="24.15" customHeight="1">
      <c r="A1300" s="39"/>
      <c r="B1300" s="40"/>
      <c r="C1300" s="205" t="s">
        <v>2329</v>
      </c>
      <c r="D1300" s="205" t="s">
        <v>120</v>
      </c>
      <c r="E1300" s="206" t="s">
        <v>2330</v>
      </c>
      <c r="F1300" s="207" t="s">
        <v>2331</v>
      </c>
      <c r="G1300" s="208" t="s">
        <v>215</v>
      </c>
      <c r="H1300" s="209">
        <v>5</v>
      </c>
      <c r="I1300" s="210"/>
      <c r="J1300" s="211">
        <f>ROUND(I1300*H1300,2)</f>
        <v>0</v>
      </c>
      <c r="K1300" s="207" t="s">
        <v>124</v>
      </c>
      <c r="L1300" s="45"/>
      <c r="M1300" s="212" t="s">
        <v>19</v>
      </c>
      <c r="N1300" s="213" t="s">
        <v>44</v>
      </c>
      <c r="O1300" s="85"/>
      <c r="P1300" s="214">
        <f>O1300*H1300</f>
        <v>0</v>
      </c>
      <c r="Q1300" s="214">
        <v>0.00020000000000000001</v>
      </c>
      <c r="R1300" s="214">
        <f>Q1300*H1300</f>
        <v>0.001</v>
      </c>
      <c r="S1300" s="214">
        <v>0</v>
      </c>
      <c r="T1300" s="215">
        <f>S1300*H1300</f>
        <v>0</v>
      </c>
      <c r="U1300" s="39"/>
      <c r="V1300" s="39"/>
      <c r="W1300" s="39"/>
      <c r="X1300" s="39"/>
      <c r="Y1300" s="39"/>
      <c r="Z1300" s="39"/>
      <c r="AA1300" s="39"/>
      <c r="AB1300" s="39"/>
      <c r="AC1300" s="39"/>
      <c r="AD1300" s="39"/>
      <c r="AE1300" s="39"/>
      <c r="AR1300" s="216" t="s">
        <v>125</v>
      </c>
      <c r="AT1300" s="216" t="s">
        <v>120</v>
      </c>
      <c r="AU1300" s="216" t="s">
        <v>83</v>
      </c>
      <c r="AY1300" s="18" t="s">
        <v>117</v>
      </c>
      <c r="BE1300" s="217">
        <f>IF(N1300="základní",J1300,0)</f>
        <v>0</v>
      </c>
      <c r="BF1300" s="217">
        <f>IF(N1300="snížená",J1300,0)</f>
        <v>0</v>
      </c>
      <c r="BG1300" s="217">
        <f>IF(N1300="zákl. přenesená",J1300,0)</f>
        <v>0</v>
      </c>
      <c r="BH1300" s="217">
        <f>IF(N1300="sníž. přenesená",J1300,0)</f>
        <v>0</v>
      </c>
      <c r="BI1300" s="217">
        <f>IF(N1300="nulová",J1300,0)</f>
        <v>0</v>
      </c>
      <c r="BJ1300" s="18" t="s">
        <v>81</v>
      </c>
      <c r="BK1300" s="217">
        <f>ROUND(I1300*H1300,2)</f>
        <v>0</v>
      </c>
      <c r="BL1300" s="18" t="s">
        <v>125</v>
      </c>
      <c r="BM1300" s="216" t="s">
        <v>2332</v>
      </c>
    </row>
    <row r="1301" s="2" customFormat="1">
      <c r="A1301" s="39"/>
      <c r="B1301" s="40"/>
      <c r="C1301" s="41"/>
      <c r="D1301" s="218" t="s">
        <v>127</v>
      </c>
      <c r="E1301" s="41"/>
      <c r="F1301" s="219" t="s">
        <v>2333</v>
      </c>
      <c r="G1301" s="41"/>
      <c r="H1301" s="41"/>
      <c r="I1301" s="220"/>
      <c r="J1301" s="41"/>
      <c r="K1301" s="41"/>
      <c r="L1301" s="45"/>
      <c r="M1301" s="221"/>
      <c r="N1301" s="222"/>
      <c r="O1301" s="85"/>
      <c r="P1301" s="85"/>
      <c r="Q1301" s="85"/>
      <c r="R1301" s="85"/>
      <c r="S1301" s="85"/>
      <c r="T1301" s="86"/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T1301" s="18" t="s">
        <v>127</v>
      </c>
      <c r="AU1301" s="18" t="s">
        <v>83</v>
      </c>
    </row>
    <row r="1302" s="2" customFormat="1">
      <c r="A1302" s="39"/>
      <c r="B1302" s="40"/>
      <c r="C1302" s="41"/>
      <c r="D1302" s="223" t="s">
        <v>129</v>
      </c>
      <c r="E1302" s="41"/>
      <c r="F1302" s="224" t="s">
        <v>2334</v>
      </c>
      <c r="G1302" s="41"/>
      <c r="H1302" s="41"/>
      <c r="I1302" s="220"/>
      <c r="J1302" s="41"/>
      <c r="K1302" s="41"/>
      <c r="L1302" s="45"/>
      <c r="M1302" s="221"/>
      <c r="N1302" s="222"/>
      <c r="O1302" s="85"/>
      <c r="P1302" s="85"/>
      <c r="Q1302" s="85"/>
      <c r="R1302" s="85"/>
      <c r="S1302" s="85"/>
      <c r="T1302" s="86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T1302" s="18" t="s">
        <v>129</v>
      </c>
      <c r="AU1302" s="18" t="s">
        <v>83</v>
      </c>
    </row>
    <row r="1303" s="13" customFormat="1">
      <c r="A1303" s="13"/>
      <c r="B1303" s="225"/>
      <c r="C1303" s="226"/>
      <c r="D1303" s="218" t="s">
        <v>131</v>
      </c>
      <c r="E1303" s="227" t="s">
        <v>19</v>
      </c>
      <c r="F1303" s="228" t="s">
        <v>2335</v>
      </c>
      <c r="G1303" s="226"/>
      <c r="H1303" s="229">
        <v>5</v>
      </c>
      <c r="I1303" s="230"/>
      <c r="J1303" s="226"/>
      <c r="K1303" s="226"/>
      <c r="L1303" s="231"/>
      <c r="M1303" s="232"/>
      <c r="N1303" s="233"/>
      <c r="O1303" s="233"/>
      <c r="P1303" s="233"/>
      <c r="Q1303" s="233"/>
      <c r="R1303" s="233"/>
      <c r="S1303" s="233"/>
      <c r="T1303" s="234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5" t="s">
        <v>131</v>
      </c>
      <c r="AU1303" s="235" t="s">
        <v>83</v>
      </c>
      <c r="AV1303" s="13" t="s">
        <v>83</v>
      </c>
      <c r="AW1303" s="13" t="s">
        <v>35</v>
      </c>
      <c r="AX1303" s="13" t="s">
        <v>81</v>
      </c>
      <c r="AY1303" s="235" t="s">
        <v>117</v>
      </c>
    </row>
    <row r="1304" s="2" customFormat="1" ht="21.75" customHeight="1">
      <c r="A1304" s="39"/>
      <c r="B1304" s="40"/>
      <c r="C1304" s="236" t="s">
        <v>2336</v>
      </c>
      <c r="D1304" s="236" t="s">
        <v>133</v>
      </c>
      <c r="E1304" s="237" t="s">
        <v>2337</v>
      </c>
      <c r="F1304" s="238" t="s">
        <v>2338</v>
      </c>
      <c r="G1304" s="239" t="s">
        <v>215</v>
      </c>
      <c r="H1304" s="240">
        <v>5.5</v>
      </c>
      <c r="I1304" s="241"/>
      <c r="J1304" s="242">
        <f>ROUND(I1304*H1304,2)</f>
        <v>0</v>
      </c>
      <c r="K1304" s="238" t="s">
        <v>124</v>
      </c>
      <c r="L1304" s="243"/>
      <c r="M1304" s="244" t="s">
        <v>19</v>
      </c>
      <c r="N1304" s="245" t="s">
        <v>44</v>
      </c>
      <c r="O1304" s="85"/>
      <c r="P1304" s="214">
        <f>O1304*H1304</f>
        <v>0</v>
      </c>
      <c r="Q1304" s="214">
        <v>0.00027</v>
      </c>
      <c r="R1304" s="214">
        <f>Q1304*H1304</f>
        <v>0.001485</v>
      </c>
      <c r="S1304" s="214">
        <v>0</v>
      </c>
      <c r="T1304" s="215">
        <f>S1304*H1304</f>
        <v>0</v>
      </c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R1304" s="216" t="s">
        <v>136</v>
      </c>
      <c r="AT1304" s="216" t="s">
        <v>133</v>
      </c>
      <c r="AU1304" s="216" t="s">
        <v>83</v>
      </c>
      <c r="AY1304" s="18" t="s">
        <v>117</v>
      </c>
      <c r="BE1304" s="217">
        <f>IF(N1304="základní",J1304,0)</f>
        <v>0</v>
      </c>
      <c r="BF1304" s="217">
        <f>IF(N1304="snížená",J1304,0)</f>
        <v>0</v>
      </c>
      <c r="BG1304" s="217">
        <f>IF(N1304="zákl. přenesená",J1304,0)</f>
        <v>0</v>
      </c>
      <c r="BH1304" s="217">
        <f>IF(N1304="sníž. přenesená",J1304,0)</f>
        <v>0</v>
      </c>
      <c r="BI1304" s="217">
        <f>IF(N1304="nulová",J1304,0)</f>
        <v>0</v>
      </c>
      <c r="BJ1304" s="18" t="s">
        <v>81</v>
      </c>
      <c r="BK1304" s="217">
        <f>ROUND(I1304*H1304,2)</f>
        <v>0</v>
      </c>
      <c r="BL1304" s="18" t="s">
        <v>125</v>
      </c>
      <c r="BM1304" s="216" t="s">
        <v>2339</v>
      </c>
    </row>
    <row r="1305" s="2" customFormat="1">
      <c r="A1305" s="39"/>
      <c r="B1305" s="40"/>
      <c r="C1305" s="41"/>
      <c r="D1305" s="218" t="s">
        <v>127</v>
      </c>
      <c r="E1305" s="41"/>
      <c r="F1305" s="219" t="s">
        <v>2338</v>
      </c>
      <c r="G1305" s="41"/>
      <c r="H1305" s="41"/>
      <c r="I1305" s="220"/>
      <c r="J1305" s="41"/>
      <c r="K1305" s="41"/>
      <c r="L1305" s="45"/>
      <c r="M1305" s="221"/>
      <c r="N1305" s="222"/>
      <c r="O1305" s="85"/>
      <c r="P1305" s="85"/>
      <c r="Q1305" s="85"/>
      <c r="R1305" s="85"/>
      <c r="S1305" s="85"/>
      <c r="T1305" s="86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T1305" s="18" t="s">
        <v>127</v>
      </c>
      <c r="AU1305" s="18" t="s">
        <v>83</v>
      </c>
    </row>
    <row r="1306" s="13" customFormat="1">
      <c r="A1306" s="13"/>
      <c r="B1306" s="225"/>
      <c r="C1306" s="226"/>
      <c r="D1306" s="218" t="s">
        <v>131</v>
      </c>
      <c r="E1306" s="226"/>
      <c r="F1306" s="228" t="s">
        <v>2340</v>
      </c>
      <c r="G1306" s="226"/>
      <c r="H1306" s="229">
        <v>5.5</v>
      </c>
      <c r="I1306" s="230"/>
      <c r="J1306" s="226"/>
      <c r="K1306" s="226"/>
      <c r="L1306" s="231"/>
      <c r="M1306" s="232"/>
      <c r="N1306" s="233"/>
      <c r="O1306" s="233"/>
      <c r="P1306" s="233"/>
      <c r="Q1306" s="233"/>
      <c r="R1306" s="233"/>
      <c r="S1306" s="233"/>
      <c r="T1306" s="234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5" t="s">
        <v>131</v>
      </c>
      <c r="AU1306" s="235" t="s">
        <v>83</v>
      </c>
      <c r="AV1306" s="13" t="s">
        <v>83</v>
      </c>
      <c r="AW1306" s="13" t="s">
        <v>4</v>
      </c>
      <c r="AX1306" s="13" t="s">
        <v>81</v>
      </c>
      <c r="AY1306" s="235" t="s">
        <v>117</v>
      </c>
    </row>
    <row r="1307" s="2" customFormat="1" ht="33" customHeight="1">
      <c r="A1307" s="39"/>
      <c r="B1307" s="40"/>
      <c r="C1307" s="205" t="s">
        <v>2341</v>
      </c>
      <c r="D1307" s="205" t="s">
        <v>120</v>
      </c>
      <c r="E1307" s="206" t="s">
        <v>2342</v>
      </c>
      <c r="F1307" s="207" t="s">
        <v>2343</v>
      </c>
      <c r="G1307" s="208" t="s">
        <v>215</v>
      </c>
      <c r="H1307" s="209">
        <v>36.119999999999997</v>
      </c>
      <c r="I1307" s="210"/>
      <c r="J1307" s="211">
        <f>ROUND(I1307*H1307,2)</f>
        <v>0</v>
      </c>
      <c r="K1307" s="207" t="s">
        <v>124</v>
      </c>
      <c r="L1307" s="45"/>
      <c r="M1307" s="212" t="s">
        <v>19</v>
      </c>
      <c r="N1307" s="213" t="s">
        <v>44</v>
      </c>
      <c r="O1307" s="85"/>
      <c r="P1307" s="214">
        <f>O1307*H1307</f>
        <v>0</v>
      </c>
      <c r="Q1307" s="214">
        <v>0.00042999999999999999</v>
      </c>
      <c r="R1307" s="214">
        <f>Q1307*H1307</f>
        <v>0.015531599999999998</v>
      </c>
      <c r="S1307" s="214">
        <v>0</v>
      </c>
      <c r="T1307" s="215">
        <f>S1307*H1307</f>
        <v>0</v>
      </c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R1307" s="216" t="s">
        <v>125</v>
      </c>
      <c r="AT1307" s="216" t="s">
        <v>120</v>
      </c>
      <c r="AU1307" s="216" t="s">
        <v>83</v>
      </c>
      <c r="AY1307" s="18" t="s">
        <v>117</v>
      </c>
      <c r="BE1307" s="217">
        <f>IF(N1307="základní",J1307,0)</f>
        <v>0</v>
      </c>
      <c r="BF1307" s="217">
        <f>IF(N1307="snížená",J1307,0)</f>
        <v>0</v>
      </c>
      <c r="BG1307" s="217">
        <f>IF(N1307="zákl. přenesená",J1307,0)</f>
        <v>0</v>
      </c>
      <c r="BH1307" s="217">
        <f>IF(N1307="sníž. přenesená",J1307,0)</f>
        <v>0</v>
      </c>
      <c r="BI1307" s="217">
        <f>IF(N1307="nulová",J1307,0)</f>
        <v>0</v>
      </c>
      <c r="BJ1307" s="18" t="s">
        <v>81</v>
      </c>
      <c r="BK1307" s="217">
        <f>ROUND(I1307*H1307,2)</f>
        <v>0</v>
      </c>
      <c r="BL1307" s="18" t="s">
        <v>125</v>
      </c>
      <c r="BM1307" s="216" t="s">
        <v>2344</v>
      </c>
    </row>
    <row r="1308" s="2" customFormat="1">
      <c r="A1308" s="39"/>
      <c r="B1308" s="40"/>
      <c r="C1308" s="41"/>
      <c r="D1308" s="218" t="s">
        <v>127</v>
      </c>
      <c r="E1308" s="41"/>
      <c r="F1308" s="219" t="s">
        <v>2345</v>
      </c>
      <c r="G1308" s="41"/>
      <c r="H1308" s="41"/>
      <c r="I1308" s="220"/>
      <c r="J1308" s="41"/>
      <c r="K1308" s="41"/>
      <c r="L1308" s="45"/>
      <c r="M1308" s="221"/>
      <c r="N1308" s="222"/>
      <c r="O1308" s="85"/>
      <c r="P1308" s="85"/>
      <c r="Q1308" s="85"/>
      <c r="R1308" s="85"/>
      <c r="S1308" s="85"/>
      <c r="T1308" s="86"/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T1308" s="18" t="s">
        <v>127</v>
      </c>
      <c r="AU1308" s="18" t="s">
        <v>83</v>
      </c>
    </row>
    <row r="1309" s="2" customFormat="1">
      <c r="A1309" s="39"/>
      <c r="B1309" s="40"/>
      <c r="C1309" s="41"/>
      <c r="D1309" s="223" t="s">
        <v>129</v>
      </c>
      <c r="E1309" s="41"/>
      <c r="F1309" s="224" t="s">
        <v>2346</v>
      </c>
      <c r="G1309" s="41"/>
      <c r="H1309" s="41"/>
      <c r="I1309" s="220"/>
      <c r="J1309" s="41"/>
      <c r="K1309" s="41"/>
      <c r="L1309" s="45"/>
      <c r="M1309" s="221"/>
      <c r="N1309" s="222"/>
      <c r="O1309" s="85"/>
      <c r="P1309" s="85"/>
      <c r="Q1309" s="85"/>
      <c r="R1309" s="85"/>
      <c r="S1309" s="85"/>
      <c r="T1309" s="86"/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T1309" s="18" t="s">
        <v>129</v>
      </c>
      <c r="AU1309" s="18" t="s">
        <v>83</v>
      </c>
    </row>
    <row r="1310" s="13" customFormat="1">
      <c r="A1310" s="13"/>
      <c r="B1310" s="225"/>
      <c r="C1310" s="226"/>
      <c r="D1310" s="218" t="s">
        <v>131</v>
      </c>
      <c r="E1310" s="227" t="s">
        <v>19</v>
      </c>
      <c r="F1310" s="228" t="s">
        <v>2347</v>
      </c>
      <c r="G1310" s="226"/>
      <c r="H1310" s="229">
        <v>36.119999999999997</v>
      </c>
      <c r="I1310" s="230"/>
      <c r="J1310" s="226"/>
      <c r="K1310" s="226"/>
      <c r="L1310" s="231"/>
      <c r="M1310" s="232"/>
      <c r="N1310" s="233"/>
      <c r="O1310" s="233"/>
      <c r="P1310" s="233"/>
      <c r="Q1310" s="233"/>
      <c r="R1310" s="233"/>
      <c r="S1310" s="233"/>
      <c r="T1310" s="234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5" t="s">
        <v>131</v>
      </c>
      <c r="AU1310" s="235" t="s">
        <v>83</v>
      </c>
      <c r="AV1310" s="13" t="s">
        <v>83</v>
      </c>
      <c r="AW1310" s="13" t="s">
        <v>35</v>
      </c>
      <c r="AX1310" s="13" t="s">
        <v>81</v>
      </c>
      <c r="AY1310" s="235" t="s">
        <v>117</v>
      </c>
    </row>
    <row r="1311" s="2" customFormat="1" ht="24.15" customHeight="1">
      <c r="A1311" s="39"/>
      <c r="B1311" s="40"/>
      <c r="C1311" s="236" t="s">
        <v>2348</v>
      </c>
      <c r="D1311" s="236" t="s">
        <v>133</v>
      </c>
      <c r="E1311" s="237" t="s">
        <v>2349</v>
      </c>
      <c r="F1311" s="238" t="s">
        <v>2350</v>
      </c>
      <c r="G1311" s="239" t="s">
        <v>215</v>
      </c>
      <c r="H1311" s="240">
        <v>37.926000000000002</v>
      </c>
      <c r="I1311" s="241"/>
      <c r="J1311" s="242">
        <f>ROUND(I1311*H1311,2)</f>
        <v>0</v>
      </c>
      <c r="K1311" s="238" t="s">
        <v>124</v>
      </c>
      <c r="L1311" s="243"/>
      <c r="M1311" s="244" t="s">
        <v>19</v>
      </c>
      <c r="N1311" s="245" t="s">
        <v>44</v>
      </c>
      <c r="O1311" s="85"/>
      <c r="P1311" s="214">
        <f>O1311*H1311</f>
        <v>0</v>
      </c>
      <c r="Q1311" s="214">
        <v>0.00264</v>
      </c>
      <c r="R1311" s="214">
        <f>Q1311*H1311</f>
        <v>0.10012464</v>
      </c>
      <c r="S1311" s="214">
        <v>0</v>
      </c>
      <c r="T1311" s="215">
        <f>S1311*H1311</f>
        <v>0</v>
      </c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  <c r="AE1311" s="39"/>
      <c r="AR1311" s="216" t="s">
        <v>136</v>
      </c>
      <c r="AT1311" s="216" t="s">
        <v>133</v>
      </c>
      <c r="AU1311" s="216" t="s">
        <v>83</v>
      </c>
      <c r="AY1311" s="18" t="s">
        <v>117</v>
      </c>
      <c r="BE1311" s="217">
        <f>IF(N1311="základní",J1311,0)</f>
        <v>0</v>
      </c>
      <c r="BF1311" s="217">
        <f>IF(N1311="snížená",J1311,0)</f>
        <v>0</v>
      </c>
      <c r="BG1311" s="217">
        <f>IF(N1311="zákl. přenesená",J1311,0)</f>
        <v>0</v>
      </c>
      <c r="BH1311" s="217">
        <f>IF(N1311="sníž. přenesená",J1311,0)</f>
        <v>0</v>
      </c>
      <c r="BI1311" s="217">
        <f>IF(N1311="nulová",J1311,0)</f>
        <v>0</v>
      </c>
      <c r="BJ1311" s="18" t="s">
        <v>81</v>
      </c>
      <c r="BK1311" s="217">
        <f>ROUND(I1311*H1311,2)</f>
        <v>0</v>
      </c>
      <c r="BL1311" s="18" t="s">
        <v>125</v>
      </c>
      <c r="BM1311" s="216" t="s">
        <v>2351</v>
      </c>
    </row>
    <row r="1312" s="2" customFormat="1">
      <c r="A1312" s="39"/>
      <c r="B1312" s="40"/>
      <c r="C1312" s="41"/>
      <c r="D1312" s="218" t="s">
        <v>127</v>
      </c>
      <c r="E1312" s="41"/>
      <c r="F1312" s="219" t="s">
        <v>2350</v>
      </c>
      <c r="G1312" s="41"/>
      <c r="H1312" s="41"/>
      <c r="I1312" s="220"/>
      <c r="J1312" s="41"/>
      <c r="K1312" s="41"/>
      <c r="L1312" s="45"/>
      <c r="M1312" s="221"/>
      <c r="N1312" s="222"/>
      <c r="O1312" s="85"/>
      <c r="P1312" s="85"/>
      <c r="Q1312" s="85"/>
      <c r="R1312" s="85"/>
      <c r="S1312" s="85"/>
      <c r="T1312" s="86"/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T1312" s="18" t="s">
        <v>127</v>
      </c>
      <c r="AU1312" s="18" t="s">
        <v>83</v>
      </c>
    </row>
    <row r="1313" s="13" customFormat="1">
      <c r="A1313" s="13"/>
      <c r="B1313" s="225"/>
      <c r="C1313" s="226"/>
      <c r="D1313" s="218" t="s">
        <v>131</v>
      </c>
      <c r="E1313" s="226"/>
      <c r="F1313" s="228" t="s">
        <v>2352</v>
      </c>
      <c r="G1313" s="226"/>
      <c r="H1313" s="229">
        <v>37.926000000000002</v>
      </c>
      <c r="I1313" s="230"/>
      <c r="J1313" s="226"/>
      <c r="K1313" s="226"/>
      <c r="L1313" s="231"/>
      <c r="M1313" s="232"/>
      <c r="N1313" s="233"/>
      <c r="O1313" s="233"/>
      <c r="P1313" s="233"/>
      <c r="Q1313" s="233"/>
      <c r="R1313" s="233"/>
      <c r="S1313" s="233"/>
      <c r="T1313" s="234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5" t="s">
        <v>131</v>
      </c>
      <c r="AU1313" s="235" t="s">
        <v>83</v>
      </c>
      <c r="AV1313" s="13" t="s">
        <v>83</v>
      </c>
      <c r="AW1313" s="13" t="s">
        <v>4</v>
      </c>
      <c r="AX1313" s="13" t="s">
        <v>81</v>
      </c>
      <c r="AY1313" s="235" t="s">
        <v>117</v>
      </c>
    </row>
    <row r="1314" s="2" customFormat="1" ht="33" customHeight="1">
      <c r="A1314" s="39"/>
      <c r="B1314" s="40"/>
      <c r="C1314" s="205" t="s">
        <v>2353</v>
      </c>
      <c r="D1314" s="205" t="s">
        <v>120</v>
      </c>
      <c r="E1314" s="206" t="s">
        <v>2354</v>
      </c>
      <c r="F1314" s="207" t="s">
        <v>2355</v>
      </c>
      <c r="G1314" s="208" t="s">
        <v>123</v>
      </c>
      <c r="H1314" s="209">
        <v>41.740000000000002</v>
      </c>
      <c r="I1314" s="210"/>
      <c r="J1314" s="211">
        <f>ROUND(I1314*H1314,2)</f>
        <v>0</v>
      </c>
      <c r="K1314" s="207" t="s">
        <v>124</v>
      </c>
      <c r="L1314" s="45"/>
      <c r="M1314" s="212" t="s">
        <v>19</v>
      </c>
      <c r="N1314" s="213" t="s">
        <v>44</v>
      </c>
      <c r="O1314" s="85"/>
      <c r="P1314" s="214">
        <f>O1314*H1314</f>
        <v>0</v>
      </c>
      <c r="Q1314" s="214">
        <v>0.0060000000000000001</v>
      </c>
      <c r="R1314" s="214">
        <f>Q1314*H1314</f>
        <v>0.25044</v>
      </c>
      <c r="S1314" s="214">
        <v>0</v>
      </c>
      <c r="T1314" s="215">
        <f>S1314*H1314</f>
        <v>0</v>
      </c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R1314" s="216" t="s">
        <v>125</v>
      </c>
      <c r="AT1314" s="216" t="s">
        <v>120</v>
      </c>
      <c r="AU1314" s="216" t="s">
        <v>83</v>
      </c>
      <c r="AY1314" s="18" t="s">
        <v>117</v>
      </c>
      <c r="BE1314" s="217">
        <f>IF(N1314="základní",J1314,0)</f>
        <v>0</v>
      </c>
      <c r="BF1314" s="217">
        <f>IF(N1314="snížená",J1314,0)</f>
        <v>0</v>
      </c>
      <c r="BG1314" s="217">
        <f>IF(N1314="zákl. přenesená",J1314,0)</f>
        <v>0</v>
      </c>
      <c r="BH1314" s="217">
        <f>IF(N1314="sníž. přenesená",J1314,0)</f>
        <v>0</v>
      </c>
      <c r="BI1314" s="217">
        <f>IF(N1314="nulová",J1314,0)</f>
        <v>0</v>
      </c>
      <c r="BJ1314" s="18" t="s">
        <v>81</v>
      </c>
      <c r="BK1314" s="217">
        <f>ROUND(I1314*H1314,2)</f>
        <v>0</v>
      </c>
      <c r="BL1314" s="18" t="s">
        <v>125</v>
      </c>
      <c r="BM1314" s="216" t="s">
        <v>2356</v>
      </c>
    </row>
    <row r="1315" s="2" customFormat="1">
      <c r="A1315" s="39"/>
      <c r="B1315" s="40"/>
      <c r="C1315" s="41"/>
      <c r="D1315" s="218" t="s">
        <v>127</v>
      </c>
      <c r="E1315" s="41"/>
      <c r="F1315" s="219" t="s">
        <v>2357</v>
      </c>
      <c r="G1315" s="41"/>
      <c r="H1315" s="41"/>
      <c r="I1315" s="220"/>
      <c r="J1315" s="41"/>
      <c r="K1315" s="41"/>
      <c r="L1315" s="45"/>
      <c r="M1315" s="221"/>
      <c r="N1315" s="222"/>
      <c r="O1315" s="85"/>
      <c r="P1315" s="85"/>
      <c r="Q1315" s="85"/>
      <c r="R1315" s="85"/>
      <c r="S1315" s="85"/>
      <c r="T1315" s="86"/>
      <c r="U1315" s="39"/>
      <c r="V1315" s="39"/>
      <c r="W1315" s="39"/>
      <c r="X1315" s="39"/>
      <c r="Y1315" s="39"/>
      <c r="Z1315" s="39"/>
      <c r="AA1315" s="39"/>
      <c r="AB1315" s="39"/>
      <c r="AC1315" s="39"/>
      <c r="AD1315" s="39"/>
      <c r="AE1315" s="39"/>
      <c r="AT1315" s="18" t="s">
        <v>127</v>
      </c>
      <c r="AU1315" s="18" t="s">
        <v>83</v>
      </c>
    </row>
    <row r="1316" s="2" customFormat="1">
      <c r="A1316" s="39"/>
      <c r="B1316" s="40"/>
      <c r="C1316" s="41"/>
      <c r="D1316" s="223" t="s">
        <v>129</v>
      </c>
      <c r="E1316" s="41"/>
      <c r="F1316" s="224" t="s">
        <v>2358</v>
      </c>
      <c r="G1316" s="41"/>
      <c r="H1316" s="41"/>
      <c r="I1316" s="220"/>
      <c r="J1316" s="41"/>
      <c r="K1316" s="41"/>
      <c r="L1316" s="45"/>
      <c r="M1316" s="221"/>
      <c r="N1316" s="222"/>
      <c r="O1316" s="85"/>
      <c r="P1316" s="85"/>
      <c r="Q1316" s="85"/>
      <c r="R1316" s="85"/>
      <c r="S1316" s="85"/>
      <c r="T1316" s="86"/>
      <c r="U1316" s="39"/>
      <c r="V1316" s="39"/>
      <c r="W1316" s="39"/>
      <c r="X1316" s="39"/>
      <c r="Y1316" s="39"/>
      <c r="Z1316" s="39"/>
      <c r="AA1316" s="39"/>
      <c r="AB1316" s="39"/>
      <c r="AC1316" s="39"/>
      <c r="AD1316" s="39"/>
      <c r="AE1316" s="39"/>
      <c r="AT1316" s="18" t="s">
        <v>129</v>
      </c>
      <c r="AU1316" s="18" t="s">
        <v>83</v>
      </c>
    </row>
    <row r="1317" s="2" customFormat="1" ht="33" customHeight="1">
      <c r="A1317" s="39"/>
      <c r="B1317" s="40"/>
      <c r="C1317" s="236" t="s">
        <v>2359</v>
      </c>
      <c r="D1317" s="236" t="s">
        <v>133</v>
      </c>
      <c r="E1317" s="237" t="s">
        <v>2360</v>
      </c>
      <c r="F1317" s="238" t="s">
        <v>2361</v>
      </c>
      <c r="G1317" s="239" t="s">
        <v>123</v>
      </c>
      <c r="H1317" s="240">
        <v>45.914000000000001</v>
      </c>
      <c r="I1317" s="241"/>
      <c r="J1317" s="242">
        <f>ROUND(I1317*H1317,2)</f>
        <v>0</v>
      </c>
      <c r="K1317" s="238" t="s">
        <v>124</v>
      </c>
      <c r="L1317" s="243"/>
      <c r="M1317" s="244" t="s">
        <v>19</v>
      </c>
      <c r="N1317" s="245" t="s">
        <v>44</v>
      </c>
      <c r="O1317" s="85"/>
      <c r="P1317" s="214">
        <f>O1317*H1317</f>
        <v>0</v>
      </c>
      <c r="Q1317" s="214">
        <v>0.021999999999999999</v>
      </c>
      <c r="R1317" s="214">
        <f>Q1317*H1317</f>
        <v>1.010108</v>
      </c>
      <c r="S1317" s="214">
        <v>0</v>
      </c>
      <c r="T1317" s="215">
        <f>S1317*H1317</f>
        <v>0</v>
      </c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R1317" s="216" t="s">
        <v>136</v>
      </c>
      <c r="AT1317" s="216" t="s">
        <v>133</v>
      </c>
      <c r="AU1317" s="216" t="s">
        <v>83</v>
      </c>
      <c r="AY1317" s="18" t="s">
        <v>117</v>
      </c>
      <c r="BE1317" s="217">
        <f>IF(N1317="základní",J1317,0)</f>
        <v>0</v>
      </c>
      <c r="BF1317" s="217">
        <f>IF(N1317="snížená",J1317,0)</f>
        <v>0</v>
      </c>
      <c r="BG1317" s="217">
        <f>IF(N1317="zákl. přenesená",J1317,0)</f>
        <v>0</v>
      </c>
      <c r="BH1317" s="217">
        <f>IF(N1317="sníž. přenesená",J1317,0)</f>
        <v>0</v>
      </c>
      <c r="BI1317" s="217">
        <f>IF(N1317="nulová",J1317,0)</f>
        <v>0</v>
      </c>
      <c r="BJ1317" s="18" t="s">
        <v>81</v>
      </c>
      <c r="BK1317" s="217">
        <f>ROUND(I1317*H1317,2)</f>
        <v>0</v>
      </c>
      <c r="BL1317" s="18" t="s">
        <v>125</v>
      </c>
      <c r="BM1317" s="216" t="s">
        <v>2362</v>
      </c>
    </row>
    <row r="1318" s="2" customFormat="1">
      <c r="A1318" s="39"/>
      <c r="B1318" s="40"/>
      <c r="C1318" s="41"/>
      <c r="D1318" s="218" t="s">
        <v>127</v>
      </c>
      <c r="E1318" s="41"/>
      <c r="F1318" s="219" t="s">
        <v>2361</v>
      </c>
      <c r="G1318" s="41"/>
      <c r="H1318" s="41"/>
      <c r="I1318" s="220"/>
      <c r="J1318" s="41"/>
      <c r="K1318" s="41"/>
      <c r="L1318" s="45"/>
      <c r="M1318" s="221"/>
      <c r="N1318" s="222"/>
      <c r="O1318" s="85"/>
      <c r="P1318" s="85"/>
      <c r="Q1318" s="85"/>
      <c r="R1318" s="85"/>
      <c r="S1318" s="85"/>
      <c r="T1318" s="86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T1318" s="18" t="s">
        <v>127</v>
      </c>
      <c r="AU1318" s="18" t="s">
        <v>83</v>
      </c>
    </row>
    <row r="1319" s="13" customFormat="1">
      <c r="A1319" s="13"/>
      <c r="B1319" s="225"/>
      <c r="C1319" s="226"/>
      <c r="D1319" s="218" t="s">
        <v>131</v>
      </c>
      <c r="E1319" s="226"/>
      <c r="F1319" s="228" t="s">
        <v>2363</v>
      </c>
      <c r="G1319" s="226"/>
      <c r="H1319" s="229">
        <v>45.914000000000001</v>
      </c>
      <c r="I1319" s="230"/>
      <c r="J1319" s="226"/>
      <c r="K1319" s="226"/>
      <c r="L1319" s="231"/>
      <c r="M1319" s="232"/>
      <c r="N1319" s="233"/>
      <c r="O1319" s="233"/>
      <c r="P1319" s="233"/>
      <c r="Q1319" s="233"/>
      <c r="R1319" s="233"/>
      <c r="S1319" s="233"/>
      <c r="T1319" s="234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5" t="s">
        <v>131</v>
      </c>
      <c r="AU1319" s="235" t="s">
        <v>83</v>
      </c>
      <c r="AV1319" s="13" t="s">
        <v>83</v>
      </c>
      <c r="AW1319" s="13" t="s">
        <v>4</v>
      </c>
      <c r="AX1319" s="13" t="s">
        <v>81</v>
      </c>
      <c r="AY1319" s="235" t="s">
        <v>117</v>
      </c>
    </row>
    <row r="1320" s="2" customFormat="1" ht="33" customHeight="1">
      <c r="A1320" s="39"/>
      <c r="B1320" s="40"/>
      <c r="C1320" s="205" t="s">
        <v>2364</v>
      </c>
      <c r="D1320" s="205" t="s">
        <v>120</v>
      </c>
      <c r="E1320" s="206" t="s">
        <v>2365</v>
      </c>
      <c r="F1320" s="207" t="s">
        <v>2366</v>
      </c>
      <c r="G1320" s="208" t="s">
        <v>123</v>
      </c>
      <c r="H1320" s="209">
        <v>19.789999999999999</v>
      </c>
      <c r="I1320" s="210"/>
      <c r="J1320" s="211">
        <f>ROUND(I1320*H1320,2)</f>
        <v>0</v>
      </c>
      <c r="K1320" s="207" t="s">
        <v>124</v>
      </c>
      <c r="L1320" s="45"/>
      <c r="M1320" s="212" t="s">
        <v>19</v>
      </c>
      <c r="N1320" s="213" t="s">
        <v>44</v>
      </c>
      <c r="O1320" s="85"/>
      <c r="P1320" s="214">
        <f>O1320*H1320</f>
        <v>0</v>
      </c>
      <c r="Q1320" s="214">
        <v>0</v>
      </c>
      <c r="R1320" s="214">
        <f>Q1320*H1320</f>
        <v>0</v>
      </c>
      <c r="S1320" s="214">
        <v>0</v>
      </c>
      <c r="T1320" s="215">
        <f>S1320*H1320</f>
        <v>0</v>
      </c>
      <c r="U1320" s="39"/>
      <c r="V1320" s="39"/>
      <c r="W1320" s="39"/>
      <c r="X1320" s="39"/>
      <c r="Y1320" s="39"/>
      <c r="Z1320" s="39"/>
      <c r="AA1320" s="39"/>
      <c r="AB1320" s="39"/>
      <c r="AC1320" s="39"/>
      <c r="AD1320" s="39"/>
      <c r="AE1320" s="39"/>
      <c r="AR1320" s="216" t="s">
        <v>125</v>
      </c>
      <c r="AT1320" s="216" t="s">
        <v>120</v>
      </c>
      <c r="AU1320" s="216" t="s">
        <v>83</v>
      </c>
      <c r="AY1320" s="18" t="s">
        <v>117</v>
      </c>
      <c r="BE1320" s="217">
        <f>IF(N1320="základní",J1320,0)</f>
        <v>0</v>
      </c>
      <c r="BF1320" s="217">
        <f>IF(N1320="snížená",J1320,0)</f>
        <v>0</v>
      </c>
      <c r="BG1320" s="217">
        <f>IF(N1320="zákl. přenesená",J1320,0)</f>
        <v>0</v>
      </c>
      <c r="BH1320" s="217">
        <f>IF(N1320="sníž. přenesená",J1320,0)</f>
        <v>0</v>
      </c>
      <c r="BI1320" s="217">
        <f>IF(N1320="nulová",J1320,0)</f>
        <v>0</v>
      </c>
      <c r="BJ1320" s="18" t="s">
        <v>81</v>
      </c>
      <c r="BK1320" s="217">
        <f>ROUND(I1320*H1320,2)</f>
        <v>0</v>
      </c>
      <c r="BL1320" s="18" t="s">
        <v>125</v>
      </c>
      <c r="BM1320" s="216" t="s">
        <v>2367</v>
      </c>
    </row>
    <row r="1321" s="2" customFormat="1">
      <c r="A1321" s="39"/>
      <c r="B1321" s="40"/>
      <c r="C1321" s="41"/>
      <c r="D1321" s="218" t="s">
        <v>127</v>
      </c>
      <c r="E1321" s="41"/>
      <c r="F1321" s="219" t="s">
        <v>2368</v>
      </c>
      <c r="G1321" s="41"/>
      <c r="H1321" s="41"/>
      <c r="I1321" s="220"/>
      <c r="J1321" s="41"/>
      <c r="K1321" s="41"/>
      <c r="L1321" s="45"/>
      <c r="M1321" s="221"/>
      <c r="N1321" s="222"/>
      <c r="O1321" s="85"/>
      <c r="P1321" s="85"/>
      <c r="Q1321" s="85"/>
      <c r="R1321" s="85"/>
      <c r="S1321" s="85"/>
      <c r="T1321" s="86"/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  <c r="AE1321" s="39"/>
      <c r="AT1321" s="18" t="s">
        <v>127</v>
      </c>
      <c r="AU1321" s="18" t="s">
        <v>83</v>
      </c>
    </row>
    <row r="1322" s="2" customFormat="1">
      <c r="A1322" s="39"/>
      <c r="B1322" s="40"/>
      <c r="C1322" s="41"/>
      <c r="D1322" s="223" t="s">
        <v>129</v>
      </c>
      <c r="E1322" s="41"/>
      <c r="F1322" s="224" t="s">
        <v>2369</v>
      </c>
      <c r="G1322" s="41"/>
      <c r="H1322" s="41"/>
      <c r="I1322" s="220"/>
      <c r="J1322" s="41"/>
      <c r="K1322" s="41"/>
      <c r="L1322" s="45"/>
      <c r="M1322" s="221"/>
      <c r="N1322" s="222"/>
      <c r="O1322" s="85"/>
      <c r="P1322" s="85"/>
      <c r="Q1322" s="85"/>
      <c r="R1322" s="85"/>
      <c r="S1322" s="85"/>
      <c r="T1322" s="86"/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T1322" s="18" t="s">
        <v>129</v>
      </c>
      <c r="AU1322" s="18" t="s">
        <v>83</v>
      </c>
    </row>
    <row r="1323" s="13" customFormat="1">
      <c r="A1323" s="13"/>
      <c r="B1323" s="225"/>
      <c r="C1323" s="226"/>
      <c r="D1323" s="218" t="s">
        <v>131</v>
      </c>
      <c r="E1323" s="227" t="s">
        <v>19</v>
      </c>
      <c r="F1323" s="228" t="s">
        <v>2370</v>
      </c>
      <c r="G1323" s="226"/>
      <c r="H1323" s="229">
        <v>19.789999999999999</v>
      </c>
      <c r="I1323" s="230"/>
      <c r="J1323" s="226"/>
      <c r="K1323" s="226"/>
      <c r="L1323" s="231"/>
      <c r="M1323" s="232"/>
      <c r="N1323" s="233"/>
      <c r="O1323" s="233"/>
      <c r="P1323" s="233"/>
      <c r="Q1323" s="233"/>
      <c r="R1323" s="233"/>
      <c r="S1323" s="233"/>
      <c r="T1323" s="234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5" t="s">
        <v>131</v>
      </c>
      <c r="AU1323" s="235" t="s">
        <v>83</v>
      </c>
      <c r="AV1323" s="13" t="s">
        <v>83</v>
      </c>
      <c r="AW1323" s="13" t="s">
        <v>35</v>
      </c>
      <c r="AX1323" s="13" t="s">
        <v>81</v>
      </c>
      <c r="AY1323" s="235" t="s">
        <v>117</v>
      </c>
    </row>
    <row r="1324" s="2" customFormat="1" ht="33" customHeight="1">
      <c r="A1324" s="39"/>
      <c r="B1324" s="40"/>
      <c r="C1324" s="205" t="s">
        <v>2371</v>
      </c>
      <c r="D1324" s="205" t="s">
        <v>120</v>
      </c>
      <c r="E1324" s="206" t="s">
        <v>2372</v>
      </c>
      <c r="F1324" s="207" t="s">
        <v>2373</v>
      </c>
      <c r="G1324" s="208" t="s">
        <v>123</v>
      </c>
      <c r="H1324" s="209">
        <v>19.789999999999999</v>
      </c>
      <c r="I1324" s="210"/>
      <c r="J1324" s="211">
        <f>ROUND(I1324*H1324,2)</f>
        <v>0</v>
      </c>
      <c r="K1324" s="207" t="s">
        <v>124</v>
      </c>
      <c r="L1324" s="45"/>
      <c r="M1324" s="212" t="s">
        <v>19</v>
      </c>
      <c r="N1324" s="213" t="s">
        <v>44</v>
      </c>
      <c r="O1324" s="85"/>
      <c r="P1324" s="214">
        <f>O1324*H1324</f>
        <v>0</v>
      </c>
      <c r="Q1324" s="214">
        <v>0</v>
      </c>
      <c r="R1324" s="214">
        <f>Q1324*H1324</f>
        <v>0</v>
      </c>
      <c r="S1324" s="214">
        <v>0</v>
      </c>
      <c r="T1324" s="215">
        <f>S1324*H1324</f>
        <v>0</v>
      </c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R1324" s="216" t="s">
        <v>125</v>
      </c>
      <c r="AT1324" s="216" t="s">
        <v>120</v>
      </c>
      <c r="AU1324" s="216" t="s">
        <v>83</v>
      </c>
      <c r="AY1324" s="18" t="s">
        <v>117</v>
      </c>
      <c r="BE1324" s="217">
        <f>IF(N1324="základní",J1324,0)</f>
        <v>0</v>
      </c>
      <c r="BF1324" s="217">
        <f>IF(N1324="snížená",J1324,0)</f>
        <v>0</v>
      </c>
      <c r="BG1324" s="217">
        <f>IF(N1324="zákl. přenesená",J1324,0)</f>
        <v>0</v>
      </c>
      <c r="BH1324" s="217">
        <f>IF(N1324="sníž. přenesená",J1324,0)</f>
        <v>0</v>
      </c>
      <c r="BI1324" s="217">
        <f>IF(N1324="nulová",J1324,0)</f>
        <v>0</v>
      </c>
      <c r="BJ1324" s="18" t="s">
        <v>81</v>
      </c>
      <c r="BK1324" s="217">
        <f>ROUND(I1324*H1324,2)</f>
        <v>0</v>
      </c>
      <c r="BL1324" s="18" t="s">
        <v>125</v>
      </c>
      <c r="BM1324" s="216" t="s">
        <v>2374</v>
      </c>
    </row>
    <row r="1325" s="2" customFormat="1">
      <c r="A1325" s="39"/>
      <c r="B1325" s="40"/>
      <c r="C1325" s="41"/>
      <c r="D1325" s="218" t="s">
        <v>127</v>
      </c>
      <c r="E1325" s="41"/>
      <c r="F1325" s="219" t="s">
        <v>2375</v>
      </c>
      <c r="G1325" s="41"/>
      <c r="H1325" s="41"/>
      <c r="I1325" s="220"/>
      <c r="J1325" s="41"/>
      <c r="K1325" s="41"/>
      <c r="L1325" s="45"/>
      <c r="M1325" s="221"/>
      <c r="N1325" s="222"/>
      <c r="O1325" s="85"/>
      <c r="P1325" s="85"/>
      <c r="Q1325" s="85"/>
      <c r="R1325" s="85"/>
      <c r="S1325" s="85"/>
      <c r="T1325" s="86"/>
      <c r="U1325" s="39"/>
      <c r="V1325" s="39"/>
      <c r="W1325" s="39"/>
      <c r="X1325" s="39"/>
      <c r="Y1325" s="39"/>
      <c r="Z1325" s="39"/>
      <c r="AA1325" s="39"/>
      <c r="AB1325" s="39"/>
      <c r="AC1325" s="39"/>
      <c r="AD1325" s="39"/>
      <c r="AE1325" s="39"/>
      <c r="AT1325" s="18" t="s">
        <v>127</v>
      </c>
      <c r="AU1325" s="18" t="s">
        <v>83</v>
      </c>
    </row>
    <row r="1326" s="2" customFormat="1">
      <c r="A1326" s="39"/>
      <c r="B1326" s="40"/>
      <c r="C1326" s="41"/>
      <c r="D1326" s="223" t="s">
        <v>129</v>
      </c>
      <c r="E1326" s="41"/>
      <c r="F1326" s="224" t="s">
        <v>2376</v>
      </c>
      <c r="G1326" s="41"/>
      <c r="H1326" s="41"/>
      <c r="I1326" s="220"/>
      <c r="J1326" s="41"/>
      <c r="K1326" s="41"/>
      <c r="L1326" s="45"/>
      <c r="M1326" s="221"/>
      <c r="N1326" s="222"/>
      <c r="O1326" s="85"/>
      <c r="P1326" s="85"/>
      <c r="Q1326" s="85"/>
      <c r="R1326" s="85"/>
      <c r="S1326" s="85"/>
      <c r="T1326" s="86"/>
      <c r="U1326" s="39"/>
      <c r="V1326" s="39"/>
      <c r="W1326" s="39"/>
      <c r="X1326" s="39"/>
      <c r="Y1326" s="39"/>
      <c r="Z1326" s="39"/>
      <c r="AA1326" s="39"/>
      <c r="AB1326" s="39"/>
      <c r="AC1326" s="39"/>
      <c r="AD1326" s="39"/>
      <c r="AE1326" s="39"/>
      <c r="AT1326" s="18" t="s">
        <v>129</v>
      </c>
      <c r="AU1326" s="18" t="s">
        <v>83</v>
      </c>
    </row>
    <row r="1327" s="2" customFormat="1" ht="24.15" customHeight="1">
      <c r="A1327" s="39"/>
      <c r="B1327" s="40"/>
      <c r="C1327" s="205" t="s">
        <v>2377</v>
      </c>
      <c r="D1327" s="205" t="s">
        <v>120</v>
      </c>
      <c r="E1327" s="206" t="s">
        <v>2378</v>
      </c>
      <c r="F1327" s="207" t="s">
        <v>2379</v>
      </c>
      <c r="G1327" s="208" t="s">
        <v>123</v>
      </c>
      <c r="H1327" s="209">
        <v>41.740000000000002</v>
      </c>
      <c r="I1327" s="210"/>
      <c r="J1327" s="211">
        <f>ROUND(I1327*H1327,2)</f>
        <v>0</v>
      </c>
      <c r="K1327" s="207" t="s">
        <v>124</v>
      </c>
      <c r="L1327" s="45"/>
      <c r="M1327" s="212" t="s">
        <v>19</v>
      </c>
      <c r="N1327" s="213" t="s">
        <v>44</v>
      </c>
      <c r="O1327" s="85"/>
      <c r="P1327" s="214">
        <f>O1327*H1327</f>
        <v>0</v>
      </c>
      <c r="Q1327" s="214">
        <v>0.0015</v>
      </c>
      <c r="R1327" s="214">
        <f>Q1327*H1327</f>
        <v>0.062609999999999999</v>
      </c>
      <c r="S1327" s="214">
        <v>0</v>
      </c>
      <c r="T1327" s="215">
        <f>S1327*H1327</f>
        <v>0</v>
      </c>
      <c r="U1327" s="39"/>
      <c r="V1327" s="39"/>
      <c r="W1327" s="39"/>
      <c r="X1327" s="39"/>
      <c r="Y1327" s="39"/>
      <c r="Z1327" s="39"/>
      <c r="AA1327" s="39"/>
      <c r="AB1327" s="39"/>
      <c r="AC1327" s="39"/>
      <c r="AD1327" s="39"/>
      <c r="AE1327" s="39"/>
      <c r="AR1327" s="216" t="s">
        <v>125</v>
      </c>
      <c r="AT1327" s="216" t="s">
        <v>120</v>
      </c>
      <c r="AU1327" s="216" t="s">
        <v>83</v>
      </c>
      <c r="AY1327" s="18" t="s">
        <v>117</v>
      </c>
      <c r="BE1327" s="217">
        <f>IF(N1327="základní",J1327,0)</f>
        <v>0</v>
      </c>
      <c r="BF1327" s="217">
        <f>IF(N1327="snížená",J1327,0)</f>
        <v>0</v>
      </c>
      <c r="BG1327" s="217">
        <f>IF(N1327="zákl. přenesená",J1327,0)</f>
        <v>0</v>
      </c>
      <c r="BH1327" s="217">
        <f>IF(N1327="sníž. přenesená",J1327,0)</f>
        <v>0</v>
      </c>
      <c r="BI1327" s="217">
        <f>IF(N1327="nulová",J1327,0)</f>
        <v>0</v>
      </c>
      <c r="BJ1327" s="18" t="s">
        <v>81</v>
      </c>
      <c r="BK1327" s="217">
        <f>ROUND(I1327*H1327,2)</f>
        <v>0</v>
      </c>
      <c r="BL1327" s="18" t="s">
        <v>125</v>
      </c>
      <c r="BM1327" s="216" t="s">
        <v>2380</v>
      </c>
    </row>
    <row r="1328" s="2" customFormat="1">
      <c r="A1328" s="39"/>
      <c r="B1328" s="40"/>
      <c r="C1328" s="41"/>
      <c r="D1328" s="218" t="s">
        <v>127</v>
      </c>
      <c r="E1328" s="41"/>
      <c r="F1328" s="219" t="s">
        <v>2381</v>
      </c>
      <c r="G1328" s="41"/>
      <c r="H1328" s="41"/>
      <c r="I1328" s="220"/>
      <c r="J1328" s="41"/>
      <c r="K1328" s="41"/>
      <c r="L1328" s="45"/>
      <c r="M1328" s="221"/>
      <c r="N1328" s="222"/>
      <c r="O1328" s="85"/>
      <c r="P1328" s="85"/>
      <c r="Q1328" s="85"/>
      <c r="R1328" s="85"/>
      <c r="S1328" s="85"/>
      <c r="T1328" s="86"/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T1328" s="18" t="s">
        <v>127</v>
      </c>
      <c r="AU1328" s="18" t="s">
        <v>83</v>
      </c>
    </row>
    <row r="1329" s="2" customFormat="1">
      <c r="A1329" s="39"/>
      <c r="B1329" s="40"/>
      <c r="C1329" s="41"/>
      <c r="D1329" s="223" t="s">
        <v>129</v>
      </c>
      <c r="E1329" s="41"/>
      <c r="F1329" s="224" t="s">
        <v>2382</v>
      </c>
      <c r="G1329" s="41"/>
      <c r="H1329" s="41"/>
      <c r="I1329" s="220"/>
      <c r="J1329" s="41"/>
      <c r="K1329" s="41"/>
      <c r="L1329" s="45"/>
      <c r="M1329" s="221"/>
      <c r="N1329" s="222"/>
      <c r="O1329" s="85"/>
      <c r="P1329" s="85"/>
      <c r="Q1329" s="85"/>
      <c r="R1329" s="85"/>
      <c r="S1329" s="85"/>
      <c r="T1329" s="86"/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T1329" s="18" t="s">
        <v>129</v>
      </c>
      <c r="AU1329" s="18" t="s">
        <v>83</v>
      </c>
    </row>
    <row r="1330" s="2" customFormat="1" ht="16.5" customHeight="1">
      <c r="A1330" s="39"/>
      <c r="B1330" s="40"/>
      <c r="C1330" s="205" t="s">
        <v>2383</v>
      </c>
      <c r="D1330" s="205" t="s">
        <v>120</v>
      </c>
      <c r="E1330" s="206" t="s">
        <v>2384</v>
      </c>
      <c r="F1330" s="207" t="s">
        <v>2385</v>
      </c>
      <c r="G1330" s="208" t="s">
        <v>215</v>
      </c>
      <c r="H1330" s="209">
        <v>28.199999999999999</v>
      </c>
      <c r="I1330" s="210"/>
      <c r="J1330" s="211">
        <f>ROUND(I1330*H1330,2)</f>
        <v>0</v>
      </c>
      <c r="K1330" s="207" t="s">
        <v>124</v>
      </c>
      <c r="L1330" s="45"/>
      <c r="M1330" s="212" t="s">
        <v>19</v>
      </c>
      <c r="N1330" s="213" t="s">
        <v>44</v>
      </c>
      <c r="O1330" s="85"/>
      <c r="P1330" s="214">
        <f>O1330*H1330</f>
        <v>0</v>
      </c>
      <c r="Q1330" s="214">
        <v>3.0000000000000001E-05</v>
      </c>
      <c r="R1330" s="214">
        <f>Q1330*H1330</f>
        <v>0.00084599999999999996</v>
      </c>
      <c r="S1330" s="214">
        <v>0</v>
      </c>
      <c r="T1330" s="215">
        <f>S1330*H1330</f>
        <v>0</v>
      </c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R1330" s="216" t="s">
        <v>125</v>
      </c>
      <c r="AT1330" s="216" t="s">
        <v>120</v>
      </c>
      <c r="AU1330" s="216" t="s">
        <v>83</v>
      </c>
      <c r="AY1330" s="18" t="s">
        <v>117</v>
      </c>
      <c r="BE1330" s="217">
        <f>IF(N1330="základní",J1330,0)</f>
        <v>0</v>
      </c>
      <c r="BF1330" s="217">
        <f>IF(N1330="snížená",J1330,0)</f>
        <v>0</v>
      </c>
      <c r="BG1330" s="217">
        <f>IF(N1330="zákl. přenesená",J1330,0)</f>
        <v>0</v>
      </c>
      <c r="BH1330" s="217">
        <f>IF(N1330="sníž. přenesená",J1330,0)</f>
        <v>0</v>
      </c>
      <c r="BI1330" s="217">
        <f>IF(N1330="nulová",J1330,0)</f>
        <v>0</v>
      </c>
      <c r="BJ1330" s="18" t="s">
        <v>81</v>
      </c>
      <c r="BK1330" s="217">
        <f>ROUND(I1330*H1330,2)</f>
        <v>0</v>
      </c>
      <c r="BL1330" s="18" t="s">
        <v>125</v>
      </c>
      <c r="BM1330" s="216" t="s">
        <v>2386</v>
      </c>
    </row>
    <row r="1331" s="2" customFormat="1">
      <c r="A1331" s="39"/>
      <c r="B1331" s="40"/>
      <c r="C1331" s="41"/>
      <c r="D1331" s="218" t="s">
        <v>127</v>
      </c>
      <c r="E1331" s="41"/>
      <c r="F1331" s="219" t="s">
        <v>2387</v>
      </c>
      <c r="G1331" s="41"/>
      <c r="H1331" s="41"/>
      <c r="I1331" s="220"/>
      <c r="J1331" s="41"/>
      <c r="K1331" s="41"/>
      <c r="L1331" s="45"/>
      <c r="M1331" s="221"/>
      <c r="N1331" s="222"/>
      <c r="O1331" s="85"/>
      <c r="P1331" s="85"/>
      <c r="Q1331" s="85"/>
      <c r="R1331" s="85"/>
      <c r="S1331" s="85"/>
      <c r="T1331" s="86"/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T1331" s="18" t="s">
        <v>127</v>
      </c>
      <c r="AU1331" s="18" t="s">
        <v>83</v>
      </c>
    </row>
    <row r="1332" s="2" customFormat="1">
      <c r="A1332" s="39"/>
      <c r="B1332" s="40"/>
      <c r="C1332" s="41"/>
      <c r="D1332" s="223" t="s">
        <v>129</v>
      </c>
      <c r="E1332" s="41"/>
      <c r="F1332" s="224" t="s">
        <v>2388</v>
      </c>
      <c r="G1332" s="41"/>
      <c r="H1332" s="41"/>
      <c r="I1332" s="220"/>
      <c r="J1332" s="41"/>
      <c r="K1332" s="41"/>
      <c r="L1332" s="45"/>
      <c r="M1332" s="221"/>
      <c r="N1332" s="222"/>
      <c r="O1332" s="85"/>
      <c r="P1332" s="85"/>
      <c r="Q1332" s="85"/>
      <c r="R1332" s="85"/>
      <c r="S1332" s="85"/>
      <c r="T1332" s="86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T1332" s="18" t="s">
        <v>129</v>
      </c>
      <c r="AU1332" s="18" t="s">
        <v>83</v>
      </c>
    </row>
    <row r="1333" s="2" customFormat="1" ht="24.15" customHeight="1">
      <c r="A1333" s="39"/>
      <c r="B1333" s="40"/>
      <c r="C1333" s="205" t="s">
        <v>2389</v>
      </c>
      <c r="D1333" s="205" t="s">
        <v>120</v>
      </c>
      <c r="E1333" s="206" t="s">
        <v>2390</v>
      </c>
      <c r="F1333" s="207" t="s">
        <v>2391</v>
      </c>
      <c r="G1333" s="208" t="s">
        <v>156</v>
      </c>
      <c r="H1333" s="209">
        <v>1.645</v>
      </c>
      <c r="I1333" s="210"/>
      <c r="J1333" s="211">
        <f>ROUND(I1333*H1333,2)</f>
        <v>0</v>
      </c>
      <c r="K1333" s="207" t="s">
        <v>124</v>
      </c>
      <c r="L1333" s="45"/>
      <c r="M1333" s="212" t="s">
        <v>19</v>
      </c>
      <c r="N1333" s="213" t="s">
        <v>44</v>
      </c>
      <c r="O1333" s="85"/>
      <c r="P1333" s="214">
        <f>O1333*H1333</f>
        <v>0</v>
      </c>
      <c r="Q1333" s="214">
        <v>0</v>
      </c>
      <c r="R1333" s="214">
        <f>Q1333*H1333</f>
        <v>0</v>
      </c>
      <c r="S1333" s="214">
        <v>0</v>
      </c>
      <c r="T1333" s="215">
        <f>S1333*H1333</f>
        <v>0</v>
      </c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R1333" s="216" t="s">
        <v>125</v>
      </c>
      <c r="AT1333" s="216" t="s">
        <v>120</v>
      </c>
      <c r="AU1333" s="216" t="s">
        <v>83</v>
      </c>
      <c r="AY1333" s="18" t="s">
        <v>117</v>
      </c>
      <c r="BE1333" s="217">
        <f>IF(N1333="základní",J1333,0)</f>
        <v>0</v>
      </c>
      <c r="BF1333" s="217">
        <f>IF(N1333="snížená",J1333,0)</f>
        <v>0</v>
      </c>
      <c r="BG1333" s="217">
        <f>IF(N1333="zákl. přenesená",J1333,0)</f>
        <v>0</v>
      </c>
      <c r="BH1333" s="217">
        <f>IF(N1333="sníž. přenesená",J1333,0)</f>
        <v>0</v>
      </c>
      <c r="BI1333" s="217">
        <f>IF(N1333="nulová",J1333,0)</f>
        <v>0</v>
      </c>
      <c r="BJ1333" s="18" t="s">
        <v>81</v>
      </c>
      <c r="BK1333" s="217">
        <f>ROUND(I1333*H1333,2)</f>
        <v>0</v>
      </c>
      <c r="BL1333" s="18" t="s">
        <v>125</v>
      </c>
      <c r="BM1333" s="216" t="s">
        <v>2392</v>
      </c>
    </row>
    <row r="1334" s="2" customFormat="1">
      <c r="A1334" s="39"/>
      <c r="B1334" s="40"/>
      <c r="C1334" s="41"/>
      <c r="D1334" s="218" t="s">
        <v>127</v>
      </c>
      <c r="E1334" s="41"/>
      <c r="F1334" s="219" t="s">
        <v>2393</v>
      </c>
      <c r="G1334" s="41"/>
      <c r="H1334" s="41"/>
      <c r="I1334" s="220"/>
      <c r="J1334" s="41"/>
      <c r="K1334" s="41"/>
      <c r="L1334" s="45"/>
      <c r="M1334" s="221"/>
      <c r="N1334" s="222"/>
      <c r="O1334" s="85"/>
      <c r="P1334" s="85"/>
      <c r="Q1334" s="85"/>
      <c r="R1334" s="85"/>
      <c r="S1334" s="85"/>
      <c r="T1334" s="86"/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T1334" s="18" t="s">
        <v>127</v>
      </c>
      <c r="AU1334" s="18" t="s">
        <v>83</v>
      </c>
    </row>
    <row r="1335" s="2" customFormat="1">
      <c r="A1335" s="39"/>
      <c r="B1335" s="40"/>
      <c r="C1335" s="41"/>
      <c r="D1335" s="223" t="s">
        <v>129</v>
      </c>
      <c r="E1335" s="41"/>
      <c r="F1335" s="224" t="s">
        <v>2394</v>
      </c>
      <c r="G1335" s="41"/>
      <c r="H1335" s="41"/>
      <c r="I1335" s="220"/>
      <c r="J1335" s="41"/>
      <c r="K1335" s="41"/>
      <c r="L1335" s="45"/>
      <c r="M1335" s="221"/>
      <c r="N1335" s="222"/>
      <c r="O1335" s="85"/>
      <c r="P1335" s="85"/>
      <c r="Q1335" s="85"/>
      <c r="R1335" s="85"/>
      <c r="S1335" s="85"/>
      <c r="T1335" s="86"/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T1335" s="18" t="s">
        <v>129</v>
      </c>
      <c r="AU1335" s="18" t="s">
        <v>83</v>
      </c>
    </row>
    <row r="1336" s="12" customFormat="1" ht="22.8" customHeight="1">
      <c r="A1336" s="12"/>
      <c r="B1336" s="189"/>
      <c r="C1336" s="190"/>
      <c r="D1336" s="191" t="s">
        <v>72</v>
      </c>
      <c r="E1336" s="203" t="s">
        <v>2395</v>
      </c>
      <c r="F1336" s="203" t="s">
        <v>2396</v>
      </c>
      <c r="G1336" s="190"/>
      <c r="H1336" s="190"/>
      <c r="I1336" s="193"/>
      <c r="J1336" s="204">
        <f>BK1336</f>
        <v>0</v>
      </c>
      <c r="K1336" s="190"/>
      <c r="L1336" s="195"/>
      <c r="M1336" s="196"/>
      <c r="N1336" s="197"/>
      <c r="O1336" s="197"/>
      <c r="P1336" s="198">
        <f>SUM(P1337:P1371)</f>
        <v>0</v>
      </c>
      <c r="Q1336" s="197"/>
      <c r="R1336" s="198">
        <f>SUM(R1337:R1371)</f>
        <v>1.6070188000000001</v>
      </c>
      <c r="S1336" s="197"/>
      <c r="T1336" s="199">
        <f>SUM(T1337:T1371)</f>
        <v>0</v>
      </c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R1336" s="200" t="s">
        <v>83</v>
      </c>
      <c r="AT1336" s="201" t="s">
        <v>72</v>
      </c>
      <c r="AU1336" s="201" t="s">
        <v>81</v>
      </c>
      <c r="AY1336" s="200" t="s">
        <v>117</v>
      </c>
      <c r="BK1336" s="202">
        <f>SUM(BK1337:BK1371)</f>
        <v>0</v>
      </c>
    </row>
    <row r="1337" s="2" customFormat="1" ht="21.75" customHeight="1">
      <c r="A1337" s="39"/>
      <c r="B1337" s="40"/>
      <c r="C1337" s="205" t="s">
        <v>2397</v>
      </c>
      <c r="D1337" s="205" t="s">
        <v>120</v>
      </c>
      <c r="E1337" s="206" t="s">
        <v>2398</v>
      </c>
      <c r="F1337" s="207" t="s">
        <v>2399</v>
      </c>
      <c r="G1337" s="208" t="s">
        <v>123</v>
      </c>
      <c r="H1337" s="209">
        <v>200.47999999999999</v>
      </c>
      <c r="I1337" s="210"/>
      <c r="J1337" s="211">
        <f>ROUND(I1337*H1337,2)</f>
        <v>0</v>
      </c>
      <c r="K1337" s="207" t="s">
        <v>124</v>
      </c>
      <c r="L1337" s="45"/>
      <c r="M1337" s="212" t="s">
        <v>19</v>
      </c>
      <c r="N1337" s="213" t="s">
        <v>44</v>
      </c>
      <c r="O1337" s="85"/>
      <c r="P1337" s="214">
        <f>O1337*H1337</f>
        <v>0</v>
      </c>
      <c r="Q1337" s="214">
        <v>0</v>
      </c>
      <c r="R1337" s="214">
        <f>Q1337*H1337</f>
        <v>0</v>
      </c>
      <c r="S1337" s="214">
        <v>0</v>
      </c>
      <c r="T1337" s="215">
        <f>S1337*H1337</f>
        <v>0</v>
      </c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R1337" s="216" t="s">
        <v>125</v>
      </c>
      <c r="AT1337" s="216" t="s">
        <v>120</v>
      </c>
      <c r="AU1337" s="216" t="s">
        <v>83</v>
      </c>
      <c r="AY1337" s="18" t="s">
        <v>117</v>
      </c>
      <c r="BE1337" s="217">
        <f>IF(N1337="základní",J1337,0)</f>
        <v>0</v>
      </c>
      <c r="BF1337" s="217">
        <f>IF(N1337="snížená",J1337,0)</f>
        <v>0</v>
      </c>
      <c r="BG1337" s="217">
        <f>IF(N1337="zákl. přenesená",J1337,0)</f>
        <v>0</v>
      </c>
      <c r="BH1337" s="217">
        <f>IF(N1337="sníž. přenesená",J1337,0)</f>
        <v>0</v>
      </c>
      <c r="BI1337" s="217">
        <f>IF(N1337="nulová",J1337,0)</f>
        <v>0</v>
      </c>
      <c r="BJ1337" s="18" t="s">
        <v>81</v>
      </c>
      <c r="BK1337" s="217">
        <f>ROUND(I1337*H1337,2)</f>
        <v>0</v>
      </c>
      <c r="BL1337" s="18" t="s">
        <v>125</v>
      </c>
      <c r="BM1337" s="216" t="s">
        <v>2400</v>
      </c>
    </row>
    <row r="1338" s="2" customFormat="1">
      <c r="A1338" s="39"/>
      <c r="B1338" s="40"/>
      <c r="C1338" s="41"/>
      <c r="D1338" s="218" t="s">
        <v>127</v>
      </c>
      <c r="E1338" s="41"/>
      <c r="F1338" s="219" t="s">
        <v>2401</v>
      </c>
      <c r="G1338" s="41"/>
      <c r="H1338" s="41"/>
      <c r="I1338" s="220"/>
      <c r="J1338" s="41"/>
      <c r="K1338" s="41"/>
      <c r="L1338" s="45"/>
      <c r="M1338" s="221"/>
      <c r="N1338" s="222"/>
      <c r="O1338" s="85"/>
      <c r="P1338" s="85"/>
      <c r="Q1338" s="85"/>
      <c r="R1338" s="85"/>
      <c r="S1338" s="85"/>
      <c r="T1338" s="86"/>
      <c r="U1338" s="39"/>
      <c r="V1338" s="39"/>
      <c r="W1338" s="39"/>
      <c r="X1338" s="39"/>
      <c r="Y1338" s="39"/>
      <c r="Z1338" s="39"/>
      <c r="AA1338" s="39"/>
      <c r="AB1338" s="39"/>
      <c r="AC1338" s="39"/>
      <c r="AD1338" s="39"/>
      <c r="AE1338" s="39"/>
      <c r="AT1338" s="18" t="s">
        <v>127</v>
      </c>
      <c r="AU1338" s="18" t="s">
        <v>83</v>
      </c>
    </row>
    <row r="1339" s="2" customFormat="1">
      <c r="A1339" s="39"/>
      <c r="B1339" s="40"/>
      <c r="C1339" s="41"/>
      <c r="D1339" s="223" t="s">
        <v>129</v>
      </c>
      <c r="E1339" s="41"/>
      <c r="F1339" s="224" t="s">
        <v>2402</v>
      </c>
      <c r="G1339" s="41"/>
      <c r="H1339" s="41"/>
      <c r="I1339" s="220"/>
      <c r="J1339" s="41"/>
      <c r="K1339" s="41"/>
      <c r="L1339" s="45"/>
      <c r="M1339" s="221"/>
      <c r="N1339" s="222"/>
      <c r="O1339" s="85"/>
      <c r="P1339" s="85"/>
      <c r="Q1339" s="85"/>
      <c r="R1339" s="85"/>
      <c r="S1339" s="85"/>
      <c r="T1339" s="86"/>
      <c r="U1339" s="39"/>
      <c r="V1339" s="39"/>
      <c r="W1339" s="39"/>
      <c r="X1339" s="39"/>
      <c r="Y1339" s="39"/>
      <c r="Z1339" s="39"/>
      <c r="AA1339" s="39"/>
      <c r="AB1339" s="39"/>
      <c r="AC1339" s="39"/>
      <c r="AD1339" s="39"/>
      <c r="AE1339" s="39"/>
      <c r="AT1339" s="18" t="s">
        <v>129</v>
      </c>
      <c r="AU1339" s="18" t="s">
        <v>83</v>
      </c>
    </row>
    <row r="1340" s="2" customFormat="1" ht="16.5" customHeight="1">
      <c r="A1340" s="39"/>
      <c r="B1340" s="40"/>
      <c r="C1340" s="205" t="s">
        <v>2403</v>
      </c>
      <c r="D1340" s="205" t="s">
        <v>120</v>
      </c>
      <c r="E1340" s="206" t="s">
        <v>2404</v>
      </c>
      <c r="F1340" s="207" t="s">
        <v>2405</v>
      </c>
      <c r="G1340" s="208" t="s">
        <v>123</v>
      </c>
      <c r="H1340" s="209">
        <v>200.47999999999999</v>
      </c>
      <c r="I1340" s="210"/>
      <c r="J1340" s="211">
        <f>ROUND(I1340*H1340,2)</f>
        <v>0</v>
      </c>
      <c r="K1340" s="207" t="s">
        <v>124</v>
      </c>
      <c r="L1340" s="45"/>
      <c r="M1340" s="212" t="s">
        <v>19</v>
      </c>
      <c r="N1340" s="213" t="s">
        <v>44</v>
      </c>
      <c r="O1340" s="85"/>
      <c r="P1340" s="214">
        <f>O1340*H1340</f>
        <v>0</v>
      </c>
      <c r="Q1340" s="214">
        <v>0</v>
      </c>
      <c r="R1340" s="214">
        <f>Q1340*H1340</f>
        <v>0</v>
      </c>
      <c r="S1340" s="214">
        <v>0</v>
      </c>
      <c r="T1340" s="215">
        <f>S1340*H1340</f>
        <v>0</v>
      </c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R1340" s="216" t="s">
        <v>125</v>
      </c>
      <c r="AT1340" s="216" t="s">
        <v>120</v>
      </c>
      <c r="AU1340" s="216" t="s">
        <v>83</v>
      </c>
      <c r="AY1340" s="18" t="s">
        <v>117</v>
      </c>
      <c r="BE1340" s="217">
        <f>IF(N1340="základní",J1340,0)</f>
        <v>0</v>
      </c>
      <c r="BF1340" s="217">
        <f>IF(N1340="snížená",J1340,0)</f>
        <v>0</v>
      </c>
      <c r="BG1340" s="217">
        <f>IF(N1340="zákl. přenesená",J1340,0)</f>
        <v>0</v>
      </c>
      <c r="BH1340" s="217">
        <f>IF(N1340="sníž. přenesená",J1340,0)</f>
        <v>0</v>
      </c>
      <c r="BI1340" s="217">
        <f>IF(N1340="nulová",J1340,0)</f>
        <v>0</v>
      </c>
      <c r="BJ1340" s="18" t="s">
        <v>81</v>
      </c>
      <c r="BK1340" s="217">
        <f>ROUND(I1340*H1340,2)</f>
        <v>0</v>
      </c>
      <c r="BL1340" s="18" t="s">
        <v>125</v>
      </c>
      <c r="BM1340" s="216" t="s">
        <v>2406</v>
      </c>
    </row>
    <row r="1341" s="2" customFormat="1">
      <c r="A1341" s="39"/>
      <c r="B1341" s="40"/>
      <c r="C1341" s="41"/>
      <c r="D1341" s="218" t="s">
        <v>127</v>
      </c>
      <c r="E1341" s="41"/>
      <c r="F1341" s="219" t="s">
        <v>2407</v>
      </c>
      <c r="G1341" s="41"/>
      <c r="H1341" s="41"/>
      <c r="I1341" s="220"/>
      <c r="J1341" s="41"/>
      <c r="K1341" s="41"/>
      <c r="L1341" s="45"/>
      <c r="M1341" s="221"/>
      <c r="N1341" s="222"/>
      <c r="O1341" s="85"/>
      <c r="P1341" s="85"/>
      <c r="Q1341" s="85"/>
      <c r="R1341" s="85"/>
      <c r="S1341" s="85"/>
      <c r="T1341" s="86"/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T1341" s="18" t="s">
        <v>127</v>
      </c>
      <c r="AU1341" s="18" t="s">
        <v>83</v>
      </c>
    </row>
    <row r="1342" s="2" customFormat="1">
      <c r="A1342" s="39"/>
      <c r="B1342" s="40"/>
      <c r="C1342" s="41"/>
      <c r="D1342" s="223" t="s">
        <v>129</v>
      </c>
      <c r="E1342" s="41"/>
      <c r="F1342" s="224" t="s">
        <v>2408</v>
      </c>
      <c r="G1342" s="41"/>
      <c r="H1342" s="41"/>
      <c r="I1342" s="220"/>
      <c r="J1342" s="41"/>
      <c r="K1342" s="41"/>
      <c r="L1342" s="45"/>
      <c r="M1342" s="221"/>
      <c r="N1342" s="222"/>
      <c r="O1342" s="85"/>
      <c r="P1342" s="85"/>
      <c r="Q1342" s="85"/>
      <c r="R1342" s="85"/>
      <c r="S1342" s="85"/>
      <c r="T1342" s="86"/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T1342" s="18" t="s">
        <v>129</v>
      </c>
      <c r="AU1342" s="18" t="s">
        <v>83</v>
      </c>
    </row>
    <row r="1343" s="2" customFormat="1" ht="24.15" customHeight="1">
      <c r="A1343" s="39"/>
      <c r="B1343" s="40"/>
      <c r="C1343" s="205" t="s">
        <v>2409</v>
      </c>
      <c r="D1343" s="205" t="s">
        <v>120</v>
      </c>
      <c r="E1343" s="206" t="s">
        <v>2410</v>
      </c>
      <c r="F1343" s="207" t="s">
        <v>2411</v>
      </c>
      <c r="G1343" s="208" t="s">
        <v>123</v>
      </c>
      <c r="H1343" s="209">
        <v>200.47999999999999</v>
      </c>
      <c r="I1343" s="210"/>
      <c r="J1343" s="211">
        <f>ROUND(I1343*H1343,2)</f>
        <v>0</v>
      </c>
      <c r="K1343" s="207" t="s">
        <v>124</v>
      </c>
      <c r="L1343" s="45"/>
      <c r="M1343" s="212" t="s">
        <v>19</v>
      </c>
      <c r="N1343" s="213" t="s">
        <v>44</v>
      </c>
      <c r="O1343" s="85"/>
      <c r="P1343" s="214">
        <f>O1343*H1343</f>
        <v>0</v>
      </c>
      <c r="Q1343" s="214">
        <v>3.0000000000000001E-05</v>
      </c>
      <c r="R1343" s="214">
        <f>Q1343*H1343</f>
        <v>0.0060143999999999996</v>
      </c>
      <c r="S1343" s="214">
        <v>0</v>
      </c>
      <c r="T1343" s="215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216" t="s">
        <v>125</v>
      </c>
      <c r="AT1343" s="216" t="s">
        <v>120</v>
      </c>
      <c r="AU1343" s="216" t="s">
        <v>83</v>
      </c>
      <c r="AY1343" s="18" t="s">
        <v>117</v>
      </c>
      <c r="BE1343" s="217">
        <f>IF(N1343="základní",J1343,0)</f>
        <v>0</v>
      </c>
      <c r="BF1343" s="217">
        <f>IF(N1343="snížená",J1343,0)</f>
        <v>0</v>
      </c>
      <c r="BG1343" s="217">
        <f>IF(N1343="zákl. přenesená",J1343,0)</f>
        <v>0</v>
      </c>
      <c r="BH1343" s="217">
        <f>IF(N1343="sníž. přenesená",J1343,0)</f>
        <v>0</v>
      </c>
      <c r="BI1343" s="217">
        <f>IF(N1343="nulová",J1343,0)</f>
        <v>0</v>
      </c>
      <c r="BJ1343" s="18" t="s">
        <v>81</v>
      </c>
      <c r="BK1343" s="217">
        <f>ROUND(I1343*H1343,2)</f>
        <v>0</v>
      </c>
      <c r="BL1343" s="18" t="s">
        <v>125</v>
      </c>
      <c r="BM1343" s="216" t="s">
        <v>2412</v>
      </c>
    </row>
    <row r="1344" s="2" customFormat="1">
      <c r="A1344" s="39"/>
      <c r="B1344" s="40"/>
      <c r="C1344" s="41"/>
      <c r="D1344" s="218" t="s">
        <v>127</v>
      </c>
      <c r="E1344" s="41"/>
      <c r="F1344" s="219" t="s">
        <v>2413</v>
      </c>
      <c r="G1344" s="41"/>
      <c r="H1344" s="41"/>
      <c r="I1344" s="220"/>
      <c r="J1344" s="41"/>
      <c r="K1344" s="41"/>
      <c r="L1344" s="45"/>
      <c r="M1344" s="221"/>
      <c r="N1344" s="222"/>
      <c r="O1344" s="85"/>
      <c r="P1344" s="85"/>
      <c r="Q1344" s="85"/>
      <c r="R1344" s="85"/>
      <c r="S1344" s="85"/>
      <c r="T1344" s="86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T1344" s="18" t="s">
        <v>127</v>
      </c>
      <c r="AU1344" s="18" t="s">
        <v>83</v>
      </c>
    </row>
    <row r="1345" s="2" customFormat="1">
      <c r="A1345" s="39"/>
      <c r="B1345" s="40"/>
      <c r="C1345" s="41"/>
      <c r="D1345" s="223" t="s">
        <v>129</v>
      </c>
      <c r="E1345" s="41"/>
      <c r="F1345" s="224" t="s">
        <v>2414</v>
      </c>
      <c r="G1345" s="41"/>
      <c r="H1345" s="41"/>
      <c r="I1345" s="220"/>
      <c r="J1345" s="41"/>
      <c r="K1345" s="41"/>
      <c r="L1345" s="45"/>
      <c r="M1345" s="221"/>
      <c r="N1345" s="222"/>
      <c r="O1345" s="85"/>
      <c r="P1345" s="85"/>
      <c r="Q1345" s="85"/>
      <c r="R1345" s="85"/>
      <c r="S1345" s="85"/>
      <c r="T1345" s="86"/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T1345" s="18" t="s">
        <v>129</v>
      </c>
      <c r="AU1345" s="18" t="s">
        <v>83</v>
      </c>
    </row>
    <row r="1346" s="2" customFormat="1" ht="33" customHeight="1">
      <c r="A1346" s="39"/>
      <c r="B1346" s="40"/>
      <c r="C1346" s="205" t="s">
        <v>2415</v>
      </c>
      <c r="D1346" s="205" t="s">
        <v>120</v>
      </c>
      <c r="E1346" s="206" t="s">
        <v>2416</v>
      </c>
      <c r="F1346" s="207" t="s">
        <v>2417</v>
      </c>
      <c r="G1346" s="208" t="s">
        <v>123</v>
      </c>
      <c r="H1346" s="209">
        <v>200.47999999999999</v>
      </c>
      <c r="I1346" s="210"/>
      <c r="J1346" s="211">
        <f>ROUND(I1346*H1346,2)</f>
        <v>0</v>
      </c>
      <c r="K1346" s="207" t="s">
        <v>124</v>
      </c>
      <c r="L1346" s="45"/>
      <c r="M1346" s="212" t="s">
        <v>19</v>
      </c>
      <c r="N1346" s="213" t="s">
        <v>44</v>
      </c>
      <c r="O1346" s="85"/>
      <c r="P1346" s="214">
        <f>O1346*H1346</f>
        <v>0</v>
      </c>
      <c r="Q1346" s="214">
        <v>0.0045500000000000002</v>
      </c>
      <c r="R1346" s="214">
        <f>Q1346*H1346</f>
        <v>0.91218399999999999</v>
      </c>
      <c r="S1346" s="214">
        <v>0</v>
      </c>
      <c r="T1346" s="215">
        <f>S1346*H1346</f>
        <v>0</v>
      </c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R1346" s="216" t="s">
        <v>125</v>
      </c>
      <c r="AT1346" s="216" t="s">
        <v>120</v>
      </c>
      <c r="AU1346" s="216" t="s">
        <v>83</v>
      </c>
      <c r="AY1346" s="18" t="s">
        <v>117</v>
      </c>
      <c r="BE1346" s="217">
        <f>IF(N1346="základní",J1346,0)</f>
        <v>0</v>
      </c>
      <c r="BF1346" s="217">
        <f>IF(N1346="snížená",J1346,0)</f>
        <v>0</v>
      </c>
      <c r="BG1346" s="217">
        <f>IF(N1346="zákl. přenesená",J1346,0)</f>
        <v>0</v>
      </c>
      <c r="BH1346" s="217">
        <f>IF(N1346="sníž. přenesená",J1346,0)</f>
        <v>0</v>
      </c>
      <c r="BI1346" s="217">
        <f>IF(N1346="nulová",J1346,0)</f>
        <v>0</v>
      </c>
      <c r="BJ1346" s="18" t="s">
        <v>81</v>
      </c>
      <c r="BK1346" s="217">
        <f>ROUND(I1346*H1346,2)</f>
        <v>0</v>
      </c>
      <c r="BL1346" s="18" t="s">
        <v>125</v>
      </c>
      <c r="BM1346" s="216" t="s">
        <v>2418</v>
      </c>
    </row>
    <row r="1347" s="2" customFormat="1">
      <c r="A1347" s="39"/>
      <c r="B1347" s="40"/>
      <c r="C1347" s="41"/>
      <c r="D1347" s="218" t="s">
        <v>127</v>
      </c>
      <c r="E1347" s="41"/>
      <c r="F1347" s="219" t="s">
        <v>2419</v>
      </c>
      <c r="G1347" s="41"/>
      <c r="H1347" s="41"/>
      <c r="I1347" s="220"/>
      <c r="J1347" s="41"/>
      <c r="K1347" s="41"/>
      <c r="L1347" s="45"/>
      <c r="M1347" s="221"/>
      <c r="N1347" s="222"/>
      <c r="O1347" s="85"/>
      <c r="P1347" s="85"/>
      <c r="Q1347" s="85"/>
      <c r="R1347" s="85"/>
      <c r="S1347" s="85"/>
      <c r="T1347" s="86"/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T1347" s="18" t="s">
        <v>127</v>
      </c>
      <c r="AU1347" s="18" t="s">
        <v>83</v>
      </c>
    </row>
    <row r="1348" s="2" customFormat="1">
      <c r="A1348" s="39"/>
      <c r="B1348" s="40"/>
      <c r="C1348" s="41"/>
      <c r="D1348" s="223" t="s">
        <v>129</v>
      </c>
      <c r="E1348" s="41"/>
      <c r="F1348" s="224" t="s">
        <v>2420</v>
      </c>
      <c r="G1348" s="41"/>
      <c r="H1348" s="41"/>
      <c r="I1348" s="220"/>
      <c r="J1348" s="41"/>
      <c r="K1348" s="41"/>
      <c r="L1348" s="45"/>
      <c r="M1348" s="221"/>
      <c r="N1348" s="222"/>
      <c r="O1348" s="85"/>
      <c r="P1348" s="85"/>
      <c r="Q1348" s="85"/>
      <c r="R1348" s="85"/>
      <c r="S1348" s="85"/>
      <c r="T1348" s="86"/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T1348" s="18" t="s">
        <v>129</v>
      </c>
      <c r="AU1348" s="18" t="s">
        <v>83</v>
      </c>
    </row>
    <row r="1349" s="2" customFormat="1" ht="16.5" customHeight="1">
      <c r="A1349" s="39"/>
      <c r="B1349" s="40"/>
      <c r="C1349" s="205" t="s">
        <v>2421</v>
      </c>
      <c r="D1349" s="205" t="s">
        <v>120</v>
      </c>
      <c r="E1349" s="206" t="s">
        <v>2422</v>
      </c>
      <c r="F1349" s="207" t="s">
        <v>2423</v>
      </c>
      <c r="G1349" s="208" t="s">
        <v>123</v>
      </c>
      <c r="H1349" s="209">
        <v>200.47999999999999</v>
      </c>
      <c r="I1349" s="210"/>
      <c r="J1349" s="211">
        <f>ROUND(I1349*H1349,2)</f>
        <v>0</v>
      </c>
      <c r="K1349" s="207" t="s">
        <v>124</v>
      </c>
      <c r="L1349" s="45"/>
      <c r="M1349" s="212" t="s">
        <v>19</v>
      </c>
      <c r="N1349" s="213" t="s">
        <v>44</v>
      </c>
      <c r="O1349" s="85"/>
      <c r="P1349" s="214">
        <f>O1349*H1349</f>
        <v>0</v>
      </c>
      <c r="Q1349" s="214">
        <v>0.00029999999999999997</v>
      </c>
      <c r="R1349" s="214">
        <f>Q1349*H1349</f>
        <v>0.060143999999999989</v>
      </c>
      <c r="S1349" s="214">
        <v>0</v>
      </c>
      <c r="T1349" s="215">
        <f>S1349*H1349</f>
        <v>0</v>
      </c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R1349" s="216" t="s">
        <v>125</v>
      </c>
      <c r="AT1349" s="216" t="s">
        <v>120</v>
      </c>
      <c r="AU1349" s="216" t="s">
        <v>83</v>
      </c>
      <c r="AY1349" s="18" t="s">
        <v>117</v>
      </c>
      <c r="BE1349" s="217">
        <f>IF(N1349="základní",J1349,0)</f>
        <v>0</v>
      </c>
      <c r="BF1349" s="217">
        <f>IF(N1349="snížená",J1349,0)</f>
        <v>0</v>
      </c>
      <c r="BG1349" s="217">
        <f>IF(N1349="zákl. přenesená",J1349,0)</f>
        <v>0</v>
      </c>
      <c r="BH1349" s="217">
        <f>IF(N1349="sníž. přenesená",J1349,0)</f>
        <v>0</v>
      </c>
      <c r="BI1349" s="217">
        <f>IF(N1349="nulová",J1349,0)</f>
        <v>0</v>
      </c>
      <c r="BJ1349" s="18" t="s">
        <v>81</v>
      </c>
      <c r="BK1349" s="217">
        <f>ROUND(I1349*H1349,2)</f>
        <v>0</v>
      </c>
      <c r="BL1349" s="18" t="s">
        <v>125</v>
      </c>
      <c r="BM1349" s="216" t="s">
        <v>2424</v>
      </c>
    </row>
    <row r="1350" s="2" customFormat="1">
      <c r="A1350" s="39"/>
      <c r="B1350" s="40"/>
      <c r="C1350" s="41"/>
      <c r="D1350" s="218" t="s">
        <v>127</v>
      </c>
      <c r="E1350" s="41"/>
      <c r="F1350" s="219" t="s">
        <v>2425</v>
      </c>
      <c r="G1350" s="41"/>
      <c r="H1350" s="41"/>
      <c r="I1350" s="220"/>
      <c r="J1350" s="41"/>
      <c r="K1350" s="41"/>
      <c r="L1350" s="45"/>
      <c r="M1350" s="221"/>
      <c r="N1350" s="222"/>
      <c r="O1350" s="85"/>
      <c r="P1350" s="85"/>
      <c r="Q1350" s="85"/>
      <c r="R1350" s="85"/>
      <c r="S1350" s="85"/>
      <c r="T1350" s="86"/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T1350" s="18" t="s">
        <v>127</v>
      </c>
      <c r="AU1350" s="18" t="s">
        <v>83</v>
      </c>
    </row>
    <row r="1351" s="2" customFormat="1">
      <c r="A1351" s="39"/>
      <c r="B1351" s="40"/>
      <c r="C1351" s="41"/>
      <c r="D1351" s="223" t="s">
        <v>129</v>
      </c>
      <c r="E1351" s="41"/>
      <c r="F1351" s="224" t="s">
        <v>2426</v>
      </c>
      <c r="G1351" s="41"/>
      <c r="H1351" s="41"/>
      <c r="I1351" s="220"/>
      <c r="J1351" s="41"/>
      <c r="K1351" s="41"/>
      <c r="L1351" s="45"/>
      <c r="M1351" s="221"/>
      <c r="N1351" s="222"/>
      <c r="O1351" s="85"/>
      <c r="P1351" s="85"/>
      <c r="Q1351" s="85"/>
      <c r="R1351" s="85"/>
      <c r="S1351" s="85"/>
      <c r="T1351" s="86"/>
      <c r="U1351" s="39"/>
      <c r="V1351" s="39"/>
      <c r="W1351" s="39"/>
      <c r="X1351" s="39"/>
      <c r="Y1351" s="39"/>
      <c r="Z1351" s="39"/>
      <c r="AA1351" s="39"/>
      <c r="AB1351" s="39"/>
      <c r="AC1351" s="39"/>
      <c r="AD1351" s="39"/>
      <c r="AE1351" s="39"/>
      <c r="AT1351" s="18" t="s">
        <v>129</v>
      </c>
      <c r="AU1351" s="18" t="s">
        <v>83</v>
      </c>
    </row>
    <row r="1352" s="13" customFormat="1">
      <c r="A1352" s="13"/>
      <c r="B1352" s="225"/>
      <c r="C1352" s="226"/>
      <c r="D1352" s="218" t="s">
        <v>131</v>
      </c>
      <c r="E1352" s="227" t="s">
        <v>19</v>
      </c>
      <c r="F1352" s="228" t="s">
        <v>2427</v>
      </c>
      <c r="G1352" s="226"/>
      <c r="H1352" s="229">
        <v>200.47999999999999</v>
      </c>
      <c r="I1352" s="230"/>
      <c r="J1352" s="226"/>
      <c r="K1352" s="226"/>
      <c r="L1352" s="231"/>
      <c r="M1352" s="232"/>
      <c r="N1352" s="233"/>
      <c r="O1352" s="233"/>
      <c r="P1352" s="233"/>
      <c r="Q1352" s="233"/>
      <c r="R1352" s="233"/>
      <c r="S1352" s="233"/>
      <c r="T1352" s="234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35" t="s">
        <v>131</v>
      </c>
      <c r="AU1352" s="235" t="s">
        <v>83</v>
      </c>
      <c r="AV1352" s="13" t="s">
        <v>83</v>
      </c>
      <c r="AW1352" s="13" t="s">
        <v>35</v>
      </c>
      <c r="AX1352" s="13" t="s">
        <v>81</v>
      </c>
      <c r="AY1352" s="235" t="s">
        <v>117</v>
      </c>
    </row>
    <row r="1353" s="2" customFormat="1" ht="16.5" customHeight="1">
      <c r="A1353" s="39"/>
      <c r="B1353" s="40"/>
      <c r="C1353" s="236" t="s">
        <v>2428</v>
      </c>
      <c r="D1353" s="236" t="s">
        <v>133</v>
      </c>
      <c r="E1353" s="237" t="s">
        <v>2429</v>
      </c>
      <c r="F1353" s="238" t="s">
        <v>2430</v>
      </c>
      <c r="G1353" s="239" t="s">
        <v>123</v>
      </c>
      <c r="H1353" s="240">
        <v>220.52799999999999</v>
      </c>
      <c r="I1353" s="241"/>
      <c r="J1353" s="242">
        <f>ROUND(I1353*H1353,2)</f>
        <v>0</v>
      </c>
      <c r="K1353" s="238" t="s">
        <v>124</v>
      </c>
      <c r="L1353" s="243"/>
      <c r="M1353" s="244" t="s">
        <v>19</v>
      </c>
      <c r="N1353" s="245" t="s">
        <v>44</v>
      </c>
      <c r="O1353" s="85"/>
      <c r="P1353" s="214">
        <f>O1353*H1353</f>
        <v>0</v>
      </c>
      <c r="Q1353" s="214">
        <v>0.0028300000000000001</v>
      </c>
      <c r="R1353" s="214">
        <f>Q1353*H1353</f>
        <v>0.62409424000000002</v>
      </c>
      <c r="S1353" s="214">
        <v>0</v>
      </c>
      <c r="T1353" s="215">
        <f>S1353*H1353</f>
        <v>0</v>
      </c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R1353" s="216" t="s">
        <v>136</v>
      </c>
      <c r="AT1353" s="216" t="s">
        <v>133</v>
      </c>
      <c r="AU1353" s="216" t="s">
        <v>83</v>
      </c>
      <c r="AY1353" s="18" t="s">
        <v>117</v>
      </c>
      <c r="BE1353" s="217">
        <f>IF(N1353="základní",J1353,0)</f>
        <v>0</v>
      </c>
      <c r="BF1353" s="217">
        <f>IF(N1353="snížená",J1353,0)</f>
        <v>0</v>
      </c>
      <c r="BG1353" s="217">
        <f>IF(N1353="zákl. přenesená",J1353,0)</f>
        <v>0</v>
      </c>
      <c r="BH1353" s="217">
        <f>IF(N1353="sníž. přenesená",J1353,0)</f>
        <v>0</v>
      </c>
      <c r="BI1353" s="217">
        <f>IF(N1353="nulová",J1353,0)</f>
        <v>0</v>
      </c>
      <c r="BJ1353" s="18" t="s">
        <v>81</v>
      </c>
      <c r="BK1353" s="217">
        <f>ROUND(I1353*H1353,2)</f>
        <v>0</v>
      </c>
      <c r="BL1353" s="18" t="s">
        <v>125</v>
      </c>
      <c r="BM1353" s="216" t="s">
        <v>2431</v>
      </c>
    </row>
    <row r="1354" s="2" customFormat="1">
      <c r="A1354" s="39"/>
      <c r="B1354" s="40"/>
      <c r="C1354" s="41"/>
      <c r="D1354" s="218" t="s">
        <v>127</v>
      </c>
      <c r="E1354" s="41"/>
      <c r="F1354" s="219" t="s">
        <v>2430</v>
      </c>
      <c r="G1354" s="41"/>
      <c r="H1354" s="41"/>
      <c r="I1354" s="220"/>
      <c r="J1354" s="41"/>
      <c r="K1354" s="41"/>
      <c r="L1354" s="45"/>
      <c r="M1354" s="221"/>
      <c r="N1354" s="222"/>
      <c r="O1354" s="85"/>
      <c r="P1354" s="85"/>
      <c r="Q1354" s="85"/>
      <c r="R1354" s="85"/>
      <c r="S1354" s="85"/>
      <c r="T1354" s="86"/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T1354" s="18" t="s">
        <v>127</v>
      </c>
      <c r="AU1354" s="18" t="s">
        <v>83</v>
      </c>
    </row>
    <row r="1355" s="13" customFormat="1">
      <c r="A1355" s="13"/>
      <c r="B1355" s="225"/>
      <c r="C1355" s="226"/>
      <c r="D1355" s="218" t="s">
        <v>131</v>
      </c>
      <c r="E1355" s="226"/>
      <c r="F1355" s="228" t="s">
        <v>2432</v>
      </c>
      <c r="G1355" s="226"/>
      <c r="H1355" s="229">
        <v>220.52799999999999</v>
      </c>
      <c r="I1355" s="230"/>
      <c r="J1355" s="226"/>
      <c r="K1355" s="226"/>
      <c r="L1355" s="231"/>
      <c r="M1355" s="232"/>
      <c r="N1355" s="233"/>
      <c r="O1355" s="233"/>
      <c r="P1355" s="233"/>
      <c r="Q1355" s="233"/>
      <c r="R1355" s="233"/>
      <c r="S1355" s="233"/>
      <c r="T1355" s="234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35" t="s">
        <v>131</v>
      </c>
      <c r="AU1355" s="235" t="s">
        <v>83</v>
      </c>
      <c r="AV1355" s="13" t="s">
        <v>83</v>
      </c>
      <c r="AW1355" s="13" t="s">
        <v>4</v>
      </c>
      <c r="AX1355" s="13" t="s">
        <v>81</v>
      </c>
      <c r="AY1355" s="235" t="s">
        <v>117</v>
      </c>
    </row>
    <row r="1356" s="2" customFormat="1" ht="24.15" customHeight="1">
      <c r="A1356" s="39"/>
      <c r="B1356" s="40"/>
      <c r="C1356" s="205" t="s">
        <v>2433</v>
      </c>
      <c r="D1356" s="205" t="s">
        <v>120</v>
      </c>
      <c r="E1356" s="206" t="s">
        <v>2434</v>
      </c>
      <c r="F1356" s="207" t="s">
        <v>2435</v>
      </c>
      <c r="G1356" s="208" t="s">
        <v>215</v>
      </c>
      <c r="H1356" s="209">
        <v>105</v>
      </c>
      <c r="I1356" s="210"/>
      <c r="J1356" s="211">
        <f>ROUND(I1356*H1356,2)</f>
        <v>0</v>
      </c>
      <c r="K1356" s="207" t="s">
        <v>124</v>
      </c>
      <c r="L1356" s="45"/>
      <c r="M1356" s="212" t="s">
        <v>19</v>
      </c>
      <c r="N1356" s="213" t="s">
        <v>44</v>
      </c>
      <c r="O1356" s="85"/>
      <c r="P1356" s="214">
        <f>O1356*H1356</f>
        <v>0</v>
      </c>
      <c r="Q1356" s="214">
        <v>2.0000000000000002E-05</v>
      </c>
      <c r="R1356" s="214">
        <f>Q1356*H1356</f>
        <v>0.0021000000000000003</v>
      </c>
      <c r="S1356" s="214">
        <v>0</v>
      </c>
      <c r="T1356" s="215">
        <f>S1356*H1356</f>
        <v>0</v>
      </c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R1356" s="216" t="s">
        <v>125</v>
      </c>
      <c r="AT1356" s="216" t="s">
        <v>120</v>
      </c>
      <c r="AU1356" s="216" t="s">
        <v>83</v>
      </c>
      <c r="AY1356" s="18" t="s">
        <v>117</v>
      </c>
      <c r="BE1356" s="217">
        <f>IF(N1356="základní",J1356,0)</f>
        <v>0</v>
      </c>
      <c r="BF1356" s="217">
        <f>IF(N1356="snížená",J1356,0)</f>
        <v>0</v>
      </c>
      <c r="BG1356" s="217">
        <f>IF(N1356="zákl. přenesená",J1356,0)</f>
        <v>0</v>
      </c>
      <c r="BH1356" s="217">
        <f>IF(N1356="sníž. přenesená",J1356,0)</f>
        <v>0</v>
      </c>
      <c r="BI1356" s="217">
        <f>IF(N1356="nulová",J1356,0)</f>
        <v>0</v>
      </c>
      <c r="BJ1356" s="18" t="s">
        <v>81</v>
      </c>
      <c r="BK1356" s="217">
        <f>ROUND(I1356*H1356,2)</f>
        <v>0</v>
      </c>
      <c r="BL1356" s="18" t="s">
        <v>125</v>
      </c>
      <c r="BM1356" s="216" t="s">
        <v>2436</v>
      </c>
    </row>
    <row r="1357" s="2" customFormat="1">
      <c r="A1357" s="39"/>
      <c r="B1357" s="40"/>
      <c r="C1357" s="41"/>
      <c r="D1357" s="218" t="s">
        <v>127</v>
      </c>
      <c r="E1357" s="41"/>
      <c r="F1357" s="219" t="s">
        <v>2437</v>
      </c>
      <c r="G1357" s="41"/>
      <c r="H1357" s="41"/>
      <c r="I1357" s="220"/>
      <c r="J1357" s="41"/>
      <c r="K1357" s="41"/>
      <c r="L1357" s="45"/>
      <c r="M1357" s="221"/>
      <c r="N1357" s="222"/>
      <c r="O1357" s="85"/>
      <c r="P1357" s="85"/>
      <c r="Q1357" s="85"/>
      <c r="R1357" s="85"/>
      <c r="S1357" s="85"/>
      <c r="T1357" s="86"/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T1357" s="18" t="s">
        <v>127</v>
      </c>
      <c r="AU1357" s="18" t="s">
        <v>83</v>
      </c>
    </row>
    <row r="1358" s="2" customFormat="1">
      <c r="A1358" s="39"/>
      <c r="B1358" s="40"/>
      <c r="C1358" s="41"/>
      <c r="D1358" s="223" t="s">
        <v>129</v>
      </c>
      <c r="E1358" s="41"/>
      <c r="F1358" s="224" t="s">
        <v>2438</v>
      </c>
      <c r="G1358" s="41"/>
      <c r="H1358" s="41"/>
      <c r="I1358" s="220"/>
      <c r="J1358" s="41"/>
      <c r="K1358" s="41"/>
      <c r="L1358" s="45"/>
      <c r="M1358" s="221"/>
      <c r="N1358" s="222"/>
      <c r="O1358" s="85"/>
      <c r="P1358" s="85"/>
      <c r="Q1358" s="85"/>
      <c r="R1358" s="85"/>
      <c r="S1358" s="85"/>
      <c r="T1358" s="86"/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T1358" s="18" t="s">
        <v>129</v>
      </c>
      <c r="AU1358" s="18" t="s">
        <v>83</v>
      </c>
    </row>
    <row r="1359" s="13" customFormat="1">
      <c r="A1359" s="13"/>
      <c r="B1359" s="225"/>
      <c r="C1359" s="226"/>
      <c r="D1359" s="218" t="s">
        <v>131</v>
      </c>
      <c r="E1359" s="227" t="s">
        <v>19</v>
      </c>
      <c r="F1359" s="228" t="s">
        <v>2439</v>
      </c>
      <c r="G1359" s="226"/>
      <c r="H1359" s="229">
        <v>88</v>
      </c>
      <c r="I1359" s="230"/>
      <c r="J1359" s="226"/>
      <c r="K1359" s="226"/>
      <c r="L1359" s="231"/>
      <c r="M1359" s="232"/>
      <c r="N1359" s="233"/>
      <c r="O1359" s="233"/>
      <c r="P1359" s="233"/>
      <c r="Q1359" s="233"/>
      <c r="R1359" s="233"/>
      <c r="S1359" s="233"/>
      <c r="T1359" s="234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5" t="s">
        <v>131</v>
      </c>
      <c r="AU1359" s="235" t="s">
        <v>83</v>
      </c>
      <c r="AV1359" s="13" t="s">
        <v>83</v>
      </c>
      <c r="AW1359" s="13" t="s">
        <v>35</v>
      </c>
      <c r="AX1359" s="13" t="s">
        <v>73</v>
      </c>
      <c r="AY1359" s="235" t="s">
        <v>117</v>
      </c>
    </row>
    <row r="1360" s="13" customFormat="1">
      <c r="A1360" s="13"/>
      <c r="B1360" s="225"/>
      <c r="C1360" s="226"/>
      <c r="D1360" s="218" t="s">
        <v>131</v>
      </c>
      <c r="E1360" s="227" t="s">
        <v>19</v>
      </c>
      <c r="F1360" s="228" t="s">
        <v>2440</v>
      </c>
      <c r="G1360" s="226"/>
      <c r="H1360" s="229">
        <v>17</v>
      </c>
      <c r="I1360" s="230"/>
      <c r="J1360" s="226"/>
      <c r="K1360" s="226"/>
      <c r="L1360" s="231"/>
      <c r="M1360" s="232"/>
      <c r="N1360" s="233"/>
      <c r="O1360" s="233"/>
      <c r="P1360" s="233"/>
      <c r="Q1360" s="233"/>
      <c r="R1360" s="233"/>
      <c r="S1360" s="233"/>
      <c r="T1360" s="234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35" t="s">
        <v>131</v>
      </c>
      <c r="AU1360" s="235" t="s">
        <v>83</v>
      </c>
      <c r="AV1360" s="13" t="s">
        <v>83</v>
      </c>
      <c r="AW1360" s="13" t="s">
        <v>35</v>
      </c>
      <c r="AX1360" s="13" t="s">
        <v>73</v>
      </c>
      <c r="AY1360" s="235" t="s">
        <v>117</v>
      </c>
    </row>
    <row r="1361" s="14" customFormat="1">
      <c r="A1361" s="14"/>
      <c r="B1361" s="246"/>
      <c r="C1361" s="247"/>
      <c r="D1361" s="218" t="s">
        <v>131</v>
      </c>
      <c r="E1361" s="248" t="s">
        <v>19</v>
      </c>
      <c r="F1361" s="249" t="s">
        <v>356</v>
      </c>
      <c r="G1361" s="247"/>
      <c r="H1361" s="250">
        <v>105</v>
      </c>
      <c r="I1361" s="251"/>
      <c r="J1361" s="247"/>
      <c r="K1361" s="247"/>
      <c r="L1361" s="252"/>
      <c r="M1361" s="253"/>
      <c r="N1361" s="254"/>
      <c r="O1361" s="254"/>
      <c r="P1361" s="254"/>
      <c r="Q1361" s="254"/>
      <c r="R1361" s="254"/>
      <c r="S1361" s="254"/>
      <c r="T1361" s="255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56" t="s">
        <v>131</v>
      </c>
      <c r="AU1361" s="256" t="s">
        <v>83</v>
      </c>
      <c r="AV1361" s="14" t="s">
        <v>143</v>
      </c>
      <c r="AW1361" s="14" t="s">
        <v>35</v>
      </c>
      <c r="AX1361" s="14" t="s">
        <v>81</v>
      </c>
      <c r="AY1361" s="256" t="s">
        <v>117</v>
      </c>
    </row>
    <row r="1362" s="2" customFormat="1" ht="16.5" customHeight="1">
      <c r="A1362" s="39"/>
      <c r="B1362" s="40"/>
      <c r="C1362" s="205" t="s">
        <v>2441</v>
      </c>
      <c r="D1362" s="205" t="s">
        <v>120</v>
      </c>
      <c r="E1362" s="206" t="s">
        <v>2442</v>
      </c>
      <c r="F1362" s="207" t="s">
        <v>2443</v>
      </c>
      <c r="G1362" s="208" t="s">
        <v>215</v>
      </c>
      <c r="H1362" s="209">
        <v>81.650000000000006</v>
      </c>
      <c r="I1362" s="210"/>
      <c r="J1362" s="211">
        <f>ROUND(I1362*H1362,2)</f>
        <v>0</v>
      </c>
      <c r="K1362" s="207" t="s">
        <v>124</v>
      </c>
      <c r="L1362" s="45"/>
      <c r="M1362" s="212" t="s">
        <v>19</v>
      </c>
      <c r="N1362" s="213" t="s">
        <v>44</v>
      </c>
      <c r="O1362" s="85"/>
      <c r="P1362" s="214">
        <f>O1362*H1362</f>
        <v>0</v>
      </c>
      <c r="Q1362" s="214">
        <v>1.0000000000000001E-05</v>
      </c>
      <c r="R1362" s="214">
        <f>Q1362*H1362</f>
        <v>0.00081650000000000017</v>
      </c>
      <c r="S1362" s="214">
        <v>0</v>
      </c>
      <c r="T1362" s="215">
        <f>S1362*H1362</f>
        <v>0</v>
      </c>
      <c r="U1362" s="39"/>
      <c r="V1362" s="39"/>
      <c r="W1362" s="39"/>
      <c r="X1362" s="39"/>
      <c r="Y1362" s="39"/>
      <c r="Z1362" s="39"/>
      <c r="AA1362" s="39"/>
      <c r="AB1362" s="39"/>
      <c r="AC1362" s="39"/>
      <c r="AD1362" s="39"/>
      <c r="AE1362" s="39"/>
      <c r="AR1362" s="216" t="s">
        <v>125</v>
      </c>
      <c r="AT1362" s="216" t="s">
        <v>120</v>
      </c>
      <c r="AU1362" s="216" t="s">
        <v>83</v>
      </c>
      <c r="AY1362" s="18" t="s">
        <v>117</v>
      </c>
      <c r="BE1362" s="217">
        <f>IF(N1362="základní",J1362,0)</f>
        <v>0</v>
      </c>
      <c r="BF1362" s="217">
        <f>IF(N1362="snížená",J1362,0)</f>
        <v>0</v>
      </c>
      <c r="BG1362" s="217">
        <f>IF(N1362="zákl. přenesená",J1362,0)</f>
        <v>0</v>
      </c>
      <c r="BH1362" s="217">
        <f>IF(N1362="sníž. přenesená",J1362,0)</f>
        <v>0</v>
      </c>
      <c r="BI1362" s="217">
        <f>IF(N1362="nulová",J1362,0)</f>
        <v>0</v>
      </c>
      <c r="BJ1362" s="18" t="s">
        <v>81</v>
      </c>
      <c r="BK1362" s="217">
        <f>ROUND(I1362*H1362,2)</f>
        <v>0</v>
      </c>
      <c r="BL1362" s="18" t="s">
        <v>125</v>
      </c>
      <c r="BM1362" s="216" t="s">
        <v>2444</v>
      </c>
    </row>
    <row r="1363" s="2" customFormat="1">
      <c r="A1363" s="39"/>
      <c r="B1363" s="40"/>
      <c r="C1363" s="41"/>
      <c r="D1363" s="218" t="s">
        <v>127</v>
      </c>
      <c r="E1363" s="41"/>
      <c r="F1363" s="219" t="s">
        <v>2445</v>
      </c>
      <c r="G1363" s="41"/>
      <c r="H1363" s="41"/>
      <c r="I1363" s="220"/>
      <c r="J1363" s="41"/>
      <c r="K1363" s="41"/>
      <c r="L1363" s="45"/>
      <c r="M1363" s="221"/>
      <c r="N1363" s="222"/>
      <c r="O1363" s="85"/>
      <c r="P1363" s="85"/>
      <c r="Q1363" s="85"/>
      <c r="R1363" s="85"/>
      <c r="S1363" s="85"/>
      <c r="T1363" s="86"/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T1363" s="18" t="s">
        <v>127</v>
      </c>
      <c r="AU1363" s="18" t="s">
        <v>83</v>
      </c>
    </row>
    <row r="1364" s="2" customFormat="1">
      <c r="A1364" s="39"/>
      <c r="B1364" s="40"/>
      <c r="C1364" s="41"/>
      <c r="D1364" s="223" t="s">
        <v>129</v>
      </c>
      <c r="E1364" s="41"/>
      <c r="F1364" s="224" t="s">
        <v>2446</v>
      </c>
      <c r="G1364" s="41"/>
      <c r="H1364" s="41"/>
      <c r="I1364" s="220"/>
      <c r="J1364" s="41"/>
      <c r="K1364" s="41"/>
      <c r="L1364" s="45"/>
      <c r="M1364" s="221"/>
      <c r="N1364" s="222"/>
      <c r="O1364" s="85"/>
      <c r="P1364" s="85"/>
      <c r="Q1364" s="85"/>
      <c r="R1364" s="85"/>
      <c r="S1364" s="85"/>
      <c r="T1364" s="86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  <c r="AE1364" s="39"/>
      <c r="AT1364" s="18" t="s">
        <v>129</v>
      </c>
      <c r="AU1364" s="18" t="s">
        <v>83</v>
      </c>
    </row>
    <row r="1365" s="13" customFormat="1">
      <c r="A1365" s="13"/>
      <c r="B1365" s="225"/>
      <c r="C1365" s="226"/>
      <c r="D1365" s="218" t="s">
        <v>131</v>
      </c>
      <c r="E1365" s="227" t="s">
        <v>19</v>
      </c>
      <c r="F1365" s="228" t="s">
        <v>2447</v>
      </c>
      <c r="G1365" s="226"/>
      <c r="H1365" s="229">
        <v>81.650000000000006</v>
      </c>
      <c r="I1365" s="230"/>
      <c r="J1365" s="226"/>
      <c r="K1365" s="226"/>
      <c r="L1365" s="231"/>
      <c r="M1365" s="232"/>
      <c r="N1365" s="233"/>
      <c r="O1365" s="233"/>
      <c r="P1365" s="233"/>
      <c r="Q1365" s="233"/>
      <c r="R1365" s="233"/>
      <c r="S1365" s="233"/>
      <c r="T1365" s="234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35" t="s">
        <v>131</v>
      </c>
      <c r="AU1365" s="235" t="s">
        <v>83</v>
      </c>
      <c r="AV1365" s="13" t="s">
        <v>83</v>
      </c>
      <c r="AW1365" s="13" t="s">
        <v>35</v>
      </c>
      <c r="AX1365" s="13" t="s">
        <v>81</v>
      </c>
      <c r="AY1365" s="235" t="s">
        <v>117</v>
      </c>
    </row>
    <row r="1366" s="2" customFormat="1" ht="16.5" customHeight="1">
      <c r="A1366" s="39"/>
      <c r="B1366" s="40"/>
      <c r="C1366" s="236" t="s">
        <v>2448</v>
      </c>
      <c r="D1366" s="236" t="s">
        <v>133</v>
      </c>
      <c r="E1366" s="237" t="s">
        <v>2449</v>
      </c>
      <c r="F1366" s="238" t="s">
        <v>2450</v>
      </c>
      <c r="G1366" s="239" t="s">
        <v>215</v>
      </c>
      <c r="H1366" s="240">
        <v>83.283000000000001</v>
      </c>
      <c r="I1366" s="241"/>
      <c r="J1366" s="242">
        <f>ROUND(I1366*H1366,2)</f>
        <v>0</v>
      </c>
      <c r="K1366" s="238" t="s">
        <v>124</v>
      </c>
      <c r="L1366" s="243"/>
      <c r="M1366" s="244" t="s">
        <v>19</v>
      </c>
      <c r="N1366" s="245" t="s">
        <v>44</v>
      </c>
      <c r="O1366" s="85"/>
      <c r="P1366" s="214">
        <f>O1366*H1366</f>
        <v>0</v>
      </c>
      <c r="Q1366" s="214">
        <v>2.0000000000000002E-05</v>
      </c>
      <c r="R1366" s="214">
        <f>Q1366*H1366</f>
        <v>0.0016656600000000002</v>
      </c>
      <c r="S1366" s="214">
        <v>0</v>
      </c>
      <c r="T1366" s="215">
        <f>S1366*H1366</f>
        <v>0</v>
      </c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R1366" s="216" t="s">
        <v>136</v>
      </c>
      <c r="AT1366" s="216" t="s">
        <v>133</v>
      </c>
      <c r="AU1366" s="216" t="s">
        <v>83</v>
      </c>
      <c r="AY1366" s="18" t="s">
        <v>117</v>
      </c>
      <c r="BE1366" s="217">
        <f>IF(N1366="základní",J1366,0)</f>
        <v>0</v>
      </c>
      <c r="BF1366" s="217">
        <f>IF(N1366="snížená",J1366,0)</f>
        <v>0</v>
      </c>
      <c r="BG1366" s="217">
        <f>IF(N1366="zákl. přenesená",J1366,0)</f>
        <v>0</v>
      </c>
      <c r="BH1366" s="217">
        <f>IF(N1366="sníž. přenesená",J1366,0)</f>
        <v>0</v>
      </c>
      <c r="BI1366" s="217">
        <f>IF(N1366="nulová",J1366,0)</f>
        <v>0</v>
      </c>
      <c r="BJ1366" s="18" t="s">
        <v>81</v>
      </c>
      <c r="BK1366" s="217">
        <f>ROUND(I1366*H1366,2)</f>
        <v>0</v>
      </c>
      <c r="BL1366" s="18" t="s">
        <v>125</v>
      </c>
      <c r="BM1366" s="216" t="s">
        <v>2451</v>
      </c>
    </row>
    <row r="1367" s="2" customFormat="1">
      <c r="A1367" s="39"/>
      <c r="B1367" s="40"/>
      <c r="C1367" s="41"/>
      <c r="D1367" s="218" t="s">
        <v>127</v>
      </c>
      <c r="E1367" s="41"/>
      <c r="F1367" s="219" t="s">
        <v>2450</v>
      </c>
      <c r="G1367" s="41"/>
      <c r="H1367" s="41"/>
      <c r="I1367" s="220"/>
      <c r="J1367" s="41"/>
      <c r="K1367" s="41"/>
      <c r="L1367" s="45"/>
      <c r="M1367" s="221"/>
      <c r="N1367" s="222"/>
      <c r="O1367" s="85"/>
      <c r="P1367" s="85"/>
      <c r="Q1367" s="85"/>
      <c r="R1367" s="85"/>
      <c r="S1367" s="85"/>
      <c r="T1367" s="86"/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T1367" s="18" t="s">
        <v>127</v>
      </c>
      <c r="AU1367" s="18" t="s">
        <v>83</v>
      </c>
    </row>
    <row r="1368" s="13" customFormat="1">
      <c r="A1368" s="13"/>
      <c r="B1368" s="225"/>
      <c r="C1368" s="226"/>
      <c r="D1368" s="218" t="s">
        <v>131</v>
      </c>
      <c r="E1368" s="226"/>
      <c r="F1368" s="228" t="s">
        <v>2452</v>
      </c>
      <c r="G1368" s="226"/>
      <c r="H1368" s="229">
        <v>83.283000000000001</v>
      </c>
      <c r="I1368" s="230"/>
      <c r="J1368" s="226"/>
      <c r="K1368" s="226"/>
      <c r="L1368" s="231"/>
      <c r="M1368" s="232"/>
      <c r="N1368" s="233"/>
      <c r="O1368" s="233"/>
      <c r="P1368" s="233"/>
      <c r="Q1368" s="233"/>
      <c r="R1368" s="233"/>
      <c r="S1368" s="233"/>
      <c r="T1368" s="234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5" t="s">
        <v>131</v>
      </c>
      <c r="AU1368" s="235" t="s">
        <v>83</v>
      </c>
      <c r="AV1368" s="13" t="s">
        <v>83</v>
      </c>
      <c r="AW1368" s="13" t="s">
        <v>4</v>
      </c>
      <c r="AX1368" s="13" t="s">
        <v>81</v>
      </c>
      <c r="AY1368" s="235" t="s">
        <v>117</v>
      </c>
    </row>
    <row r="1369" s="2" customFormat="1" ht="24.15" customHeight="1">
      <c r="A1369" s="39"/>
      <c r="B1369" s="40"/>
      <c r="C1369" s="205" t="s">
        <v>2453</v>
      </c>
      <c r="D1369" s="205" t="s">
        <v>120</v>
      </c>
      <c r="E1369" s="206" t="s">
        <v>2454</v>
      </c>
      <c r="F1369" s="207" t="s">
        <v>2455</v>
      </c>
      <c r="G1369" s="208" t="s">
        <v>156</v>
      </c>
      <c r="H1369" s="209">
        <v>1.607</v>
      </c>
      <c r="I1369" s="210"/>
      <c r="J1369" s="211">
        <f>ROUND(I1369*H1369,2)</f>
        <v>0</v>
      </c>
      <c r="K1369" s="207" t="s">
        <v>124</v>
      </c>
      <c r="L1369" s="45"/>
      <c r="M1369" s="212" t="s">
        <v>19</v>
      </c>
      <c r="N1369" s="213" t="s">
        <v>44</v>
      </c>
      <c r="O1369" s="85"/>
      <c r="P1369" s="214">
        <f>O1369*H1369</f>
        <v>0</v>
      </c>
      <c r="Q1369" s="214">
        <v>0</v>
      </c>
      <c r="R1369" s="214">
        <f>Q1369*H1369</f>
        <v>0</v>
      </c>
      <c r="S1369" s="214">
        <v>0</v>
      </c>
      <c r="T1369" s="215">
        <f>S1369*H1369</f>
        <v>0</v>
      </c>
      <c r="U1369" s="39"/>
      <c r="V1369" s="39"/>
      <c r="W1369" s="39"/>
      <c r="X1369" s="39"/>
      <c r="Y1369" s="39"/>
      <c r="Z1369" s="39"/>
      <c r="AA1369" s="39"/>
      <c r="AB1369" s="39"/>
      <c r="AC1369" s="39"/>
      <c r="AD1369" s="39"/>
      <c r="AE1369" s="39"/>
      <c r="AR1369" s="216" t="s">
        <v>125</v>
      </c>
      <c r="AT1369" s="216" t="s">
        <v>120</v>
      </c>
      <c r="AU1369" s="216" t="s">
        <v>83</v>
      </c>
      <c r="AY1369" s="18" t="s">
        <v>117</v>
      </c>
      <c r="BE1369" s="217">
        <f>IF(N1369="základní",J1369,0)</f>
        <v>0</v>
      </c>
      <c r="BF1369" s="217">
        <f>IF(N1369="snížená",J1369,0)</f>
        <v>0</v>
      </c>
      <c r="BG1369" s="217">
        <f>IF(N1369="zákl. přenesená",J1369,0)</f>
        <v>0</v>
      </c>
      <c r="BH1369" s="217">
        <f>IF(N1369="sníž. přenesená",J1369,0)</f>
        <v>0</v>
      </c>
      <c r="BI1369" s="217">
        <f>IF(N1369="nulová",J1369,0)</f>
        <v>0</v>
      </c>
      <c r="BJ1369" s="18" t="s">
        <v>81</v>
      </c>
      <c r="BK1369" s="217">
        <f>ROUND(I1369*H1369,2)</f>
        <v>0</v>
      </c>
      <c r="BL1369" s="18" t="s">
        <v>125</v>
      </c>
      <c r="BM1369" s="216" t="s">
        <v>2456</v>
      </c>
    </row>
    <row r="1370" s="2" customFormat="1">
      <c r="A1370" s="39"/>
      <c r="B1370" s="40"/>
      <c r="C1370" s="41"/>
      <c r="D1370" s="218" t="s">
        <v>127</v>
      </c>
      <c r="E1370" s="41"/>
      <c r="F1370" s="219" t="s">
        <v>2457</v>
      </c>
      <c r="G1370" s="41"/>
      <c r="H1370" s="41"/>
      <c r="I1370" s="220"/>
      <c r="J1370" s="41"/>
      <c r="K1370" s="41"/>
      <c r="L1370" s="45"/>
      <c r="M1370" s="221"/>
      <c r="N1370" s="222"/>
      <c r="O1370" s="85"/>
      <c r="P1370" s="85"/>
      <c r="Q1370" s="85"/>
      <c r="R1370" s="85"/>
      <c r="S1370" s="85"/>
      <c r="T1370" s="86"/>
      <c r="U1370" s="39"/>
      <c r="V1370" s="39"/>
      <c r="W1370" s="39"/>
      <c r="X1370" s="39"/>
      <c r="Y1370" s="39"/>
      <c r="Z1370" s="39"/>
      <c r="AA1370" s="39"/>
      <c r="AB1370" s="39"/>
      <c r="AC1370" s="39"/>
      <c r="AD1370" s="39"/>
      <c r="AE1370" s="39"/>
      <c r="AT1370" s="18" t="s">
        <v>127</v>
      </c>
      <c r="AU1370" s="18" t="s">
        <v>83</v>
      </c>
    </row>
    <row r="1371" s="2" customFormat="1">
      <c r="A1371" s="39"/>
      <c r="B1371" s="40"/>
      <c r="C1371" s="41"/>
      <c r="D1371" s="223" t="s">
        <v>129</v>
      </c>
      <c r="E1371" s="41"/>
      <c r="F1371" s="224" t="s">
        <v>2458</v>
      </c>
      <c r="G1371" s="41"/>
      <c r="H1371" s="41"/>
      <c r="I1371" s="220"/>
      <c r="J1371" s="41"/>
      <c r="K1371" s="41"/>
      <c r="L1371" s="45"/>
      <c r="M1371" s="221"/>
      <c r="N1371" s="222"/>
      <c r="O1371" s="85"/>
      <c r="P1371" s="85"/>
      <c r="Q1371" s="85"/>
      <c r="R1371" s="85"/>
      <c r="S1371" s="85"/>
      <c r="T1371" s="86"/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T1371" s="18" t="s">
        <v>129</v>
      </c>
      <c r="AU1371" s="18" t="s">
        <v>83</v>
      </c>
    </row>
    <row r="1372" s="12" customFormat="1" ht="22.8" customHeight="1">
      <c r="A1372" s="12"/>
      <c r="B1372" s="189"/>
      <c r="C1372" s="190"/>
      <c r="D1372" s="191" t="s">
        <v>72</v>
      </c>
      <c r="E1372" s="203" t="s">
        <v>2459</v>
      </c>
      <c r="F1372" s="203" t="s">
        <v>2460</v>
      </c>
      <c r="G1372" s="190"/>
      <c r="H1372" s="190"/>
      <c r="I1372" s="193"/>
      <c r="J1372" s="204">
        <f>BK1372</f>
        <v>0</v>
      </c>
      <c r="K1372" s="190"/>
      <c r="L1372" s="195"/>
      <c r="M1372" s="196"/>
      <c r="N1372" s="197"/>
      <c r="O1372" s="197"/>
      <c r="P1372" s="198">
        <f>SUM(P1373:P1419)</f>
        <v>0</v>
      </c>
      <c r="Q1372" s="197"/>
      <c r="R1372" s="198">
        <f>SUM(R1373:R1419)</f>
        <v>1.2816411200000002</v>
      </c>
      <c r="S1372" s="197"/>
      <c r="T1372" s="199">
        <f>SUM(T1373:T1419)</f>
        <v>0</v>
      </c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R1372" s="200" t="s">
        <v>83</v>
      </c>
      <c r="AT1372" s="201" t="s">
        <v>72</v>
      </c>
      <c r="AU1372" s="201" t="s">
        <v>81</v>
      </c>
      <c r="AY1372" s="200" t="s">
        <v>117</v>
      </c>
      <c r="BK1372" s="202">
        <f>SUM(BK1373:BK1419)</f>
        <v>0</v>
      </c>
    </row>
    <row r="1373" s="2" customFormat="1" ht="16.5" customHeight="1">
      <c r="A1373" s="39"/>
      <c r="B1373" s="40"/>
      <c r="C1373" s="205" t="s">
        <v>2461</v>
      </c>
      <c r="D1373" s="205" t="s">
        <v>120</v>
      </c>
      <c r="E1373" s="206" t="s">
        <v>2462</v>
      </c>
      <c r="F1373" s="207" t="s">
        <v>2463</v>
      </c>
      <c r="G1373" s="208" t="s">
        <v>123</v>
      </c>
      <c r="H1373" s="209">
        <v>60.560000000000002</v>
      </c>
      <c r="I1373" s="210"/>
      <c r="J1373" s="211">
        <f>ROUND(I1373*H1373,2)</f>
        <v>0</v>
      </c>
      <c r="K1373" s="207" t="s">
        <v>124</v>
      </c>
      <c r="L1373" s="45"/>
      <c r="M1373" s="212" t="s">
        <v>19</v>
      </c>
      <c r="N1373" s="213" t="s">
        <v>44</v>
      </c>
      <c r="O1373" s="85"/>
      <c r="P1373" s="214">
        <f>O1373*H1373</f>
        <v>0</v>
      </c>
      <c r="Q1373" s="214">
        <v>0</v>
      </c>
      <c r="R1373" s="214">
        <f>Q1373*H1373</f>
        <v>0</v>
      </c>
      <c r="S1373" s="214">
        <v>0</v>
      </c>
      <c r="T1373" s="215">
        <f>S1373*H1373</f>
        <v>0</v>
      </c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  <c r="AE1373" s="39"/>
      <c r="AR1373" s="216" t="s">
        <v>125</v>
      </c>
      <c r="AT1373" s="216" t="s">
        <v>120</v>
      </c>
      <c r="AU1373" s="216" t="s">
        <v>83</v>
      </c>
      <c r="AY1373" s="18" t="s">
        <v>117</v>
      </c>
      <c r="BE1373" s="217">
        <f>IF(N1373="základní",J1373,0)</f>
        <v>0</v>
      </c>
      <c r="BF1373" s="217">
        <f>IF(N1373="snížená",J1373,0)</f>
        <v>0</v>
      </c>
      <c r="BG1373" s="217">
        <f>IF(N1373="zákl. přenesená",J1373,0)</f>
        <v>0</v>
      </c>
      <c r="BH1373" s="217">
        <f>IF(N1373="sníž. přenesená",J1373,0)</f>
        <v>0</v>
      </c>
      <c r="BI1373" s="217">
        <f>IF(N1373="nulová",J1373,0)</f>
        <v>0</v>
      </c>
      <c r="BJ1373" s="18" t="s">
        <v>81</v>
      </c>
      <c r="BK1373" s="217">
        <f>ROUND(I1373*H1373,2)</f>
        <v>0</v>
      </c>
      <c r="BL1373" s="18" t="s">
        <v>125</v>
      </c>
      <c r="BM1373" s="216" t="s">
        <v>2464</v>
      </c>
    </row>
    <row r="1374" s="2" customFormat="1">
      <c r="A1374" s="39"/>
      <c r="B1374" s="40"/>
      <c r="C1374" s="41"/>
      <c r="D1374" s="218" t="s">
        <v>127</v>
      </c>
      <c r="E1374" s="41"/>
      <c r="F1374" s="219" t="s">
        <v>2465</v>
      </c>
      <c r="G1374" s="41"/>
      <c r="H1374" s="41"/>
      <c r="I1374" s="220"/>
      <c r="J1374" s="41"/>
      <c r="K1374" s="41"/>
      <c r="L1374" s="45"/>
      <c r="M1374" s="221"/>
      <c r="N1374" s="222"/>
      <c r="O1374" s="85"/>
      <c r="P1374" s="85"/>
      <c r="Q1374" s="85"/>
      <c r="R1374" s="85"/>
      <c r="S1374" s="85"/>
      <c r="T1374" s="86"/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  <c r="AE1374" s="39"/>
      <c r="AT1374" s="18" t="s">
        <v>127</v>
      </c>
      <c r="AU1374" s="18" t="s">
        <v>83</v>
      </c>
    </row>
    <row r="1375" s="2" customFormat="1">
      <c r="A1375" s="39"/>
      <c r="B1375" s="40"/>
      <c r="C1375" s="41"/>
      <c r="D1375" s="223" t="s">
        <v>129</v>
      </c>
      <c r="E1375" s="41"/>
      <c r="F1375" s="224" t="s">
        <v>2466</v>
      </c>
      <c r="G1375" s="41"/>
      <c r="H1375" s="41"/>
      <c r="I1375" s="220"/>
      <c r="J1375" s="41"/>
      <c r="K1375" s="41"/>
      <c r="L1375" s="45"/>
      <c r="M1375" s="221"/>
      <c r="N1375" s="222"/>
      <c r="O1375" s="85"/>
      <c r="P1375" s="85"/>
      <c r="Q1375" s="85"/>
      <c r="R1375" s="85"/>
      <c r="S1375" s="85"/>
      <c r="T1375" s="86"/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  <c r="AE1375" s="39"/>
      <c r="AT1375" s="18" t="s">
        <v>129</v>
      </c>
      <c r="AU1375" s="18" t="s">
        <v>83</v>
      </c>
    </row>
    <row r="1376" s="13" customFormat="1">
      <c r="A1376" s="13"/>
      <c r="B1376" s="225"/>
      <c r="C1376" s="226"/>
      <c r="D1376" s="218" t="s">
        <v>131</v>
      </c>
      <c r="E1376" s="227" t="s">
        <v>19</v>
      </c>
      <c r="F1376" s="228" t="s">
        <v>2467</v>
      </c>
      <c r="G1376" s="226"/>
      <c r="H1376" s="229">
        <v>58.399999999999999</v>
      </c>
      <c r="I1376" s="230"/>
      <c r="J1376" s="226"/>
      <c r="K1376" s="226"/>
      <c r="L1376" s="231"/>
      <c r="M1376" s="232"/>
      <c r="N1376" s="233"/>
      <c r="O1376" s="233"/>
      <c r="P1376" s="233"/>
      <c r="Q1376" s="233"/>
      <c r="R1376" s="233"/>
      <c r="S1376" s="233"/>
      <c r="T1376" s="234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35" t="s">
        <v>131</v>
      </c>
      <c r="AU1376" s="235" t="s">
        <v>83</v>
      </c>
      <c r="AV1376" s="13" t="s">
        <v>83</v>
      </c>
      <c r="AW1376" s="13" t="s">
        <v>35</v>
      </c>
      <c r="AX1376" s="13" t="s">
        <v>73</v>
      </c>
      <c r="AY1376" s="235" t="s">
        <v>117</v>
      </c>
    </row>
    <row r="1377" s="13" customFormat="1">
      <c r="A1377" s="13"/>
      <c r="B1377" s="225"/>
      <c r="C1377" s="226"/>
      <c r="D1377" s="218" t="s">
        <v>131</v>
      </c>
      <c r="E1377" s="227" t="s">
        <v>19</v>
      </c>
      <c r="F1377" s="228" t="s">
        <v>2468</v>
      </c>
      <c r="G1377" s="226"/>
      <c r="H1377" s="229">
        <v>2.1600000000000001</v>
      </c>
      <c r="I1377" s="230"/>
      <c r="J1377" s="226"/>
      <c r="K1377" s="226"/>
      <c r="L1377" s="231"/>
      <c r="M1377" s="232"/>
      <c r="N1377" s="233"/>
      <c r="O1377" s="233"/>
      <c r="P1377" s="233"/>
      <c r="Q1377" s="233"/>
      <c r="R1377" s="233"/>
      <c r="S1377" s="233"/>
      <c r="T1377" s="234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35" t="s">
        <v>131</v>
      </c>
      <c r="AU1377" s="235" t="s">
        <v>83</v>
      </c>
      <c r="AV1377" s="13" t="s">
        <v>83</v>
      </c>
      <c r="AW1377" s="13" t="s">
        <v>35</v>
      </c>
      <c r="AX1377" s="13" t="s">
        <v>73</v>
      </c>
      <c r="AY1377" s="235" t="s">
        <v>117</v>
      </c>
    </row>
    <row r="1378" s="14" customFormat="1">
      <c r="A1378" s="14"/>
      <c r="B1378" s="246"/>
      <c r="C1378" s="247"/>
      <c r="D1378" s="218" t="s">
        <v>131</v>
      </c>
      <c r="E1378" s="248" t="s">
        <v>19</v>
      </c>
      <c r="F1378" s="249" t="s">
        <v>356</v>
      </c>
      <c r="G1378" s="247"/>
      <c r="H1378" s="250">
        <v>60.560000000000002</v>
      </c>
      <c r="I1378" s="251"/>
      <c r="J1378" s="247"/>
      <c r="K1378" s="247"/>
      <c r="L1378" s="252"/>
      <c r="M1378" s="253"/>
      <c r="N1378" s="254"/>
      <c r="O1378" s="254"/>
      <c r="P1378" s="254"/>
      <c r="Q1378" s="254"/>
      <c r="R1378" s="254"/>
      <c r="S1378" s="254"/>
      <c r="T1378" s="255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56" t="s">
        <v>131</v>
      </c>
      <c r="AU1378" s="256" t="s">
        <v>83</v>
      </c>
      <c r="AV1378" s="14" t="s">
        <v>143</v>
      </c>
      <c r="AW1378" s="14" t="s">
        <v>35</v>
      </c>
      <c r="AX1378" s="14" t="s">
        <v>81</v>
      </c>
      <c r="AY1378" s="256" t="s">
        <v>117</v>
      </c>
    </row>
    <row r="1379" s="2" customFormat="1" ht="16.5" customHeight="1">
      <c r="A1379" s="39"/>
      <c r="B1379" s="40"/>
      <c r="C1379" s="205" t="s">
        <v>2469</v>
      </c>
      <c r="D1379" s="205" t="s">
        <v>120</v>
      </c>
      <c r="E1379" s="206" t="s">
        <v>2470</v>
      </c>
      <c r="F1379" s="207" t="s">
        <v>2471</v>
      </c>
      <c r="G1379" s="208" t="s">
        <v>123</v>
      </c>
      <c r="H1379" s="209">
        <v>60.560000000000002</v>
      </c>
      <c r="I1379" s="210"/>
      <c r="J1379" s="211">
        <f>ROUND(I1379*H1379,2)</f>
        <v>0</v>
      </c>
      <c r="K1379" s="207" t="s">
        <v>124</v>
      </c>
      <c r="L1379" s="45"/>
      <c r="M1379" s="212" t="s">
        <v>19</v>
      </c>
      <c r="N1379" s="213" t="s">
        <v>44</v>
      </c>
      <c r="O1379" s="85"/>
      <c r="P1379" s="214">
        <f>O1379*H1379</f>
        <v>0</v>
      </c>
      <c r="Q1379" s="214">
        <v>0.00029999999999999997</v>
      </c>
      <c r="R1379" s="214">
        <f>Q1379*H1379</f>
        <v>0.018168</v>
      </c>
      <c r="S1379" s="214">
        <v>0</v>
      </c>
      <c r="T1379" s="215">
        <f>S1379*H1379</f>
        <v>0</v>
      </c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R1379" s="216" t="s">
        <v>125</v>
      </c>
      <c r="AT1379" s="216" t="s">
        <v>120</v>
      </c>
      <c r="AU1379" s="216" t="s">
        <v>83</v>
      </c>
      <c r="AY1379" s="18" t="s">
        <v>117</v>
      </c>
      <c r="BE1379" s="217">
        <f>IF(N1379="základní",J1379,0)</f>
        <v>0</v>
      </c>
      <c r="BF1379" s="217">
        <f>IF(N1379="snížená",J1379,0)</f>
        <v>0</v>
      </c>
      <c r="BG1379" s="217">
        <f>IF(N1379="zákl. přenesená",J1379,0)</f>
        <v>0</v>
      </c>
      <c r="BH1379" s="217">
        <f>IF(N1379="sníž. přenesená",J1379,0)</f>
        <v>0</v>
      </c>
      <c r="BI1379" s="217">
        <f>IF(N1379="nulová",J1379,0)</f>
        <v>0</v>
      </c>
      <c r="BJ1379" s="18" t="s">
        <v>81</v>
      </c>
      <c r="BK1379" s="217">
        <f>ROUND(I1379*H1379,2)</f>
        <v>0</v>
      </c>
      <c r="BL1379" s="18" t="s">
        <v>125</v>
      </c>
      <c r="BM1379" s="216" t="s">
        <v>2472</v>
      </c>
    </row>
    <row r="1380" s="2" customFormat="1">
      <c r="A1380" s="39"/>
      <c r="B1380" s="40"/>
      <c r="C1380" s="41"/>
      <c r="D1380" s="218" t="s">
        <v>127</v>
      </c>
      <c r="E1380" s="41"/>
      <c r="F1380" s="219" t="s">
        <v>2473</v>
      </c>
      <c r="G1380" s="41"/>
      <c r="H1380" s="41"/>
      <c r="I1380" s="220"/>
      <c r="J1380" s="41"/>
      <c r="K1380" s="41"/>
      <c r="L1380" s="45"/>
      <c r="M1380" s="221"/>
      <c r="N1380" s="222"/>
      <c r="O1380" s="85"/>
      <c r="P1380" s="85"/>
      <c r="Q1380" s="85"/>
      <c r="R1380" s="85"/>
      <c r="S1380" s="85"/>
      <c r="T1380" s="86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T1380" s="18" t="s">
        <v>127</v>
      </c>
      <c r="AU1380" s="18" t="s">
        <v>83</v>
      </c>
    </row>
    <row r="1381" s="2" customFormat="1">
      <c r="A1381" s="39"/>
      <c r="B1381" s="40"/>
      <c r="C1381" s="41"/>
      <c r="D1381" s="223" t="s">
        <v>129</v>
      </c>
      <c r="E1381" s="41"/>
      <c r="F1381" s="224" t="s">
        <v>2474</v>
      </c>
      <c r="G1381" s="41"/>
      <c r="H1381" s="41"/>
      <c r="I1381" s="220"/>
      <c r="J1381" s="41"/>
      <c r="K1381" s="41"/>
      <c r="L1381" s="45"/>
      <c r="M1381" s="221"/>
      <c r="N1381" s="222"/>
      <c r="O1381" s="85"/>
      <c r="P1381" s="85"/>
      <c r="Q1381" s="85"/>
      <c r="R1381" s="85"/>
      <c r="S1381" s="85"/>
      <c r="T1381" s="86"/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T1381" s="18" t="s">
        <v>129</v>
      </c>
      <c r="AU1381" s="18" t="s">
        <v>83</v>
      </c>
    </row>
    <row r="1382" s="2" customFormat="1" ht="24.15" customHeight="1">
      <c r="A1382" s="39"/>
      <c r="B1382" s="40"/>
      <c r="C1382" s="205" t="s">
        <v>2475</v>
      </c>
      <c r="D1382" s="205" t="s">
        <v>120</v>
      </c>
      <c r="E1382" s="206" t="s">
        <v>2476</v>
      </c>
      <c r="F1382" s="207" t="s">
        <v>2477</v>
      </c>
      <c r="G1382" s="208" t="s">
        <v>123</v>
      </c>
      <c r="H1382" s="209">
        <v>60.560000000000002</v>
      </c>
      <c r="I1382" s="210"/>
      <c r="J1382" s="211">
        <f>ROUND(I1382*H1382,2)</f>
        <v>0</v>
      </c>
      <c r="K1382" s="207" t="s">
        <v>124</v>
      </c>
      <c r="L1382" s="45"/>
      <c r="M1382" s="212" t="s">
        <v>19</v>
      </c>
      <c r="N1382" s="213" t="s">
        <v>44</v>
      </c>
      <c r="O1382" s="85"/>
      <c r="P1382" s="214">
        <f>O1382*H1382</f>
        <v>0</v>
      </c>
      <c r="Q1382" s="214">
        <v>0.0015</v>
      </c>
      <c r="R1382" s="214">
        <f>Q1382*H1382</f>
        <v>0.090840000000000004</v>
      </c>
      <c r="S1382" s="214">
        <v>0</v>
      </c>
      <c r="T1382" s="215">
        <f>S1382*H1382</f>
        <v>0</v>
      </c>
      <c r="U1382" s="39"/>
      <c r="V1382" s="39"/>
      <c r="W1382" s="39"/>
      <c r="X1382" s="39"/>
      <c r="Y1382" s="39"/>
      <c r="Z1382" s="39"/>
      <c r="AA1382" s="39"/>
      <c r="AB1382" s="39"/>
      <c r="AC1382" s="39"/>
      <c r="AD1382" s="39"/>
      <c r="AE1382" s="39"/>
      <c r="AR1382" s="216" t="s">
        <v>125</v>
      </c>
      <c r="AT1382" s="216" t="s">
        <v>120</v>
      </c>
      <c r="AU1382" s="216" t="s">
        <v>83</v>
      </c>
      <c r="AY1382" s="18" t="s">
        <v>117</v>
      </c>
      <c r="BE1382" s="217">
        <f>IF(N1382="základní",J1382,0)</f>
        <v>0</v>
      </c>
      <c r="BF1382" s="217">
        <f>IF(N1382="snížená",J1382,0)</f>
        <v>0</v>
      </c>
      <c r="BG1382" s="217">
        <f>IF(N1382="zákl. přenesená",J1382,0)</f>
        <v>0</v>
      </c>
      <c r="BH1382" s="217">
        <f>IF(N1382="sníž. přenesená",J1382,0)</f>
        <v>0</v>
      </c>
      <c r="BI1382" s="217">
        <f>IF(N1382="nulová",J1382,0)</f>
        <v>0</v>
      </c>
      <c r="BJ1382" s="18" t="s">
        <v>81</v>
      </c>
      <c r="BK1382" s="217">
        <f>ROUND(I1382*H1382,2)</f>
        <v>0</v>
      </c>
      <c r="BL1382" s="18" t="s">
        <v>125</v>
      </c>
      <c r="BM1382" s="216" t="s">
        <v>2478</v>
      </c>
    </row>
    <row r="1383" s="2" customFormat="1">
      <c r="A1383" s="39"/>
      <c r="B1383" s="40"/>
      <c r="C1383" s="41"/>
      <c r="D1383" s="218" t="s">
        <v>127</v>
      </c>
      <c r="E1383" s="41"/>
      <c r="F1383" s="219" t="s">
        <v>2479</v>
      </c>
      <c r="G1383" s="41"/>
      <c r="H1383" s="41"/>
      <c r="I1383" s="220"/>
      <c r="J1383" s="41"/>
      <c r="K1383" s="41"/>
      <c r="L1383" s="45"/>
      <c r="M1383" s="221"/>
      <c r="N1383" s="222"/>
      <c r="O1383" s="85"/>
      <c r="P1383" s="85"/>
      <c r="Q1383" s="85"/>
      <c r="R1383" s="85"/>
      <c r="S1383" s="85"/>
      <c r="T1383" s="86"/>
      <c r="U1383" s="39"/>
      <c r="V1383" s="39"/>
      <c r="W1383" s="39"/>
      <c r="X1383" s="39"/>
      <c r="Y1383" s="39"/>
      <c r="Z1383" s="39"/>
      <c r="AA1383" s="39"/>
      <c r="AB1383" s="39"/>
      <c r="AC1383" s="39"/>
      <c r="AD1383" s="39"/>
      <c r="AE1383" s="39"/>
      <c r="AT1383" s="18" t="s">
        <v>127</v>
      </c>
      <c r="AU1383" s="18" t="s">
        <v>83</v>
      </c>
    </row>
    <row r="1384" s="2" customFormat="1">
      <c r="A1384" s="39"/>
      <c r="B1384" s="40"/>
      <c r="C1384" s="41"/>
      <c r="D1384" s="223" t="s">
        <v>129</v>
      </c>
      <c r="E1384" s="41"/>
      <c r="F1384" s="224" t="s">
        <v>2480</v>
      </c>
      <c r="G1384" s="41"/>
      <c r="H1384" s="41"/>
      <c r="I1384" s="220"/>
      <c r="J1384" s="41"/>
      <c r="K1384" s="41"/>
      <c r="L1384" s="45"/>
      <c r="M1384" s="221"/>
      <c r="N1384" s="222"/>
      <c r="O1384" s="85"/>
      <c r="P1384" s="85"/>
      <c r="Q1384" s="85"/>
      <c r="R1384" s="85"/>
      <c r="S1384" s="85"/>
      <c r="T1384" s="86"/>
      <c r="U1384" s="39"/>
      <c r="V1384" s="39"/>
      <c r="W1384" s="39"/>
      <c r="X1384" s="39"/>
      <c r="Y1384" s="39"/>
      <c r="Z1384" s="39"/>
      <c r="AA1384" s="39"/>
      <c r="AB1384" s="39"/>
      <c r="AC1384" s="39"/>
      <c r="AD1384" s="39"/>
      <c r="AE1384" s="39"/>
      <c r="AT1384" s="18" t="s">
        <v>129</v>
      </c>
      <c r="AU1384" s="18" t="s">
        <v>83</v>
      </c>
    </row>
    <row r="1385" s="2" customFormat="1" ht="33" customHeight="1">
      <c r="A1385" s="39"/>
      <c r="B1385" s="40"/>
      <c r="C1385" s="205" t="s">
        <v>2481</v>
      </c>
      <c r="D1385" s="205" t="s">
        <v>120</v>
      </c>
      <c r="E1385" s="206" t="s">
        <v>2482</v>
      </c>
      <c r="F1385" s="207" t="s">
        <v>2483</v>
      </c>
      <c r="G1385" s="208" t="s">
        <v>123</v>
      </c>
      <c r="H1385" s="209">
        <v>60.560000000000002</v>
      </c>
      <c r="I1385" s="210"/>
      <c r="J1385" s="211">
        <f>ROUND(I1385*H1385,2)</f>
        <v>0</v>
      </c>
      <c r="K1385" s="207" t="s">
        <v>124</v>
      </c>
      <c r="L1385" s="45"/>
      <c r="M1385" s="212" t="s">
        <v>19</v>
      </c>
      <c r="N1385" s="213" t="s">
        <v>44</v>
      </c>
      <c r="O1385" s="85"/>
      <c r="P1385" s="214">
        <f>O1385*H1385</f>
        <v>0</v>
      </c>
      <c r="Q1385" s="214">
        <v>0.0053</v>
      </c>
      <c r="R1385" s="214">
        <f>Q1385*H1385</f>
        <v>0.32096800000000003</v>
      </c>
      <c r="S1385" s="214">
        <v>0</v>
      </c>
      <c r="T1385" s="215">
        <f>S1385*H1385</f>
        <v>0</v>
      </c>
      <c r="U1385" s="39"/>
      <c r="V1385" s="39"/>
      <c r="W1385" s="39"/>
      <c r="X1385" s="39"/>
      <c r="Y1385" s="39"/>
      <c r="Z1385" s="39"/>
      <c r="AA1385" s="39"/>
      <c r="AB1385" s="39"/>
      <c r="AC1385" s="39"/>
      <c r="AD1385" s="39"/>
      <c r="AE1385" s="39"/>
      <c r="AR1385" s="216" t="s">
        <v>125</v>
      </c>
      <c r="AT1385" s="216" t="s">
        <v>120</v>
      </c>
      <c r="AU1385" s="216" t="s">
        <v>83</v>
      </c>
      <c r="AY1385" s="18" t="s">
        <v>117</v>
      </c>
      <c r="BE1385" s="217">
        <f>IF(N1385="základní",J1385,0)</f>
        <v>0</v>
      </c>
      <c r="BF1385" s="217">
        <f>IF(N1385="snížená",J1385,0)</f>
        <v>0</v>
      </c>
      <c r="BG1385" s="217">
        <f>IF(N1385="zákl. přenesená",J1385,0)</f>
        <v>0</v>
      </c>
      <c r="BH1385" s="217">
        <f>IF(N1385="sníž. přenesená",J1385,0)</f>
        <v>0</v>
      </c>
      <c r="BI1385" s="217">
        <f>IF(N1385="nulová",J1385,0)</f>
        <v>0</v>
      </c>
      <c r="BJ1385" s="18" t="s">
        <v>81</v>
      </c>
      <c r="BK1385" s="217">
        <f>ROUND(I1385*H1385,2)</f>
        <v>0</v>
      </c>
      <c r="BL1385" s="18" t="s">
        <v>125</v>
      </c>
      <c r="BM1385" s="216" t="s">
        <v>2484</v>
      </c>
    </row>
    <row r="1386" s="2" customFormat="1">
      <c r="A1386" s="39"/>
      <c r="B1386" s="40"/>
      <c r="C1386" s="41"/>
      <c r="D1386" s="218" t="s">
        <v>127</v>
      </c>
      <c r="E1386" s="41"/>
      <c r="F1386" s="219" t="s">
        <v>2485</v>
      </c>
      <c r="G1386" s="41"/>
      <c r="H1386" s="41"/>
      <c r="I1386" s="220"/>
      <c r="J1386" s="41"/>
      <c r="K1386" s="41"/>
      <c r="L1386" s="45"/>
      <c r="M1386" s="221"/>
      <c r="N1386" s="222"/>
      <c r="O1386" s="85"/>
      <c r="P1386" s="85"/>
      <c r="Q1386" s="85"/>
      <c r="R1386" s="85"/>
      <c r="S1386" s="85"/>
      <c r="T1386" s="86"/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T1386" s="18" t="s">
        <v>127</v>
      </c>
      <c r="AU1386" s="18" t="s">
        <v>83</v>
      </c>
    </row>
    <row r="1387" s="2" customFormat="1">
      <c r="A1387" s="39"/>
      <c r="B1387" s="40"/>
      <c r="C1387" s="41"/>
      <c r="D1387" s="223" t="s">
        <v>129</v>
      </c>
      <c r="E1387" s="41"/>
      <c r="F1387" s="224" t="s">
        <v>2486</v>
      </c>
      <c r="G1387" s="41"/>
      <c r="H1387" s="41"/>
      <c r="I1387" s="220"/>
      <c r="J1387" s="41"/>
      <c r="K1387" s="41"/>
      <c r="L1387" s="45"/>
      <c r="M1387" s="221"/>
      <c r="N1387" s="222"/>
      <c r="O1387" s="85"/>
      <c r="P1387" s="85"/>
      <c r="Q1387" s="85"/>
      <c r="R1387" s="85"/>
      <c r="S1387" s="85"/>
      <c r="T1387" s="86"/>
      <c r="U1387" s="39"/>
      <c r="V1387" s="39"/>
      <c r="W1387" s="39"/>
      <c r="X1387" s="39"/>
      <c r="Y1387" s="39"/>
      <c r="Z1387" s="39"/>
      <c r="AA1387" s="39"/>
      <c r="AB1387" s="39"/>
      <c r="AC1387" s="39"/>
      <c r="AD1387" s="39"/>
      <c r="AE1387" s="39"/>
      <c r="AT1387" s="18" t="s">
        <v>129</v>
      </c>
      <c r="AU1387" s="18" t="s">
        <v>83</v>
      </c>
    </row>
    <row r="1388" s="2" customFormat="1" ht="24.15" customHeight="1">
      <c r="A1388" s="39"/>
      <c r="B1388" s="40"/>
      <c r="C1388" s="236" t="s">
        <v>2487</v>
      </c>
      <c r="D1388" s="236" t="s">
        <v>133</v>
      </c>
      <c r="E1388" s="237" t="s">
        <v>2488</v>
      </c>
      <c r="F1388" s="238" t="s">
        <v>2489</v>
      </c>
      <c r="G1388" s="239" t="s">
        <v>123</v>
      </c>
      <c r="H1388" s="240">
        <v>66.616</v>
      </c>
      <c r="I1388" s="241"/>
      <c r="J1388" s="242">
        <f>ROUND(I1388*H1388,2)</f>
        <v>0</v>
      </c>
      <c r="K1388" s="238" t="s">
        <v>124</v>
      </c>
      <c r="L1388" s="243"/>
      <c r="M1388" s="244" t="s">
        <v>19</v>
      </c>
      <c r="N1388" s="245" t="s">
        <v>44</v>
      </c>
      <c r="O1388" s="85"/>
      <c r="P1388" s="214">
        <f>O1388*H1388</f>
        <v>0</v>
      </c>
      <c r="Q1388" s="214">
        <v>0.012319999999999999</v>
      </c>
      <c r="R1388" s="214">
        <f>Q1388*H1388</f>
        <v>0.82070911999999996</v>
      </c>
      <c r="S1388" s="214">
        <v>0</v>
      </c>
      <c r="T1388" s="215">
        <f>S1388*H1388</f>
        <v>0</v>
      </c>
      <c r="U1388" s="39"/>
      <c r="V1388" s="39"/>
      <c r="W1388" s="39"/>
      <c r="X1388" s="39"/>
      <c r="Y1388" s="39"/>
      <c r="Z1388" s="39"/>
      <c r="AA1388" s="39"/>
      <c r="AB1388" s="39"/>
      <c r="AC1388" s="39"/>
      <c r="AD1388" s="39"/>
      <c r="AE1388" s="39"/>
      <c r="AR1388" s="216" t="s">
        <v>136</v>
      </c>
      <c r="AT1388" s="216" t="s">
        <v>133</v>
      </c>
      <c r="AU1388" s="216" t="s">
        <v>83</v>
      </c>
      <c r="AY1388" s="18" t="s">
        <v>117</v>
      </c>
      <c r="BE1388" s="217">
        <f>IF(N1388="základní",J1388,0)</f>
        <v>0</v>
      </c>
      <c r="BF1388" s="217">
        <f>IF(N1388="snížená",J1388,0)</f>
        <v>0</v>
      </c>
      <c r="BG1388" s="217">
        <f>IF(N1388="zákl. přenesená",J1388,0)</f>
        <v>0</v>
      </c>
      <c r="BH1388" s="217">
        <f>IF(N1388="sníž. přenesená",J1388,0)</f>
        <v>0</v>
      </c>
      <c r="BI1388" s="217">
        <f>IF(N1388="nulová",J1388,0)</f>
        <v>0</v>
      </c>
      <c r="BJ1388" s="18" t="s">
        <v>81</v>
      </c>
      <c r="BK1388" s="217">
        <f>ROUND(I1388*H1388,2)</f>
        <v>0</v>
      </c>
      <c r="BL1388" s="18" t="s">
        <v>125</v>
      </c>
      <c r="BM1388" s="216" t="s">
        <v>2490</v>
      </c>
    </row>
    <row r="1389" s="2" customFormat="1">
      <c r="A1389" s="39"/>
      <c r="B1389" s="40"/>
      <c r="C1389" s="41"/>
      <c r="D1389" s="218" t="s">
        <v>127</v>
      </c>
      <c r="E1389" s="41"/>
      <c r="F1389" s="219" t="s">
        <v>2489</v>
      </c>
      <c r="G1389" s="41"/>
      <c r="H1389" s="41"/>
      <c r="I1389" s="220"/>
      <c r="J1389" s="41"/>
      <c r="K1389" s="41"/>
      <c r="L1389" s="45"/>
      <c r="M1389" s="221"/>
      <c r="N1389" s="222"/>
      <c r="O1389" s="85"/>
      <c r="P1389" s="85"/>
      <c r="Q1389" s="85"/>
      <c r="R1389" s="85"/>
      <c r="S1389" s="85"/>
      <c r="T1389" s="86"/>
      <c r="U1389" s="39"/>
      <c r="V1389" s="39"/>
      <c r="W1389" s="39"/>
      <c r="X1389" s="39"/>
      <c r="Y1389" s="39"/>
      <c r="Z1389" s="39"/>
      <c r="AA1389" s="39"/>
      <c r="AB1389" s="39"/>
      <c r="AC1389" s="39"/>
      <c r="AD1389" s="39"/>
      <c r="AE1389" s="39"/>
      <c r="AT1389" s="18" t="s">
        <v>127</v>
      </c>
      <c r="AU1389" s="18" t="s">
        <v>83</v>
      </c>
    </row>
    <row r="1390" s="13" customFormat="1">
      <c r="A1390" s="13"/>
      <c r="B1390" s="225"/>
      <c r="C1390" s="226"/>
      <c r="D1390" s="218" t="s">
        <v>131</v>
      </c>
      <c r="E1390" s="226"/>
      <c r="F1390" s="228" t="s">
        <v>2491</v>
      </c>
      <c r="G1390" s="226"/>
      <c r="H1390" s="229">
        <v>66.616</v>
      </c>
      <c r="I1390" s="230"/>
      <c r="J1390" s="226"/>
      <c r="K1390" s="226"/>
      <c r="L1390" s="231"/>
      <c r="M1390" s="232"/>
      <c r="N1390" s="233"/>
      <c r="O1390" s="233"/>
      <c r="P1390" s="233"/>
      <c r="Q1390" s="233"/>
      <c r="R1390" s="233"/>
      <c r="S1390" s="233"/>
      <c r="T1390" s="234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35" t="s">
        <v>131</v>
      </c>
      <c r="AU1390" s="235" t="s">
        <v>83</v>
      </c>
      <c r="AV1390" s="13" t="s">
        <v>83</v>
      </c>
      <c r="AW1390" s="13" t="s">
        <v>4</v>
      </c>
      <c r="AX1390" s="13" t="s">
        <v>81</v>
      </c>
      <c r="AY1390" s="235" t="s">
        <v>117</v>
      </c>
    </row>
    <row r="1391" s="2" customFormat="1" ht="33" customHeight="1">
      <c r="A1391" s="39"/>
      <c r="B1391" s="40"/>
      <c r="C1391" s="205" t="s">
        <v>2492</v>
      </c>
      <c r="D1391" s="205" t="s">
        <v>120</v>
      </c>
      <c r="E1391" s="206" t="s">
        <v>2493</v>
      </c>
      <c r="F1391" s="207" t="s">
        <v>2494</v>
      </c>
      <c r="G1391" s="208" t="s">
        <v>123</v>
      </c>
      <c r="H1391" s="209">
        <v>60.560000000000002</v>
      </c>
      <c r="I1391" s="210"/>
      <c r="J1391" s="211">
        <f>ROUND(I1391*H1391,2)</f>
        <v>0</v>
      </c>
      <c r="K1391" s="207" t="s">
        <v>124</v>
      </c>
      <c r="L1391" s="45"/>
      <c r="M1391" s="212" t="s">
        <v>19</v>
      </c>
      <c r="N1391" s="213" t="s">
        <v>44</v>
      </c>
      <c r="O1391" s="85"/>
      <c r="P1391" s="214">
        <f>O1391*H1391</f>
        <v>0</v>
      </c>
      <c r="Q1391" s="214">
        <v>0</v>
      </c>
      <c r="R1391" s="214">
        <f>Q1391*H1391</f>
        <v>0</v>
      </c>
      <c r="S1391" s="214">
        <v>0</v>
      </c>
      <c r="T1391" s="215">
        <f>S1391*H1391</f>
        <v>0</v>
      </c>
      <c r="U1391" s="39"/>
      <c r="V1391" s="39"/>
      <c r="W1391" s="39"/>
      <c r="X1391" s="39"/>
      <c r="Y1391" s="39"/>
      <c r="Z1391" s="39"/>
      <c r="AA1391" s="39"/>
      <c r="AB1391" s="39"/>
      <c r="AC1391" s="39"/>
      <c r="AD1391" s="39"/>
      <c r="AE1391" s="39"/>
      <c r="AR1391" s="216" t="s">
        <v>125</v>
      </c>
      <c r="AT1391" s="216" t="s">
        <v>120</v>
      </c>
      <c r="AU1391" s="216" t="s">
        <v>83</v>
      </c>
      <c r="AY1391" s="18" t="s">
        <v>117</v>
      </c>
      <c r="BE1391" s="217">
        <f>IF(N1391="základní",J1391,0)</f>
        <v>0</v>
      </c>
      <c r="BF1391" s="217">
        <f>IF(N1391="snížená",J1391,0)</f>
        <v>0</v>
      </c>
      <c r="BG1391" s="217">
        <f>IF(N1391="zákl. přenesená",J1391,0)</f>
        <v>0</v>
      </c>
      <c r="BH1391" s="217">
        <f>IF(N1391="sníž. přenesená",J1391,0)</f>
        <v>0</v>
      </c>
      <c r="BI1391" s="217">
        <f>IF(N1391="nulová",J1391,0)</f>
        <v>0</v>
      </c>
      <c r="BJ1391" s="18" t="s">
        <v>81</v>
      </c>
      <c r="BK1391" s="217">
        <f>ROUND(I1391*H1391,2)</f>
        <v>0</v>
      </c>
      <c r="BL1391" s="18" t="s">
        <v>125</v>
      </c>
      <c r="BM1391" s="216" t="s">
        <v>2495</v>
      </c>
    </row>
    <row r="1392" s="2" customFormat="1">
      <c r="A1392" s="39"/>
      <c r="B1392" s="40"/>
      <c r="C1392" s="41"/>
      <c r="D1392" s="218" t="s">
        <v>127</v>
      </c>
      <c r="E1392" s="41"/>
      <c r="F1392" s="219" t="s">
        <v>2496</v>
      </c>
      <c r="G1392" s="41"/>
      <c r="H1392" s="41"/>
      <c r="I1392" s="220"/>
      <c r="J1392" s="41"/>
      <c r="K1392" s="41"/>
      <c r="L1392" s="45"/>
      <c r="M1392" s="221"/>
      <c r="N1392" s="222"/>
      <c r="O1392" s="85"/>
      <c r="P1392" s="85"/>
      <c r="Q1392" s="85"/>
      <c r="R1392" s="85"/>
      <c r="S1392" s="85"/>
      <c r="T1392" s="86"/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  <c r="AE1392" s="39"/>
      <c r="AT1392" s="18" t="s">
        <v>127</v>
      </c>
      <c r="AU1392" s="18" t="s">
        <v>83</v>
      </c>
    </row>
    <row r="1393" s="2" customFormat="1">
      <c r="A1393" s="39"/>
      <c r="B1393" s="40"/>
      <c r="C1393" s="41"/>
      <c r="D1393" s="223" t="s">
        <v>129</v>
      </c>
      <c r="E1393" s="41"/>
      <c r="F1393" s="224" t="s">
        <v>2497</v>
      </c>
      <c r="G1393" s="41"/>
      <c r="H1393" s="41"/>
      <c r="I1393" s="220"/>
      <c r="J1393" s="41"/>
      <c r="K1393" s="41"/>
      <c r="L1393" s="45"/>
      <c r="M1393" s="221"/>
      <c r="N1393" s="222"/>
      <c r="O1393" s="85"/>
      <c r="P1393" s="85"/>
      <c r="Q1393" s="85"/>
      <c r="R1393" s="85"/>
      <c r="S1393" s="85"/>
      <c r="T1393" s="86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T1393" s="18" t="s">
        <v>129</v>
      </c>
      <c r="AU1393" s="18" t="s">
        <v>83</v>
      </c>
    </row>
    <row r="1394" s="2" customFormat="1" ht="33" customHeight="1">
      <c r="A1394" s="39"/>
      <c r="B1394" s="40"/>
      <c r="C1394" s="205" t="s">
        <v>2498</v>
      </c>
      <c r="D1394" s="205" t="s">
        <v>120</v>
      </c>
      <c r="E1394" s="206" t="s">
        <v>2499</v>
      </c>
      <c r="F1394" s="207" t="s">
        <v>2500</v>
      </c>
      <c r="G1394" s="208" t="s">
        <v>123</v>
      </c>
      <c r="H1394" s="209">
        <v>60.560000000000002</v>
      </c>
      <c r="I1394" s="210"/>
      <c r="J1394" s="211">
        <f>ROUND(I1394*H1394,2)</f>
        <v>0</v>
      </c>
      <c r="K1394" s="207" t="s">
        <v>124</v>
      </c>
      <c r="L1394" s="45"/>
      <c r="M1394" s="212" t="s">
        <v>19</v>
      </c>
      <c r="N1394" s="213" t="s">
        <v>44</v>
      </c>
      <c r="O1394" s="85"/>
      <c r="P1394" s="214">
        <f>O1394*H1394</f>
        <v>0</v>
      </c>
      <c r="Q1394" s="214">
        <v>0</v>
      </c>
      <c r="R1394" s="214">
        <f>Q1394*H1394</f>
        <v>0</v>
      </c>
      <c r="S1394" s="214">
        <v>0</v>
      </c>
      <c r="T1394" s="215">
        <f>S1394*H1394</f>
        <v>0</v>
      </c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  <c r="AE1394" s="39"/>
      <c r="AR1394" s="216" t="s">
        <v>125</v>
      </c>
      <c r="AT1394" s="216" t="s">
        <v>120</v>
      </c>
      <c r="AU1394" s="216" t="s">
        <v>83</v>
      </c>
      <c r="AY1394" s="18" t="s">
        <v>117</v>
      </c>
      <c r="BE1394" s="217">
        <f>IF(N1394="základní",J1394,0)</f>
        <v>0</v>
      </c>
      <c r="BF1394" s="217">
        <f>IF(N1394="snížená",J1394,0)</f>
        <v>0</v>
      </c>
      <c r="BG1394" s="217">
        <f>IF(N1394="zákl. přenesená",J1394,0)</f>
        <v>0</v>
      </c>
      <c r="BH1394" s="217">
        <f>IF(N1394="sníž. přenesená",J1394,0)</f>
        <v>0</v>
      </c>
      <c r="BI1394" s="217">
        <f>IF(N1394="nulová",J1394,0)</f>
        <v>0</v>
      </c>
      <c r="BJ1394" s="18" t="s">
        <v>81</v>
      </c>
      <c r="BK1394" s="217">
        <f>ROUND(I1394*H1394,2)</f>
        <v>0</v>
      </c>
      <c r="BL1394" s="18" t="s">
        <v>125</v>
      </c>
      <c r="BM1394" s="216" t="s">
        <v>2501</v>
      </c>
    </row>
    <row r="1395" s="2" customFormat="1">
      <c r="A1395" s="39"/>
      <c r="B1395" s="40"/>
      <c r="C1395" s="41"/>
      <c r="D1395" s="218" t="s">
        <v>127</v>
      </c>
      <c r="E1395" s="41"/>
      <c r="F1395" s="219" t="s">
        <v>2502</v>
      </c>
      <c r="G1395" s="41"/>
      <c r="H1395" s="41"/>
      <c r="I1395" s="220"/>
      <c r="J1395" s="41"/>
      <c r="K1395" s="41"/>
      <c r="L1395" s="45"/>
      <c r="M1395" s="221"/>
      <c r="N1395" s="222"/>
      <c r="O1395" s="85"/>
      <c r="P1395" s="85"/>
      <c r="Q1395" s="85"/>
      <c r="R1395" s="85"/>
      <c r="S1395" s="85"/>
      <c r="T1395" s="86"/>
      <c r="U1395" s="39"/>
      <c r="V1395" s="39"/>
      <c r="W1395" s="39"/>
      <c r="X1395" s="39"/>
      <c r="Y1395" s="39"/>
      <c r="Z1395" s="39"/>
      <c r="AA1395" s="39"/>
      <c r="AB1395" s="39"/>
      <c r="AC1395" s="39"/>
      <c r="AD1395" s="39"/>
      <c r="AE1395" s="39"/>
      <c r="AT1395" s="18" t="s">
        <v>127</v>
      </c>
      <c r="AU1395" s="18" t="s">
        <v>83</v>
      </c>
    </row>
    <row r="1396" s="2" customFormat="1">
      <c r="A1396" s="39"/>
      <c r="B1396" s="40"/>
      <c r="C1396" s="41"/>
      <c r="D1396" s="223" t="s">
        <v>129</v>
      </c>
      <c r="E1396" s="41"/>
      <c r="F1396" s="224" t="s">
        <v>2503</v>
      </c>
      <c r="G1396" s="41"/>
      <c r="H1396" s="41"/>
      <c r="I1396" s="220"/>
      <c r="J1396" s="41"/>
      <c r="K1396" s="41"/>
      <c r="L1396" s="45"/>
      <c r="M1396" s="221"/>
      <c r="N1396" s="222"/>
      <c r="O1396" s="85"/>
      <c r="P1396" s="85"/>
      <c r="Q1396" s="85"/>
      <c r="R1396" s="85"/>
      <c r="S1396" s="85"/>
      <c r="T1396" s="86"/>
      <c r="U1396" s="39"/>
      <c r="V1396" s="39"/>
      <c r="W1396" s="39"/>
      <c r="X1396" s="39"/>
      <c r="Y1396" s="39"/>
      <c r="Z1396" s="39"/>
      <c r="AA1396" s="39"/>
      <c r="AB1396" s="39"/>
      <c r="AC1396" s="39"/>
      <c r="AD1396" s="39"/>
      <c r="AE1396" s="39"/>
      <c r="AT1396" s="18" t="s">
        <v>129</v>
      </c>
      <c r="AU1396" s="18" t="s">
        <v>83</v>
      </c>
    </row>
    <row r="1397" s="2" customFormat="1" ht="24.15" customHeight="1">
      <c r="A1397" s="39"/>
      <c r="B1397" s="40"/>
      <c r="C1397" s="205" t="s">
        <v>2504</v>
      </c>
      <c r="D1397" s="205" t="s">
        <v>120</v>
      </c>
      <c r="E1397" s="206" t="s">
        <v>2505</v>
      </c>
      <c r="F1397" s="207" t="s">
        <v>2506</v>
      </c>
      <c r="G1397" s="208" t="s">
        <v>215</v>
      </c>
      <c r="H1397" s="209">
        <v>86</v>
      </c>
      <c r="I1397" s="210"/>
      <c r="J1397" s="211">
        <f>ROUND(I1397*H1397,2)</f>
        <v>0</v>
      </c>
      <c r="K1397" s="207" t="s">
        <v>124</v>
      </c>
      <c r="L1397" s="45"/>
      <c r="M1397" s="212" t="s">
        <v>19</v>
      </c>
      <c r="N1397" s="213" t="s">
        <v>44</v>
      </c>
      <c r="O1397" s="85"/>
      <c r="P1397" s="214">
        <f>O1397*H1397</f>
        <v>0</v>
      </c>
      <c r="Q1397" s="214">
        <v>0.00020000000000000001</v>
      </c>
      <c r="R1397" s="214">
        <f>Q1397*H1397</f>
        <v>0.0172</v>
      </c>
      <c r="S1397" s="214">
        <v>0</v>
      </c>
      <c r="T1397" s="215">
        <f>S1397*H1397</f>
        <v>0</v>
      </c>
      <c r="U1397" s="39"/>
      <c r="V1397" s="39"/>
      <c r="W1397" s="39"/>
      <c r="X1397" s="39"/>
      <c r="Y1397" s="39"/>
      <c r="Z1397" s="39"/>
      <c r="AA1397" s="39"/>
      <c r="AB1397" s="39"/>
      <c r="AC1397" s="39"/>
      <c r="AD1397" s="39"/>
      <c r="AE1397" s="39"/>
      <c r="AR1397" s="216" t="s">
        <v>125</v>
      </c>
      <c r="AT1397" s="216" t="s">
        <v>120</v>
      </c>
      <c r="AU1397" s="216" t="s">
        <v>83</v>
      </c>
      <c r="AY1397" s="18" t="s">
        <v>117</v>
      </c>
      <c r="BE1397" s="217">
        <f>IF(N1397="základní",J1397,0)</f>
        <v>0</v>
      </c>
      <c r="BF1397" s="217">
        <f>IF(N1397="snížená",J1397,0)</f>
        <v>0</v>
      </c>
      <c r="BG1397" s="217">
        <f>IF(N1397="zákl. přenesená",J1397,0)</f>
        <v>0</v>
      </c>
      <c r="BH1397" s="217">
        <f>IF(N1397="sníž. přenesená",J1397,0)</f>
        <v>0</v>
      </c>
      <c r="BI1397" s="217">
        <f>IF(N1397="nulová",J1397,0)</f>
        <v>0</v>
      </c>
      <c r="BJ1397" s="18" t="s">
        <v>81</v>
      </c>
      <c r="BK1397" s="217">
        <f>ROUND(I1397*H1397,2)</f>
        <v>0</v>
      </c>
      <c r="BL1397" s="18" t="s">
        <v>125</v>
      </c>
      <c r="BM1397" s="216" t="s">
        <v>2507</v>
      </c>
    </row>
    <row r="1398" s="2" customFormat="1">
      <c r="A1398" s="39"/>
      <c r="B1398" s="40"/>
      <c r="C1398" s="41"/>
      <c r="D1398" s="218" t="s">
        <v>127</v>
      </c>
      <c r="E1398" s="41"/>
      <c r="F1398" s="219" t="s">
        <v>2508</v>
      </c>
      <c r="G1398" s="41"/>
      <c r="H1398" s="41"/>
      <c r="I1398" s="220"/>
      <c r="J1398" s="41"/>
      <c r="K1398" s="41"/>
      <c r="L1398" s="45"/>
      <c r="M1398" s="221"/>
      <c r="N1398" s="222"/>
      <c r="O1398" s="85"/>
      <c r="P1398" s="85"/>
      <c r="Q1398" s="85"/>
      <c r="R1398" s="85"/>
      <c r="S1398" s="85"/>
      <c r="T1398" s="86"/>
      <c r="U1398" s="39"/>
      <c r="V1398" s="39"/>
      <c r="W1398" s="39"/>
      <c r="X1398" s="39"/>
      <c r="Y1398" s="39"/>
      <c r="Z1398" s="39"/>
      <c r="AA1398" s="39"/>
      <c r="AB1398" s="39"/>
      <c r="AC1398" s="39"/>
      <c r="AD1398" s="39"/>
      <c r="AE1398" s="39"/>
      <c r="AT1398" s="18" t="s">
        <v>127</v>
      </c>
      <c r="AU1398" s="18" t="s">
        <v>83</v>
      </c>
    </row>
    <row r="1399" s="2" customFormat="1">
      <c r="A1399" s="39"/>
      <c r="B1399" s="40"/>
      <c r="C1399" s="41"/>
      <c r="D1399" s="223" t="s">
        <v>129</v>
      </c>
      <c r="E1399" s="41"/>
      <c r="F1399" s="224" t="s">
        <v>2509</v>
      </c>
      <c r="G1399" s="41"/>
      <c r="H1399" s="41"/>
      <c r="I1399" s="220"/>
      <c r="J1399" s="41"/>
      <c r="K1399" s="41"/>
      <c r="L1399" s="45"/>
      <c r="M1399" s="221"/>
      <c r="N1399" s="222"/>
      <c r="O1399" s="85"/>
      <c r="P1399" s="85"/>
      <c r="Q1399" s="85"/>
      <c r="R1399" s="85"/>
      <c r="S1399" s="85"/>
      <c r="T1399" s="86"/>
      <c r="U1399" s="39"/>
      <c r="V1399" s="39"/>
      <c r="W1399" s="39"/>
      <c r="X1399" s="39"/>
      <c r="Y1399" s="39"/>
      <c r="Z1399" s="39"/>
      <c r="AA1399" s="39"/>
      <c r="AB1399" s="39"/>
      <c r="AC1399" s="39"/>
      <c r="AD1399" s="39"/>
      <c r="AE1399" s="39"/>
      <c r="AT1399" s="18" t="s">
        <v>129</v>
      </c>
      <c r="AU1399" s="18" t="s">
        <v>83</v>
      </c>
    </row>
    <row r="1400" s="13" customFormat="1">
      <c r="A1400" s="13"/>
      <c r="B1400" s="225"/>
      <c r="C1400" s="226"/>
      <c r="D1400" s="218" t="s">
        <v>131</v>
      </c>
      <c r="E1400" s="227" t="s">
        <v>19</v>
      </c>
      <c r="F1400" s="228" t="s">
        <v>2510</v>
      </c>
      <c r="G1400" s="226"/>
      <c r="H1400" s="229">
        <v>86</v>
      </c>
      <c r="I1400" s="230"/>
      <c r="J1400" s="226"/>
      <c r="K1400" s="226"/>
      <c r="L1400" s="231"/>
      <c r="M1400" s="232"/>
      <c r="N1400" s="233"/>
      <c r="O1400" s="233"/>
      <c r="P1400" s="233"/>
      <c r="Q1400" s="233"/>
      <c r="R1400" s="233"/>
      <c r="S1400" s="233"/>
      <c r="T1400" s="234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35" t="s">
        <v>131</v>
      </c>
      <c r="AU1400" s="235" t="s">
        <v>83</v>
      </c>
      <c r="AV1400" s="13" t="s">
        <v>83</v>
      </c>
      <c r="AW1400" s="13" t="s">
        <v>35</v>
      </c>
      <c r="AX1400" s="13" t="s">
        <v>81</v>
      </c>
      <c r="AY1400" s="235" t="s">
        <v>117</v>
      </c>
    </row>
    <row r="1401" s="2" customFormat="1" ht="24.15" customHeight="1">
      <c r="A1401" s="39"/>
      <c r="B1401" s="40"/>
      <c r="C1401" s="205" t="s">
        <v>2511</v>
      </c>
      <c r="D1401" s="205" t="s">
        <v>120</v>
      </c>
      <c r="E1401" s="206" t="s">
        <v>2512</v>
      </c>
      <c r="F1401" s="207" t="s">
        <v>2513</v>
      </c>
      <c r="G1401" s="208" t="s">
        <v>215</v>
      </c>
      <c r="H1401" s="209">
        <v>60.200000000000003</v>
      </c>
      <c r="I1401" s="210"/>
      <c r="J1401" s="211">
        <f>ROUND(I1401*H1401,2)</f>
        <v>0</v>
      </c>
      <c r="K1401" s="207" t="s">
        <v>124</v>
      </c>
      <c r="L1401" s="45"/>
      <c r="M1401" s="212" t="s">
        <v>19</v>
      </c>
      <c r="N1401" s="213" t="s">
        <v>44</v>
      </c>
      <c r="O1401" s="85"/>
      <c r="P1401" s="214">
        <f>O1401*H1401</f>
        <v>0</v>
      </c>
      <c r="Q1401" s="214">
        <v>0.00018000000000000001</v>
      </c>
      <c r="R1401" s="214">
        <f>Q1401*H1401</f>
        <v>0.010836000000000002</v>
      </c>
      <c r="S1401" s="214">
        <v>0</v>
      </c>
      <c r="T1401" s="215">
        <f>S1401*H1401</f>
        <v>0</v>
      </c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s="39"/>
      <c r="AR1401" s="216" t="s">
        <v>125</v>
      </c>
      <c r="AT1401" s="216" t="s">
        <v>120</v>
      </c>
      <c r="AU1401" s="216" t="s">
        <v>83</v>
      </c>
      <c r="AY1401" s="18" t="s">
        <v>117</v>
      </c>
      <c r="BE1401" s="217">
        <f>IF(N1401="základní",J1401,0)</f>
        <v>0</v>
      </c>
      <c r="BF1401" s="217">
        <f>IF(N1401="snížená",J1401,0)</f>
        <v>0</v>
      </c>
      <c r="BG1401" s="217">
        <f>IF(N1401="zákl. přenesená",J1401,0)</f>
        <v>0</v>
      </c>
      <c r="BH1401" s="217">
        <f>IF(N1401="sníž. přenesená",J1401,0)</f>
        <v>0</v>
      </c>
      <c r="BI1401" s="217">
        <f>IF(N1401="nulová",J1401,0)</f>
        <v>0</v>
      </c>
      <c r="BJ1401" s="18" t="s">
        <v>81</v>
      </c>
      <c r="BK1401" s="217">
        <f>ROUND(I1401*H1401,2)</f>
        <v>0</v>
      </c>
      <c r="BL1401" s="18" t="s">
        <v>125</v>
      </c>
      <c r="BM1401" s="216" t="s">
        <v>2514</v>
      </c>
    </row>
    <row r="1402" s="2" customFormat="1">
      <c r="A1402" s="39"/>
      <c r="B1402" s="40"/>
      <c r="C1402" s="41"/>
      <c r="D1402" s="218" t="s">
        <v>127</v>
      </c>
      <c r="E1402" s="41"/>
      <c r="F1402" s="219" t="s">
        <v>2515</v>
      </c>
      <c r="G1402" s="41"/>
      <c r="H1402" s="41"/>
      <c r="I1402" s="220"/>
      <c r="J1402" s="41"/>
      <c r="K1402" s="41"/>
      <c r="L1402" s="45"/>
      <c r="M1402" s="221"/>
      <c r="N1402" s="222"/>
      <c r="O1402" s="85"/>
      <c r="P1402" s="85"/>
      <c r="Q1402" s="85"/>
      <c r="R1402" s="85"/>
      <c r="S1402" s="85"/>
      <c r="T1402" s="86"/>
      <c r="U1402" s="39"/>
      <c r="V1402" s="39"/>
      <c r="W1402" s="39"/>
      <c r="X1402" s="39"/>
      <c r="Y1402" s="39"/>
      <c r="Z1402" s="39"/>
      <c r="AA1402" s="39"/>
      <c r="AB1402" s="39"/>
      <c r="AC1402" s="39"/>
      <c r="AD1402" s="39"/>
      <c r="AE1402" s="39"/>
      <c r="AT1402" s="18" t="s">
        <v>127</v>
      </c>
      <c r="AU1402" s="18" t="s">
        <v>83</v>
      </c>
    </row>
    <row r="1403" s="2" customFormat="1">
      <c r="A1403" s="39"/>
      <c r="B1403" s="40"/>
      <c r="C1403" s="41"/>
      <c r="D1403" s="223" t="s">
        <v>129</v>
      </c>
      <c r="E1403" s="41"/>
      <c r="F1403" s="224" t="s">
        <v>2516</v>
      </c>
      <c r="G1403" s="41"/>
      <c r="H1403" s="41"/>
      <c r="I1403" s="220"/>
      <c r="J1403" s="41"/>
      <c r="K1403" s="41"/>
      <c r="L1403" s="45"/>
      <c r="M1403" s="221"/>
      <c r="N1403" s="222"/>
      <c r="O1403" s="85"/>
      <c r="P1403" s="85"/>
      <c r="Q1403" s="85"/>
      <c r="R1403" s="85"/>
      <c r="S1403" s="85"/>
      <c r="T1403" s="86"/>
      <c r="U1403" s="39"/>
      <c r="V1403" s="39"/>
      <c r="W1403" s="39"/>
      <c r="X1403" s="39"/>
      <c r="Y1403" s="39"/>
      <c r="Z1403" s="39"/>
      <c r="AA1403" s="39"/>
      <c r="AB1403" s="39"/>
      <c r="AC1403" s="39"/>
      <c r="AD1403" s="39"/>
      <c r="AE1403" s="39"/>
      <c r="AT1403" s="18" t="s">
        <v>129</v>
      </c>
      <c r="AU1403" s="18" t="s">
        <v>83</v>
      </c>
    </row>
    <row r="1404" s="13" customFormat="1">
      <c r="A1404" s="13"/>
      <c r="B1404" s="225"/>
      <c r="C1404" s="226"/>
      <c r="D1404" s="218" t="s">
        <v>131</v>
      </c>
      <c r="E1404" s="227" t="s">
        <v>19</v>
      </c>
      <c r="F1404" s="228" t="s">
        <v>2517</v>
      </c>
      <c r="G1404" s="226"/>
      <c r="H1404" s="229">
        <v>28.199999999999999</v>
      </c>
      <c r="I1404" s="230"/>
      <c r="J1404" s="226"/>
      <c r="K1404" s="226"/>
      <c r="L1404" s="231"/>
      <c r="M1404" s="232"/>
      <c r="N1404" s="233"/>
      <c r="O1404" s="233"/>
      <c r="P1404" s="233"/>
      <c r="Q1404" s="233"/>
      <c r="R1404" s="233"/>
      <c r="S1404" s="233"/>
      <c r="T1404" s="234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35" t="s">
        <v>131</v>
      </c>
      <c r="AU1404" s="235" t="s">
        <v>83</v>
      </c>
      <c r="AV1404" s="13" t="s">
        <v>83</v>
      </c>
      <c r="AW1404" s="13" t="s">
        <v>35</v>
      </c>
      <c r="AX1404" s="13" t="s">
        <v>73</v>
      </c>
      <c r="AY1404" s="235" t="s">
        <v>117</v>
      </c>
    </row>
    <row r="1405" s="13" customFormat="1">
      <c r="A1405" s="13"/>
      <c r="B1405" s="225"/>
      <c r="C1405" s="226"/>
      <c r="D1405" s="218" t="s">
        <v>131</v>
      </c>
      <c r="E1405" s="227" t="s">
        <v>19</v>
      </c>
      <c r="F1405" s="228" t="s">
        <v>2518</v>
      </c>
      <c r="G1405" s="226"/>
      <c r="H1405" s="229">
        <v>32</v>
      </c>
      <c r="I1405" s="230"/>
      <c r="J1405" s="226"/>
      <c r="K1405" s="226"/>
      <c r="L1405" s="231"/>
      <c r="M1405" s="232"/>
      <c r="N1405" s="233"/>
      <c r="O1405" s="233"/>
      <c r="P1405" s="233"/>
      <c r="Q1405" s="233"/>
      <c r="R1405" s="233"/>
      <c r="S1405" s="233"/>
      <c r="T1405" s="234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5" t="s">
        <v>131</v>
      </c>
      <c r="AU1405" s="235" t="s">
        <v>83</v>
      </c>
      <c r="AV1405" s="13" t="s">
        <v>83</v>
      </c>
      <c r="AW1405" s="13" t="s">
        <v>35</v>
      </c>
      <c r="AX1405" s="13" t="s">
        <v>73</v>
      </c>
      <c r="AY1405" s="235" t="s">
        <v>117</v>
      </c>
    </row>
    <row r="1406" s="14" customFormat="1">
      <c r="A1406" s="14"/>
      <c r="B1406" s="246"/>
      <c r="C1406" s="247"/>
      <c r="D1406" s="218" t="s">
        <v>131</v>
      </c>
      <c r="E1406" s="248" t="s">
        <v>19</v>
      </c>
      <c r="F1406" s="249" t="s">
        <v>356</v>
      </c>
      <c r="G1406" s="247"/>
      <c r="H1406" s="250">
        <v>60.200000000000003</v>
      </c>
      <c r="I1406" s="251"/>
      <c r="J1406" s="247"/>
      <c r="K1406" s="247"/>
      <c r="L1406" s="252"/>
      <c r="M1406" s="253"/>
      <c r="N1406" s="254"/>
      <c r="O1406" s="254"/>
      <c r="P1406" s="254"/>
      <c r="Q1406" s="254"/>
      <c r="R1406" s="254"/>
      <c r="S1406" s="254"/>
      <c r="T1406" s="255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56" t="s">
        <v>131</v>
      </c>
      <c r="AU1406" s="256" t="s">
        <v>83</v>
      </c>
      <c r="AV1406" s="14" t="s">
        <v>143</v>
      </c>
      <c r="AW1406" s="14" t="s">
        <v>35</v>
      </c>
      <c r="AX1406" s="14" t="s">
        <v>81</v>
      </c>
      <c r="AY1406" s="256" t="s">
        <v>117</v>
      </c>
    </row>
    <row r="1407" s="2" customFormat="1" ht="21.75" customHeight="1">
      <c r="A1407" s="39"/>
      <c r="B1407" s="40"/>
      <c r="C1407" s="205" t="s">
        <v>2519</v>
      </c>
      <c r="D1407" s="205" t="s">
        <v>120</v>
      </c>
      <c r="E1407" s="206" t="s">
        <v>2520</v>
      </c>
      <c r="F1407" s="207" t="s">
        <v>2521</v>
      </c>
      <c r="G1407" s="208" t="s">
        <v>227</v>
      </c>
      <c r="H1407" s="209">
        <v>14</v>
      </c>
      <c r="I1407" s="210"/>
      <c r="J1407" s="211">
        <f>ROUND(I1407*H1407,2)</f>
        <v>0</v>
      </c>
      <c r="K1407" s="207" t="s">
        <v>124</v>
      </c>
      <c r="L1407" s="45"/>
      <c r="M1407" s="212" t="s">
        <v>19</v>
      </c>
      <c r="N1407" s="213" t="s">
        <v>44</v>
      </c>
      <c r="O1407" s="85"/>
      <c r="P1407" s="214">
        <f>O1407*H1407</f>
        <v>0</v>
      </c>
      <c r="Q1407" s="214">
        <v>0</v>
      </c>
      <c r="R1407" s="214">
        <f>Q1407*H1407</f>
        <v>0</v>
      </c>
      <c r="S1407" s="214">
        <v>0</v>
      </c>
      <c r="T1407" s="215">
        <f>S1407*H1407</f>
        <v>0</v>
      </c>
      <c r="U1407" s="39"/>
      <c r="V1407" s="39"/>
      <c r="W1407" s="39"/>
      <c r="X1407" s="39"/>
      <c r="Y1407" s="39"/>
      <c r="Z1407" s="39"/>
      <c r="AA1407" s="39"/>
      <c r="AB1407" s="39"/>
      <c r="AC1407" s="39"/>
      <c r="AD1407" s="39"/>
      <c r="AE1407" s="39"/>
      <c r="AR1407" s="216" t="s">
        <v>125</v>
      </c>
      <c r="AT1407" s="216" t="s">
        <v>120</v>
      </c>
      <c r="AU1407" s="216" t="s">
        <v>83</v>
      </c>
      <c r="AY1407" s="18" t="s">
        <v>117</v>
      </c>
      <c r="BE1407" s="217">
        <f>IF(N1407="základní",J1407,0)</f>
        <v>0</v>
      </c>
      <c r="BF1407" s="217">
        <f>IF(N1407="snížená",J1407,0)</f>
        <v>0</v>
      </c>
      <c r="BG1407" s="217">
        <f>IF(N1407="zákl. přenesená",J1407,0)</f>
        <v>0</v>
      </c>
      <c r="BH1407" s="217">
        <f>IF(N1407="sníž. přenesená",J1407,0)</f>
        <v>0</v>
      </c>
      <c r="BI1407" s="217">
        <f>IF(N1407="nulová",J1407,0)</f>
        <v>0</v>
      </c>
      <c r="BJ1407" s="18" t="s">
        <v>81</v>
      </c>
      <c r="BK1407" s="217">
        <f>ROUND(I1407*H1407,2)</f>
        <v>0</v>
      </c>
      <c r="BL1407" s="18" t="s">
        <v>125</v>
      </c>
      <c r="BM1407" s="216" t="s">
        <v>2522</v>
      </c>
    </row>
    <row r="1408" s="2" customFormat="1">
      <c r="A1408" s="39"/>
      <c r="B1408" s="40"/>
      <c r="C1408" s="41"/>
      <c r="D1408" s="218" t="s">
        <v>127</v>
      </c>
      <c r="E1408" s="41"/>
      <c r="F1408" s="219" t="s">
        <v>2523</v>
      </c>
      <c r="G1408" s="41"/>
      <c r="H1408" s="41"/>
      <c r="I1408" s="220"/>
      <c r="J1408" s="41"/>
      <c r="K1408" s="41"/>
      <c r="L1408" s="45"/>
      <c r="M1408" s="221"/>
      <c r="N1408" s="222"/>
      <c r="O1408" s="85"/>
      <c r="P1408" s="85"/>
      <c r="Q1408" s="85"/>
      <c r="R1408" s="85"/>
      <c r="S1408" s="85"/>
      <c r="T1408" s="86"/>
      <c r="U1408" s="39"/>
      <c r="V1408" s="39"/>
      <c r="W1408" s="39"/>
      <c r="X1408" s="39"/>
      <c r="Y1408" s="39"/>
      <c r="Z1408" s="39"/>
      <c r="AA1408" s="39"/>
      <c r="AB1408" s="39"/>
      <c r="AC1408" s="39"/>
      <c r="AD1408" s="39"/>
      <c r="AE1408" s="39"/>
      <c r="AT1408" s="18" t="s">
        <v>127</v>
      </c>
      <c r="AU1408" s="18" t="s">
        <v>83</v>
      </c>
    </row>
    <row r="1409" s="2" customFormat="1">
      <c r="A1409" s="39"/>
      <c r="B1409" s="40"/>
      <c r="C1409" s="41"/>
      <c r="D1409" s="223" t="s">
        <v>129</v>
      </c>
      <c r="E1409" s="41"/>
      <c r="F1409" s="224" t="s">
        <v>2524</v>
      </c>
      <c r="G1409" s="41"/>
      <c r="H1409" s="41"/>
      <c r="I1409" s="220"/>
      <c r="J1409" s="41"/>
      <c r="K1409" s="41"/>
      <c r="L1409" s="45"/>
      <c r="M1409" s="221"/>
      <c r="N1409" s="222"/>
      <c r="O1409" s="85"/>
      <c r="P1409" s="85"/>
      <c r="Q1409" s="85"/>
      <c r="R1409" s="85"/>
      <c r="S1409" s="85"/>
      <c r="T1409" s="86"/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T1409" s="18" t="s">
        <v>129</v>
      </c>
      <c r="AU1409" s="18" t="s">
        <v>83</v>
      </c>
    </row>
    <row r="1410" s="13" customFormat="1">
      <c r="A1410" s="13"/>
      <c r="B1410" s="225"/>
      <c r="C1410" s="226"/>
      <c r="D1410" s="218" t="s">
        <v>131</v>
      </c>
      <c r="E1410" s="227" t="s">
        <v>19</v>
      </c>
      <c r="F1410" s="228" t="s">
        <v>2525</v>
      </c>
      <c r="G1410" s="226"/>
      <c r="H1410" s="229">
        <v>14</v>
      </c>
      <c r="I1410" s="230"/>
      <c r="J1410" s="226"/>
      <c r="K1410" s="226"/>
      <c r="L1410" s="231"/>
      <c r="M1410" s="232"/>
      <c r="N1410" s="233"/>
      <c r="O1410" s="233"/>
      <c r="P1410" s="233"/>
      <c r="Q1410" s="233"/>
      <c r="R1410" s="233"/>
      <c r="S1410" s="233"/>
      <c r="T1410" s="234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35" t="s">
        <v>131</v>
      </c>
      <c r="AU1410" s="235" t="s">
        <v>83</v>
      </c>
      <c r="AV1410" s="13" t="s">
        <v>83</v>
      </c>
      <c r="AW1410" s="13" t="s">
        <v>35</v>
      </c>
      <c r="AX1410" s="13" t="s">
        <v>81</v>
      </c>
      <c r="AY1410" s="235" t="s">
        <v>117</v>
      </c>
    </row>
    <row r="1411" s="2" customFormat="1" ht="16.5" customHeight="1">
      <c r="A1411" s="39"/>
      <c r="B1411" s="40"/>
      <c r="C1411" s="205" t="s">
        <v>2526</v>
      </c>
      <c r="D1411" s="205" t="s">
        <v>120</v>
      </c>
      <c r="E1411" s="206" t="s">
        <v>2527</v>
      </c>
      <c r="F1411" s="207" t="s">
        <v>2528</v>
      </c>
      <c r="G1411" s="208" t="s">
        <v>227</v>
      </c>
      <c r="H1411" s="209">
        <v>3</v>
      </c>
      <c r="I1411" s="210"/>
      <c r="J1411" s="211">
        <f>ROUND(I1411*H1411,2)</f>
        <v>0</v>
      </c>
      <c r="K1411" s="207" t="s">
        <v>124</v>
      </c>
      <c r="L1411" s="45"/>
      <c r="M1411" s="212" t="s">
        <v>19</v>
      </c>
      <c r="N1411" s="213" t="s">
        <v>44</v>
      </c>
      <c r="O1411" s="85"/>
      <c r="P1411" s="214">
        <f>O1411*H1411</f>
        <v>0</v>
      </c>
      <c r="Q1411" s="214">
        <v>0</v>
      </c>
      <c r="R1411" s="214">
        <f>Q1411*H1411</f>
        <v>0</v>
      </c>
      <c r="S1411" s="214">
        <v>0</v>
      </c>
      <c r="T1411" s="215">
        <f>S1411*H1411</f>
        <v>0</v>
      </c>
      <c r="U1411" s="39"/>
      <c r="V1411" s="39"/>
      <c r="W1411" s="39"/>
      <c r="X1411" s="39"/>
      <c r="Y1411" s="39"/>
      <c r="Z1411" s="39"/>
      <c r="AA1411" s="39"/>
      <c r="AB1411" s="39"/>
      <c r="AC1411" s="39"/>
      <c r="AD1411" s="39"/>
      <c r="AE1411" s="39"/>
      <c r="AR1411" s="216" t="s">
        <v>125</v>
      </c>
      <c r="AT1411" s="216" t="s">
        <v>120</v>
      </c>
      <c r="AU1411" s="216" t="s">
        <v>83</v>
      </c>
      <c r="AY1411" s="18" t="s">
        <v>117</v>
      </c>
      <c r="BE1411" s="217">
        <f>IF(N1411="základní",J1411,0)</f>
        <v>0</v>
      </c>
      <c r="BF1411" s="217">
        <f>IF(N1411="snížená",J1411,0)</f>
        <v>0</v>
      </c>
      <c r="BG1411" s="217">
        <f>IF(N1411="zákl. přenesená",J1411,0)</f>
        <v>0</v>
      </c>
      <c r="BH1411" s="217">
        <f>IF(N1411="sníž. přenesená",J1411,0)</f>
        <v>0</v>
      </c>
      <c r="BI1411" s="217">
        <f>IF(N1411="nulová",J1411,0)</f>
        <v>0</v>
      </c>
      <c r="BJ1411" s="18" t="s">
        <v>81</v>
      </c>
      <c r="BK1411" s="217">
        <f>ROUND(I1411*H1411,2)</f>
        <v>0</v>
      </c>
      <c r="BL1411" s="18" t="s">
        <v>125</v>
      </c>
      <c r="BM1411" s="216" t="s">
        <v>2529</v>
      </c>
    </row>
    <row r="1412" s="2" customFormat="1">
      <c r="A1412" s="39"/>
      <c r="B1412" s="40"/>
      <c r="C1412" s="41"/>
      <c r="D1412" s="218" t="s">
        <v>127</v>
      </c>
      <c r="E1412" s="41"/>
      <c r="F1412" s="219" t="s">
        <v>2530</v>
      </c>
      <c r="G1412" s="41"/>
      <c r="H1412" s="41"/>
      <c r="I1412" s="220"/>
      <c r="J1412" s="41"/>
      <c r="K1412" s="41"/>
      <c r="L1412" s="45"/>
      <c r="M1412" s="221"/>
      <c r="N1412" s="222"/>
      <c r="O1412" s="85"/>
      <c r="P1412" s="85"/>
      <c r="Q1412" s="85"/>
      <c r="R1412" s="85"/>
      <c r="S1412" s="85"/>
      <c r="T1412" s="86"/>
      <c r="U1412" s="39"/>
      <c r="V1412" s="39"/>
      <c r="W1412" s="39"/>
      <c r="X1412" s="39"/>
      <c r="Y1412" s="39"/>
      <c r="Z1412" s="39"/>
      <c r="AA1412" s="39"/>
      <c r="AB1412" s="39"/>
      <c r="AC1412" s="39"/>
      <c r="AD1412" s="39"/>
      <c r="AE1412" s="39"/>
      <c r="AT1412" s="18" t="s">
        <v>127</v>
      </c>
      <c r="AU1412" s="18" t="s">
        <v>83</v>
      </c>
    </row>
    <row r="1413" s="2" customFormat="1">
      <c r="A1413" s="39"/>
      <c r="B1413" s="40"/>
      <c r="C1413" s="41"/>
      <c r="D1413" s="223" t="s">
        <v>129</v>
      </c>
      <c r="E1413" s="41"/>
      <c r="F1413" s="224" t="s">
        <v>2531</v>
      </c>
      <c r="G1413" s="41"/>
      <c r="H1413" s="41"/>
      <c r="I1413" s="220"/>
      <c r="J1413" s="41"/>
      <c r="K1413" s="41"/>
      <c r="L1413" s="45"/>
      <c r="M1413" s="221"/>
      <c r="N1413" s="222"/>
      <c r="O1413" s="85"/>
      <c r="P1413" s="85"/>
      <c r="Q1413" s="85"/>
      <c r="R1413" s="85"/>
      <c r="S1413" s="85"/>
      <c r="T1413" s="86"/>
      <c r="U1413" s="39"/>
      <c r="V1413" s="39"/>
      <c r="W1413" s="39"/>
      <c r="X1413" s="39"/>
      <c r="Y1413" s="39"/>
      <c r="Z1413" s="39"/>
      <c r="AA1413" s="39"/>
      <c r="AB1413" s="39"/>
      <c r="AC1413" s="39"/>
      <c r="AD1413" s="39"/>
      <c r="AE1413" s="39"/>
      <c r="AT1413" s="18" t="s">
        <v>129</v>
      </c>
      <c r="AU1413" s="18" t="s">
        <v>83</v>
      </c>
    </row>
    <row r="1414" s="2" customFormat="1" ht="24.15" customHeight="1">
      <c r="A1414" s="39"/>
      <c r="B1414" s="40"/>
      <c r="C1414" s="205" t="s">
        <v>2532</v>
      </c>
      <c r="D1414" s="205" t="s">
        <v>120</v>
      </c>
      <c r="E1414" s="206" t="s">
        <v>2533</v>
      </c>
      <c r="F1414" s="207" t="s">
        <v>2534</v>
      </c>
      <c r="G1414" s="208" t="s">
        <v>123</v>
      </c>
      <c r="H1414" s="209">
        <v>58.399999999999999</v>
      </c>
      <c r="I1414" s="210"/>
      <c r="J1414" s="211">
        <f>ROUND(I1414*H1414,2)</f>
        <v>0</v>
      </c>
      <c r="K1414" s="207" t="s">
        <v>124</v>
      </c>
      <c r="L1414" s="45"/>
      <c r="M1414" s="212" t="s">
        <v>19</v>
      </c>
      <c r="N1414" s="213" t="s">
        <v>44</v>
      </c>
      <c r="O1414" s="85"/>
      <c r="P1414" s="214">
        <f>O1414*H1414</f>
        <v>0</v>
      </c>
      <c r="Q1414" s="214">
        <v>5.0000000000000002E-05</v>
      </c>
      <c r="R1414" s="214">
        <f>Q1414*H1414</f>
        <v>0.0029199999999999999</v>
      </c>
      <c r="S1414" s="214">
        <v>0</v>
      </c>
      <c r="T1414" s="215">
        <f>S1414*H1414</f>
        <v>0</v>
      </c>
      <c r="U1414" s="39"/>
      <c r="V1414" s="39"/>
      <c r="W1414" s="39"/>
      <c r="X1414" s="39"/>
      <c r="Y1414" s="39"/>
      <c r="Z1414" s="39"/>
      <c r="AA1414" s="39"/>
      <c r="AB1414" s="39"/>
      <c r="AC1414" s="39"/>
      <c r="AD1414" s="39"/>
      <c r="AE1414" s="39"/>
      <c r="AR1414" s="216" t="s">
        <v>125</v>
      </c>
      <c r="AT1414" s="216" t="s">
        <v>120</v>
      </c>
      <c r="AU1414" s="216" t="s">
        <v>83</v>
      </c>
      <c r="AY1414" s="18" t="s">
        <v>117</v>
      </c>
      <c r="BE1414" s="217">
        <f>IF(N1414="základní",J1414,0)</f>
        <v>0</v>
      </c>
      <c r="BF1414" s="217">
        <f>IF(N1414="snížená",J1414,0)</f>
        <v>0</v>
      </c>
      <c r="BG1414" s="217">
        <f>IF(N1414="zákl. přenesená",J1414,0)</f>
        <v>0</v>
      </c>
      <c r="BH1414" s="217">
        <f>IF(N1414="sníž. přenesená",J1414,0)</f>
        <v>0</v>
      </c>
      <c r="BI1414" s="217">
        <f>IF(N1414="nulová",J1414,0)</f>
        <v>0</v>
      </c>
      <c r="BJ1414" s="18" t="s">
        <v>81</v>
      </c>
      <c r="BK1414" s="217">
        <f>ROUND(I1414*H1414,2)</f>
        <v>0</v>
      </c>
      <c r="BL1414" s="18" t="s">
        <v>125</v>
      </c>
      <c r="BM1414" s="216" t="s">
        <v>2535</v>
      </c>
    </row>
    <row r="1415" s="2" customFormat="1">
      <c r="A1415" s="39"/>
      <c r="B1415" s="40"/>
      <c r="C1415" s="41"/>
      <c r="D1415" s="218" t="s">
        <v>127</v>
      </c>
      <c r="E1415" s="41"/>
      <c r="F1415" s="219" t="s">
        <v>2536</v>
      </c>
      <c r="G1415" s="41"/>
      <c r="H1415" s="41"/>
      <c r="I1415" s="220"/>
      <c r="J1415" s="41"/>
      <c r="K1415" s="41"/>
      <c r="L1415" s="45"/>
      <c r="M1415" s="221"/>
      <c r="N1415" s="222"/>
      <c r="O1415" s="85"/>
      <c r="P1415" s="85"/>
      <c r="Q1415" s="85"/>
      <c r="R1415" s="85"/>
      <c r="S1415" s="85"/>
      <c r="T1415" s="86"/>
      <c r="U1415" s="39"/>
      <c r="V1415" s="39"/>
      <c r="W1415" s="39"/>
      <c r="X1415" s="39"/>
      <c r="Y1415" s="39"/>
      <c r="Z1415" s="39"/>
      <c r="AA1415" s="39"/>
      <c r="AB1415" s="39"/>
      <c r="AC1415" s="39"/>
      <c r="AD1415" s="39"/>
      <c r="AE1415" s="39"/>
      <c r="AT1415" s="18" t="s">
        <v>127</v>
      </c>
      <c r="AU1415" s="18" t="s">
        <v>83</v>
      </c>
    </row>
    <row r="1416" s="2" customFormat="1">
      <c r="A1416" s="39"/>
      <c r="B1416" s="40"/>
      <c r="C1416" s="41"/>
      <c r="D1416" s="223" t="s">
        <v>129</v>
      </c>
      <c r="E1416" s="41"/>
      <c r="F1416" s="224" t="s">
        <v>2537</v>
      </c>
      <c r="G1416" s="41"/>
      <c r="H1416" s="41"/>
      <c r="I1416" s="220"/>
      <c r="J1416" s="41"/>
      <c r="K1416" s="41"/>
      <c r="L1416" s="45"/>
      <c r="M1416" s="221"/>
      <c r="N1416" s="222"/>
      <c r="O1416" s="85"/>
      <c r="P1416" s="85"/>
      <c r="Q1416" s="85"/>
      <c r="R1416" s="85"/>
      <c r="S1416" s="85"/>
      <c r="T1416" s="86"/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T1416" s="18" t="s">
        <v>129</v>
      </c>
      <c r="AU1416" s="18" t="s">
        <v>83</v>
      </c>
    </row>
    <row r="1417" s="2" customFormat="1" ht="24.15" customHeight="1">
      <c r="A1417" s="39"/>
      <c r="B1417" s="40"/>
      <c r="C1417" s="205" t="s">
        <v>2538</v>
      </c>
      <c r="D1417" s="205" t="s">
        <v>120</v>
      </c>
      <c r="E1417" s="206" t="s">
        <v>2539</v>
      </c>
      <c r="F1417" s="207" t="s">
        <v>2540</v>
      </c>
      <c r="G1417" s="208" t="s">
        <v>156</v>
      </c>
      <c r="H1417" s="209">
        <v>1.282</v>
      </c>
      <c r="I1417" s="210"/>
      <c r="J1417" s="211">
        <f>ROUND(I1417*H1417,2)</f>
        <v>0</v>
      </c>
      <c r="K1417" s="207" t="s">
        <v>124</v>
      </c>
      <c r="L1417" s="45"/>
      <c r="M1417" s="212" t="s">
        <v>19</v>
      </c>
      <c r="N1417" s="213" t="s">
        <v>44</v>
      </c>
      <c r="O1417" s="85"/>
      <c r="P1417" s="214">
        <f>O1417*H1417</f>
        <v>0</v>
      </c>
      <c r="Q1417" s="214">
        <v>0</v>
      </c>
      <c r="R1417" s="214">
        <f>Q1417*H1417</f>
        <v>0</v>
      </c>
      <c r="S1417" s="214">
        <v>0</v>
      </c>
      <c r="T1417" s="215">
        <f>S1417*H1417</f>
        <v>0</v>
      </c>
      <c r="U1417" s="39"/>
      <c r="V1417" s="39"/>
      <c r="W1417" s="39"/>
      <c r="X1417" s="39"/>
      <c r="Y1417" s="39"/>
      <c r="Z1417" s="39"/>
      <c r="AA1417" s="39"/>
      <c r="AB1417" s="39"/>
      <c r="AC1417" s="39"/>
      <c r="AD1417" s="39"/>
      <c r="AE1417" s="39"/>
      <c r="AR1417" s="216" t="s">
        <v>125</v>
      </c>
      <c r="AT1417" s="216" t="s">
        <v>120</v>
      </c>
      <c r="AU1417" s="216" t="s">
        <v>83</v>
      </c>
      <c r="AY1417" s="18" t="s">
        <v>117</v>
      </c>
      <c r="BE1417" s="217">
        <f>IF(N1417="základní",J1417,0)</f>
        <v>0</v>
      </c>
      <c r="BF1417" s="217">
        <f>IF(N1417="snížená",J1417,0)</f>
        <v>0</v>
      </c>
      <c r="BG1417" s="217">
        <f>IF(N1417="zákl. přenesená",J1417,0)</f>
        <v>0</v>
      </c>
      <c r="BH1417" s="217">
        <f>IF(N1417="sníž. přenesená",J1417,0)</f>
        <v>0</v>
      </c>
      <c r="BI1417" s="217">
        <f>IF(N1417="nulová",J1417,0)</f>
        <v>0</v>
      </c>
      <c r="BJ1417" s="18" t="s">
        <v>81</v>
      </c>
      <c r="BK1417" s="217">
        <f>ROUND(I1417*H1417,2)</f>
        <v>0</v>
      </c>
      <c r="BL1417" s="18" t="s">
        <v>125</v>
      </c>
      <c r="BM1417" s="216" t="s">
        <v>2541</v>
      </c>
    </row>
    <row r="1418" s="2" customFormat="1">
      <c r="A1418" s="39"/>
      <c r="B1418" s="40"/>
      <c r="C1418" s="41"/>
      <c r="D1418" s="218" t="s">
        <v>127</v>
      </c>
      <c r="E1418" s="41"/>
      <c r="F1418" s="219" t="s">
        <v>2542</v>
      </c>
      <c r="G1418" s="41"/>
      <c r="H1418" s="41"/>
      <c r="I1418" s="220"/>
      <c r="J1418" s="41"/>
      <c r="K1418" s="41"/>
      <c r="L1418" s="45"/>
      <c r="M1418" s="221"/>
      <c r="N1418" s="222"/>
      <c r="O1418" s="85"/>
      <c r="P1418" s="85"/>
      <c r="Q1418" s="85"/>
      <c r="R1418" s="85"/>
      <c r="S1418" s="85"/>
      <c r="T1418" s="86"/>
      <c r="U1418" s="39"/>
      <c r="V1418" s="39"/>
      <c r="W1418" s="39"/>
      <c r="X1418" s="39"/>
      <c r="Y1418" s="39"/>
      <c r="Z1418" s="39"/>
      <c r="AA1418" s="39"/>
      <c r="AB1418" s="39"/>
      <c r="AC1418" s="39"/>
      <c r="AD1418" s="39"/>
      <c r="AE1418" s="39"/>
      <c r="AT1418" s="18" t="s">
        <v>127</v>
      </c>
      <c r="AU1418" s="18" t="s">
        <v>83</v>
      </c>
    </row>
    <row r="1419" s="2" customFormat="1">
      <c r="A1419" s="39"/>
      <c r="B1419" s="40"/>
      <c r="C1419" s="41"/>
      <c r="D1419" s="223" t="s">
        <v>129</v>
      </c>
      <c r="E1419" s="41"/>
      <c r="F1419" s="224" t="s">
        <v>2543</v>
      </c>
      <c r="G1419" s="41"/>
      <c r="H1419" s="41"/>
      <c r="I1419" s="220"/>
      <c r="J1419" s="41"/>
      <c r="K1419" s="41"/>
      <c r="L1419" s="45"/>
      <c r="M1419" s="221"/>
      <c r="N1419" s="222"/>
      <c r="O1419" s="85"/>
      <c r="P1419" s="85"/>
      <c r="Q1419" s="85"/>
      <c r="R1419" s="85"/>
      <c r="S1419" s="85"/>
      <c r="T1419" s="86"/>
      <c r="U1419" s="39"/>
      <c r="V1419" s="39"/>
      <c r="W1419" s="39"/>
      <c r="X1419" s="39"/>
      <c r="Y1419" s="39"/>
      <c r="Z1419" s="39"/>
      <c r="AA1419" s="39"/>
      <c r="AB1419" s="39"/>
      <c r="AC1419" s="39"/>
      <c r="AD1419" s="39"/>
      <c r="AE1419" s="39"/>
      <c r="AT1419" s="18" t="s">
        <v>129</v>
      </c>
      <c r="AU1419" s="18" t="s">
        <v>83</v>
      </c>
    </row>
    <row r="1420" s="12" customFormat="1" ht="22.8" customHeight="1">
      <c r="A1420" s="12"/>
      <c r="B1420" s="189"/>
      <c r="C1420" s="190"/>
      <c r="D1420" s="191" t="s">
        <v>72</v>
      </c>
      <c r="E1420" s="203" t="s">
        <v>2544</v>
      </c>
      <c r="F1420" s="203" t="s">
        <v>2545</v>
      </c>
      <c r="G1420" s="190"/>
      <c r="H1420" s="190"/>
      <c r="I1420" s="193"/>
      <c r="J1420" s="204">
        <f>BK1420</f>
        <v>0</v>
      </c>
      <c r="K1420" s="190"/>
      <c r="L1420" s="195"/>
      <c r="M1420" s="196"/>
      <c r="N1420" s="197"/>
      <c r="O1420" s="197"/>
      <c r="P1420" s="198">
        <f>SUM(P1421:P1444)</f>
        <v>0</v>
      </c>
      <c r="Q1420" s="197"/>
      <c r="R1420" s="198">
        <f>SUM(R1421:R1444)</f>
        <v>0.14642300000000003</v>
      </c>
      <c r="S1420" s="197"/>
      <c r="T1420" s="199">
        <f>SUM(T1421:T1444)</f>
        <v>0</v>
      </c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R1420" s="200" t="s">
        <v>83</v>
      </c>
      <c r="AT1420" s="201" t="s">
        <v>72</v>
      </c>
      <c r="AU1420" s="201" t="s">
        <v>81</v>
      </c>
      <c r="AY1420" s="200" t="s">
        <v>117</v>
      </c>
      <c r="BK1420" s="202">
        <f>SUM(BK1421:BK1444)</f>
        <v>0</v>
      </c>
    </row>
    <row r="1421" s="2" customFormat="1" ht="24.15" customHeight="1">
      <c r="A1421" s="39"/>
      <c r="B1421" s="40"/>
      <c r="C1421" s="205" t="s">
        <v>2546</v>
      </c>
      <c r="D1421" s="205" t="s">
        <v>120</v>
      </c>
      <c r="E1421" s="206" t="s">
        <v>2547</v>
      </c>
      <c r="F1421" s="207" t="s">
        <v>2548</v>
      </c>
      <c r="G1421" s="208" t="s">
        <v>123</v>
      </c>
      <c r="H1421" s="209">
        <v>236.40000000000001</v>
      </c>
      <c r="I1421" s="210"/>
      <c r="J1421" s="211">
        <f>ROUND(I1421*H1421,2)</f>
        <v>0</v>
      </c>
      <c r="K1421" s="207" t="s">
        <v>124</v>
      </c>
      <c r="L1421" s="45"/>
      <c r="M1421" s="212" t="s">
        <v>19</v>
      </c>
      <c r="N1421" s="213" t="s">
        <v>44</v>
      </c>
      <c r="O1421" s="85"/>
      <c r="P1421" s="214">
        <f>O1421*H1421</f>
        <v>0</v>
      </c>
      <c r="Q1421" s="214">
        <v>0.00022000000000000001</v>
      </c>
      <c r="R1421" s="214">
        <f>Q1421*H1421</f>
        <v>0.052008000000000006</v>
      </c>
      <c r="S1421" s="214">
        <v>0</v>
      </c>
      <c r="T1421" s="215">
        <f>S1421*H1421</f>
        <v>0</v>
      </c>
      <c r="U1421" s="39"/>
      <c r="V1421" s="39"/>
      <c r="W1421" s="39"/>
      <c r="X1421" s="39"/>
      <c r="Y1421" s="39"/>
      <c r="Z1421" s="39"/>
      <c r="AA1421" s="39"/>
      <c r="AB1421" s="39"/>
      <c r="AC1421" s="39"/>
      <c r="AD1421" s="39"/>
      <c r="AE1421" s="39"/>
      <c r="AR1421" s="216" t="s">
        <v>125</v>
      </c>
      <c r="AT1421" s="216" t="s">
        <v>120</v>
      </c>
      <c r="AU1421" s="216" t="s">
        <v>83</v>
      </c>
      <c r="AY1421" s="18" t="s">
        <v>117</v>
      </c>
      <c r="BE1421" s="217">
        <f>IF(N1421="základní",J1421,0)</f>
        <v>0</v>
      </c>
      <c r="BF1421" s="217">
        <f>IF(N1421="snížená",J1421,0)</f>
        <v>0</v>
      </c>
      <c r="BG1421" s="217">
        <f>IF(N1421="zákl. přenesená",J1421,0)</f>
        <v>0</v>
      </c>
      <c r="BH1421" s="217">
        <f>IF(N1421="sníž. přenesená",J1421,0)</f>
        <v>0</v>
      </c>
      <c r="BI1421" s="217">
        <f>IF(N1421="nulová",J1421,0)</f>
        <v>0</v>
      </c>
      <c r="BJ1421" s="18" t="s">
        <v>81</v>
      </c>
      <c r="BK1421" s="217">
        <f>ROUND(I1421*H1421,2)</f>
        <v>0</v>
      </c>
      <c r="BL1421" s="18" t="s">
        <v>125</v>
      </c>
      <c r="BM1421" s="216" t="s">
        <v>2549</v>
      </c>
    </row>
    <row r="1422" s="2" customFormat="1">
      <c r="A1422" s="39"/>
      <c r="B1422" s="40"/>
      <c r="C1422" s="41"/>
      <c r="D1422" s="218" t="s">
        <v>127</v>
      </c>
      <c r="E1422" s="41"/>
      <c r="F1422" s="219" t="s">
        <v>2550</v>
      </c>
      <c r="G1422" s="41"/>
      <c r="H1422" s="41"/>
      <c r="I1422" s="220"/>
      <c r="J1422" s="41"/>
      <c r="K1422" s="41"/>
      <c r="L1422" s="45"/>
      <c r="M1422" s="221"/>
      <c r="N1422" s="222"/>
      <c r="O1422" s="85"/>
      <c r="P1422" s="85"/>
      <c r="Q1422" s="85"/>
      <c r="R1422" s="85"/>
      <c r="S1422" s="85"/>
      <c r="T1422" s="86"/>
      <c r="U1422" s="39"/>
      <c r="V1422" s="39"/>
      <c r="W1422" s="39"/>
      <c r="X1422" s="39"/>
      <c r="Y1422" s="39"/>
      <c r="Z1422" s="39"/>
      <c r="AA1422" s="39"/>
      <c r="AB1422" s="39"/>
      <c r="AC1422" s="39"/>
      <c r="AD1422" s="39"/>
      <c r="AE1422" s="39"/>
      <c r="AT1422" s="18" t="s">
        <v>127</v>
      </c>
      <c r="AU1422" s="18" t="s">
        <v>83</v>
      </c>
    </row>
    <row r="1423" s="2" customFormat="1">
      <c r="A1423" s="39"/>
      <c r="B1423" s="40"/>
      <c r="C1423" s="41"/>
      <c r="D1423" s="223" t="s">
        <v>129</v>
      </c>
      <c r="E1423" s="41"/>
      <c r="F1423" s="224" t="s">
        <v>2551</v>
      </c>
      <c r="G1423" s="41"/>
      <c r="H1423" s="41"/>
      <c r="I1423" s="220"/>
      <c r="J1423" s="41"/>
      <c r="K1423" s="41"/>
      <c r="L1423" s="45"/>
      <c r="M1423" s="221"/>
      <c r="N1423" s="222"/>
      <c r="O1423" s="85"/>
      <c r="P1423" s="85"/>
      <c r="Q1423" s="85"/>
      <c r="R1423" s="85"/>
      <c r="S1423" s="85"/>
      <c r="T1423" s="86"/>
      <c r="U1423" s="39"/>
      <c r="V1423" s="39"/>
      <c r="W1423" s="39"/>
      <c r="X1423" s="39"/>
      <c r="Y1423" s="39"/>
      <c r="Z1423" s="39"/>
      <c r="AA1423" s="39"/>
      <c r="AB1423" s="39"/>
      <c r="AC1423" s="39"/>
      <c r="AD1423" s="39"/>
      <c r="AE1423" s="39"/>
      <c r="AT1423" s="18" t="s">
        <v>129</v>
      </c>
      <c r="AU1423" s="18" t="s">
        <v>83</v>
      </c>
    </row>
    <row r="1424" s="13" customFormat="1">
      <c r="A1424" s="13"/>
      <c r="B1424" s="225"/>
      <c r="C1424" s="226"/>
      <c r="D1424" s="218" t="s">
        <v>131</v>
      </c>
      <c r="E1424" s="227" t="s">
        <v>19</v>
      </c>
      <c r="F1424" s="228" t="s">
        <v>2552</v>
      </c>
      <c r="G1424" s="226"/>
      <c r="H1424" s="229">
        <v>12.432</v>
      </c>
      <c r="I1424" s="230"/>
      <c r="J1424" s="226"/>
      <c r="K1424" s="226"/>
      <c r="L1424" s="231"/>
      <c r="M1424" s="232"/>
      <c r="N1424" s="233"/>
      <c r="O1424" s="233"/>
      <c r="P1424" s="233"/>
      <c r="Q1424" s="233"/>
      <c r="R1424" s="233"/>
      <c r="S1424" s="233"/>
      <c r="T1424" s="234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235" t="s">
        <v>131</v>
      </c>
      <c r="AU1424" s="235" t="s">
        <v>83</v>
      </c>
      <c r="AV1424" s="13" t="s">
        <v>83</v>
      </c>
      <c r="AW1424" s="13" t="s">
        <v>35</v>
      </c>
      <c r="AX1424" s="13" t="s">
        <v>73</v>
      </c>
      <c r="AY1424" s="235" t="s">
        <v>117</v>
      </c>
    </row>
    <row r="1425" s="13" customFormat="1">
      <c r="A1425" s="13"/>
      <c r="B1425" s="225"/>
      <c r="C1425" s="226"/>
      <c r="D1425" s="218" t="s">
        <v>131</v>
      </c>
      <c r="E1425" s="227" t="s">
        <v>19</v>
      </c>
      <c r="F1425" s="228" t="s">
        <v>2553</v>
      </c>
      <c r="G1425" s="226"/>
      <c r="H1425" s="229">
        <v>6.2720000000000002</v>
      </c>
      <c r="I1425" s="230"/>
      <c r="J1425" s="226"/>
      <c r="K1425" s="226"/>
      <c r="L1425" s="231"/>
      <c r="M1425" s="232"/>
      <c r="N1425" s="233"/>
      <c r="O1425" s="233"/>
      <c r="P1425" s="233"/>
      <c r="Q1425" s="233"/>
      <c r="R1425" s="233"/>
      <c r="S1425" s="233"/>
      <c r="T1425" s="234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35" t="s">
        <v>131</v>
      </c>
      <c r="AU1425" s="235" t="s">
        <v>83</v>
      </c>
      <c r="AV1425" s="13" t="s">
        <v>83</v>
      </c>
      <c r="AW1425" s="13" t="s">
        <v>35</v>
      </c>
      <c r="AX1425" s="13" t="s">
        <v>73</v>
      </c>
      <c r="AY1425" s="235" t="s">
        <v>117</v>
      </c>
    </row>
    <row r="1426" s="13" customFormat="1">
      <c r="A1426" s="13"/>
      <c r="B1426" s="225"/>
      <c r="C1426" s="226"/>
      <c r="D1426" s="218" t="s">
        <v>131</v>
      </c>
      <c r="E1426" s="227" t="s">
        <v>19</v>
      </c>
      <c r="F1426" s="228" t="s">
        <v>2554</v>
      </c>
      <c r="G1426" s="226"/>
      <c r="H1426" s="229">
        <v>5.5679999999999996</v>
      </c>
      <c r="I1426" s="230"/>
      <c r="J1426" s="226"/>
      <c r="K1426" s="226"/>
      <c r="L1426" s="231"/>
      <c r="M1426" s="232"/>
      <c r="N1426" s="233"/>
      <c r="O1426" s="233"/>
      <c r="P1426" s="233"/>
      <c r="Q1426" s="233"/>
      <c r="R1426" s="233"/>
      <c r="S1426" s="233"/>
      <c r="T1426" s="234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35" t="s">
        <v>131</v>
      </c>
      <c r="AU1426" s="235" t="s">
        <v>83</v>
      </c>
      <c r="AV1426" s="13" t="s">
        <v>83</v>
      </c>
      <c r="AW1426" s="13" t="s">
        <v>35</v>
      </c>
      <c r="AX1426" s="13" t="s">
        <v>73</v>
      </c>
      <c r="AY1426" s="235" t="s">
        <v>117</v>
      </c>
    </row>
    <row r="1427" s="13" customFormat="1">
      <c r="A1427" s="13"/>
      <c r="B1427" s="225"/>
      <c r="C1427" s="226"/>
      <c r="D1427" s="218" t="s">
        <v>131</v>
      </c>
      <c r="E1427" s="227" t="s">
        <v>19</v>
      </c>
      <c r="F1427" s="228" t="s">
        <v>2555</v>
      </c>
      <c r="G1427" s="226"/>
      <c r="H1427" s="229">
        <v>8.0079999999999991</v>
      </c>
      <c r="I1427" s="230"/>
      <c r="J1427" s="226"/>
      <c r="K1427" s="226"/>
      <c r="L1427" s="231"/>
      <c r="M1427" s="232"/>
      <c r="N1427" s="233"/>
      <c r="O1427" s="233"/>
      <c r="P1427" s="233"/>
      <c r="Q1427" s="233"/>
      <c r="R1427" s="233"/>
      <c r="S1427" s="233"/>
      <c r="T1427" s="234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35" t="s">
        <v>131</v>
      </c>
      <c r="AU1427" s="235" t="s">
        <v>83</v>
      </c>
      <c r="AV1427" s="13" t="s">
        <v>83</v>
      </c>
      <c r="AW1427" s="13" t="s">
        <v>35</v>
      </c>
      <c r="AX1427" s="13" t="s">
        <v>73</v>
      </c>
      <c r="AY1427" s="235" t="s">
        <v>117</v>
      </c>
    </row>
    <row r="1428" s="13" customFormat="1">
      <c r="A1428" s="13"/>
      <c r="B1428" s="225"/>
      <c r="C1428" s="226"/>
      <c r="D1428" s="218" t="s">
        <v>131</v>
      </c>
      <c r="E1428" s="227" t="s">
        <v>19</v>
      </c>
      <c r="F1428" s="228" t="s">
        <v>2556</v>
      </c>
      <c r="G1428" s="226"/>
      <c r="H1428" s="229">
        <v>48.600000000000001</v>
      </c>
      <c r="I1428" s="230"/>
      <c r="J1428" s="226"/>
      <c r="K1428" s="226"/>
      <c r="L1428" s="231"/>
      <c r="M1428" s="232"/>
      <c r="N1428" s="233"/>
      <c r="O1428" s="233"/>
      <c r="P1428" s="233"/>
      <c r="Q1428" s="233"/>
      <c r="R1428" s="233"/>
      <c r="S1428" s="233"/>
      <c r="T1428" s="234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35" t="s">
        <v>131</v>
      </c>
      <c r="AU1428" s="235" t="s">
        <v>83</v>
      </c>
      <c r="AV1428" s="13" t="s">
        <v>83</v>
      </c>
      <c r="AW1428" s="13" t="s">
        <v>35</v>
      </c>
      <c r="AX1428" s="13" t="s">
        <v>73</v>
      </c>
      <c r="AY1428" s="235" t="s">
        <v>117</v>
      </c>
    </row>
    <row r="1429" s="13" customFormat="1">
      <c r="A1429" s="13"/>
      <c r="B1429" s="225"/>
      <c r="C1429" s="226"/>
      <c r="D1429" s="218" t="s">
        <v>131</v>
      </c>
      <c r="E1429" s="227" t="s">
        <v>19</v>
      </c>
      <c r="F1429" s="228" t="s">
        <v>2557</v>
      </c>
      <c r="G1429" s="226"/>
      <c r="H1429" s="229">
        <v>155.52000000000001</v>
      </c>
      <c r="I1429" s="230"/>
      <c r="J1429" s="226"/>
      <c r="K1429" s="226"/>
      <c r="L1429" s="231"/>
      <c r="M1429" s="232"/>
      <c r="N1429" s="233"/>
      <c r="O1429" s="233"/>
      <c r="P1429" s="233"/>
      <c r="Q1429" s="233"/>
      <c r="R1429" s="233"/>
      <c r="S1429" s="233"/>
      <c r="T1429" s="234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35" t="s">
        <v>131</v>
      </c>
      <c r="AU1429" s="235" t="s">
        <v>83</v>
      </c>
      <c r="AV1429" s="13" t="s">
        <v>83</v>
      </c>
      <c r="AW1429" s="13" t="s">
        <v>35</v>
      </c>
      <c r="AX1429" s="13" t="s">
        <v>73</v>
      </c>
      <c r="AY1429" s="235" t="s">
        <v>117</v>
      </c>
    </row>
    <row r="1430" s="14" customFormat="1">
      <c r="A1430" s="14"/>
      <c r="B1430" s="246"/>
      <c r="C1430" s="247"/>
      <c r="D1430" s="218" t="s">
        <v>131</v>
      </c>
      <c r="E1430" s="248" t="s">
        <v>19</v>
      </c>
      <c r="F1430" s="249" t="s">
        <v>356</v>
      </c>
      <c r="G1430" s="247"/>
      <c r="H1430" s="250">
        <v>236.40000000000001</v>
      </c>
      <c r="I1430" s="251"/>
      <c r="J1430" s="247"/>
      <c r="K1430" s="247"/>
      <c r="L1430" s="252"/>
      <c r="M1430" s="253"/>
      <c r="N1430" s="254"/>
      <c r="O1430" s="254"/>
      <c r="P1430" s="254"/>
      <c r="Q1430" s="254"/>
      <c r="R1430" s="254"/>
      <c r="S1430" s="254"/>
      <c r="T1430" s="255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56" t="s">
        <v>131</v>
      </c>
      <c r="AU1430" s="256" t="s">
        <v>83</v>
      </c>
      <c r="AV1430" s="14" t="s">
        <v>143</v>
      </c>
      <c r="AW1430" s="14" t="s">
        <v>35</v>
      </c>
      <c r="AX1430" s="14" t="s">
        <v>81</v>
      </c>
      <c r="AY1430" s="256" t="s">
        <v>117</v>
      </c>
    </row>
    <row r="1431" s="2" customFormat="1" ht="24.15" customHeight="1">
      <c r="A1431" s="39"/>
      <c r="B1431" s="40"/>
      <c r="C1431" s="205" t="s">
        <v>2558</v>
      </c>
      <c r="D1431" s="205" t="s">
        <v>120</v>
      </c>
      <c r="E1431" s="206" t="s">
        <v>2559</v>
      </c>
      <c r="F1431" s="207" t="s">
        <v>2560</v>
      </c>
      <c r="G1431" s="208" t="s">
        <v>123</v>
      </c>
      <c r="H1431" s="209">
        <v>236.40000000000001</v>
      </c>
      <c r="I1431" s="210"/>
      <c r="J1431" s="211">
        <f>ROUND(I1431*H1431,2)</f>
        <v>0</v>
      </c>
      <c r="K1431" s="207" t="s">
        <v>124</v>
      </c>
      <c r="L1431" s="45"/>
      <c r="M1431" s="212" t="s">
        <v>19</v>
      </c>
      <c r="N1431" s="213" t="s">
        <v>44</v>
      </c>
      <c r="O1431" s="85"/>
      <c r="P1431" s="214">
        <f>O1431*H1431</f>
        <v>0</v>
      </c>
      <c r="Q1431" s="214">
        <v>0.00016000000000000001</v>
      </c>
      <c r="R1431" s="214">
        <f>Q1431*H1431</f>
        <v>0.037824000000000003</v>
      </c>
      <c r="S1431" s="214">
        <v>0</v>
      </c>
      <c r="T1431" s="215">
        <f>S1431*H1431</f>
        <v>0</v>
      </c>
      <c r="U1431" s="39"/>
      <c r="V1431" s="39"/>
      <c r="W1431" s="39"/>
      <c r="X1431" s="39"/>
      <c r="Y1431" s="39"/>
      <c r="Z1431" s="39"/>
      <c r="AA1431" s="39"/>
      <c r="AB1431" s="39"/>
      <c r="AC1431" s="39"/>
      <c r="AD1431" s="39"/>
      <c r="AE1431" s="39"/>
      <c r="AR1431" s="216" t="s">
        <v>125</v>
      </c>
      <c r="AT1431" s="216" t="s">
        <v>120</v>
      </c>
      <c r="AU1431" s="216" t="s">
        <v>83</v>
      </c>
      <c r="AY1431" s="18" t="s">
        <v>117</v>
      </c>
      <c r="BE1431" s="217">
        <f>IF(N1431="základní",J1431,0)</f>
        <v>0</v>
      </c>
      <c r="BF1431" s="217">
        <f>IF(N1431="snížená",J1431,0)</f>
        <v>0</v>
      </c>
      <c r="BG1431" s="217">
        <f>IF(N1431="zákl. přenesená",J1431,0)</f>
        <v>0</v>
      </c>
      <c r="BH1431" s="217">
        <f>IF(N1431="sníž. přenesená",J1431,0)</f>
        <v>0</v>
      </c>
      <c r="BI1431" s="217">
        <f>IF(N1431="nulová",J1431,0)</f>
        <v>0</v>
      </c>
      <c r="BJ1431" s="18" t="s">
        <v>81</v>
      </c>
      <c r="BK1431" s="217">
        <f>ROUND(I1431*H1431,2)</f>
        <v>0</v>
      </c>
      <c r="BL1431" s="18" t="s">
        <v>125</v>
      </c>
      <c r="BM1431" s="216" t="s">
        <v>2561</v>
      </c>
    </row>
    <row r="1432" s="2" customFormat="1">
      <c r="A1432" s="39"/>
      <c r="B1432" s="40"/>
      <c r="C1432" s="41"/>
      <c r="D1432" s="218" t="s">
        <v>127</v>
      </c>
      <c r="E1432" s="41"/>
      <c r="F1432" s="219" t="s">
        <v>2562</v>
      </c>
      <c r="G1432" s="41"/>
      <c r="H1432" s="41"/>
      <c r="I1432" s="220"/>
      <c r="J1432" s="41"/>
      <c r="K1432" s="41"/>
      <c r="L1432" s="45"/>
      <c r="M1432" s="221"/>
      <c r="N1432" s="222"/>
      <c r="O1432" s="85"/>
      <c r="P1432" s="85"/>
      <c r="Q1432" s="85"/>
      <c r="R1432" s="85"/>
      <c r="S1432" s="85"/>
      <c r="T1432" s="86"/>
      <c r="U1432" s="39"/>
      <c r="V1432" s="39"/>
      <c r="W1432" s="39"/>
      <c r="X1432" s="39"/>
      <c r="Y1432" s="39"/>
      <c r="Z1432" s="39"/>
      <c r="AA1432" s="39"/>
      <c r="AB1432" s="39"/>
      <c r="AC1432" s="39"/>
      <c r="AD1432" s="39"/>
      <c r="AE1432" s="39"/>
      <c r="AT1432" s="18" t="s">
        <v>127</v>
      </c>
      <c r="AU1432" s="18" t="s">
        <v>83</v>
      </c>
    </row>
    <row r="1433" s="2" customFormat="1">
      <c r="A1433" s="39"/>
      <c r="B1433" s="40"/>
      <c r="C1433" s="41"/>
      <c r="D1433" s="223" t="s">
        <v>129</v>
      </c>
      <c r="E1433" s="41"/>
      <c r="F1433" s="224" t="s">
        <v>2563</v>
      </c>
      <c r="G1433" s="41"/>
      <c r="H1433" s="41"/>
      <c r="I1433" s="220"/>
      <c r="J1433" s="41"/>
      <c r="K1433" s="41"/>
      <c r="L1433" s="45"/>
      <c r="M1433" s="221"/>
      <c r="N1433" s="222"/>
      <c r="O1433" s="85"/>
      <c r="P1433" s="85"/>
      <c r="Q1433" s="85"/>
      <c r="R1433" s="85"/>
      <c r="S1433" s="85"/>
      <c r="T1433" s="86"/>
      <c r="U1433" s="39"/>
      <c r="V1433" s="39"/>
      <c r="W1433" s="39"/>
      <c r="X1433" s="39"/>
      <c r="Y1433" s="39"/>
      <c r="Z1433" s="39"/>
      <c r="AA1433" s="39"/>
      <c r="AB1433" s="39"/>
      <c r="AC1433" s="39"/>
      <c r="AD1433" s="39"/>
      <c r="AE1433" s="39"/>
      <c r="AT1433" s="18" t="s">
        <v>129</v>
      </c>
      <c r="AU1433" s="18" t="s">
        <v>83</v>
      </c>
    </row>
    <row r="1434" s="2" customFormat="1" ht="24.15" customHeight="1">
      <c r="A1434" s="39"/>
      <c r="B1434" s="40"/>
      <c r="C1434" s="205" t="s">
        <v>2564</v>
      </c>
      <c r="D1434" s="205" t="s">
        <v>120</v>
      </c>
      <c r="E1434" s="206" t="s">
        <v>2565</v>
      </c>
      <c r="F1434" s="207" t="s">
        <v>2566</v>
      </c>
      <c r="G1434" s="208" t="s">
        <v>123</v>
      </c>
      <c r="H1434" s="209">
        <v>236.40000000000001</v>
      </c>
      <c r="I1434" s="210"/>
      <c r="J1434" s="211">
        <f>ROUND(I1434*H1434,2)</f>
        <v>0</v>
      </c>
      <c r="K1434" s="207" t="s">
        <v>124</v>
      </c>
      <c r="L1434" s="45"/>
      <c r="M1434" s="212" t="s">
        <v>19</v>
      </c>
      <c r="N1434" s="213" t="s">
        <v>44</v>
      </c>
      <c r="O1434" s="85"/>
      <c r="P1434" s="214">
        <f>O1434*H1434</f>
        <v>0</v>
      </c>
      <c r="Q1434" s="214">
        <v>0.00023000000000000001</v>
      </c>
      <c r="R1434" s="214">
        <f>Q1434*H1434</f>
        <v>0.054372000000000004</v>
      </c>
      <c r="S1434" s="214">
        <v>0</v>
      </c>
      <c r="T1434" s="215">
        <f>S1434*H1434</f>
        <v>0</v>
      </c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R1434" s="216" t="s">
        <v>125</v>
      </c>
      <c r="AT1434" s="216" t="s">
        <v>120</v>
      </c>
      <c r="AU1434" s="216" t="s">
        <v>83</v>
      </c>
      <c r="AY1434" s="18" t="s">
        <v>117</v>
      </c>
      <c r="BE1434" s="217">
        <f>IF(N1434="základní",J1434,0)</f>
        <v>0</v>
      </c>
      <c r="BF1434" s="217">
        <f>IF(N1434="snížená",J1434,0)</f>
        <v>0</v>
      </c>
      <c r="BG1434" s="217">
        <f>IF(N1434="zákl. přenesená",J1434,0)</f>
        <v>0</v>
      </c>
      <c r="BH1434" s="217">
        <f>IF(N1434="sníž. přenesená",J1434,0)</f>
        <v>0</v>
      </c>
      <c r="BI1434" s="217">
        <f>IF(N1434="nulová",J1434,0)</f>
        <v>0</v>
      </c>
      <c r="BJ1434" s="18" t="s">
        <v>81</v>
      </c>
      <c r="BK1434" s="217">
        <f>ROUND(I1434*H1434,2)</f>
        <v>0</v>
      </c>
      <c r="BL1434" s="18" t="s">
        <v>125</v>
      </c>
      <c r="BM1434" s="216" t="s">
        <v>2567</v>
      </c>
    </row>
    <row r="1435" s="2" customFormat="1">
      <c r="A1435" s="39"/>
      <c r="B1435" s="40"/>
      <c r="C1435" s="41"/>
      <c r="D1435" s="218" t="s">
        <v>127</v>
      </c>
      <c r="E1435" s="41"/>
      <c r="F1435" s="219" t="s">
        <v>2568</v>
      </c>
      <c r="G1435" s="41"/>
      <c r="H1435" s="41"/>
      <c r="I1435" s="220"/>
      <c r="J1435" s="41"/>
      <c r="K1435" s="41"/>
      <c r="L1435" s="45"/>
      <c r="M1435" s="221"/>
      <c r="N1435" s="222"/>
      <c r="O1435" s="85"/>
      <c r="P1435" s="85"/>
      <c r="Q1435" s="85"/>
      <c r="R1435" s="85"/>
      <c r="S1435" s="85"/>
      <c r="T1435" s="86"/>
      <c r="U1435" s="39"/>
      <c r="V1435" s="39"/>
      <c r="W1435" s="39"/>
      <c r="X1435" s="39"/>
      <c r="Y1435" s="39"/>
      <c r="Z1435" s="39"/>
      <c r="AA1435" s="39"/>
      <c r="AB1435" s="39"/>
      <c r="AC1435" s="39"/>
      <c r="AD1435" s="39"/>
      <c r="AE1435" s="39"/>
      <c r="AT1435" s="18" t="s">
        <v>127</v>
      </c>
      <c r="AU1435" s="18" t="s">
        <v>83</v>
      </c>
    </row>
    <row r="1436" s="2" customFormat="1">
      <c r="A1436" s="39"/>
      <c r="B1436" s="40"/>
      <c r="C1436" s="41"/>
      <c r="D1436" s="223" t="s">
        <v>129</v>
      </c>
      <c r="E1436" s="41"/>
      <c r="F1436" s="224" t="s">
        <v>2569</v>
      </c>
      <c r="G1436" s="41"/>
      <c r="H1436" s="41"/>
      <c r="I1436" s="220"/>
      <c r="J1436" s="41"/>
      <c r="K1436" s="41"/>
      <c r="L1436" s="45"/>
      <c r="M1436" s="221"/>
      <c r="N1436" s="222"/>
      <c r="O1436" s="85"/>
      <c r="P1436" s="85"/>
      <c r="Q1436" s="85"/>
      <c r="R1436" s="85"/>
      <c r="S1436" s="85"/>
      <c r="T1436" s="86"/>
      <c r="U1436" s="39"/>
      <c r="V1436" s="39"/>
      <c r="W1436" s="39"/>
      <c r="X1436" s="39"/>
      <c r="Y1436" s="39"/>
      <c r="Z1436" s="39"/>
      <c r="AA1436" s="39"/>
      <c r="AB1436" s="39"/>
      <c r="AC1436" s="39"/>
      <c r="AD1436" s="39"/>
      <c r="AE1436" s="39"/>
      <c r="AT1436" s="18" t="s">
        <v>129</v>
      </c>
      <c r="AU1436" s="18" t="s">
        <v>83</v>
      </c>
    </row>
    <row r="1437" s="2" customFormat="1" ht="24.15" customHeight="1">
      <c r="A1437" s="39"/>
      <c r="B1437" s="40"/>
      <c r="C1437" s="205" t="s">
        <v>2570</v>
      </c>
      <c r="D1437" s="205" t="s">
        <v>120</v>
      </c>
      <c r="E1437" s="206" t="s">
        <v>2571</v>
      </c>
      <c r="F1437" s="207" t="s">
        <v>2572</v>
      </c>
      <c r="G1437" s="208" t="s">
        <v>123</v>
      </c>
      <c r="H1437" s="209">
        <v>6.3399999999999999</v>
      </c>
      <c r="I1437" s="210"/>
      <c r="J1437" s="211">
        <f>ROUND(I1437*H1437,2)</f>
        <v>0</v>
      </c>
      <c r="K1437" s="207" t="s">
        <v>124</v>
      </c>
      <c r="L1437" s="45"/>
      <c r="M1437" s="212" t="s">
        <v>19</v>
      </c>
      <c r="N1437" s="213" t="s">
        <v>44</v>
      </c>
      <c r="O1437" s="85"/>
      <c r="P1437" s="214">
        <f>O1437*H1437</f>
        <v>0</v>
      </c>
      <c r="Q1437" s="214">
        <v>6.9999999999999994E-05</v>
      </c>
      <c r="R1437" s="214">
        <f>Q1437*H1437</f>
        <v>0.00044379999999999995</v>
      </c>
      <c r="S1437" s="214">
        <v>0</v>
      </c>
      <c r="T1437" s="215">
        <f>S1437*H1437</f>
        <v>0</v>
      </c>
      <c r="U1437" s="39"/>
      <c r="V1437" s="39"/>
      <c r="W1437" s="39"/>
      <c r="X1437" s="39"/>
      <c r="Y1437" s="39"/>
      <c r="Z1437" s="39"/>
      <c r="AA1437" s="39"/>
      <c r="AB1437" s="39"/>
      <c r="AC1437" s="39"/>
      <c r="AD1437" s="39"/>
      <c r="AE1437" s="39"/>
      <c r="AR1437" s="216" t="s">
        <v>125</v>
      </c>
      <c r="AT1437" s="216" t="s">
        <v>120</v>
      </c>
      <c r="AU1437" s="216" t="s">
        <v>83</v>
      </c>
      <c r="AY1437" s="18" t="s">
        <v>117</v>
      </c>
      <c r="BE1437" s="217">
        <f>IF(N1437="základní",J1437,0)</f>
        <v>0</v>
      </c>
      <c r="BF1437" s="217">
        <f>IF(N1437="snížená",J1437,0)</f>
        <v>0</v>
      </c>
      <c r="BG1437" s="217">
        <f>IF(N1437="zákl. přenesená",J1437,0)</f>
        <v>0</v>
      </c>
      <c r="BH1437" s="217">
        <f>IF(N1437="sníž. přenesená",J1437,0)</f>
        <v>0</v>
      </c>
      <c r="BI1437" s="217">
        <f>IF(N1437="nulová",J1437,0)</f>
        <v>0</v>
      </c>
      <c r="BJ1437" s="18" t="s">
        <v>81</v>
      </c>
      <c r="BK1437" s="217">
        <f>ROUND(I1437*H1437,2)</f>
        <v>0</v>
      </c>
      <c r="BL1437" s="18" t="s">
        <v>125</v>
      </c>
      <c r="BM1437" s="216" t="s">
        <v>2573</v>
      </c>
    </row>
    <row r="1438" s="2" customFormat="1">
      <c r="A1438" s="39"/>
      <c r="B1438" s="40"/>
      <c r="C1438" s="41"/>
      <c r="D1438" s="218" t="s">
        <v>127</v>
      </c>
      <c r="E1438" s="41"/>
      <c r="F1438" s="219" t="s">
        <v>2574</v>
      </c>
      <c r="G1438" s="41"/>
      <c r="H1438" s="41"/>
      <c r="I1438" s="220"/>
      <c r="J1438" s="41"/>
      <c r="K1438" s="41"/>
      <c r="L1438" s="45"/>
      <c r="M1438" s="221"/>
      <c r="N1438" s="222"/>
      <c r="O1438" s="85"/>
      <c r="P1438" s="85"/>
      <c r="Q1438" s="85"/>
      <c r="R1438" s="85"/>
      <c r="S1438" s="85"/>
      <c r="T1438" s="86"/>
      <c r="U1438" s="39"/>
      <c r="V1438" s="39"/>
      <c r="W1438" s="39"/>
      <c r="X1438" s="39"/>
      <c r="Y1438" s="39"/>
      <c r="Z1438" s="39"/>
      <c r="AA1438" s="39"/>
      <c r="AB1438" s="39"/>
      <c r="AC1438" s="39"/>
      <c r="AD1438" s="39"/>
      <c r="AE1438" s="39"/>
      <c r="AT1438" s="18" t="s">
        <v>127</v>
      </c>
      <c r="AU1438" s="18" t="s">
        <v>83</v>
      </c>
    </row>
    <row r="1439" s="2" customFormat="1">
      <c r="A1439" s="39"/>
      <c r="B1439" s="40"/>
      <c r="C1439" s="41"/>
      <c r="D1439" s="223" t="s">
        <v>129</v>
      </c>
      <c r="E1439" s="41"/>
      <c r="F1439" s="224" t="s">
        <v>2575</v>
      </c>
      <c r="G1439" s="41"/>
      <c r="H1439" s="41"/>
      <c r="I1439" s="220"/>
      <c r="J1439" s="41"/>
      <c r="K1439" s="41"/>
      <c r="L1439" s="45"/>
      <c r="M1439" s="221"/>
      <c r="N1439" s="222"/>
      <c r="O1439" s="85"/>
      <c r="P1439" s="85"/>
      <c r="Q1439" s="85"/>
      <c r="R1439" s="85"/>
      <c r="S1439" s="85"/>
      <c r="T1439" s="86"/>
      <c r="U1439" s="39"/>
      <c r="V1439" s="39"/>
      <c r="W1439" s="39"/>
      <c r="X1439" s="39"/>
      <c r="Y1439" s="39"/>
      <c r="Z1439" s="39"/>
      <c r="AA1439" s="39"/>
      <c r="AB1439" s="39"/>
      <c r="AC1439" s="39"/>
      <c r="AD1439" s="39"/>
      <c r="AE1439" s="39"/>
      <c r="AT1439" s="18" t="s">
        <v>129</v>
      </c>
      <c r="AU1439" s="18" t="s">
        <v>83</v>
      </c>
    </row>
    <row r="1440" s="13" customFormat="1">
      <c r="A1440" s="13"/>
      <c r="B1440" s="225"/>
      <c r="C1440" s="226"/>
      <c r="D1440" s="218" t="s">
        <v>131</v>
      </c>
      <c r="E1440" s="227" t="s">
        <v>19</v>
      </c>
      <c r="F1440" s="228" t="s">
        <v>2576</v>
      </c>
      <c r="G1440" s="226"/>
      <c r="H1440" s="229">
        <v>6.3399999999999999</v>
      </c>
      <c r="I1440" s="230"/>
      <c r="J1440" s="226"/>
      <c r="K1440" s="226"/>
      <c r="L1440" s="231"/>
      <c r="M1440" s="232"/>
      <c r="N1440" s="233"/>
      <c r="O1440" s="233"/>
      <c r="P1440" s="233"/>
      <c r="Q1440" s="233"/>
      <c r="R1440" s="233"/>
      <c r="S1440" s="233"/>
      <c r="T1440" s="234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5" t="s">
        <v>131</v>
      </c>
      <c r="AU1440" s="235" t="s">
        <v>83</v>
      </c>
      <c r="AV1440" s="13" t="s">
        <v>83</v>
      </c>
      <c r="AW1440" s="13" t="s">
        <v>35</v>
      </c>
      <c r="AX1440" s="13" t="s">
        <v>81</v>
      </c>
      <c r="AY1440" s="235" t="s">
        <v>117</v>
      </c>
    </row>
    <row r="1441" s="2" customFormat="1" ht="24.15" customHeight="1">
      <c r="A1441" s="39"/>
      <c r="B1441" s="40"/>
      <c r="C1441" s="205" t="s">
        <v>2577</v>
      </c>
      <c r="D1441" s="205" t="s">
        <v>120</v>
      </c>
      <c r="E1441" s="206" t="s">
        <v>2578</v>
      </c>
      <c r="F1441" s="207" t="s">
        <v>2579</v>
      </c>
      <c r="G1441" s="208" t="s">
        <v>123</v>
      </c>
      <c r="H1441" s="209">
        <v>12.68</v>
      </c>
      <c r="I1441" s="210"/>
      <c r="J1441" s="211">
        <f>ROUND(I1441*H1441,2)</f>
        <v>0</v>
      </c>
      <c r="K1441" s="207" t="s">
        <v>124</v>
      </c>
      <c r="L1441" s="45"/>
      <c r="M1441" s="212" t="s">
        <v>19</v>
      </c>
      <c r="N1441" s="213" t="s">
        <v>44</v>
      </c>
      <c r="O1441" s="85"/>
      <c r="P1441" s="214">
        <f>O1441*H1441</f>
        <v>0</v>
      </c>
      <c r="Q1441" s="214">
        <v>0.00013999999999999999</v>
      </c>
      <c r="R1441" s="214">
        <f>Q1441*H1441</f>
        <v>0.0017751999999999998</v>
      </c>
      <c r="S1441" s="214">
        <v>0</v>
      </c>
      <c r="T1441" s="215">
        <f>S1441*H1441</f>
        <v>0</v>
      </c>
      <c r="U1441" s="39"/>
      <c r="V1441" s="39"/>
      <c r="W1441" s="39"/>
      <c r="X1441" s="39"/>
      <c r="Y1441" s="39"/>
      <c r="Z1441" s="39"/>
      <c r="AA1441" s="39"/>
      <c r="AB1441" s="39"/>
      <c r="AC1441" s="39"/>
      <c r="AD1441" s="39"/>
      <c r="AE1441" s="39"/>
      <c r="AR1441" s="216" t="s">
        <v>125</v>
      </c>
      <c r="AT1441" s="216" t="s">
        <v>120</v>
      </c>
      <c r="AU1441" s="216" t="s">
        <v>83</v>
      </c>
      <c r="AY1441" s="18" t="s">
        <v>117</v>
      </c>
      <c r="BE1441" s="217">
        <f>IF(N1441="základní",J1441,0)</f>
        <v>0</v>
      </c>
      <c r="BF1441" s="217">
        <f>IF(N1441="snížená",J1441,0)</f>
        <v>0</v>
      </c>
      <c r="BG1441" s="217">
        <f>IF(N1441="zákl. přenesená",J1441,0)</f>
        <v>0</v>
      </c>
      <c r="BH1441" s="217">
        <f>IF(N1441="sníž. přenesená",J1441,0)</f>
        <v>0</v>
      </c>
      <c r="BI1441" s="217">
        <f>IF(N1441="nulová",J1441,0)</f>
        <v>0</v>
      </c>
      <c r="BJ1441" s="18" t="s">
        <v>81</v>
      </c>
      <c r="BK1441" s="217">
        <f>ROUND(I1441*H1441,2)</f>
        <v>0</v>
      </c>
      <c r="BL1441" s="18" t="s">
        <v>125</v>
      </c>
      <c r="BM1441" s="216" t="s">
        <v>2580</v>
      </c>
    </row>
    <row r="1442" s="2" customFormat="1">
      <c r="A1442" s="39"/>
      <c r="B1442" s="40"/>
      <c r="C1442" s="41"/>
      <c r="D1442" s="218" t="s">
        <v>127</v>
      </c>
      <c r="E1442" s="41"/>
      <c r="F1442" s="219" t="s">
        <v>2581</v>
      </c>
      <c r="G1442" s="41"/>
      <c r="H1442" s="41"/>
      <c r="I1442" s="220"/>
      <c r="J1442" s="41"/>
      <c r="K1442" s="41"/>
      <c r="L1442" s="45"/>
      <c r="M1442" s="221"/>
      <c r="N1442" s="222"/>
      <c r="O1442" s="85"/>
      <c r="P1442" s="85"/>
      <c r="Q1442" s="85"/>
      <c r="R1442" s="85"/>
      <c r="S1442" s="85"/>
      <c r="T1442" s="86"/>
      <c r="U1442" s="39"/>
      <c r="V1442" s="39"/>
      <c r="W1442" s="39"/>
      <c r="X1442" s="39"/>
      <c r="Y1442" s="39"/>
      <c r="Z1442" s="39"/>
      <c r="AA1442" s="39"/>
      <c r="AB1442" s="39"/>
      <c r="AC1442" s="39"/>
      <c r="AD1442" s="39"/>
      <c r="AE1442" s="39"/>
      <c r="AT1442" s="18" t="s">
        <v>127</v>
      </c>
      <c r="AU1442" s="18" t="s">
        <v>83</v>
      </c>
    </row>
    <row r="1443" s="2" customFormat="1">
      <c r="A1443" s="39"/>
      <c r="B1443" s="40"/>
      <c r="C1443" s="41"/>
      <c r="D1443" s="223" t="s">
        <v>129</v>
      </c>
      <c r="E1443" s="41"/>
      <c r="F1443" s="224" t="s">
        <v>2582</v>
      </c>
      <c r="G1443" s="41"/>
      <c r="H1443" s="41"/>
      <c r="I1443" s="220"/>
      <c r="J1443" s="41"/>
      <c r="K1443" s="41"/>
      <c r="L1443" s="45"/>
      <c r="M1443" s="221"/>
      <c r="N1443" s="222"/>
      <c r="O1443" s="85"/>
      <c r="P1443" s="85"/>
      <c r="Q1443" s="85"/>
      <c r="R1443" s="85"/>
      <c r="S1443" s="85"/>
      <c r="T1443" s="86"/>
      <c r="U1443" s="39"/>
      <c r="V1443" s="39"/>
      <c r="W1443" s="39"/>
      <c r="X1443" s="39"/>
      <c r="Y1443" s="39"/>
      <c r="Z1443" s="39"/>
      <c r="AA1443" s="39"/>
      <c r="AB1443" s="39"/>
      <c r="AC1443" s="39"/>
      <c r="AD1443" s="39"/>
      <c r="AE1443" s="39"/>
      <c r="AT1443" s="18" t="s">
        <v>129</v>
      </c>
      <c r="AU1443" s="18" t="s">
        <v>83</v>
      </c>
    </row>
    <row r="1444" s="13" customFormat="1">
      <c r="A1444" s="13"/>
      <c r="B1444" s="225"/>
      <c r="C1444" s="226"/>
      <c r="D1444" s="218" t="s">
        <v>131</v>
      </c>
      <c r="E1444" s="226"/>
      <c r="F1444" s="228" t="s">
        <v>2583</v>
      </c>
      <c r="G1444" s="226"/>
      <c r="H1444" s="229">
        <v>12.68</v>
      </c>
      <c r="I1444" s="230"/>
      <c r="J1444" s="226"/>
      <c r="K1444" s="226"/>
      <c r="L1444" s="231"/>
      <c r="M1444" s="232"/>
      <c r="N1444" s="233"/>
      <c r="O1444" s="233"/>
      <c r="P1444" s="233"/>
      <c r="Q1444" s="233"/>
      <c r="R1444" s="233"/>
      <c r="S1444" s="233"/>
      <c r="T1444" s="234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5" t="s">
        <v>131</v>
      </c>
      <c r="AU1444" s="235" t="s">
        <v>83</v>
      </c>
      <c r="AV1444" s="13" t="s">
        <v>83</v>
      </c>
      <c r="AW1444" s="13" t="s">
        <v>4</v>
      </c>
      <c r="AX1444" s="13" t="s">
        <v>81</v>
      </c>
      <c r="AY1444" s="235" t="s">
        <v>117</v>
      </c>
    </row>
    <row r="1445" s="12" customFormat="1" ht="22.8" customHeight="1">
      <c r="A1445" s="12"/>
      <c r="B1445" s="189"/>
      <c r="C1445" s="190"/>
      <c r="D1445" s="191" t="s">
        <v>72</v>
      </c>
      <c r="E1445" s="203" t="s">
        <v>2584</v>
      </c>
      <c r="F1445" s="203" t="s">
        <v>2585</v>
      </c>
      <c r="G1445" s="190"/>
      <c r="H1445" s="190"/>
      <c r="I1445" s="193"/>
      <c r="J1445" s="204">
        <f>BK1445</f>
        <v>0</v>
      </c>
      <c r="K1445" s="190"/>
      <c r="L1445" s="195"/>
      <c r="M1445" s="196"/>
      <c r="N1445" s="197"/>
      <c r="O1445" s="197"/>
      <c r="P1445" s="198">
        <f>SUM(P1446:P1515)</f>
        <v>0</v>
      </c>
      <c r="Q1445" s="197"/>
      <c r="R1445" s="198">
        <f>SUM(R1446:R1515)</f>
        <v>0.14789926000000003</v>
      </c>
      <c r="S1445" s="197"/>
      <c r="T1445" s="199">
        <f>SUM(T1446:T1515)</f>
        <v>0.024869639999999998</v>
      </c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R1445" s="200" t="s">
        <v>83</v>
      </c>
      <c r="AT1445" s="201" t="s">
        <v>72</v>
      </c>
      <c r="AU1445" s="201" t="s">
        <v>81</v>
      </c>
      <c r="AY1445" s="200" t="s">
        <v>117</v>
      </c>
      <c r="BK1445" s="202">
        <f>SUM(BK1446:BK1515)</f>
        <v>0</v>
      </c>
    </row>
    <row r="1446" s="2" customFormat="1" ht="16.5" customHeight="1">
      <c r="A1446" s="39"/>
      <c r="B1446" s="40"/>
      <c r="C1446" s="205" t="s">
        <v>2586</v>
      </c>
      <c r="D1446" s="205" t="s">
        <v>120</v>
      </c>
      <c r="E1446" s="206" t="s">
        <v>2587</v>
      </c>
      <c r="F1446" s="207" t="s">
        <v>2588</v>
      </c>
      <c r="G1446" s="208" t="s">
        <v>123</v>
      </c>
      <c r="H1446" s="209">
        <v>242.22</v>
      </c>
      <c r="I1446" s="210"/>
      <c r="J1446" s="211">
        <f>ROUND(I1446*H1446,2)</f>
        <v>0</v>
      </c>
      <c r="K1446" s="207" t="s">
        <v>124</v>
      </c>
      <c r="L1446" s="45"/>
      <c r="M1446" s="212" t="s">
        <v>19</v>
      </c>
      <c r="N1446" s="213" t="s">
        <v>44</v>
      </c>
      <c r="O1446" s="85"/>
      <c r="P1446" s="214">
        <f>O1446*H1446</f>
        <v>0</v>
      </c>
      <c r="Q1446" s="214">
        <v>0</v>
      </c>
      <c r="R1446" s="214">
        <f>Q1446*H1446</f>
        <v>0</v>
      </c>
      <c r="S1446" s="214">
        <v>3.0000000000000001E-05</v>
      </c>
      <c r="T1446" s="215">
        <f>S1446*H1446</f>
        <v>0.0072665999999999998</v>
      </c>
      <c r="U1446" s="39"/>
      <c r="V1446" s="39"/>
      <c r="W1446" s="39"/>
      <c r="X1446" s="39"/>
      <c r="Y1446" s="39"/>
      <c r="Z1446" s="39"/>
      <c r="AA1446" s="39"/>
      <c r="AB1446" s="39"/>
      <c r="AC1446" s="39"/>
      <c r="AD1446" s="39"/>
      <c r="AE1446" s="39"/>
      <c r="AR1446" s="216" t="s">
        <v>125</v>
      </c>
      <c r="AT1446" s="216" t="s">
        <v>120</v>
      </c>
      <c r="AU1446" s="216" t="s">
        <v>83</v>
      </c>
      <c r="AY1446" s="18" t="s">
        <v>117</v>
      </c>
      <c r="BE1446" s="217">
        <f>IF(N1446="základní",J1446,0)</f>
        <v>0</v>
      </c>
      <c r="BF1446" s="217">
        <f>IF(N1446="snížená",J1446,0)</f>
        <v>0</v>
      </c>
      <c r="BG1446" s="217">
        <f>IF(N1446="zákl. přenesená",J1446,0)</f>
        <v>0</v>
      </c>
      <c r="BH1446" s="217">
        <f>IF(N1446="sníž. přenesená",J1446,0)</f>
        <v>0</v>
      </c>
      <c r="BI1446" s="217">
        <f>IF(N1446="nulová",J1446,0)</f>
        <v>0</v>
      </c>
      <c r="BJ1446" s="18" t="s">
        <v>81</v>
      </c>
      <c r="BK1446" s="217">
        <f>ROUND(I1446*H1446,2)</f>
        <v>0</v>
      </c>
      <c r="BL1446" s="18" t="s">
        <v>125</v>
      </c>
      <c r="BM1446" s="216" t="s">
        <v>2589</v>
      </c>
    </row>
    <row r="1447" s="2" customFormat="1">
      <c r="A1447" s="39"/>
      <c r="B1447" s="40"/>
      <c r="C1447" s="41"/>
      <c r="D1447" s="218" t="s">
        <v>127</v>
      </c>
      <c r="E1447" s="41"/>
      <c r="F1447" s="219" t="s">
        <v>2590</v>
      </c>
      <c r="G1447" s="41"/>
      <c r="H1447" s="41"/>
      <c r="I1447" s="220"/>
      <c r="J1447" s="41"/>
      <c r="K1447" s="41"/>
      <c r="L1447" s="45"/>
      <c r="M1447" s="221"/>
      <c r="N1447" s="222"/>
      <c r="O1447" s="85"/>
      <c r="P1447" s="85"/>
      <c r="Q1447" s="85"/>
      <c r="R1447" s="85"/>
      <c r="S1447" s="85"/>
      <c r="T1447" s="86"/>
      <c r="U1447" s="39"/>
      <c r="V1447" s="39"/>
      <c r="W1447" s="39"/>
      <c r="X1447" s="39"/>
      <c r="Y1447" s="39"/>
      <c r="Z1447" s="39"/>
      <c r="AA1447" s="39"/>
      <c r="AB1447" s="39"/>
      <c r="AC1447" s="39"/>
      <c r="AD1447" s="39"/>
      <c r="AE1447" s="39"/>
      <c r="AT1447" s="18" t="s">
        <v>127</v>
      </c>
      <c r="AU1447" s="18" t="s">
        <v>83</v>
      </c>
    </row>
    <row r="1448" s="2" customFormat="1">
      <c r="A1448" s="39"/>
      <c r="B1448" s="40"/>
      <c r="C1448" s="41"/>
      <c r="D1448" s="223" t="s">
        <v>129</v>
      </c>
      <c r="E1448" s="41"/>
      <c r="F1448" s="224" t="s">
        <v>2591</v>
      </c>
      <c r="G1448" s="41"/>
      <c r="H1448" s="41"/>
      <c r="I1448" s="220"/>
      <c r="J1448" s="41"/>
      <c r="K1448" s="41"/>
      <c r="L1448" s="45"/>
      <c r="M1448" s="221"/>
      <c r="N1448" s="222"/>
      <c r="O1448" s="85"/>
      <c r="P1448" s="85"/>
      <c r="Q1448" s="85"/>
      <c r="R1448" s="85"/>
      <c r="S1448" s="85"/>
      <c r="T1448" s="86"/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T1448" s="18" t="s">
        <v>129</v>
      </c>
      <c r="AU1448" s="18" t="s">
        <v>83</v>
      </c>
    </row>
    <row r="1449" s="2" customFormat="1" ht="21.75" customHeight="1">
      <c r="A1449" s="39"/>
      <c r="B1449" s="40"/>
      <c r="C1449" s="205" t="s">
        <v>2592</v>
      </c>
      <c r="D1449" s="205" t="s">
        <v>120</v>
      </c>
      <c r="E1449" s="206" t="s">
        <v>2593</v>
      </c>
      <c r="F1449" s="207" t="s">
        <v>2594</v>
      </c>
      <c r="G1449" s="208" t="s">
        <v>123</v>
      </c>
      <c r="H1449" s="209">
        <v>586.76800000000003</v>
      </c>
      <c r="I1449" s="210"/>
      <c r="J1449" s="211">
        <f>ROUND(I1449*H1449,2)</f>
        <v>0</v>
      </c>
      <c r="K1449" s="207" t="s">
        <v>124</v>
      </c>
      <c r="L1449" s="45"/>
      <c r="M1449" s="212" t="s">
        <v>19</v>
      </c>
      <c r="N1449" s="213" t="s">
        <v>44</v>
      </c>
      <c r="O1449" s="85"/>
      <c r="P1449" s="214">
        <f>O1449*H1449</f>
        <v>0</v>
      </c>
      <c r="Q1449" s="214">
        <v>0</v>
      </c>
      <c r="R1449" s="214">
        <f>Q1449*H1449</f>
        <v>0</v>
      </c>
      <c r="S1449" s="214">
        <v>3.0000000000000001E-05</v>
      </c>
      <c r="T1449" s="215">
        <f>S1449*H1449</f>
        <v>0.01760304</v>
      </c>
      <c r="U1449" s="39"/>
      <c r="V1449" s="39"/>
      <c r="W1449" s="39"/>
      <c r="X1449" s="39"/>
      <c r="Y1449" s="39"/>
      <c r="Z1449" s="39"/>
      <c r="AA1449" s="39"/>
      <c r="AB1449" s="39"/>
      <c r="AC1449" s="39"/>
      <c r="AD1449" s="39"/>
      <c r="AE1449" s="39"/>
      <c r="AR1449" s="216" t="s">
        <v>125</v>
      </c>
      <c r="AT1449" s="216" t="s">
        <v>120</v>
      </c>
      <c r="AU1449" s="216" t="s">
        <v>83</v>
      </c>
      <c r="AY1449" s="18" t="s">
        <v>117</v>
      </c>
      <c r="BE1449" s="217">
        <f>IF(N1449="základní",J1449,0)</f>
        <v>0</v>
      </c>
      <c r="BF1449" s="217">
        <f>IF(N1449="snížená",J1449,0)</f>
        <v>0</v>
      </c>
      <c r="BG1449" s="217">
        <f>IF(N1449="zákl. přenesená",J1449,0)</f>
        <v>0</v>
      </c>
      <c r="BH1449" s="217">
        <f>IF(N1449="sníž. přenesená",J1449,0)</f>
        <v>0</v>
      </c>
      <c r="BI1449" s="217">
        <f>IF(N1449="nulová",J1449,0)</f>
        <v>0</v>
      </c>
      <c r="BJ1449" s="18" t="s">
        <v>81</v>
      </c>
      <c r="BK1449" s="217">
        <f>ROUND(I1449*H1449,2)</f>
        <v>0</v>
      </c>
      <c r="BL1449" s="18" t="s">
        <v>125</v>
      </c>
      <c r="BM1449" s="216" t="s">
        <v>2595</v>
      </c>
    </row>
    <row r="1450" s="2" customFormat="1">
      <c r="A1450" s="39"/>
      <c r="B1450" s="40"/>
      <c r="C1450" s="41"/>
      <c r="D1450" s="218" t="s">
        <v>127</v>
      </c>
      <c r="E1450" s="41"/>
      <c r="F1450" s="219" t="s">
        <v>2596</v>
      </c>
      <c r="G1450" s="41"/>
      <c r="H1450" s="41"/>
      <c r="I1450" s="220"/>
      <c r="J1450" s="41"/>
      <c r="K1450" s="41"/>
      <c r="L1450" s="45"/>
      <c r="M1450" s="221"/>
      <c r="N1450" s="222"/>
      <c r="O1450" s="85"/>
      <c r="P1450" s="85"/>
      <c r="Q1450" s="85"/>
      <c r="R1450" s="85"/>
      <c r="S1450" s="85"/>
      <c r="T1450" s="86"/>
      <c r="U1450" s="39"/>
      <c r="V1450" s="39"/>
      <c r="W1450" s="39"/>
      <c r="X1450" s="39"/>
      <c r="Y1450" s="39"/>
      <c r="Z1450" s="39"/>
      <c r="AA1450" s="39"/>
      <c r="AB1450" s="39"/>
      <c r="AC1450" s="39"/>
      <c r="AD1450" s="39"/>
      <c r="AE1450" s="39"/>
      <c r="AT1450" s="18" t="s">
        <v>127</v>
      </c>
      <c r="AU1450" s="18" t="s">
        <v>83</v>
      </c>
    </row>
    <row r="1451" s="2" customFormat="1">
      <c r="A1451" s="39"/>
      <c r="B1451" s="40"/>
      <c r="C1451" s="41"/>
      <c r="D1451" s="223" t="s">
        <v>129</v>
      </c>
      <c r="E1451" s="41"/>
      <c r="F1451" s="224" t="s">
        <v>2597</v>
      </c>
      <c r="G1451" s="41"/>
      <c r="H1451" s="41"/>
      <c r="I1451" s="220"/>
      <c r="J1451" s="41"/>
      <c r="K1451" s="41"/>
      <c r="L1451" s="45"/>
      <c r="M1451" s="221"/>
      <c r="N1451" s="222"/>
      <c r="O1451" s="85"/>
      <c r="P1451" s="85"/>
      <c r="Q1451" s="85"/>
      <c r="R1451" s="85"/>
      <c r="S1451" s="85"/>
      <c r="T1451" s="86"/>
      <c r="U1451" s="39"/>
      <c r="V1451" s="39"/>
      <c r="W1451" s="39"/>
      <c r="X1451" s="39"/>
      <c r="Y1451" s="39"/>
      <c r="Z1451" s="39"/>
      <c r="AA1451" s="39"/>
      <c r="AB1451" s="39"/>
      <c r="AC1451" s="39"/>
      <c r="AD1451" s="39"/>
      <c r="AE1451" s="39"/>
      <c r="AT1451" s="18" t="s">
        <v>129</v>
      </c>
      <c r="AU1451" s="18" t="s">
        <v>83</v>
      </c>
    </row>
    <row r="1452" s="13" customFormat="1">
      <c r="A1452" s="13"/>
      <c r="B1452" s="225"/>
      <c r="C1452" s="226"/>
      <c r="D1452" s="218" t="s">
        <v>131</v>
      </c>
      <c r="E1452" s="227" t="s">
        <v>19</v>
      </c>
      <c r="F1452" s="228" t="s">
        <v>2598</v>
      </c>
      <c r="G1452" s="226"/>
      <c r="H1452" s="229">
        <v>260.16800000000001</v>
      </c>
      <c r="I1452" s="230"/>
      <c r="J1452" s="226"/>
      <c r="K1452" s="226"/>
      <c r="L1452" s="231"/>
      <c r="M1452" s="232"/>
      <c r="N1452" s="233"/>
      <c r="O1452" s="233"/>
      <c r="P1452" s="233"/>
      <c r="Q1452" s="233"/>
      <c r="R1452" s="233"/>
      <c r="S1452" s="233"/>
      <c r="T1452" s="234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35" t="s">
        <v>131</v>
      </c>
      <c r="AU1452" s="235" t="s">
        <v>83</v>
      </c>
      <c r="AV1452" s="13" t="s">
        <v>83</v>
      </c>
      <c r="AW1452" s="13" t="s">
        <v>35</v>
      </c>
      <c r="AX1452" s="13" t="s">
        <v>73</v>
      </c>
      <c r="AY1452" s="235" t="s">
        <v>117</v>
      </c>
    </row>
    <row r="1453" s="13" customFormat="1">
      <c r="A1453" s="13"/>
      <c r="B1453" s="225"/>
      <c r="C1453" s="226"/>
      <c r="D1453" s="218" t="s">
        <v>131</v>
      </c>
      <c r="E1453" s="227" t="s">
        <v>19</v>
      </c>
      <c r="F1453" s="228" t="s">
        <v>2599</v>
      </c>
      <c r="G1453" s="226"/>
      <c r="H1453" s="229">
        <v>326.60000000000002</v>
      </c>
      <c r="I1453" s="230"/>
      <c r="J1453" s="226"/>
      <c r="K1453" s="226"/>
      <c r="L1453" s="231"/>
      <c r="M1453" s="232"/>
      <c r="N1453" s="233"/>
      <c r="O1453" s="233"/>
      <c r="P1453" s="233"/>
      <c r="Q1453" s="233"/>
      <c r="R1453" s="233"/>
      <c r="S1453" s="233"/>
      <c r="T1453" s="234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35" t="s">
        <v>131</v>
      </c>
      <c r="AU1453" s="235" t="s">
        <v>83</v>
      </c>
      <c r="AV1453" s="13" t="s">
        <v>83</v>
      </c>
      <c r="AW1453" s="13" t="s">
        <v>35</v>
      </c>
      <c r="AX1453" s="13" t="s">
        <v>73</v>
      </c>
      <c r="AY1453" s="235" t="s">
        <v>117</v>
      </c>
    </row>
    <row r="1454" s="14" customFormat="1">
      <c r="A1454" s="14"/>
      <c r="B1454" s="246"/>
      <c r="C1454" s="247"/>
      <c r="D1454" s="218" t="s">
        <v>131</v>
      </c>
      <c r="E1454" s="248" t="s">
        <v>19</v>
      </c>
      <c r="F1454" s="249" t="s">
        <v>356</v>
      </c>
      <c r="G1454" s="247"/>
      <c r="H1454" s="250">
        <v>586.76800000000003</v>
      </c>
      <c r="I1454" s="251"/>
      <c r="J1454" s="247"/>
      <c r="K1454" s="247"/>
      <c r="L1454" s="252"/>
      <c r="M1454" s="253"/>
      <c r="N1454" s="254"/>
      <c r="O1454" s="254"/>
      <c r="P1454" s="254"/>
      <c r="Q1454" s="254"/>
      <c r="R1454" s="254"/>
      <c r="S1454" s="254"/>
      <c r="T1454" s="255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6" t="s">
        <v>131</v>
      </c>
      <c r="AU1454" s="256" t="s">
        <v>83</v>
      </c>
      <c r="AV1454" s="14" t="s">
        <v>143</v>
      </c>
      <c r="AW1454" s="14" t="s">
        <v>35</v>
      </c>
      <c r="AX1454" s="14" t="s">
        <v>81</v>
      </c>
      <c r="AY1454" s="256" t="s">
        <v>117</v>
      </c>
    </row>
    <row r="1455" s="2" customFormat="1" ht="16.5" customHeight="1">
      <c r="A1455" s="39"/>
      <c r="B1455" s="40"/>
      <c r="C1455" s="236" t="s">
        <v>2600</v>
      </c>
      <c r="D1455" s="236" t="s">
        <v>133</v>
      </c>
      <c r="E1455" s="237" t="s">
        <v>2601</v>
      </c>
      <c r="F1455" s="238" t="s">
        <v>2602</v>
      </c>
      <c r="G1455" s="239" t="s">
        <v>123</v>
      </c>
      <c r="H1455" s="240">
        <v>870.43700000000001</v>
      </c>
      <c r="I1455" s="241"/>
      <c r="J1455" s="242">
        <f>ROUND(I1455*H1455,2)</f>
        <v>0</v>
      </c>
      <c r="K1455" s="238" t="s">
        <v>124</v>
      </c>
      <c r="L1455" s="243"/>
      <c r="M1455" s="244" t="s">
        <v>19</v>
      </c>
      <c r="N1455" s="245" t="s">
        <v>44</v>
      </c>
      <c r="O1455" s="85"/>
      <c r="P1455" s="214">
        <f>O1455*H1455</f>
        <v>0</v>
      </c>
      <c r="Q1455" s="214">
        <v>0</v>
      </c>
      <c r="R1455" s="214">
        <f>Q1455*H1455</f>
        <v>0</v>
      </c>
      <c r="S1455" s="214">
        <v>0</v>
      </c>
      <c r="T1455" s="215">
        <f>S1455*H1455</f>
        <v>0</v>
      </c>
      <c r="U1455" s="39"/>
      <c r="V1455" s="39"/>
      <c r="W1455" s="39"/>
      <c r="X1455" s="39"/>
      <c r="Y1455" s="39"/>
      <c r="Z1455" s="39"/>
      <c r="AA1455" s="39"/>
      <c r="AB1455" s="39"/>
      <c r="AC1455" s="39"/>
      <c r="AD1455" s="39"/>
      <c r="AE1455" s="39"/>
      <c r="AR1455" s="216" t="s">
        <v>136</v>
      </c>
      <c r="AT1455" s="216" t="s">
        <v>133</v>
      </c>
      <c r="AU1455" s="216" t="s">
        <v>83</v>
      </c>
      <c r="AY1455" s="18" t="s">
        <v>117</v>
      </c>
      <c r="BE1455" s="217">
        <f>IF(N1455="základní",J1455,0)</f>
        <v>0</v>
      </c>
      <c r="BF1455" s="217">
        <f>IF(N1455="snížená",J1455,0)</f>
        <v>0</v>
      </c>
      <c r="BG1455" s="217">
        <f>IF(N1455="zákl. přenesená",J1455,0)</f>
        <v>0</v>
      </c>
      <c r="BH1455" s="217">
        <f>IF(N1455="sníž. přenesená",J1455,0)</f>
        <v>0</v>
      </c>
      <c r="BI1455" s="217">
        <f>IF(N1455="nulová",J1455,0)</f>
        <v>0</v>
      </c>
      <c r="BJ1455" s="18" t="s">
        <v>81</v>
      </c>
      <c r="BK1455" s="217">
        <f>ROUND(I1455*H1455,2)</f>
        <v>0</v>
      </c>
      <c r="BL1455" s="18" t="s">
        <v>125</v>
      </c>
      <c r="BM1455" s="216" t="s">
        <v>2603</v>
      </c>
    </row>
    <row r="1456" s="2" customFormat="1">
      <c r="A1456" s="39"/>
      <c r="B1456" s="40"/>
      <c r="C1456" s="41"/>
      <c r="D1456" s="218" t="s">
        <v>127</v>
      </c>
      <c r="E1456" s="41"/>
      <c r="F1456" s="219" t="s">
        <v>2602</v>
      </c>
      <c r="G1456" s="41"/>
      <c r="H1456" s="41"/>
      <c r="I1456" s="220"/>
      <c r="J1456" s="41"/>
      <c r="K1456" s="41"/>
      <c r="L1456" s="45"/>
      <c r="M1456" s="221"/>
      <c r="N1456" s="222"/>
      <c r="O1456" s="85"/>
      <c r="P1456" s="85"/>
      <c r="Q1456" s="85"/>
      <c r="R1456" s="85"/>
      <c r="S1456" s="85"/>
      <c r="T1456" s="86"/>
      <c r="U1456" s="39"/>
      <c r="V1456" s="39"/>
      <c r="W1456" s="39"/>
      <c r="X1456" s="39"/>
      <c r="Y1456" s="39"/>
      <c r="Z1456" s="39"/>
      <c r="AA1456" s="39"/>
      <c r="AB1456" s="39"/>
      <c r="AC1456" s="39"/>
      <c r="AD1456" s="39"/>
      <c r="AE1456" s="39"/>
      <c r="AT1456" s="18" t="s">
        <v>127</v>
      </c>
      <c r="AU1456" s="18" t="s">
        <v>83</v>
      </c>
    </row>
    <row r="1457" s="13" customFormat="1">
      <c r="A1457" s="13"/>
      <c r="B1457" s="225"/>
      <c r="C1457" s="226"/>
      <c r="D1457" s="218" t="s">
        <v>131</v>
      </c>
      <c r="E1457" s="226"/>
      <c r="F1457" s="228" t="s">
        <v>2604</v>
      </c>
      <c r="G1457" s="226"/>
      <c r="H1457" s="229">
        <v>870.43700000000001</v>
      </c>
      <c r="I1457" s="230"/>
      <c r="J1457" s="226"/>
      <c r="K1457" s="226"/>
      <c r="L1457" s="231"/>
      <c r="M1457" s="232"/>
      <c r="N1457" s="233"/>
      <c r="O1457" s="233"/>
      <c r="P1457" s="233"/>
      <c r="Q1457" s="233"/>
      <c r="R1457" s="233"/>
      <c r="S1457" s="233"/>
      <c r="T1457" s="234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35" t="s">
        <v>131</v>
      </c>
      <c r="AU1457" s="235" t="s">
        <v>83</v>
      </c>
      <c r="AV1457" s="13" t="s">
        <v>83</v>
      </c>
      <c r="AW1457" s="13" t="s">
        <v>4</v>
      </c>
      <c r="AX1457" s="13" t="s">
        <v>81</v>
      </c>
      <c r="AY1457" s="235" t="s">
        <v>117</v>
      </c>
    </row>
    <row r="1458" s="2" customFormat="1" ht="24.15" customHeight="1">
      <c r="A1458" s="39"/>
      <c r="B1458" s="40"/>
      <c r="C1458" s="205" t="s">
        <v>2605</v>
      </c>
      <c r="D1458" s="205" t="s">
        <v>120</v>
      </c>
      <c r="E1458" s="206" t="s">
        <v>2606</v>
      </c>
      <c r="F1458" s="207" t="s">
        <v>2607</v>
      </c>
      <c r="G1458" s="208" t="s">
        <v>123</v>
      </c>
      <c r="H1458" s="209">
        <v>32.499000000000002</v>
      </c>
      <c r="I1458" s="210"/>
      <c r="J1458" s="211">
        <f>ROUND(I1458*H1458,2)</f>
        <v>0</v>
      </c>
      <c r="K1458" s="207" t="s">
        <v>124</v>
      </c>
      <c r="L1458" s="45"/>
      <c r="M1458" s="212" t="s">
        <v>19</v>
      </c>
      <c r="N1458" s="213" t="s">
        <v>44</v>
      </c>
      <c r="O1458" s="85"/>
      <c r="P1458" s="214">
        <f>O1458*H1458</f>
        <v>0</v>
      </c>
      <c r="Q1458" s="214">
        <v>2.0000000000000002E-05</v>
      </c>
      <c r="R1458" s="214">
        <f>Q1458*H1458</f>
        <v>0.00064998000000000009</v>
      </c>
      <c r="S1458" s="214">
        <v>0</v>
      </c>
      <c r="T1458" s="215">
        <f>S1458*H1458</f>
        <v>0</v>
      </c>
      <c r="U1458" s="39"/>
      <c r="V1458" s="39"/>
      <c r="W1458" s="39"/>
      <c r="X1458" s="39"/>
      <c r="Y1458" s="39"/>
      <c r="Z1458" s="39"/>
      <c r="AA1458" s="39"/>
      <c r="AB1458" s="39"/>
      <c r="AC1458" s="39"/>
      <c r="AD1458" s="39"/>
      <c r="AE1458" s="39"/>
      <c r="AR1458" s="216" t="s">
        <v>125</v>
      </c>
      <c r="AT1458" s="216" t="s">
        <v>120</v>
      </c>
      <c r="AU1458" s="216" t="s">
        <v>83</v>
      </c>
      <c r="AY1458" s="18" t="s">
        <v>117</v>
      </c>
      <c r="BE1458" s="217">
        <f>IF(N1458="základní",J1458,0)</f>
        <v>0</v>
      </c>
      <c r="BF1458" s="217">
        <f>IF(N1458="snížená",J1458,0)</f>
        <v>0</v>
      </c>
      <c r="BG1458" s="217">
        <f>IF(N1458="zákl. přenesená",J1458,0)</f>
        <v>0</v>
      </c>
      <c r="BH1458" s="217">
        <f>IF(N1458="sníž. přenesená",J1458,0)</f>
        <v>0</v>
      </c>
      <c r="BI1458" s="217">
        <f>IF(N1458="nulová",J1458,0)</f>
        <v>0</v>
      </c>
      <c r="BJ1458" s="18" t="s">
        <v>81</v>
      </c>
      <c r="BK1458" s="217">
        <f>ROUND(I1458*H1458,2)</f>
        <v>0</v>
      </c>
      <c r="BL1458" s="18" t="s">
        <v>125</v>
      </c>
      <c r="BM1458" s="216" t="s">
        <v>2608</v>
      </c>
    </row>
    <row r="1459" s="2" customFormat="1">
      <c r="A1459" s="39"/>
      <c r="B1459" s="40"/>
      <c r="C1459" s="41"/>
      <c r="D1459" s="218" t="s">
        <v>127</v>
      </c>
      <c r="E1459" s="41"/>
      <c r="F1459" s="219" t="s">
        <v>2609</v>
      </c>
      <c r="G1459" s="41"/>
      <c r="H1459" s="41"/>
      <c r="I1459" s="220"/>
      <c r="J1459" s="41"/>
      <c r="K1459" s="41"/>
      <c r="L1459" s="45"/>
      <c r="M1459" s="221"/>
      <c r="N1459" s="222"/>
      <c r="O1459" s="85"/>
      <c r="P1459" s="85"/>
      <c r="Q1459" s="85"/>
      <c r="R1459" s="85"/>
      <c r="S1459" s="85"/>
      <c r="T1459" s="86"/>
      <c r="U1459" s="39"/>
      <c r="V1459" s="39"/>
      <c r="W1459" s="39"/>
      <c r="X1459" s="39"/>
      <c r="Y1459" s="39"/>
      <c r="Z1459" s="39"/>
      <c r="AA1459" s="39"/>
      <c r="AB1459" s="39"/>
      <c r="AC1459" s="39"/>
      <c r="AD1459" s="39"/>
      <c r="AE1459" s="39"/>
      <c r="AT1459" s="18" t="s">
        <v>127</v>
      </c>
      <c r="AU1459" s="18" t="s">
        <v>83</v>
      </c>
    </row>
    <row r="1460" s="2" customFormat="1">
      <c r="A1460" s="39"/>
      <c r="B1460" s="40"/>
      <c r="C1460" s="41"/>
      <c r="D1460" s="223" t="s">
        <v>129</v>
      </c>
      <c r="E1460" s="41"/>
      <c r="F1460" s="224" t="s">
        <v>2610</v>
      </c>
      <c r="G1460" s="41"/>
      <c r="H1460" s="41"/>
      <c r="I1460" s="220"/>
      <c r="J1460" s="41"/>
      <c r="K1460" s="41"/>
      <c r="L1460" s="45"/>
      <c r="M1460" s="221"/>
      <c r="N1460" s="222"/>
      <c r="O1460" s="85"/>
      <c r="P1460" s="85"/>
      <c r="Q1460" s="85"/>
      <c r="R1460" s="85"/>
      <c r="S1460" s="85"/>
      <c r="T1460" s="86"/>
      <c r="U1460" s="39"/>
      <c r="V1460" s="39"/>
      <c r="W1460" s="39"/>
      <c r="X1460" s="39"/>
      <c r="Y1460" s="39"/>
      <c r="Z1460" s="39"/>
      <c r="AA1460" s="39"/>
      <c r="AB1460" s="39"/>
      <c r="AC1460" s="39"/>
      <c r="AD1460" s="39"/>
      <c r="AE1460" s="39"/>
      <c r="AT1460" s="18" t="s">
        <v>129</v>
      </c>
      <c r="AU1460" s="18" t="s">
        <v>83</v>
      </c>
    </row>
    <row r="1461" s="13" customFormat="1">
      <c r="A1461" s="13"/>
      <c r="B1461" s="225"/>
      <c r="C1461" s="226"/>
      <c r="D1461" s="218" t="s">
        <v>131</v>
      </c>
      <c r="E1461" s="227" t="s">
        <v>19</v>
      </c>
      <c r="F1461" s="228" t="s">
        <v>971</v>
      </c>
      <c r="G1461" s="226"/>
      <c r="H1461" s="229">
        <v>6.6440000000000001</v>
      </c>
      <c r="I1461" s="230"/>
      <c r="J1461" s="226"/>
      <c r="K1461" s="226"/>
      <c r="L1461" s="231"/>
      <c r="M1461" s="232"/>
      <c r="N1461" s="233"/>
      <c r="O1461" s="233"/>
      <c r="P1461" s="233"/>
      <c r="Q1461" s="233"/>
      <c r="R1461" s="233"/>
      <c r="S1461" s="233"/>
      <c r="T1461" s="234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35" t="s">
        <v>131</v>
      </c>
      <c r="AU1461" s="235" t="s">
        <v>83</v>
      </c>
      <c r="AV1461" s="13" t="s">
        <v>83</v>
      </c>
      <c r="AW1461" s="13" t="s">
        <v>35</v>
      </c>
      <c r="AX1461" s="13" t="s">
        <v>73</v>
      </c>
      <c r="AY1461" s="235" t="s">
        <v>117</v>
      </c>
    </row>
    <row r="1462" s="13" customFormat="1">
      <c r="A1462" s="13"/>
      <c r="B1462" s="225"/>
      <c r="C1462" s="226"/>
      <c r="D1462" s="218" t="s">
        <v>131</v>
      </c>
      <c r="E1462" s="227" t="s">
        <v>19</v>
      </c>
      <c r="F1462" s="228" t="s">
        <v>972</v>
      </c>
      <c r="G1462" s="226"/>
      <c r="H1462" s="229">
        <v>1.6559999999999999</v>
      </c>
      <c r="I1462" s="230"/>
      <c r="J1462" s="226"/>
      <c r="K1462" s="226"/>
      <c r="L1462" s="231"/>
      <c r="M1462" s="232"/>
      <c r="N1462" s="233"/>
      <c r="O1462" s="233"/>
      <c r="P1462" s="233"/>
      <c r="Q1462" s="233"/>
      <c r="R1462" s="233"/>
      <c r="S1462" s="233"/>
      <c r="T1462" s="234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5" t="s">
        <v>131</v>
      </c>
      <c r="AU1462" s="235" t="s">
        <v>83</v>
      </c>
      <c r="AV1462" s="13" t="s">
        <v>83</v>
      </c>
      <c r="AW1462" s="13" t="s">
        <v>35</v>
      </c>
      <c r="AX1462" s="13" t="s">
        <v>73</v>
      </c>
      <c r="AY1462" s="235" t="s">
        <v>117</v>
      </c>
    </row>
    <row r="1463" s="13" customFormat="1">
      <c r="A1463" s="13"/>
      <c r="B1463" s="225"/>
      <c r="C1463" s="226"/>
      <c r="D1463" s="218" t="s">
        <v>131</v>
      </c>
      <c r="E1463" s="227" t="s">
        <v>19</v>
      </c>
      <c r="F1463" s="228" t="s">
        <v>973</v>
      </c>
      <c r="G1463" s="226"/>
      <c r="H1463" s="229">
        <v>0.42399999999999999</v>
      </c>
      <c r="I1463" s="230"/>
      <c r="J1463" s="226"/>
      <c r="K1463" s="226"/>
      <c r="L1463" s="231"/>
      <c r="M1463" s="232"/>
      <c r="N1463" s="233"/>
      <c r="O1463" s="233"/>
      <c r="P1463" s="233"/>
      <c r="Q1463" s="233"/>
      <c r="R1463" s="233"/>
      <c r="S1463" s="233"/>
      <c r="T1463" s="234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35" t="s">
        <v>131</v>
      </c>
      <c r="AU1463" s="235" t="s">
        <v>83</v>
      </c>
      <c r="AV1463" s="13" t="s">
        <v>83</v>
      </c>
      <c r="AW1463" s="13" t="s">
        <v>35</v>
      </c>
      <c r="AX1463" s="13" t="s">
        <v>73</v>
      </c>
      <c r="AY1463" s="235" t="s">
        <v>117</v>
      </c>
    </row>
    <row r="1464" s="13" customFormat="1">
      <c r="A1464" s="13"/>
      <c r="B1464" s="225"/>
      <c r="C1464" s="226"/>
      <c r="D1464" s="218" t="s">
        <v>131</v>
      </c>
      <c r="E1464" s="227" t="s">
        <v>19</v>
      </c>
      <c r="F1464" s="228" t="s">
        <v>974</v>
      </c>
      <c r="G1464" s="226"/>
      <c r="H1464" s="229">
        <v>4.8380000000000001</v>
      </c>
      <c r="I1464" s="230"/>
      <c r="J1464" s="226"/>
      <c r="K1464" s="226"/>
      <c r="L1464" s="231"/>
      <c r="M1464" s="232"/>
      <c r="N1464" s="233"/>
      <c r="O1464" s="233"/>
      <c r="P1464" s="233"/>
      <c r="Q1464" s="233"/>
      <c r="R1464" s="233"/>
      <c r="S1464" s="233"/>
      <c r="T1464" s="234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5" t="s">
        <v>131</v>
      </c>
      <c r="AU1464" s="235" t="s">
        <v>83</v>
      </c>
      <c r="AV1464" s="13" t="s">
        <v>83</v>
      </c>
      <c r="AW1464" s="13" t="s">
        <v>35</v>
      </c>
      <c r="AX1464" s="13" t="s">
        <v>73</v>
      </c>
      <c r="AY1464" s="235" t="s">
        <v>117</v>
      </c>
    </row>
    <row r="1465" s="13" customFormat="1">
      <c r="A1465" s="13"/>
      <c r="B1465" s="225"/>
      <c r="C1465" s="226"/>
      <c r="D1465" s="218" t="s">
        <v>131</v>
      </c>
      <c r="E1465" s="227" t="s">
        <v>19</v>
      </c>
      <c r="F1465" s="228" t="s">
        <v>975</v>
      </c>
      <c r="G1465" s="226"/>
      <c r="H1465" s="229">
        <v>3.427</v>
      </c>
      <c r="I1465" s="230"/>
      <c r="J1465" s="226"/>
      <c r="K1465" s="226"/>
      <c r="L1465" s="231"/>
      <c r="M1465" s="232"/>
      <c r="N1465" s="233"/>
      <c r="O1465" s="233"/>
      <c r="P1465" s="233"/>
      <c r="Q1465" s="233"/>
      <c r="R1465" s="233"/>
      <c r="S1465" s="233"/>
      <c r="T1465" s="234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35" t="s">
        <v>131</v>
      </c>
      <c r="AU1465" s="235" t="s">
        <v>83</v>
      </c>
      <c r="AV1465" s="13" t="s">
        <v>83</v>
      </c>
      <c r="AW1465" s="13" t="s">
        <v>35</v>
      </c>
      <c r="AX1465" s="13" t="s">
        <v>73</v>
      </c>
      <c r="AY1465" s="235" t="s">
        <v>117</v>
      </c>
    </row>
    <row r="1466" s="13" customFormat="1">
      <c r="A1466" s="13"/>
      <c r="B1466" s="225"/>
      <c r="C1466" s="226"/>
      <c r="D1466" s="218" t="s">
        <v>131</v>
      </c>
      <c r="E1466" s="227" t="s">
        <v>19</v>
      </c>
      <c r="F1466" s="228" t="s">
        <v>2611</v>
      </c>
      <c r="G1466" s="226"/>
      <c r="H1466" s="229">
        <v>15.51</v>
      </c>
      <c r="I1466" s="230"/>
      <c r="J1466" s="226"/>
      <c r="K1466" s="226"/>
      <c r="L1466" s="231"/>
      <c r="M1466" s="232"/>
      <c r="N1466" s="233"/>
      <c r="O1466" s="233"/>
      <c r="P1466" s="233"/>
      <c r="Q1466" s="233"/>
      <c r="R1466" s="233"/>
      <c r="S1466" s="233"/>
      <c r="T1466" s="234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35" t="s">
        <v>131</v>
      </c>
      <c r="AU1466" s="235" t="s">
        <v>83</v>
      </c>
      <c r="AV1466" s="13" t="s">
        <v>83</v>
      </c>
      <c r="AW1466" s="13" t="s">
        <v>35</v>
      </c>
      <c r="AX1466" s="13" t="s">
        <v>73</v>
      </c>
      <c r="AY1466" s="235" t="s">
        <v>117</v>
      </c>
    </row>
    <row r="1467" s="14" customFormat="1">
      <c r="A1467" s="14"/>
      <c r="B1467" s="246"/>
      <c r="C1467" s="247"/>
      <c r="D1467" s="218" t="s">
        <v>131</v>
      </c>
      <c r="E1467" s="248" t="s">
        <v>19</v>
      </c>
      <c r="F1467" s="249" t="s">
        <v>356</v>
      </c>
      <c r="G1467" s="247"/>
      <c r="H1467" s="250">
        <v>32.499000000000002</v>
      </c>
      <c r="I1467" s="251"/>
      <c r="J1467" s="247"/>
      <c r="K1467" s="247"/>
      <c r="L1467" s="252"/>
      <c r="M1467" s="253"/>
      <c r="N1467" s="254"/>
      <c r="O1467" s="254"/>
      <c r="P1467" s="254"/>
      <c r="Q1467" s="254"/>
      <c r="R1467" s="254"/>
      <c r="S1467" s="254"/>
      <c r="T1467" s="255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6" t="s">
        <v>131</v>
      </c>
      <c r="AU1467" s="256" t="s">
        <v>83</v>
      </c>
      <c r="AV1467" s="14" t="s">
        <v>143</v>
      </c>
      <c r="AW1467" s="14" t="s">
        <v>35</v>
      </c>
      <c r="AX1467" s="14" t="s">
        <v>81</v>
      </c>
      <c r="AY1467" s="256" t="s">
        <v>117</v>
      </c>
    </row>
    <row r="1468" s="2" customFormat="1" ht="24.15" customHeight="1">
      <c r="A1468" s="39"/>
      <c r="B1468" s="40"/>
      <c r="C1468" s="205" t="s">
        <v>2612</v>
      </c>
      <c r="D1468" s="205" t="s">
        <v>120</v>
      </c>
      <c r="E1468" s="206" t="s">
        <v>2613</v>
      </c>
      <c r="F1468" s="207" t="s">
        <v>2614</v>
      </c>
      <c r="G1468" s="208" t="s">
        <v>123</v>
      </c>
      <c r="H1468" s="209">
        <v>45.247999999999998</v>
      </c>
      <c r="I1468" s="210"/>
      <c r="J1468" s="211">
        <f>ROUND(I1468*H1468,2)</f>
        <v>0</v>
      </c>
      <c r="K1468" s="207" t="s">
        <v>124</v>
      </c>
      <c r="L1468" s="45"/>
      <c r="M1468" s="212" t="s">
        <v>19</v>
      </c>
      <c r="N1468" s="213" t="s">
        <v>44</v>
      </c>
      <c r="O1468" s="85"/>
      <c r="P1468" s="214">
        <f>O1468*H1468</f>
        <v>0</v>
      </c>
      <c r="Q1468" s="214">
        <v>1.0000000000000001E-05</v>
      </c>
      <c r="R1468" s="214">
        <f>Q1468*H1468</f>
        <v>0.00045248</v>
      </c>
      <c r="S1468" s="214">
        <v>0</v>
      </c>
      <c r="T1468" s="215">
        <f>S1468*H1468</f>
        <v>0</v>
      </c>
      <c r="U1468" s="39"/>
      <c r="V1468" s="39"/>
      <c r="W1468" s="39"/>
      <c r="X1468" s="39"/>
      <c r="Y1468" s="39"/>
      <c r="Z1468" s="39"/>
      <c r="AA1468" s="39"/>
      <c r="AB1468" s="39"/>
      <c r="AC1468" s="39"/>
      <c r="AD1468" s="39"/>
      <c r="AE1468" s="39"/>
      <c r="AR1468" s="216" t="s">
        <v>125</v>
      </c>
      <c r="AT1468" s="216" t="s">
        <v>120</v>
      </c>
      <c r="AU1468" s="216" t="s">
        <v>83</v>
      </c>
      <c r="AY1468" s="18" t="s">
        <v>117</v>
      </c>
      <c r="BE1468" s="217">
        <f>IF(N1468="základní",J1468,0)</f>
        <v>0</v>
      </c>
      <c r="BF1468" s="217">
        <f>IF(N1468="snížená",J1468,0)</f>
        <v>0</v>
      </c>
      <c r="BG1468" s="217">
        <f>IF(N1468="zákl. přenesená",J1468,0)</f>
        <v>0</v>
      </c>
      <c r="BH1468" s="217">
        <f>IF(N1468="sníž. přenesená",J1468,0)</f>
        <v>0</v>
      </c>
      <c r="BI1468" s="217">
        <f>IF(N1468="nulová",J1468,0)</f>
        <v>0</v>
      </c>
      <c r="BJ1468" s="18" t="s">
        <v>81</v>
      </c>
      <c r="BK1468" s="217">
        <f>ROUND(I1468*H1468,2)</f>
        <v>0</v>
      </c>
      <c r="BL1468" s="18" t="s">
        <v>125</v>
      </c>
      <c r="BM1468" s="216" t="s">
        <v>2615</v>
      </c>
    </row>
    <row r="1469" s="2" customFormat="1">
      <c r="A1469" s="39"/>
      <c r="B1469" s="40"/>
      <c r="C1469" s="41"/>
      <c r="D1469" s="218" t="s">
        <v>127</v>
      </c>
      <c r="E1469" s="41"/>
      <c r="F1469" s="219" t="s">
        <v>2616</v>
      </c>
      <c r="G1469" s="41"/>
      <c r="H1469" s="41"/>
      <c r="I1469" s="220"/>
      <c r="J1469" s="41"/>
      <c r="K1469" s="41"/>
      <c r="L1469" s="45"/>
      <c r="M1469" s="221"/>
      <c r="N1469" s="222"/>
      <c r="O1469" s="85"/>
      <c r="P1469" s="85"/>
      <c r="Q1469" s="85"/>
      <c r="R1469" s="85"/>
      <c r="S1469" s="85"/>
      <c r="T1469" s="86"/>
      <c r="U1469" s="39"/>
      <c r="V1469" s="39"/>
      <c r="W1469" s="39"/>
      <c r="X1469" s="39"/>
      <c r="Y1469" s="39"/>
      <c r="Z1469" s="39"/>
      <c r="AA1469" s="39"/>
      <c r="AB1469" s="39"/>
      <c r="AC1469" s="39"/>
      <c r="AD1469" s="39"/>
      <c r="AE1469" s="39"/>
      <c r="AT1469" s="18" t="s">
        <v>127</v>
      </c>
      <c r="AU1469" s="18" t="s">
        <v>83</v>
      </c>
    </row>
    <row r="1470" s="2" customFormat="1">
      <c r="A1470" s="39"/>
      <c r="B1470" s="40"/>
      <c r="C1470" s="41"/>
      <c r="D1470" s="223" t="s">
        <v>129</v>
      </c>
      <c r="E1470" s="41"/>
      <c r="F1470" s="224" t="s">
        <v>2617</v>
      </c>
      <c r="G1470" s="41"/>
      <c r="H1470" s="41"/>
      <c r="I1470" s="220"/>
      <c r="J1470" s="41"/>
      <c r="K1470" s="41"/>
      <c r="L1470" s="45"/>
      <c r="M1470" s="221"/>
      <c r="N1470" s="222"/>
      <c r="O1470" s="85"/>
      <c r="P1470" s="85"/>
      <c r="Q1470" s="85"/>
      <c r="R1470" s="85"/>
      <c r="S1470" s="85"/>
      <c r="T1470" s="86"/>
      <c r="U1470" s="39"/>
      <c r="V1470" s="39"/>
      <c r="W1470" s="39"/>
      <c r="X1470" s="39"/>
      <c r="Y1470" s="39"/>
      <c r="Z1470" s="39"/>
      <c r="AA1470" s="39"/>
      <c r="AB1470" s="39"/>
      <c r="AC1470" s="39"/>
      <c r="AD1470" s="39"/>
      <c r="AE1470" s="39"/>
      <c r="AT1470" s="18" t="s">
        <v>129</v>
      </c>
      <c r="AU1470" s="18" t="s">
        <v>83</v>
      </c>
    </row>
    <row r="1471" s="13" customFormat="1">
      <c r="A1471" s="13"/>
      <c r="B1471" s="225"/>
      <c r="C1471" s="226"/>
      <c r="D1471" s="218" t="s">
        <v>131</v>
      </c>
      <c r="E1471" s="227" t="s">
        <v>19</v>
      </c>
      <c r="F1471" s="228" t="s">
        <v>2618</v>
      </c>
      <c r="G1471" s="226"/>
      <c r="H1471" s="229">
        <v>14.26</v>
      </c>
      <c r="I1471" s="230"/>
      <c r="J1471" s="226"/>
      <c r="K1471" s="226"/>
      <c r="L1471" s="231"/>
      <c r="M1471" s="232"/>
      <c r="N1471" s="233"/>
      <c r="O1471" s="233"/>
      <c r="P1471" s="233"/>
      <c r="Q1471" s="233"/>
      <c r="R1471" s="233"/>
      <c r="S1471" s="233"/>
      <c r="T1471" s="234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35" t="s">
        <v>131</v>
      </c>
      <c r="AU1471" s="235" t="s">
        <v>83</v>
      </c>
      <c r="AV1471" s="13" t="s">
        <v>83</v>
      </c>
      <c r="AW1471" s="13" t="s">
        <v>35</v>
      </c>
      <c r="AX1471" s="13" t="s">
        <v>73</v>
      </c>
      <c r="AY1471" s="235" t="s">
        <v>117</v>
      </c>
    </row>
    <row r="1472" s="13" customFormat="1">
      <c r="A1472" s="13"/>
      <c r="B1472" s="225"/>
      <c r="C1472" s="226"/>
      <c r="D1472" s="218" t="s">
        <v>131</v>
      </c>
      <c r="E1472" s="227" t="s">
        <v>19</v>
      </c>
      <c r="F1472" s="228" t="s">
        <v>2619</v>
      </c>
      <c r="G1472" s="226"/>
      <c r="H1472" s="229">
        <v>6.5599999999999996</v>
      </c>
      <c r="I1472" s="230"/>
      <c r="J1472" s="226"/>
      <c r="K1472" s="226"/>
      <c r="L1472" s="231"/>
      <c r="M1472" s="232"/>
      <c r="N1472" s="233"/>
      <c r="O1472" s="233"/>
      <c r="P1472" s="233"/>
      <c r="Q1472" s="233"/>
      <c r="R1472" s="233"/>
      <c r="S1472" s="233"/>
      <c r="T1472" s="234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35" t="s">
        <v>131</v>
      </c>
      <c r="AU1472" s="235" t="s">
        <v>83</v>
      </c>
      <c r="AV1472" s="13" t="s">
        <v>83</v>
      </c>
      <c r="AW1472" s="13" t="s">
        <v>35</v>
      </c>
      <c r="AX1472" s="13" t="s">
        <v>73</v>
      </c>
      <c r="AY1472" s="235" t="s">
        <v>117</v>
      </c>
    </row>
    <row r="1473" s="13" customFormat="1">
      <c r="A1473" s="13"/>
      <c r="B1473" s="225"/>
      <c r="C1473" s="226"/>
      <c r="D1473" s="218" t="s">
        <v>131</v>
      </c>
      <c r="E1473" s="227" t="s">
        <v>19</v>
      </c>
      <c r="F1473" s="228" t="s">
        <v>2620</v>
      </c>
      <c r="G1473" s="226"/>
      <c r="H1473" s="229">
        <v>10.638</v>
      </c>
      <c r="I1473" s="230"/>
      <c r="J1473" s="226"/>
      <c r="K1473" s="226"/>
      <c r="L1473" s="231"/>
      <c r="M1473" s="232"/>
      <c r="N1473" s="233"/>
      <c r="O1473" s="233"/>
      <c r="P1473" s="233"/>
      <c r="Q1473" s="233"/>
      <c r="R1473" s="233"/>
      <c r="S1473" s="233"/>
      <c r="T1473" s="234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5" t="s">
        <v>131</v>
      </c>
      <c r="AU1473" s="235" t="s">
        <v>83</v>
      </c>
      <c r="AV1473" s="13" t="s">
        <v>83</v>
      </c>
      <c r="AW1473" s="13" t="s">
        <v>35</v>
      </c>
      <c r="AX1473" s="13" t="s">
        <v>73</v>
      </c>
      <c r="AY1473" s="235" t="s">
        <v>117</v>
      </c>
    </row>
    <row r="1474" s="13" customFormat="1">
      <c r="A1474" s="13"/>
      <c r="B1474" s="225"/>
      <c r="C1474" s="226"/>
      <c r="D1474" s="218" t="s">
        <v>131</v>
      </c>
      <c r="E1474" s="227" t="s">
        <v>19</v>
      </c>
      <c r="F1474" s="228" t="s">
        <v>2621</v>
      </c>
      <c r="G1474" s="226"/>
      <c r="H1474" s="229">
        <v>13.789999999999999</v>
      </c>
      <c r="I1474" s="230"/>
      <c r="J1474" s="226"/>
      <c r="K1474" s="226"/>
      <c r="L1474" s="231"/>
      <c r="M1474" s="232"/>
      <c r="N1474" s="233"/>
      <c r="O1474" s="233"/>
      <c r="P1474" s="233"/>
      <c r="Q1474" s="233"/>
      <c r="R1474" s="233"/>
      <c r="S1474" s="233"/>
      <c r="T1474" s="234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35" t="s">
        <v>131</v>
      </c>
      <c r="AU1474" s="235" t="s">
        <v>83</v>
      </c>
      <c r="AV1474" s="13" t="s">
        <v>83</v>
      </c>
      <c r="AW1474" s="13" t="s">
        <v>35</v>
      </c>
      <c r="AX1474" s="13" t="s">
        <v>73</v>
      </c>
      <c r="AY1474" s="235" t="s">
        <v>117</v>
      </c>
    </row>
    <row r="1475" s="14" customFormat="1">
      <c r="A1475" s="14"/>
      <c r="B1475" s="246"/>
      <c r="C1475" s="247"/>
      <c r="D1475" s="218" t="s">
        <v>131</v>
      </c>
      <c r="E1475" s="248" t="s">
        <v>19</v>
      </c>
      <c r="F1475" s="249" t="s">
        <v>356</v>
      </c>
      <c r="G1475" s="247"/>
      <c r="H1475" s="250">
        <v>45.247999999999998</v>
      </c>
      <c r="I1475" s="251"/>
      <c r="J1475" s="247"/>
      <c r="K1475" s="247"/>
      <c r="L1475" s="252"/>
      <c r="M1475" s="253"/>
      <c r="N1475" s="254"/>
      <c r="O1475" s="254"/>
      <c r="P1475" s="254"/>
      <c r="Q1475" s="254"/>
      <c r="R1475" s="254"/>
      <c r="S1475" s="254"/>
      <c r="T1475" s="255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56" t="s">
        <v>131</v>
      </c>
      <c r="AU1475" s="256" t="s">
        <v>83</v>
      </c>
      <c r="AV1475" s="14" t="s">
        <v>143</v>
      </c>
      <c r="AW1475" s="14" t="s">
        <v>35</v>
      </c>
      <c r="AX1475" s="14" t="s">
        <v>81</v>
      </c>
      <c r="AY1475" s="256" t="s">
        <v>117</v>
      </c>
    </row>
    <row r="1476" s="2" customFormat="1" ht="24.15" customHeight="1">
      <c r="A1476" s="39"/>
      <c r="B1476" s="40"/>
      <c r="C1476" s="205" t="s">
        <v>2622</v>
      </c>
      <c r="D1476" s="205" t="s">
        <v>120</v>
      </c>
      <c r="E1476" s="206" t="s">
        <v>2623</v>
      </c>
      <c r="F1476" s="207" t="s">
        <v>2624</v>
      </c>
      <c r="G1476" s="208" t="s">
        <v>123</v>
      </c>
      <c r="H1476" s="209">
        <v>242.22</v>
      </c>
      <c r="I1476" s="210"/>
      <c r="J1476" s="211">
        <f>ROUND(I1476*H1476,2)</f>
        <v>0</v>
      </c>
      <c r="K1476" s="207" t="s">
        <v>124</v>
      </c>
      <c r="L1476" s="45"/>
      <c r="M1476" s="212" t="s">
        <v>19</v>
      </c>
      <c r="N1476" s="213" t="s">
        <v>44</v>
      </c>
      <c r="O1476" s="85"/>
      <c r="P1476" s="214">
        <f>O1476*H1476</f>
        <v>0</v>
      </c>
      <c r="Q1476" s="214">
        <v>1.0000000000000001E-05</v>
      </c>
      <c r="R1476" s="214">
        <f>Q1476*H1476</f>
        <v>0.0024222000000000002</v>
      </c>
      <c r="S1476" s="214">
        <v>0</v>
      </c>
      <c r="T1476" s="215">
        <f>S1476*H1476</f>
        <v>0</v>
      </c>
      <c r="U1476" s="39"/>
      <c r="V1476" s="39"/>
      <c r="W1476" s="39"/>
      <c r="X1476" s="39"/>
      <c r="Y1476" s="39"/>
      <c r="Z1476" s="39"/>
      <c r="AA1476" s="39"/>
      <c r="AB1476" s="39"/>
      <c r="AC1476" s="39"/>
      <c r="AD1476" s="39"/>
      <c r="AE1476" s="39"/>
      <c r="AR1476" s="216" t="s">
        <v>125</v>
      </c>
      <c r="AT1476" s="216" t="s">
        <v>120</v>
      </c>
      <c r="AU1476" s="216" t="s">
        <v>83</v>
      </c>
      <c r="AY1476" s="18" t="s">
        <v>117</v>
      </c>
      <c r="BE1476" s="217">
        <f>IF(N1476="základní",J1476,0)</f>
        <v>0</v>
      </c>
      <c r="BF1476" s="217">
        <f>IF(N1476="snížená",J1476,0)</f>
        <v>0</v>
      </c>
      <c r="BG1476" s="217">
        <f>IF(N1476="zákl. přenesená",J1476,0)</f>
        <v>0</v>
      </c>
      <c r="BH1476" s="217">
        <f>IF(N1476="sníž. přenesená",J1476,0)</f>
        <v>0</v>
      </c>
      <c r="BI1476" s="217">
        <f>IF(N1476="nulová",J1476,0)</f>
        <v>0</v>
      </c>
      <c r="BJ1476" s="18" t="s">
        <v>81</v>
      </c>
      <c r="BK1476" s="217">
        <f>ROUND(I1476*H1476,2)</f>
        <v>0</v>
      </c>
      <c r="BL1476" s="18" t="s">
        <v>125</v>
      </c>
      <c r="BM1476" s="216" t="s">
        <v>2625</v>
      </c>
    </row>
    <row r="1477" s="2" customFormat="1">
      <c r="A1477" s="39"/>
      <c r="B1477" s="40"/>
      <c r="C1477" s="41"/>
      <c r="D1477" s="218" t="s">
        <v>127</v>
      </c>
      <c r="E1477" s="41"/>
      <c r="F1477" s="219" t="s">
        <v>2626</v>
      </c>
      <c r="G1477" s="41"/>
      <c r="H1477" s="41"/>
      <c r="I1477" s="220"/>
      <c r="J1477" s="41"/>
      <c r="K1477" s="41"/>
      <c r="L1477" s="45"/>
      <c r="M1477" s="221"/>
      <c r="N1477" s="222"/>
      <c r="O1477" s="85"/>
      <c r="P1477" s="85"/>
      <c r="Q1477" s="85"/>
      <c r="R1477" s="85"/>
      <c r="S1477" s="85"/>
      <c r="T1477" s="86"/>
      <c r="U1477" s="39"/>
      <c r="V1477" s="39"/>
      <c r="W1477" s="39"/>
      <c r="X1477" s="39"/>
      <c r="Y1477" s="39"/>
      <c r="Z1477" s="39"/>
      <c r="AA1477" s="39"/>
      <c r="AB1477" s="39"/>
      <c r="AC1477" s="39"/>
      <c r="AD1477" s="39"/>
      <c r="AE1477" s="39"/>
      <c r="AT1477" s="18" t="s">
        <v>127</v>
      </c>
      <c r="AU1477" s="18" t="s">
        <v>83</v>
      </c>
    </row>
    <row r="1478" s="2" customFormat="1">
      <c r="A1478" s="39"/>
      <c r="B1478" s="40"/>
      <c r="C1478" s="41"/>
      <c r="D1478" s="223" t="s">
        <v>129</v>
      </c>
      <c r="E1478" s="41"/>
      <c r="F1478" s="224" t="s">
        <v>2627</v>
      </c>
      <c r="G1478" s="41"/>
      <c r="H1478" s="41"/>
      <c r="I1478" s="220"/>
      <c r="J1478" s="41"/>
      <c r="K1478" s="41"/>
      <c r="L1478" s="45"/>
      <c r="M1478" s="221"/>
      <c r="N1478" s="222"/>
      <c r="O1478" s="85"/>
      <c r="P1478" s="85"/>
      <c r="Q1478" s="85"/>
      <c r="R1478" s="85"/>
      <c r="S1478" s="85"/>
      <c r="T1478" s="86"/>
      <c r="U1478" s="39"/>
      <c r="V1478" s="39"/>
      <c r="W1478" s="39"/>
      <c r="X1478" s="39"/>
      <c r="Y1478" s="39"/>
      <c r="Z1478" s="39"/>
      <c r="AA1478" s="39"/>
      <c r="AB1478" s="39"/>
      <c r="AC1478" s="39"/>
      <c r="AD1478" s="39"/>
      <c r="AE1478" s="39"/>
      <c r="AT1478" s="18" t="s">
        <v>129</v>
      </c>
      <c r="AU1478" s="18" t="s">
        <v>83</v>
      </c>
    </row>
    <row r="1479" s="2" customFormat="1" ht="24.15" customHeight="1">
      <c r="A1479" s="39"/>
      <c r="B1479" s="40"/>
      <c r="C1479" s="205" t="s">
        <v>2628</v>
      </c>
      <c r="D1479" s="205" t="s">
        <v>120</v>
      </c>
      <c r="E1479" s="206" t="s">
        <v>2629</v>
      </c>
      <c r="F1479" s="207" t="s">
        <v>2630</v>
      </c>
      <c r="G1479" s="208" t="s">
        <v>123</v>
      </c>
      <c r="H1479" s="209">
        <v>369.22000000000003</v>
      </c>
      <c r="I1479" s="210"/>
      <c r="J1479" s="211">
        <f>ROUND(I1479*H1479,2)</f>
        <v>0</v>
      </c>
      <c r="K1479" s="207" t="s">
        <v>124</v>
      </c>
      <c r="L1479" s="45"/>
      <c r="M1479" s="212" t="s">
        <v>19</v>
      </c>
      <c r="N1479" s="213" t="s">
        <v>44</v>
      </c>
      <c r="O1479" s="85"/>
      <c r="P1479" s="214">
        <f>O1479*H1479</f>
        <v>0</v>
      </c>
      <c r="Q1479" s="214">
        <v>0.00020000000000000001</v>
      </c>
      <c r="R1479" s="214">
        <f>Q1479*H1479</f>
        <v>0.073844000000000007</v>
      </c>
      <c r="S1479" s="214">
        <v>0</v>
      </c>
      <c r="T1479" s="215">
        <f>S1479*H1479</f>
        <v>0</v>
      </c>
      <c r="U1479" s="39"/>
      <c r="V1479" s="39"/>
      <c r="W1479" s="39"/>
      <c r="X1479" s="39"/>
      <c r="Y1479" s="39"/>
      <c r="Z1479" s="39"/>
      <c r="AA1479" s="39"/>
      <c r="AB1479" s="39"/>
      <c r="AC1479" s="39"/>
      <c r="AD1479" s="39"/>
      <c r="AE1479" s="39"/>
      <c r="AR1479" s="216" t="s">
        <v>125</v>
      </c>
      <c r="AT1479" s="216" t="s">
        <v>120</v>
      </c>
      <c r="AU1479" s="216" t="s">
        <v>83</v>
      </c>
      <c r="AY1479" s="18" t="s">
        <v>117</v>
      </c>
      <c r="BE1479" s="217">
        <f>IF(N1479="základní",J1479,0)</f>
        <v>0</v>
      </c>
      <c r="BF1479" s="217">
        <f>IF(N1479="snížená",J1479,0)</f>
        <v>0</v>
      </c>
      <c r="BG1479" s="217">
        <f>IF(N1479="zákl. přenesená",J1479,0)</f>
        <v>0</v>
      </c>
      <c r="BH1479" s="217">
        <f>IF(N1479="sníž. přenesená",J1479,0)</f>
        <v>0</v>
      </c>
      <c r="BI1479" s="217">
        <f>IF(N1479="nulová",J1479,0)</f>
        <v>0</v>
      </c>
      <c r="BJ1479" s="18" t="s">
        <v>81</v>
      </c>
      <c r="BK1479" s="217">
        <f>ROUND(I1479*H1479,2)</f>
        <v>0</v>
      </c>
      <c r="BL1479" s="18" t="s">
        <v>125</v>
      </c>
      <c r="BM1479" s="216" t="s">
        <v>2631</v>
      </c>
    </row>
    <row r="1480" s="2" customFormat="1">
      <c r="A1480" s="39"/>
      <c r="B1480" s="40"/>
      <c r="C1480" s="41"/>
      <c r="D1480" s="218" t="s">
        <v>127</v>
      </c>
      <c r="E1480" s="41"/>
      <c r="F1480" s="219" t="s">
        <v>2632</v>
      </c>
      <c r="G1480" s="41"/>
      <c r="H1480" s="41"/>
      <c r="I1480" s="220"/>
      <c r="J1480" s="41"/>
      <c r="K1480" s="41"/>
      <c r="L1480" s="45"/>
      <c r="M1480" s="221"/>
      <c r="N1480" s="222"/>
      <c r="O1480" s="85"/>
      <c r="P1480" s="85"/>
      <c r="Q1480" s="85"/>
      <c r="R1480" s="85"/>
      <c r="S1480" s="85"/>
      <c r="T1480" s="86"/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T1480" s="18" t="s">
        <v>127</v>
      </c>
      <c r="AU1480" s="18" t="s">
        <v>83</v>
      </c>
    </row>
    <row r="1481" s="2" customFormat="1">
      <c r="A1481" s="39"/>
      <c r="B1481" s="40"/>
      <c r="C1481" s="41"/>
      <c r="D1481" s="223" t="s">
        <v>129</v>
      </c>
      <c r="E1481" s="41"/>
      <c r="F1481" s="224" t="s">
        <v>2633</v>
      </c>
      <c r="G1481" s="41"/>
      <c r="H1481" s="41"/>
      <c r="I1481" s="220"/>
      <c r="J1481" s="41"/>
      <c r="K1481" s="41"/>
      <c r="L1481" s="45"/>
      <c r="M1481" s="221"/>
      <c r="N1481" s="222"/>
      <c r="O1481" s="85"/>
      <c r="P1481" s="85"/>
      <c r="Q1481" s="85"/>
      <c r="R1481" s="85"/>
      <c r="S1481" s="85"/>
      <c r="T1481" s="86"/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T1481" s="18" t="s">
        <v>129</v>
      </c>
      <c r="AU1481" s="18" t="s">
        <v>83</v>
      </c>
    </row>
    <row r="1482" s="13" customFormat="1">
      <c r="A1482" s="13"/>
      <c r="B1482" s="225"/>
      <c r="C1482" s="226"/>
      <c r="D1482" s="218" t="s">
        <v>131</v>
      </c>
      <c r="E1482" s="227" t="s">
        <v>19</v>
      </c>
      <c r="F1482" s="228" t="s">
        <v>2634</v>
      </c>
      <c r="G1482" s="226"/>
      <c r="H1482" s="229">
        <v>84.040000000000006</v>
      </c>
      <c r="I1482" s="230"/>
      <c r="J1482" s="226"/>
      <c r="K1482" s="226"/>
      <c r="L1482" s="231"/>
      <c r="M1482" s="232"/>
      <c r="N1482" s="233"/>
      <c r="O1482" s="233"/>
      <c r="P1482" s="233"/>
      <c r="Q1482" s="233"/>
      <c r="R1482" s="233"/>
      <c r="S1482" s="233"/>
      <c r="T1482" s="234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5" t="s">
        <v>131</v>
      </c>
      <c r="AU1482" s="235" t="s">
        <v>83</v>
      </c>
      <c r="AV1482" s="13" t="s">
        <v>83</v>
      </c>
      <c r="AW1482" s="13" t="s">
        <v>35</v>
      </c>
      <c r="AX1482" s="13" t="s">
        <v>73</v>
      </c>
      <c r="AY1482" s="235" t="s">
        <v>117</v>
      </c>
    </row>
    <row r="1483" s="13" customFormat="1">
      <c r="A1483" s="13"/>
      <c r="B1483" s="225"/>
      <c r="C1483" s="226"/>
      <c r="D1483" s="218" t="s">
        <v>131</v>
      </c>
      <c r="E1483" s="227" t="s">
        <v>19</v>
      </c>
      <c r="F1483" s="228" t="s">
        <v>2635</v>
      </c>
      <c r="G1483" s="226"/>
      <c r="H1483" s="229">
        <v>55.079999999999998</v>
      </c>
      <c r="I1483" s="230"/>
      <c r="J1483" s="226"/>
      <c r="K1483" s="226"/>
      <c r="L1483" s="231"/>
      <c r="M1483" s="232"/>
      <c r="N1483" s="233"/>
      <c r="O1483" s="233"/>
      <c r="P1483" s="233"/>
      <c r="Q1483" s="233"/>
      <c r="R1483" s="233"/>
      <c r="S1483" s="233"/>
      <c r="T1483" s="234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35" t="s">
        <v>131</v>
      </c>
      <c r="AU1483" s="235" t="s">
        <v>83</v>
      </c>
      <c r="AV1483" s="13" t="s">
        <v>83</v>
      </c>
      <c r="AW1483" s="13" t="s">
        <v>35</v>
      </c>
      <c r="AX1483" s="13" t="s">
        <v>73</v>
      </c>
      <c r="AY1483" s="235" t="s">
        <v>117</v>
      </c>
    </row>
    <row r="1484" s="13" customFormat="1">
      <c r="A1484" s="13"/>
      <c r="B1484" s="225"/>
      <c r="C1484" s="226"/>
      <c r="D1484" s="218" t="s">
        <v>131</v>
      </c>
      <c r="E1484" s="227" t="s">
        <v>19</v>
      </c>
      <c r="F1484" s="228" t="s">
        <v>775</v>
      </c>
      <c r="G1484" s="226"/>
      <c r="H1484" s="229">
        <v>-3.5699999999999998</v>
      </c>
      <c r="I1484" s="230"/>
      <c r="J1484" s="226"/>
      <c r="K1484" s="226"/>
      <c r="L1484" s="231"/>
      <c r="M1484" s="232"/>
      <c r="N1484" s="233"/>
      <c r="O1484" s="233"/>
      <c r="P1484" s="233"/>
      <c r="Q1484" s="233"/>
      <c r="R1484" s="233"/>
      <c r="S1484" s="233"/>
      <c r="T1484" s="234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5" t="s">
        <v>131</v>
      </c>
      <c r="AU1484" s="235" t="s">
        <v>83</v>
      </c>
      <c r="AV1484" s="13" t="s">
        <v>83</v>
      </c>
      <c r="AW1484" s="13" t="s">
        <v>35</v>
      </c>
      <c r="AX1484" s="13" t="s">
        <v>73</v>
      </c>
      <c r="AY1484" s="235" t="s">
        <v>117</v>
      </c>
    </row>
    <row r="1485" s="13" customFormat="1">
      <c r="A1485" s="13"/>
      <c r="B1485" s="225"/>
      <c r="C1485" s="226"/>
      <c r="D1485" s="218" t="s">
        <v>131</v>
      </c>
      <c r="E1485" s="227" t="s">
        <v>19</v>
      </c>
      <c r="F1485" s="228" t="s">
        <v>776</v>
      </c>
      <c r="G1485" s="226"/>
      <c r="H1485" s="229">
        <v>1.4750000000000001</v>
      </c>
      <c r="I1485" s="230"/>
      <c r="J1485" s="226"/>
      <c r="K1485" s="226"/>
      <c r="L1485" s="231"/>
      <c r="M1485" s="232"/>
      <c r="N1485" s="233"/>
      <c r="O1485" s="233"/>
      <c r="P1485" s="233"/>
      <c r="Q1485" s="233"/>
      <c r="R1485" s="233"/>
      <c r="S1485" s="233"/>
      <c r="T1485" s="234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35" t="s">
        <v>131</v>
      </c>
      <c r="AU1485" s="235" t="s">
        <v>83</v>
      </c>
      <c r="AV1485" s="13" t="s">
        <v>83</v>
      </c>
      <c r="AW1485" s="13" t="s">
        <v>35</v>
      </c>
      <c r="AX1485" s="13" t="s">
        <v>73</v>
      </c>
      <c r="AY1485" s="235" t="s">
        <v>117</v>
      </c>
    </row>
    <row r="1486" s="13" customFormat="1">
      <c r="A1486" s="13"/>
      <c r="B1486" s="225"/>
      <c r="C1486" s="226"/>
      <c r="D1486" s="218" t="s">
        <v>131</v>
      </c>
      <c r="E1486" s="227" t="s">
        <v>19</v>
      </c>
      <c r="F1486" s="228" t="s">
        <v>778</v>
      </c>
      <c r="G1486" s="226"/>
      <c r="H1486" s="229">
        <v>-6.8819999999999997</v>
      </c>
      <c r="I1486" s="230"/>
      <c r="J1486" s="226"/>
      <c r="K1486" s="226"/>
      <c r="L1486" s="231"/>
      <c r="M1486" s="232"/>
      <c r="N1486" s="233"/>
      <c r="O1486" s="233"/>
      <c r="P1486" s="233"/>
      <c r="Q1486" s="233"/>
      <c r="R1486" s="233"/>
      <c r="S1486" s="233"/>
      <c r="T1486" s="234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5" t="s">
        <v>131</v>
      </c>
      <c r="AU1486" s="235" t="s">
        <v>83</v>
      </c>
      <c r="AV1486" s="13" t="s">
        <v>83</v>
      </c>
      <c r="AW1486" s="13" t="s">
        <v>35</v>
      </c>
      <c r="AX1486" s="13" t="s">
        <v>73</v>
      </c>
      <c r="AY1486" s="235" t="s">
        <v>117</v>
      </c>
    </row>
    <row r="1487" s="13" customFormat="1">
      <c r="A1487" s="13"/>
      <c r="B1487" s="225"/>
      <c r="C1487" s="226"/>
      <c r="D1487" s="218" t="s">
        <v>131</v>
      </c>
      <c r="E1487" s="227" t="s">
        <v>19</v>
      </c>
      <c r="F1487" s="228" t="s">
        <v>779</v>
      </c>
      <c r="G1487" s="226"/>
      <c r="H1487" s="229">
        <v>2.105</v>
      </c>
      <c r="I1487" s="230"/>
      <c r="J1487" s="226"/>
      <c r="K1487" s="226"/>
      <c r="L1487" s="231"/>
      <c r="M1487" s="232"/>
      <c r="N1487" s="233"/>
      <c r="O1487" s="233"/>
      <c r="P1487" s="233"/>
      <c r="Q1487" s="233"/>
      <c r="R1487" s="233"/>
      <c r="S1487" s="233"/>
      <c r="T1487" s="234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35" t="s">
        <v>131</v>
      </c>
      <c r="AU1487" s="235" t="s">
        <v>83</v>
      </c>
      <c r="AV1487" s="13" t="s">
        <v>83</v>
      </c>
      <c r="AW1487" s="13" t="s">
        <v>35</v>
      </c>
      <c r="AX1487" s="13" t="s">
        <v>73</v>
      </c>
      <c r="AY1487" s="235" t="s">
        <v>117</v>
      </c>
    </row>
    <row r="1488" s="13" customFormat="1">
      <c r="A1488" s="13"/>
      <c r="B1488" s="225"/>
      <c r="C1488" s="226"/>
      <c r="D1488" s="218" t="s">
        <v>131</v>
      </c>
      <c r="E1488" s="227" t="s">
        <v>19</v>
      </c>
      <c r="F1488" s="228" t="s">
        <v>780</v>
      </c>
      <c r="G1488" s="226"/>
      <c r="H1488" s="229">
        <v>-1.7729999999999999</v>
      </c>
      <c r="I1488" s="230"/>
      <c r="J1488" s="226"/>
      <c r="K1488" s="226"/>
      <c r="L1488" s="231"/>
      <c r="M1488" s="232"/>
      <c r="N1488" s="233"/>
      <c r="O1488" s="233"/>
      <c r="P1488" s="233"/>
      <c r="Q1488" s="233"/>
      <c r="R1488" s="233"/>
      <c r="S1488" s="233"/>
      <c r="T1488" s="234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35" t="s">
        <v>131</v>
      </c>
      <c r="AU1488" s="235" t="s">
        <v>83</v>
      </c>
      <c r="AV1488" s="13" t="s">
        <v>83</v>
      </c>
      <c r="AW1488" s="13" t="s">
        <v>35</v>
      </c>
      <c r="AX1488" s="13" t="s">
        <v>73</v>
      </c>
      <c r="AY1488" s="235" t="s">
        <v>117</v>
      </c>
    </row>
    <row r="1489" s="13" customFormat="1">
      <c r="A1489" s="13"/>
      <c r="B1489" s="225"/>
      <c r="C1489" s="226"/>
      <c r="D1489" s="218" t="s">
        <v>131</v>
      </c>
      <c r="E1489" s="227" t="s">
        <v>19</v>
      </c>
      <c r="F1489" s="228" t="s">
        <v>781</v>
      </c>
      <c r="G1489" s="226"/>
      <c r="H1489" s="229">
        <v>63.75</v>
      </c>
      <c r="I1489" s="230"/>
      <c r="J1489" s="226"/>
      <c r="K1489" s="226"/>
      <c r="L1489" s="231"/>
      <c r="M1489" s="232"/>
      <c r="N1489" s="233"/>
      <c r="O1489" s="233"/>
      <c r="P1489" s="233"/>
      <c r="Q1489" s="233"/>
      <c r="R1489" s="233"/>
      <c r="S1489" s="233"/>
      <c r="T1489" s="234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35" t="s">
        <v>131</v>
      </c>
      <c r="AU1489" s="235" t="s">
        <v>83</v>
      </c>
      <c r="AV1489" s="13" t="s">
        <v>83</v>
      </c>
      <c r="AW1489" s="13" t="s">
        <v>35</v>
      </c>
      <c r="AX1489" s="13" t="s">
        <v>73</v>
      </c>
      <c r="AY1489" s="235" t="s">
        <v>117</v>
      </c>
    </row>
    <row r="1490" s="13" customFormat="1">
      <c r="A1490" s="13"/>
      <c r="B1490" s="225"/>
      <c r="C1490" s="226"/>
      <c r="D1490" s="218" t="s">
        <v>131</v>
      </c>
      <c r="E1490" s="227" t="s">
        <v>19</v>
      </c>
      <c r="F1490" s="228" t="s">
        <v>780</v>
      </c>
      <c r="G1490" s="226"/>
      <c r="H1490" s="229">
        <v>-1.7729999999999999</v>
      </c>
      <c r="I1490" s="230"/>
      <c r="J1490" s="226"/>
      <c r="K1490" s="226"/>
      <c r="L1490" s="231"/>
      <c r="M1490" s="232"/>
      <c r="N1490" s="233"/>
      <c r="O1490" s="233"/>
      <c r="P1490" s="233"/>
      <c r="Q1490" s="233"/>
      <c r="R1490" s="233"/>
      <c r="S1490" s="233"/>
      <c r="T1490" s="234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35" t="s">
        <v>131</v>
      </c>
      <c r="AU1490" s="235" t="s">
        <v>83</v>
      </c>
      <c r="AV1490" s="13" t="s">
        <v>83</v>
      </c>
      <c r="AW1490" s="13" t="s">
        <v>35</v>
      </c>
      <c r="AX1490" s="13" t="s">
        <v>73</v>
      </c>
      <c r="AY1490" s="235" t="s">
        <v>117</v>
      </c>
    </row>
    <row r="1491" s="13" customFormat="1">
      <c r="A1491" s="13"/>
      <c r="B1491" s="225"/>
      <c r="C1491" s="226"/>
      <c r="D1491" s="218" t="s">
        <v>131</v>
      </c>
      <c r="E1491" s="227" t="s">
        <v>19</v>
      </c>
      <c r="F1491" s="228" t="s">
        <v>782</v>
      </c>
      <c r="G1491" s="226"/>
      <c r="H1491" s="229">
        <v>-0.91500000000000004</v>
      </c>
      <c r="I1491" s="230"/>
      <c r="J1491" s="226"/>
      <c r="K1491" s="226"/>
      <c r="L1491" s="231"/>
      <c r="M1491" s="232"/>
      <c r="N1491" s="233"/>
      <c r="O1491" s="233"/>
      <c r="P1491" s="233"/>
      <c r="Q1491" s="233"/>
      <c r="R1491" s="233"/>
      <c r="S1491" s="233"/>
      <c r="T1491" s="234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35" t="s">
        <v>131</v>
      </c>
      <c r="AU1491" s="235" t="s">
        <v>83</v>
      </c>
      <c r="AV1491" s="13" t="s">
        <v>83</v>
      </c>
      <c r="AW1491" s="13" t="s">
        <v>35</v>
      </c>
      <c r="AX1491" s="13" t="s">
        <v>73</v>
      </c>
      <c r="AY1491" s="235" t="s">
        <v>117</v>
      </c>
    </row>
    <row r="1492" s="13" customFormat="1">
      <c r="A1492" s="13"/>
      <c r="B1492" s="225"/>
      <c r="C1492" s="226"/>
      <c r="D1492" s="218" t="s">
        <v>131</v>
      </c>
      <c r="E1492" s="227" t="s">
        <v>19</v>
      </c>
      <c r="F1492" s="228" t="s">
        <v>2636</v>
      </c>
      <c r="G1492" s="226"/>
      <c r="H1492" s="229">
        <v>78.540000000000006</v>
      </c>
      <c r="I1492" s="230"/>
      <c r="J1492" s="226"/>
      <c r="K1492" s="226"/>
      <c r="L1492" s="231"/>
      <c r="M1492" s="232"/>
      <c r="N1492" s="233"/>
      <c r="O1492" s="233"/>
      <c r="P1492" s="233"/>
      <c r="Q1492" s="233"/>
      <c r="R1492" s="233"/>
      <c r="S1492" s="233"/>
      <c r="T1492" s="234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35" t="s">
        <v>131</v>
      </c>
      <c r="AU1492" s="235" t="s">
        <v>83</v>
      </c>
      <c r="AV1492" s="13" t="s">
        <v>83</v>
      </c>
      <c r="AW1492" s="13" t="s">
        <v>35</v>
      </c>
      <c r="AX1492" s="13" t="s">
        <v>73</v>
      </c>
      <c r="AY1492" s="235" t="s">
        <v>117</v>
      </c>
    </row>
    <row r="1493" s="13" customFormat="1">
      <c r="A1493" s="13"/>
      <c r="B1493" s="225"/>
      <c r="C1493" s="226"/>
      <c r="D1493" s="218" t="s">
        <v>131</v>
      </c>
      <c r="E1493" s="227" t="s">
        <v>19</v>
      </c>
      <c r="F1493" s="228" t="s">
        <v>773</v>
      </c>
      <c r="G1493" s="226"/>
      <c r="H1493" s="229">
        <v>-7.5599999999999996</v>
      </c>
      <c r="I1493" s="230"/>
      <c r="J1493" s="226"/>
      <c r="K1493" s="226"/>
      <c r="L1493" s="231"/>
      <c r="M1493" s="232"/>
      <c r="N1493" s="233"/>
      <c r="O1493" s="233"/>
      <c r="P1493" s="233"/>
      <c r="Q1493" s="233"/>
      <c r="R1493" s="233"/>
      <c r="S1493" s="233"/>
      <c r="T1493" s="234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35" t="s">
        <v>131</v>
      </c>
      <c r="AU1493" s="235" t="s">
        <v>83</v>
      </c>
      <c r="AV1493" s="13" t="s">
        <v>83</v>
      </c>
      <c r="AW1493" s="13" t="s">
        <v>35</v>
      </c>
      <c r="AX1493" s="13" t="s">
        <v>73</v>
      </c>
      <c r="AY1493" s="235" t="s">
        <v>117</v>
      </c>
    </row>
    <row r="1494" s="13" customFormat="1">
      <c r="A1494" s="13"/>
      <c r="B1494" s="225"/>
      <c r="C1494" s="226"/>
      <c r="D1494" s="218" t="s">
        <v>131</v>
      </c>
      <c r="E1494" s="227" t="s">
        <v>19</v>
      </c>
      <c r="F1494" s="228" t="s">
        <v>774</v>
      </c>
      <c r="G1494" s="226"/>
      <c r="H1494" s="229">
        <v>2.1749999999999998</v>
      </c>
      <c r="I1494" s="230"/>
      <c r="J1494" s="226"/>
      <c r="K1494" s="226"/>
      <c r="L1494" s="231"/>
      <c r="M1494" s="232"/>
      <c r="N1494" s="233"/>
      <c r="O1494" s="233"/>
      <c r="P1494" s="233"/>
      <c r="Q1494" s="233"/>
      <c r="R1494" s="233"/>
      <c r="S1494" s="233"/>
      <c r="T1494" s="234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5" t="s">
        <v>131</v>
      </c>
      <c r="AU1494" s="235" t="s">
        <v>83</v>
      </c>
      <c r="AV1494" s="13" t="s">
        <v>83</v>
      </c>
      <c r="AW1494" s="13" t="s">
        <v>35</v>
      </c>
      <c r="AX1494" s="13" t="s">
        <v>73</v>
      </c>
      <c r="AY1494" s="235" t="s">
        <v>117</v>
      </c>
    </row>
    <row r="1495" s="13" customFormat="1">
      <c r="A1495" s="13"/>
      <c r="B1495" s="225"/>
      <c r="C1495" s="226"/>
      <c r="D1495" s="218" t="s">
        <v>131</v>
      </c>
      <c r="E1495" s="227" t="s">
        <v>19</v>
      </c>
      <c r="F1495" s="228" t="s">
        <v>784</v>
      </c>
      <c r="G1495" s="226"/>
      <c r="H1495" s="229">
        <v>-2.48</v>
      </c>
      <c r="I1495" s="230"/>
      <c r="J1495" s="226"/>
      <c r="K1495" s="226"/>
      <c r="L1495" s="231"/>
      <c r="M1495" s="232"/>
      <c r="N1495" s="233"/>
      <c r="O1495" s="233"/>
      <c r="P1495" s="233"/>
      <c r="Q1495" s="233"/>
      <c r="R1495" s="233"/>
      <c r="S1495" s="233"/>
      <c r="T1495" s="234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5" t="s">
        <v>131</v>
      </c>
      <c r="AU1495" s="235" t="s">
        <v>83</v>
      </c>
      <c r="AV1495" s="13" t="s">
        <v>83</v>
      </c>
      <c r="AW1495" s="13" t="s">
        <v>35</v>
      </c>
      <c r="AX1495" s="13" t="s">
        <v>73</v>
      </c>
      <c r="AY1495" s="235" t="s">
        <v>117</v>
      </c>
    </row>
    <row r="1496" s="13" customFormat="1">
      <c r="A1496" s="13"/>
      <c r="B1496" s="225"/>
      <c r="C1496" s="226"/>
      <c r="D1496" s="218" t="s">
        <v>131</v>
      </c>
      <c r="E1496" s="227" t="s">
        <v>19</v>
      </c>
      <c r="F1496" s="228" t="s">
        <v>785</v>
      </c>
      <c r="G1496" s="226"/>
      <c r="H1496" s="229">
        <v>-1.8700000000000001</v>
      </c>
      <c r="I1496" s="230"/>
      <c r="J1496" s="226"/>
      <c r="K1496" s="226"/>
      <c r="L1496" s="231"/>
      <c r="M1496" s="232"/>
      <c r="N1496" s="233"/>
      <c r="O1496" s="233"/>
      <c r="P1496" s="233"/>
      <c r="Q1496" s="233"/>
      <c r="R1496" s="233"/>
      <c r="S1496" s="233"/>
      <c r="T1496" s="234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5" t="s">
        <v>131</v>
      </c>
      <c r="AU1496" s="235" t="s">
        <v>83</v>
      </c>
      <c r="AV1496" s="13" t="s">
        <v>83</v>
      </c>
      <c r="AW1496" s="13" t="s">
        <v>35</v>
      </c>
      <c r="AX1496" s="13" t="s">
        <v>73</v>
      </c>
      <c r="AY1496" s="235" t="s">
        <v>117</v>
      </c>
    </row>
    <row r="1497" s="13" customFormat="1">
      <c r="A1497" s="13"/>
      <c r="B1497" s="225"/>
      <c r="C1497" s="226"/>
      <c r="D1497" s="218" t="s">
        <v>131</v>
      </c>
      <c r="E1497" s="227" t="s">
        <v>19</v>
      </c>
      <c r="F1497" s="228" t="s">
        <v>2637</v>
      </c>
      <c r="G1497" s="226"/>
      <c r="H1497" s="229">
        <v>115.94</v>
      </c>
      <c r="I1497" s="230"/>
      <c r="J1497" s="226"/>
      <c r="K1497" s="226"/>
      <c r="L1497" s="231"/>
      <c r="M1497" s="232"/>
      <c r="N1497" s="233"/>
      <c r="O1497" s="233"/>
      <c r="P1497" s="233"/>
      <c r="Q1497" s="233"/>
      <c r="R1497" s="233"/>
      <c r="S1497" s="233"/>
      <c r="T1497" s="234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35" t="s">
        <v>131</v>
      </c>
      <c r="AU1497" s="235" t="s">
        <v>83</v>
      </c>
      <c r="AV1497" s="13" t="s">
        <v>83</v>
      </c>
      <c r="AW1497" s="13" t="s">
        <v>35</v>
      </c>
      <c r="AX1497" s="13" t="s">
        <v>73</v>
      </c>
      <c r="AY1497" s="235" t="s">
        <v>117</v>
      </c>
    </row>
    <row r="1498" s="13" customFormat="1">
      <c r="A1498" s="13"/>
      <c r="B1498" s="225"/>
      <c r="C1498" s="226"/>
      <c r="D1498" s="218" t="s">
        <v>131</v>
      </c>
      <c r="E1498" s="227" t="s">
        <v>19</v>
      </c>
      <c r="F1498" s="228" t="s">
        <v>753</v>
      </c>
      <c r="G1498" s="226"/>
      <c r="H1498" s="229">
        <v>-19.306000000000001</v>
      </c>
      <c r="I1498" s="230"/>
      <c r="J1498" s="226"/>
      <c r="K1498" s="226"/>
      <c r="L1498" s="231"/>
      <c r="M1498" s="232"/>
      <c r="N1498" s="233"/>
      <c r="O1498" s="233"/>
      <c r="P1498" s="233"/>
      <c r="Q1498" s="233"/>
      <c r="R1498" s="233"/>
      <c r="S1498" s="233"/>
      <c r="T1498" s="234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35" t="s">
        <v>131</v>
      </c>
      <c r="AU1498" s="235" t="s">
        <v>83</v>
      </c>
      <c r="AV1498" s="13" t="s">
        <v>83</v>
      </c>
      <c r="AW1498" s="13" t="s">
        <v>35</v>
      </c>
      <c r="AX1498" s="13" t="s">
        <v>73</v>
      </c>
      <c r="AY1498" s="235" t="s">
        <v>117</v>
      </c>
    </row>
    <row r="1499" s="13" customFormat="1">
      <c r="A1499" s="13"/>
      <c r="B1499" s="225"/>
      <c r="C1499" s="226"/>
      <c r="D1499" s="218" t="s">
        <v>131</v>
      </c>
      <c r="E1499" s="227" t="s">
        <v>19</v>
      </c>
      <c r="F1499" s="228" t="s">
        <v>754</v>
      </c>
      <c r="G1499" s="226"/>
      <c r="H1499" s="229">
        <v>-3.0600000000000001</v>
      </c>
      <c r="I1499" s="230"/>
      <c r="J1499" s="226"/>
      <c r="K1499" s="226"/>
      <c r="L1499" s="231"/>
      <c r="M1499" s="232"/>
      <c r="N1499" s="233"/>
      <c r="O1499" s="233"/>
      <c r="P1499" s="233"/>
      <c r="Q1499" s="233"/>
      <c r="R1499" s="233"/>
      <c r="S1499" s="233"/>
      <c r="T1499" s="234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35" t="s">
        <v>131</v>
      </c>
      <c r="AU1499" s="235" t="s">
        <v>83</v>
      </c>
      <c r="AV1499" s="13" t="s">
        <v>83</v>
      </c>
      <c r="AW1499" s="13" t="s">
        <v>35</v>
      </c>
      <c r="AX1499" s="13" t="s">
        <v>73</v>
      </c>
      <c r="AY1499" s="235" t="s">
        <v>117</v>
      </c>
    </row>
    <row r="1500" s="13" customFormat="1">
      <c r="A1500" s="13"/>
      <c r="B1500" s="225"/>
      <c r="C1500" s="226"/>
      <c r="D1500" s="218" t="s">
        <v>131</v>
      </c>
      <c r="E1500" s="227" t="s">
        <v>19</v>
      </c>
      <c r="F1500" s="228" t="s">
        <v>755</v>
      </c>
      <c r="G1500" s="226"/>
      <c r="H1500" s="229">
        <v>77.25</v>
      </c>
      <c r="I1500" s="230"/>
      <c r="J1500" s="226"/>
      <c r="K1500" s="226"/>
      <c r="L1500" s="231"/>
      <c r="M1500" s="232"/>
      <c r="N1500" s="233"/>
      <c r="O1500" s="233"/>
      <c r="P1500" s="233"/>
      <c r="Q1500" s="233"/>
      <c r="R1500" s="233"/>
      <c r="S1500" s="233"/>
      <c r="T1500" s="234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5" t="s">
        <v>131</v>
      </c>
      <c r="AU1500" s="235" t="s">
        <v>83</v>
      </c>
      <c r="AV1500" s="13" t="s">
        <v>83</v>
      </c>
      <c r="AW1500" s="13" t="s">
        <v>35</v>
      </c>
      <c r="AX1500" s="13" t="s">
        <v>73</v>
      </c>
      <c r="AY1500" s="235" t="s">
        <v>117</v>
      </c>
    </row>
    <row r="1501" s="13" customFormat="1">
      <c r="A1501" s="13"/>
      <c r="B1501" s="225"/>
      <c r="C1501" s="226"/>
      <c r="D1501" s="218" t="s">
        <v>131</v>
      </c>
      <c r="E1501" s="227" t="s">
        <v>19</v>
      </c>
      <c r="F1501" s="228" t="s">
        <v>756</v>
      </c>
      <c r="G1501" s="226"/>
      <c r="H1501" s="229">
        <v>-3.5459999999999998</v>
      </c>
      <c r="I1501" s="230"/>
      <c r="J1501" s="226"/>
      <c r="K1501" s="226"/>
      <c r="L1501" s="231"/>
      <c r="M1501" s="232"/>
      <c r="N1501" s="233"/>
      <c r="O1501" s="233"/>
      <c r="P1501" s="233"/>
      <c r="Q1501" s="233"/>
      <c r="R1501" s="233"/>
      <c r="S1501" s="233"/>
      <c r="T1501" s="234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5" t="s">
        <v>131</v>
      </c>
      <c r="AU1501" s="235" t="s">
        <v>83</v>
      </c>
      <c r="AV1501" s="13" t="s">
        <v>83</v>
      </c>
      <c r="AW1501" s="13" t="s">
        <v>35</v>
      </c>
      <c r="AX1501" s="13" t="s">
        <v>73</v>
      </c>
      <c r="AY1501" s="235" t="s">
        <v>117</v>
      </c>
    </row>
    <row r="1502" s="13" customFormat="1">
      <c r="A1502" s="13"/>
      <c r="B1502" s="225"/>
      <c r="C1502" s="226"/>
      <c r="D1502" s="218" t="s">
        <v>131</v>
      </c>
      <c r="E1502" s="227" t="s">
        <v>19</v>
      </c>
      <c r="F1502" s="228" t="s">
        <v>763</v>
      </c>
      <c r="G1502" s="226"/>
      <c r="H1502" s="229">
        <v>-58.399999999999999</v>
      </c>
      <c r="I1502" s="230"/>
      <c r="J1502" s="226"/>
      <c r="K1502" s="226"/>
      <c r="L1502" s="231"/>
      <c r="M1502" s="232"/>
      <c r="N1502" s="233"/>
      <c r="O1502" s="233"/>
      <c r="P1502" s="233"/>
      <c r="Q1502" s="233"/>
      <c r="R1502" s="233"/>
      <c r="S1502" s="233"/>
      <c r="T1502" s="234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5" t="s">
        <v>131</v>
      </c>
      <c r="AU1502" s="235" t="s">
        <v>83</v>
      </c>
      <c r="AV1502" s="13" t="s">
        <v>83</v>
      </c>
      <c r="AW1502" s="13" t="s">
        <v>35</v>
      </c>
      <c r="AX1502" s="13" t="s">
        <v>73</v>
      </c>
      <c r="AY1502" s="235" t="s">
        <v>117</v>
      </c>
    </row>
    <row r="1503" s="14" customFormat="1">
      <c r="A1503" s="14"/>
      <c r="B1503" s="246"/>
      <c r="C1503" s="247"/>
      <c r="D1503" s="218" t="s">
        <v>131</v>
      </c>
      <c r="E1503" s="248" t="s">
        <v>19</v>
      </c>
      <c r="F1503" s="249" t="s">
        <v>356</v>
      </c>
      <c r="G1503" s="247"/>
      <c r="H1503" s="250">
        <v>369.22000000000003</v>
      </c>
      <c r="I1503" s="251"/>
      <c r="J1503" s="247"/>
      <c r="K1503" s="247"/>
      <c r="L1503" s="252"/>
      <c r="M1503" s="253"/>
      <c r="N1503" s="254"/>
      <c r="O1503" s="254"/>
      <c r="P1503" s="254"/>
      <c r="Q1503" s="254"/>
      <c r="R1503" s="254"/>
      <c r="S1503" s="254"/>
      <c r="T1503" s="255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56" t="s">
        <v>131</v>
      </c>
      <c r="AU1503" s="256" t="s">
        <v>83</v>
      </c>
      <c r="AV1503" s="14" t="s">
        <v>143</v>
      </c>
      <c r="AW1503" s="14" t="s">
        <v>35</v>
      </c>
      <c r="AX1503" s="14" t="s">
        <v>81</v>
      </c>
      <c r="AY1503" s="256" t="s">
        <v>117</v>
      </c>
    </row>
    <row r="1504" s="2" customFormat="1" ht="33" customHeight="1">
      <c r="A1504" s="39"/>
      <c r="B1504" s="40"/>
      <c r="C1504" s="205" t="s">
        <v>2638</v>
      </c>
      <c r="D1504" s="205" t="s">
        <v>120</v>
      </c>
      <c r="E1504" s="206" t="s">
        <v>2639</v>
      </c>
      <c r="F1504" s="207" t="s">
        <v>2640</v>
      </c>
      <c r="G1504" s="208" t="s">
        <v>123</v>
      </c>
      <c r="H1504" s="209">
        <v>352.65300000000002</v>
      </c>
      <c r="I1504" s="210"/>
      <c r="J1504" s="211">
        <f>ROUND(I1504*H1504,2)</f>
        <v>0</v>
      </c>
      <c r="K1504" s="207" t="s">
        <v>124</v>
      </c>
      <c r="L1504" s="45"/>
      <c r="M1504" s="212" t="s">
        <v>19</v>
      </c>
      <c r="N1504" s="213" t="s">
        <v>44</v>
      </c>
      <c r="O1504" s="85"/>
      <c r="P1504" s="214">
        <f>O1504*H1504</f>
        <v>0</v>
      </c>
      <c r="Q1504" s="214">
        <v>0.00020000000000000001</v>
      </c>
      <c r="R1504" s="214">
        <f>Q1504*H1504</f>
        <v>0.070530600000000013</v>
      </c>
      <c r="S1504" s="214">
        <v>0</v>
      </c>
      <c r="T1504" s="215">
        <f>S1504*H1504</f>
        <v>0</v>
      </c>
      <c r="U1504" s="39"/>
      <c r="V1504" s="39"/>
      <c r="W1504" s="39"/>
      <c r="X1504" s="39"/>
      <c r="Y1504" s="39"/>
      <c r="Z1504" s="39"/>
      <c r="AA1504" s="39"/>
      <c r="AB1504" s="39"/>
      <c r="AC1504" s="39"/>
      <c r="AD1504" s="39"/>
      <c r="AE1504" s="39"/>
      <c r="AR1504" s="216" t="s">
        <v>125</v>
      </c>
      <c r="AT1504" s="216" t="s">
        <v>120</v>
      </c>
      <c r="AU1504" s="216" t="s">
        <v>83</v>
      </c>
      <c r="AY1504" s="18" t="s">
        <v>117</v>
      </c>
      <c r="BE1504" s="217">
        <f>IF(N1504="základní",J1504,0)</f>
        <v>0</v>
      </c>
      <c r="BF1504" s="217">
        <f>IF(N1504="snížená",J1504,0)</f>
        <v>0</v>
      </c>
      <c r="BG1504" s="217">
        <f>IF(N1504="zákl. přenesená",J1504,0)</f>
        <v>0</v>
      </c>
      <c r="BH1504" s="217">
        <f>IF(N1504="sníž. přenesená",J1504,0)</f>
        <v>0</v>
      </c>
      <c r="BI1504" s="217">
        <f>IF(N1504="nulová",J1504,0)</f>
        <v>0</v>
      </c>
      <c r="BJ1504" s="18" t="s">
        <v>81</v>
      </c>
      <c r="BK1504" s="217">
        <f>ROUND(I1504*H1504,2)</f>
        <v>0</v>
      </c>
      <c r="BL1504" s="18" t="s">
        <v>125</v>
      </c>
      <c r="BM1504" s="216" t="s">
        <v>2641</v>
      </c>
    </row>
    <row r="1505" s="2" customFormat="1">
      <c r="A1505" s="39"/>
      <c r="B1505" s="40"/>
      <c r="C1505" s="41"/>
      <c r="D1505" s="218" t="s">
        <v>127</v>
      </c>
      <c r="E1505" s="41"/>
      <c r="F1505" s="219" t="s">
        <v>2642</v>
      </c>
      <c r="G1505" s="41"/>
      <c r="H1505" s="41"/>
      <c r="I1505" s="220"/>
      <c r="J1505" s="41"/>
      <c r="K1505" s="41"/>
      <c r="L1505" s="45"/>
      <c r="M1505" s="221"/>
      <c r="N1505" s="222"/>
      <c r="O1505" s="85"/>
      <c r="P1505" s="85"/>
      <c r="Q1505" s="85"/>
      <c r="R1505" s="85"/>
      <c r="S1505" s="85"/>
      <c r="T1505" s="86"/>
      <c r="U1505" s="39"/>
      <c r="V1505" s="39"/>
      <c r="W1505" s="39"/>
      <c r="X1505" s="39"/>
      <c r="Y1505" s="39"/>
      <c r="Z1505" s="39"/>
      <c r="AA1505" s="39"/>
      <c r="AB1505" s="39"/>
      <c r="AC1505" s="39"/>
      <c r="AD1505" s="39"/>
      <c r="AE1505" s="39"/>
      <c r="AT1505" s="18" t="s">
        <v>127</v>
      </c>
      <c r="AU1505" s="18" t="s">
        <v>83</v>
      </c>
    </row>
    <row r="1506" s="2" customFormat="1">
      <c r="A1506" s="39"/>
      <c r="B1506" s="40"/>
      <c r="C1506" s="41"/>
      <c r="D1506" s="223" t="s">
        <v>129</v>
      </c>
      <c r="E1506" s="41"/>
      <c r="F1506" s="224" t="s">
        <v>2643</v>
      </c>
      <c r="G1506" s="41"/>
      <c r="H1506" s="41"/>
      <c r="I1506" s="220"/>
      <c r="J1506" s="41"/>
      <c r="K1506" s="41"/>
      <c r="L1506" s="45"/>
      <c r="M1506" s="221"/>
      <c r="N1506" s="222"/>
      <c r="O1506" s="85"/>
      <c r="P1506" s="85"/>
      <c r="Q1506" s="85"/>
      <c r="R1506" s="85"/>
      <c r="S1506" s="85"/>
      <c r="T1506" s="86"/>
      <c r="U1506" s="39"/>
      <c r="V1506" s="39"/>
      <c r="W1506" s="39"/>
      <c r="X1506" s="39"/>
      <c r="Y1506" s="39"/>
      <c r="Z1506" s="39"/>
      <c r="AA1506" s="39"/>
      <c r="AB1506" s="39"/>
      <c r="AC1506" s="39"/>
      <c r="AD1506" s="39"/>
      <c r="AE1506" s="39"/>
      <c r="AT1506" s="18" t="s">
        <v>129</v>
      </c>
      <c r="AU1506" s="18" t="s">
        <v>83</v>
      </c>
    </row>
    <row r="1507" s="13" customFormat="1">
      <c r="A1507" s="13"/>
      <c r="B1507" s="225"/>
      <c r="C1507" s="226"/>
      <c r="D1507" s="218" t="s">
        <v>131</v>
      </c>
      <c r="E1507" s="227" t="s">
        <v>19</v>
      </c>
      <c r="F1507" s="228" t="s">
        <v>2644</v>
      </c>
      <c r="G1507" s="226"/>
      <c r="H1507" s="229">
        <v>212.40000000000001</v>
      </c>
      <c r="I1507" s="230"/>
      <c r="J1507" s="226"/>
      <c r="K1507" s="226"/>
      <c r="L1507" s="231"/>
      <c r="M1507" s="232"/>
      <c r="N1507" s="233"/>
      <c r="O1507" s="233"/>
      <c r="P1507" s="233"/>
      <c r="Q1507" s="233"/>
      <c r="R1507" s="233"/>
      <c r="S1507" s="233"/>
      <c r="T1507" s="234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35" t="s">
        <v>131</v>
      </c>
      <c r="AU1507" s="235" t="s">
        <v>83</v>
      </c>
      <c r="AV1507" s="13" t="s">
        <v>83</v>
      </c>
      <c r="AW1507" s="13" t="s">
        <v>35</v>
      </c>
      <c r="AX1507" s="13" t="s">
        <v>73</v>
      </c>
      <c r="AY1507" s="235" t="s">
        <v>117</v>
      </c>
    </row>
    <row r="1508" s="13" customFormat="1">
      <c r="A1508" s="13"/>
      <c r="B1508" s="225"/>
      <c r="C1508" s="226"/>
      <c r="D1508" s="218" t="s">
        <v>131</v>
      </c>
      <c r="E1508" s="227" t="s">
        <v>19</v>
      </c>
      <c r="F1508" s="228" t="s">
        <v>771</v>
      </c>
      <c r="G1508" s="226"/>
      <c r="H1508" s="229">
        <v>-15.51</v>
      </c>
      <c r="I1508" s="230"/>
      <c r="J1508" s="226"/>
      <c r="K1508" s="226"/>
      <c r="L1508" s="231"/>
      <c r="M1508" s="232"/>
      <c r="N1508" s="233"/>
      <c r="O1508" s="233"/>
      <c r="P1508" s="233"/>
      <c r="Q1508" s="233"/>
      <c r="R1508" s="233"/>
      <c r="S1508" s="233"/>
      <c r="T1508" s="234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5" t="s">
        <v>131</v>
      </c>
      <c r="AU1508" s="235" t="s">
        <v>83</v>
      </c>
      <c r="AV1508" s="13" t="s">
        <v>83</v>
      </c>
      <c r="AW1508" s="13" t="s">
        <v>35</v>
      </c>
      <c r="AX1508" s="13" t="s">
        <v>73</v>
      </c>
      <c r="AY1508" s="235" t="s">
        <v>117</v>
      </c>
    </row>
    <row r="1509" s="13" customFormat="1">
      <c r="A1509" s="13"/>
      <c r="B1509" s="225"/>
      <c r="C1509" s="226"/>
      <c r="D1509" s="218" t="s">
        <v>131</v>
      </c>
      <c r="E1509" s="227" t="s">
        <v>19</v>
      </c>
      <c r="F1509" s="228" t="s">
        <v>772</v>
      </c>
      <c r="G1509" s="226"/>
      <c r="H1509" s="229">
        <v>5.0629999999999997</v>
      </c>
      <c r="I1509" s="230"/>
      <c r="J1509" s="226"/>
      <c r="K1509" s="226"/>
      <c r="L1509" s="231"/>
      <c r="M1509" s="232"/>
      <c r="N1509" s="233"/>
      <c r="O1509" s="233"/>
      <c r="P1509" s="233"/>
      <c r="Q1509" s="233"/>
      <c r="R1509" s="233"/>
      <c r="S1509" s="233"/>
      <c r="T1509" s="234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5" t="s">
        <v>131</v>
      </c>
      <c r="AU1509" s="235" t="s">
        <v>83</v>
      </c>
      <c r="AV1509" s="13" t="s">
        <v>83</v>
      </c>
      <c r="AW1509" s="13" t="s">
        <v>35</v>
      </c>
      <c r="AX1509" s="13" t="s">
        <v>73</v>
      </c>
      <c r="AY1509" s="235" t="s">
        <v>117</v>
      </c>
    </row>
    <row r="1510" s="13" customFormat="1">
      <c r="A1510" s="13"/>
      <c r="B1510" s="225"/>
      <c r="C1510" s="226"/>
      <c r="D1510" s="218" t="s">
        <v>131</v>
      </c>
      <c r="E1510" s="227" t="s">
        <v>19</v>
      </c>
      <c r="F1510" s="228" t="s">
        <v>773</v>
      </c>
      <c r="G1510" s="226"/>
      <c r="H1510" s="229">
        <v>-7.5599999999999996</v>
      </c>
      <c r="I1510" s="230"/>
      <c r="J1510" s="226"/>
      <c r="K1510" s="226"/>
      <c r="L1510" s="231"/>
      <c r="M1510" s="232"/>
      <c r="N1510" s="233"/>
      <c r="O1510" s="233"/>
      <c r="P1510" s="233"/>
      <c r="Q1510" s="233"/>
      <c r="R1510" s="233"/>
      <c r="S1510" s="233"/>
      <c r="T1510" s="234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35" t="s">
        <v>131</v>
      </c>
      <c r="AU1510" s="235" t="s">
        <v>83</v>
      </c>
      <c r="AV1510" s="13" t="s">
        <v>83</v>
      </c>
      <c r="AW1510" s="13" t="s">
        <v>35</v>
      </c>
      <c r="AX1510" s="13" t="s">
        <v>73</v>
      </c>
      <c r="AY1510" s="235" t="s">
        <v>117</v>
      </c>
    </row>
    <row r="1511" s="13" customFormat="1">
      <c r="A1511" s="13"/>
      <c r="B1511" s="225"/>
      <c r="C1511" s="226"/>
      <c r="D1511" s="218" t="s">
        <v>131</v>
      </c>
      <c r="E1511" s="227" t="s">
        <v>19</v>
      </c>
      <c r="F1511" s="228" t="s">
        <v>774</v>
      </c>
      <c r="G1511" s="226"/>
      <c r="H1511" s="229">
        <v>2.1749999999999998</v>
      </c>
      <c r="I1511" s="230"/>
      <c r="J1511" s="226"/>
      <c r="K1511" s="226"/>
      <c r="L1511" s="231"/>
      <c r="M1511" s="232"/>
      <c r="N1511" s="233"/>
      <c r="O1511" s="233"/>
      <c r="P1511" s="233"/>
      <c r="Q1511" s="233"/>
      <c r="R1511" s="233"/>
      <c r="S1511" s="233"/>
      <c r="T1511" s="234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35" t="s">
        <v>131</v>
      </c>
      <c r="AU1511" s="235" t="s">
        <v>83</v>
      </c>
      <c r="AV1511" s="13" t="s">
        <v>83</v>
      </c>
      <c r="AW1511" s="13" t="s">
        <v>35</v>
      </c>
      <c r="AX1511" s="13" t="s">
        <v>73</v>
      </c>
      <c r="AY1511" s="235" t="s">
        <v>117</v>
      </c>
    </row>
    <row r="1512" s="13" customFormat="1">
      <c r="A1512" s="13"/>
      <c r="B1512" s="225"/>
      <c r="C1512" s="226"/>
      <c r="D1512" s="218" t="s">
        <v>131</v>
      </c>
      <c r="E1512" s="227" t="s">
        <v>19</v>
      </c>
      <c r="F1512" s="228" t="s">
        <v>775</v>
      </c>
      <c r="G1512" s="226"/>
      <c r="H1512" s="229">
        <v>-3.5699999999999998</v>
      </c>
      <c r="I1512" s="230"/>
      <c r="J1512" s="226"/>
      <c r="K1512" s="226"/>
      <c r="L1512" s="231"/>
      <c r="M1512" s="232"/>
      <c r="N1512" s="233"/>
      <c r="O1512" s="233"/>
      <c r="P1512" s="233"/>
      <c r="Q1512" s="233"/>
      <c r="R1512" s="233"/>
      <c r="S1512" s="233"/>
      <c r="T1512" s="234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35" t="s">
        <v>131</v>
      </c>
      <c r="AU1512" s="235" t="s">
        <v>83</v>
      </c>
      <c r="AV1512" s="13" t="s">
        <v>83</v>
      </c>
      <c r="AW1512" s="13" t="s">
        <v>35</v>
      </c>
      <c r="AX1512" s="13" t="s">
        <v>73</v>
      </c>
      <c r="AY1512" s="235" t="s">
        <v>117</v>
      </c>
    </row>
    <row r="1513" s="13" customFormat="1">
      <c r="A1513" s="13"/>
      <c r="B1513" s="225"/>
      <c r="C1513" s="226"/>
      <c r="D1513" s="218" t="s">
        <v>131</v>
      </c>
      <c r="E1513" s="227" t="s">
        <v>19</v>
      </c>
      <c r="F1513" s="228" t="s">
        <v>776</v>
      </c>
      <c r="G1513" s="226"/>
      <c r="H1513" s="229">
        <v>1.4750000000000001</v>
      </c>
      <c r="I1513" s="230"/>
      <c r="J1513" s="226"/>
      <c r="K1513" s="226"/>
      <c r="L1513" s="231"/>
      <c r="M1513" s="232"/>
      <c r="N1513" s="233"/>
      <c r="O1513" s="233"/>
      <c r="P1513" s="233"/>
      <c r="Q1513" s="233"/>
      <c r="R1513" s="233"/>
      <c r="S1513" s="233"/>
      <c r="T1513" s="234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35" t="s">
        <v>131</v>
      </c>
      <c r="AU1513" s="235" t="s">
        <v>83</v>
      </c>
      <c r="AV1513" s="13" t="s">
        <v>83</v>
      </c>
      <c r="AW1513" s="13" t="s">
        <v>35</v>
      </c>
      <c r="AX1513" s="13" t="s">
        <v>73</v>
      </c>
      <c r="AY1513" s="235" t="s">
        <v>117</v>
      </c>
    </row>
    <row r="1514" s="13" customFormat="1">
      <c r="A1514" s="13"/>
      <c r="B1514" s="225"/>
      <c r="C1514" s="226"/>
      <c r="D1514" s="218" t="s">
        <v>131</v>
      </c>
      <c r="E1514" s="227" t="s">
        <v>19</v>
      </c>
      <c r="F1514" s="228" t="s">
        <v>2645</v>
      </c>
      <c r="G1514" s="226"/>
      <c r="H1514" s="229">
        <v>158.18000000000001</v>
      </c>
      <c r="I1514" s="230"/>
      <c r="J1514" s="226"/>
      <c r="K1514" s="226"/>
      <c r="L1514" s="231"/>
      <c r="M1514" s="232"/>
      <c r="N1514" s="233"/>
      <c r="O1514" s="233"/>
      <c r="P1514" s="233"/>
      <c r="Q1514" s="233"/>
      <c r="R1514" s="233"/>
      <c r="S1514" s="233"/>
      <c r="T1514" s="234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5" t="s">
        <v>131</v>
      </c>
      <c r="AU1514" s="235" t="s">
        <v>83</v>
      </c>
      <c r="AV1514" s="13" t="s">
        <v>83</v>
      </c>
      <c r="AW1514" s="13" t="s">
        <v>35</v>
      </c>
      <c r="AX1514" s="13" t="s">
        <v>73</v>
      </c>
      <c r="AY1514" s="235" t="s">
        <v>117</v>
      </c>
    </row>
    <row r="1515" s="14" customFormat="1">
      <c r="A1515" s="14"/>
      <c r="B1515" s="246"/>
      <c r="C1515" s="247"/>
      <c r="D1515" s="218" t="s">
        <v>131</v>
      </c>
      <c r="E1515" s="248" t="s">
        <v>19</v>
      </c>
      <c r="F1515" s="249" t="s">
        <v>356</v>
      </c>
      <c r="G1515" s="247"/>
      <c r="H1515" s="250">
        <v>352.65300000000002</v>
      </c>
      <c r="I1515" s="251"/>
      <c r="J1515" s="247"/>
      <c r="K1515" s="247"/>
      <c r="L1515" s="252"/>
      <c r="M1515" s="253"/>
      <c r="N1515" s="254"/>
      <c r="O1515" s="254"/>
      <c r="P1515" s="254"/>
      <c r="Q1515" s="254"/>
      <c r="R1515" s="254"/>
      <c r="S1515" s="254"/>
      <c r="T1515" s="255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6" t="s">
        <v>131</v>
      </c>
      <c r="AU1515" s="256" t="s">
        <v>83</v>
      </c>
      <c r="AV1515" s="14" t="s">
        <v>143</v>
      </c>
      <c r="AW1515" s="14" t="s">
        <v>35</v>
      </c>
      <c r="AX1515" s="14" t="s">
        <v>81</v>
      </c>
      <c r="AY1515" s="256" t="s">
        <v>117</v>
      </c>
    </row>
    <row r="1516" s="12" customFormat="1" ht="25.92" customHeight="1">
      <c r="A1516" s="12"/>
      <c r="B1516" s="189"/>
      <c r="C1516" s="190"/>
      <c r="D1516" s="191" t="s">
        <v>72</v>
      </c>
      <c r="E1516" s="192" t="s">
        <v>399</v>
      </c>
      <c r="F1516" s="192" t="s">
        <v>400</v>
      </c>
      <c r="G1516" s="190"/>
      <c r="H1516" s="190"/>
      <c r="I1516" s="193"/>
      <c r="J1516" s="194">
        <f>BK1516</f>
        <v>0</v>
      </c>
      <c r="K1516" s="190"/>
      <c r="L1516" s="195"/>
      <c r="M1516" s="196"/>
      <c r="N1516" s="197"/>
      <c r="O1516" s="197"/>
      <c r="P1516" s="198">
        <f>P1517</f>
        <v>0</v>
      </c>
      <c r="Q1516" s="197"/>
      <c r="R1516" s="198">
        <f>R1517</f>
        <v>0</v>
      </c>
      <c r="S1516" s="197"/>
      <c r="T1516" s="199">
        <f>T1517</f>
        <v>0</v>
      </c>
      <c r="U1516" s="12"/>
      <c r="V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R1516" s="200" t="s">
        <v>149</v>
      </c>
      <c r="AT1516" s="201" t="s">
        <v>72</v>
      </c>
      <c r="AU1516" s="201" t="s">
        <v>73</v>
      </c>
      <c r="AY1516" s="200" t="s">
        <v>117</v>
      </c>
      <c r="BK1516" s="202">
        <f>BK1517</f>
        <v>0</v>
      </c>
    </row>
    <row r="1517" s="12" customFormat="1" ht="22.8" customHeight="1">
      <c r="A1517" s="12"/>
      <c r="B1517" s="189"/>
      <c r="C1517" s="190"/>
      <c r="D1517" s="191" t="s">
        <v>72</v>
      </c>
      <c r="E1517" s="203" t="s">
        <v>401</v>
      </c>
      <c r="F1517" s="203" t="s">
        <v>402</v>
      </c>
      <c r="G1517" s="190"/>
      <c r="H1517" s="190"/>
      <c r="I1517" s="193"/>
      <c r="J1517" s="204">
        <f>BK1517</f>
        <v>0</v>
      </c>
      <c r="K1517" s="190"/>
      <c r="L1517" s="195"/>
      <c r="M1517" s="196"/>
      <c r="N1517" s="197"/>
      <c r="O1517" s="197"/>
      <c r="P1517" s="198">
        <f>SUM(P1518:P1520)</f>
        <v>0</v>
      </c>
      <c r="Q1517" s="197"/>
      <c r="R1517" s="198">
        <f>SUM(R1518:R1520)</f>
        <v>0</v>
      </c>
      <c r="S1517" s="197"/>
      <c r="T1517" s="199">
        <f>SUM(T1518:T1520)</f>
        <v>0</v>
      </c>
      <c r="U1517" s="12"/>
      <c r="V1517" s="12"/>
      <c r="W1517" s="12"/>
      <c r="X1517" s="12"/>
      <c r="Y1517" s="12"/>
      <c r="Z1517" s="12"/>
      <c r="AA1517" s="12"/>
      <c r="AB1517" s="12"/>
      <c r="AC1517" s="12"/>
      <c r="AD1517" s="12"/>
      <c r="AE1517" s="12"/>
      <c r="AR1517" s="200" t="s">
        <v>149</v>
      </c>
      <c r="AT1517" s="201" t="s">
        <v>72</v>
      </c>
      <c r="AU1517" s="201" t="s">
        <v>81</v>
      </c>
      <c r="AY1517" s="200" t="s">
        <v>117</v>
      </c>
      <c r="BK1517" s="202">
        <f>SUM(BK1518:BK1520)</f>
        <v>0</v>
      </c>
    </row>
    <row r="1518" s="2" customFormat="1" ht="16.5" customHeight="1">
      <c r="A1518" s="39"/>
      <c r="B1518" s="40"/>
      <c r="C1518" s="205" t="s">
        <v>2646</v>
      </c>
      <c r="D1518" s="205" t="s">
        <v>120</v>
      </c>
      <c r="E1518" s="206" t="s">
        <v>404</v>
      </c>
      <c r="F1518" s="207" t="s">
        <v>402</v>
      </c>
      <c r="G1518" s="208" t="s">
        <v>405</v>
      </c>
      <c r="H1518" s="257"/>
      <c r="I1518" s="210"/>
      <c r="J1518" s="211">
        <f>ROUND(I1518*H1518,2)</f>
        <v>0</v>
      </c>
      <c r="K1518" s="207" t="s">
        <v>124</v>
      </c>
      <c r="L1518" s="45"/>
      <c r="M1518" s="212" t="s">
        <v>19</v>
      </c>
      <c r="N1518" s="213" t="s">
        <v>44</v>
      </c>
      <c r="O1518" s="85"/>
      <c r="P1518" s="214">
        <f>O1518*H1518</f>
        <v>0</v>
      </c>
      <c r="Q1518" s="214">
        <v>0</v>
      </c>
      <c r="R1518" s="214">
        <f>Q1518*H1518</f>
        <v>0</v>
      </c>
      <c r="S1518" s="214">
        <v>0</v>
      </c>
      <c r="T1518" s="215">
        <f>S1518*H1518</f>
        <v>0</v>
      </c>
      <c r="U1518" s="39"/>
      <c r="V1518" s="39"/>
      <c r="W1518" s="39"/>
      <c r="X1518" s="39"/>
      <c r="Y1518" s="39"/>
      <c r="Z1518" s="39"/>
      <c r="AA1518" s="39"/>
      <c r="AB1518" s="39"/>
      <c r="AC1518" s="39"/>
      <c r="AD1518" s="39"/>
      <c r="AE1518" s="39"/>
      <c r="AR1518" s="216" t="s">
        <v>406</v>
      </c>
      <c r="AT1518" s="216" t="s">
        <v>120</v>
      </c>
      <c r="AU1518" s="216" t="s">
        <v>83</v>
      </c>
      <c r="AY1518" s="18" t="s">
        <v>117</v>
      </c>
      <c r="BE1518" s="217">
        <f>IF(N1518="základní",J1518,0)</f>
        <v>0</v>
      </c>
      <c r="BF1518" s="217">
        <f>IF(N1518="snížená",J1518,0)</f>
        <v>0</v>
      </c>
      <c r="BG1518" s="217">
        <f>IF(N1518="zákl. přenesená",J1518,0)</f>
        <v>0</v>
      </c>
      <c r="BH1518" s="217">
        <f>IF(N1518="sníž. přenesená",J1518,0)</f>
        <v>0</v>
      </c>
      <c r="BI1518" s="217">
        <f>IF(N1518="nulová",J1518,0)</f>
        <v>0</v>
      </c>
      <c r="BJ1518" s="18" t="s">
        <v>81</v>
      </c>
      <c r="BK1518" s="217">
        <f>ROUND(I1518*H1518,2)</f>
        <v>0</v>
      </c>
      <c r="BL1518" s="18" t="s">
        <v>406</v>
      </c>
      <c r="BM1518" s="216" t="s">
        <v>2647</v>
      </c>
    </row>
    <row r="1519" s="2" customFormat="1">
      <c r="A1519" s="39"/>
      <c r="B1519" s="40"/>
      <c r="C1519" s="41"/>
      <c r="D1519" s="218" t="s">
        <v>127</v>
      </c>
      <c r="E1519" s="41"/>
      <c r="F1519" s="219" t="s">
        <v>408</v>
      </c>
      <c r="G1519" s="41"/>
      <c r="H1519" s="41"/>
      <c r="I1519" s="220"/>
      <c r="J1519" s="41"/>
      <c r="K1519" s="41"/>
      <c r="L1519" s="45"/>
      <c r="M1519" s="221"/>
      <c r="N1519" s="222"/>
      <c r="O1519" s="85"/>
      <c r="P1519" s="85"/>
      <c r="Q1519" s="85"/>
      <c r="R1519" s="85"/>
      <c r="S1519" s="85"/>
      <c r="T1519" s="86"/>
      <c r="U1519" s="39"/>
      <c r="V1519" s="39"/>
      <c r="W1519" s="39"/>
      <c r="X1519" s="39"/>
      <c r="Y1519" s="39"/>
      <c r="Z1519" s="39"/>
      <c r="AA1519" s="39"/>
      <c r="AB1519" s="39"/>
      <c r="AC1519" s="39"/>
      <c r="AD1519" s="39"/>
      <c r="AE1519" s="39"/>
      <c r="AT1519" s="18" t="s">
        <v>127</v>
      </c>
      <c r="AU1519" s="18" t="s">
        <v>83</v>
      </c>
    </row>
    <row r="1520" s="2" customFormat="1">
      <c r="A1520" s="39"/>
      <c r="B1520" s="40"/>
      <c r="C1520" s="41"/>
      <c r="D1520" s="223" t="s">
        <v>129</v>
      </c>
      <c r="E1520" s="41"/>
      <c r="F1520" s="224" t="s">
        <v>409</v>
      </c>
      <c r="G1520" s="41"/>
      <c r="H1520" s="41"/>
      <c r="I1520" s="220"/>
      <c r="J1520" s="41"/>
      <c r="K1520" s="41"/>
      <c r="L1520" s="45"/>
      <c r="M1520" s="258"/>
      <c r="N1520" s="259"/>
      <c r="O1520" s="260"/>
      <c r="P1520" s="260"/>
      <c r="Q1520" s="260"/>
      <c r="R1520" s="260"/>
      <c r="S1520" s="260"/>
      <c r="T1520" s="261"/>
      <c r="U1520" s="39"/>
      <c r="V1520" s="39"/>
      <c r="W1520" s="39"/>
      <c r="X1520" s="39"/>
      <c r="Y1520" s="39"/>
      <c r="Z1520" s="39"/>
      <c r="AA1520" s="39"/>
      <c r="AB1520" s="39"/>
      <c r="AC1520" s="39"/>
      <c r="AD1520" s="39"/>
      <c r="AE1520" s="39"/>
      <c r="AT1520" s="18" t="s">
        <v>129</v>
      </c>
      <c r="AU1520" s="18" t="s">
        <v>83</v>
      </c>
    </row>
    <row r="1521" s="2" customFormat="1" ht="6.96" customHeight="1">
      <c r="A1521" s="39"/>
      <c r="B1521" s="60"/>
      <c r="C1521" s="61"/>
      <c r="D1521" s="61"/>
      <c r="E1521" s="61"/>
      <c r="F1521" s="61"/>
      <c r="G1521" s="61"/>
      <c r="H1521" s="61"/>
      <c r="I1521" s="61"/>
      <c r="J1521" s="61"/>
      <c r="K1521" s="61"/>
      <c r="L1521" s="45"/>
      <c r="M1521" s="39"/>
      <c r="O1521" s="39"/>
      <c r="P1521" s="39"/>
      <c r="Q1521" s="39"/>
      <c r="R1521" s="39"/>
      <c r="S1521" s="39"/>
      <c r="T1521" s="39"/>
      <c r="U1521" s="39"/>
      <c r="V1521" s="39"/>
      <c r="W1521" s="39"/>
      <c r="X1521" s="39"/>
      <c r="Y1521" s="39"/>
      <c r="Z1521" s="39"/>
      <c r="AA1521" s="39"/>
      <c r="AB1521" s="39"/>
      <c r="AC1521" s="39"/>
      <c r="AD1521" s="39"/>
      <c r="AE1521" s="39"/>
    </row>
  </sheetData>
  <sheetProtection sheet="1" autoFilter="0" formatColumns="0" formatRows="0" objects="1" scenarios="1" spinCount="100000" saltValue="DZIOnwEmXPbOtGlyKpIgr86gTyCFqeZLE/SWCG9DA7QoSthqZEdWSLH9a1bXK5ysJHb5VPATYTHUl/3DzoXbWw==" hashValue="dUXBfl1l3kai8IL8LsHi4ihmSmupV47rBXR0IrgTKfSfHXhis6u1tgSm6kx5ey0zKrwcH5xn/5M/U8sPlV7n1A==" algorithmName="SHA-512" password="CC35"/>
  <autoFilter ref="C109:K1520"/>
  <mergeCells count="9">
    <mergeCell ref="E7:H7"/>
    <mergeCell ref="E9:H9"/>
    <mergeCell ref="E18:H18"/>
    <mergeCell ref="E27:H27"/>
    <mergeCell ref="E48:H48"/>
    <mergeCell ref="E50:H50"/>
    <mergeCell ref="E100:H100"/>
    <mergeCell ref="E102:H102"/>
    <mergeCell ref="L2:V2"/>
  </mergeCells>
  <hyperlinks>
    <hyperlink ref="F115" r:id="rId1" display="https://podminky.urs.cz/item/CS_URS_2024_01/121151103"/>
    <hyperlink ref="F123" r:id="rId2" display="https://podminky.urs.cz/item/CS_URS_2024_01/122111101"/>
    <hyperlink ref="F127" r:id="rId3" display="https://podminky.urs.cz/item/CS_URS_2024_01/132251102"/>
    <hyperlink ref="F133" r:id="rId4" display="https://podminky.urs.cz/item/CS_URS_2024_01/139751101"/>
    <hyperlink ref="F140" r:id="rId5" display="https://podminky.urs.cz/item/CS_URS_2024_01/162211311"/>
    <hyperlink ref="F143" r:id="rId6" display="https://podminky.urs.cz/item/CS_URS_2024_01/162211319"/>
    <hyperlink ref="F146" r:id="rId7" display="https://podminky.urs.cz/item/CS_URS_2024_01/162351104"/>
    <hyperlink ref="F149" r:id="rId8" display="https://podminky.urs.cz/item/CS_URS_2024_01/162751115"/>
    <hyperlink ref="F152" r:id="rId9" display="https://podminky.urs.cz/item/CS_URS_2024_01/171151101"/>
    <hyperlink ref="F156" r:id="rId10" display="https://podminky.urs.cz/item/CS_URS_2024_01/171152501"/>
    <hyperlink ref="F163" r:id="rId11" display="https://podminky.urs.cz/item/CS_URS_2024_01/171201231"/>
    <hyperlink ref="F166" r:id="rId12" display="https://podminky.urs.cz/item/CS_URS_2024_01/171251201"/>
    <hyperlink ref="F174" r:id="rId13" display="https://podminky.urs.cz/item/CS_URS_2024_01/174111102"/>
    <hyperlink ref="F181" r:id="rId14" display="https://podminky.urs.cz/item/CS_URS_2024_01/175111201"/>
    <hyperlink ref="F188" r:id="rId15" display="https://podminky.urs.cz/item/CS_URS_2024_01/181311103"/>
    <hyperlink ref="F194" r:id="rId16" display="https://podminky.urs.cz/item/CS_URS_2024_01/183405211"/>
    <hyperlink ref="F204" r:id="rId17" display="https://podminky.urs.cz/item/CS_URS_2024_01/271572211"/>
    <hyperlink ref="F211" r:id="rId18" display="https://podminky.urs.cz/item/CS_URS_2024_01/272313611"/>
    <hyperlink ref="F215" r:id="rId19" display="https://podminky.urs.cz/item/CS_URS_2024_01/273321311"/>
    <hyperlink ref="F219" r:id="rId20" display="https://podminky.urs.cz/item/CS_URS_2024_01/273362021"/>
    <hyperlink ref="F224" r:id="rId21" display="https://podminky.urs.cz/item/CS_URS_2024_01/279113124"/>
    <hyperlink ref="F228" r:id="rId22" display="https://podminky.urs.cz/item/CS_URS_2024_01/279361821"/>
    <hyperlink ref="F233" r:id="rId23" display="https://podminky.urs.cz/item/CS_URS_2024_01/310238211"/>
    <hyperlink ref="F237" r:id="rId24" display="https://podminky.urs.cz/item/CS_URS_2024_01/310279842"/>
    <hyperlink ref="F241" r:id="rId25" display="https://podminky.urs.cz/item/CS_URS_2024_01/311272031"/>
    <hyperlink ref="F248" r:id="rId26" display="https://podminky.urs.cz/item/CS_URS_2024_01/311272111"/>
    <hyperlink ref="F255" r:id="rId27" display="https://podminky.urs.cz/item/CS_URS_2024_01/317142420"/>
    <hyperlink ref="F258" r:id="rId28" display="https://podminky.urs.cz/item/CS_URS_2024_01/317142422"/>
    <hyperlink ref="F261" r:id="rId29" display="https://podminky.urs.cz/item/CS_URS_2024_01/317142442"/>
    <hyperlink ref="F264" r:id="rId30" display="https://podminky.urs.cz/item/CS_URS_2024_01/317234410"/>
    <hyperlink ref="F268" r:id="rId31" display="https://podminky.urs.cz/item/CS_URS_2024_01/317944321"/>
    <hyperlink ref="F274" r:id="rId32" display="https://podminky.urs.cz/item/CS_URS_2024_01/319201321"/>
    <hyperlink ref="F278" r:id="rId33" display="https://podminky.urs.cz/item/CS_URS_2024_01/339921131"/>
    <hyperlink ref="F285" r:id="rId34" display="https://podminky.urs.cz/item/CS_URS_2024_01/339921132"/>
    <hyperlink ref="F292" r:id="rId35" display="https://podminky.urs.cz/item/CS_URS_2024_01/339921133"/>
    <hyperlink ref="F302" r:id="rId36" display="https://podminky.urs.cz/item/CS_URS_2024_01/342272225"/>
    <hyperlink ref="F309" r:id="rId37" display="https://podminky.urs.cz/item/CS_URS_2024_01/342272245"/>
    <hyperlink ref="F315" r:id="rId38" display="https://podminky.urs.cz/item/CS_URS_2024_01/346244381"/>
    <hyperlink ref="F319" r:id="rId39" display="https://podminky.urs.cz/item/CS_URS_2024_01/349231811"/>
    <hyperlink ref="F324" r:id="rId40" display="https://podminky.urs.cz/item/CS_URS_2024_01/434313111"/>
    <hyperlink ref="F329" r:id="rId41" display="https://podminky.urs.cz/item/CS_URS_2024_01/564760111"/>
    <hyperlink ref="F333" r:id="rId42" display="https://podminky.urs.cz/item/CS_URS_2024_01/596811221"/>
    <hyperlink ref="F341" r:id="rId43" display="https://podminky.urs.cz/item/CS_URS_2024_01/612142001"/>
    <hyperlink ref="F350" r:id="rId44" display="https://podminky.urs.cz/item/CS_URS_2024_01/612311131"/>
    <hyperlink ref="F357" r:id="rId45" display="https://podminky.urs.cz/item/CS_URS_2024_01/612321111"/>
    <hyperlink ref="F382" r:id="rId46" display="https://podminky.urs.cz/item/CS_URS_2024_01/612321191"/>
    <hyperlink ref="F386" r:id="rId47" display="https://podminky.urs.cz/item/CS_URS_2024_01/612325101"/>
    <hyperlink ref="F394" r:id="rId48" display="https://podminky.urs.cz/item/CS_URS_2024_01/622121111"/>
    <hyperlink ref="F397" r:id="rId49" display="https://podminky.urs.cz/item/CS_URS_2024_01/622131101"/>
    <hyperlink ref="F400" r:id="rId50" display="https://podminky.urs.cz/item/CS_URS_2024_01/622142001"/>
    <hyperlink ref="F408" r:id="rId51" display="https://podminky.urs.cz/item/CS_URS_2024_01/622151001"/>
    <hyperlink ref="F411" r:id="rId52" display="https://podminky.urs.cz/item/CS_URS_2024_01/622151021"/>
    <hyperlink ref="F414" r:id="rId53" display="https://podminky.urs.cz/item/CS_URS_2024_01/622211031"/>
    <hyperlink ref="F434" r:id="rId54" display="https://podminky.urs.cz/item/CS_URS_2024_01/622212051"/>
    <hyperlink ref="F447" r:id="rId55" display="https://podminky.urs.cz/item/CS_URS_2024_01/622251101"/>
    <hyperlink ref="F450" r:id="rId56" display="https://podminky.urs.cz/item/CS_URS_2024_01/622252001"/>
    <hyperlink ref="F457" r:id="rId57" display="https://podminky.urs.cz/item/CS_URS_2024_01/622252002"/>
    <hyperlink ref="F496" r:id="rId58" display="https://podminky.urs.cz/item/CS_URS_2024_01/622321101"/>
    <hyperlink ref="F500" r:id="rId59" display="https://podminky.urs.cz/item/CS_URS_2024_01/622321191"/>
    <hyperlink ref="F504" r:id="rId60" display="https://podminky.urs.cz/item/CS_URS_2024_01/622511112"/>
    <hyperlink ref="F521" r:id="rId61" display="https://podminky.urs.cz/item/CS_URS_2024_01/622531022"/>
    <hyperlink ref="F527" r:id="rId62" display="https://podminky.urs.cz/item/CS_URS_2024_01/629991011"/>
    <hyperlink ref="F536" r:id="rId63" display="https://podminky.urs.cz/item/CS_URS_2024_01/632441220"/>
    <hyperlink ref="F540" r:id="rId64" display="https://podminky.urs.cz/item/CS_URS_2024_01/634111113"/>
    <hyperlink ref="F544" r:id="rId65" display="https://podminky.urs.cz/item/CS_URS_2024_01/634663111"/>
    <hyperlink ref="F547" r:id="rId66" display="https://podminky.urs.cz/item/CS_URS_2024_01/634911113"/>
    <hyperlink ref="F553" r:id="rId67" display="https://podminky.urs.cz/item/CS_URS_2024_01/642942111"/>
    <hyperlink ref="F563" r:id="rId68" display="https://podminky.urs.cz/item/CS_URS_2024_01/916231213"/>
    <hyperlink ref="F570" r:id="rId69" display="https://podminky.urs.cz/item/CS_URS_2024_01/941211112"/>
    <hyperlink ref="F576" r:id="rId70" display="https://podminky.urs.cz/item/CS_URS_2024_01/941211211"/>
    <hyperlink ref="F580" r:id="rId71" display="https://podminky.urs.cz/item/CS_URS_2024_01/941211812"/>
    <hyperlink ref="F583" r:id="rId72" display="https://podminky.urs.cz/item/CS_URS_2024_01/944511111"/>
    <hyperlink ref="F586" r:id="rId73" display="https://podminky.urs.cz/item/CS_URS_2024_01/944511211"/>
    <hyperlink ref="F590" r:id="rId74" display="https://podminky.urs.cz/item/CS_URS_2024_01/944511811"/>
    <hyperlink ref="F593" r:id="rId75" display="https://podminky.urs.cz/item/CS_URS_2024_01/952901111"/>
    <hyperlink ref="F596" r:id="rId76" display="https://podminky.urs.cz/item/CS_URS_2024_01/953942425"/>
    <hyperlink ref="F601" r:id="rId77" display="https://podminky.urs.cz/item/CS_URS_2024_01/953943211"/>
    <hyperlink ref="F606" r:id="rId78" display="https://podminky.urs.cz/item/CS_URS_2024_01/962031132"/>
    <hyperlink ref="F612" r:id="rId79" display="https://podminky.urs.cz/item/CS_URS_2024_01/962032230"/>
    <hyperlink ref="F616" r:id="rId80" display="https://podminky.urs.cz/item/CS_URS_2024_01/962032231"/>
    <hyperlink ref="F620" r:id="rId81" display="https://podminky.urs.cz/item/CS_URS_2024_01/964011221"/>
    <hyperlink ref="F624" r:id="rId82" display="https://podminky.urs.cz/item/CS_URS_2024_01/965043441"/>
    <hyperlink ref="F628" r:id="rId83" display="https://podminky.urs.cz/item/CS_URS_2024_01/965049112"/>
    <hyperlink ref="F631" r:id="rId84" display="https://podminky.urs.cz/item/CS_URS_2024_01/965081413"/>
    <hyperlink ref="F634" r:id="rId85" display="https://podminky.urs.cz/item/CS_URS_2024_01/966032911"/>
    <hyperlink ref="F637" r:id="rId86" display="https://podminky.urs.cz/item/CS_URS_2024_01/966080103"/>
    <hyperlink ref="F644" r:id="rId87" display="https://podminky.urs.cz/item/CS_URS_2024_01/968062354"/>
    <hyperlink ref="F648" r:id="rId88" display="https://podminky.urs.cz/item/CS_URS_2024_01/968062455"/>
    <hyperlink ref="F652" r:id="rId89" display="https://podminky.urs.cz/item/CS_URS_2024_01/968062456"/>
    <hyperlink ref="F656" r:id="rId90" display="https://podminky.urs.cz/item/CS_URS_2024_01/968072455"/>
    <hyperlink ref="F660" r:id="rId91" display="https://podminky.urs.cz/item/CS_URS_2024_01/973032616"/>
    <hyperlink ref="F664" r:id="rId92" display="https://podminky.urs.cz/item/CS_URS_2024_01/974032134"/>
    <hyperlink ref="F668" r:id="rId93" display="https://podminky.urs.cz/item/CS_URS_2024_01/974032142"/>
    <hyperlink ref="F674" r:id="rId94" display="https://podminky.urs.cz/item/CS_URS_2024_01/977332111"/>
    <hyperlink ref="F678" r:id="rId95" display="https://podminky.urs.cz/item/CS_URS_2024_01/978013191"/>
    <hyperlink ref="F692" r:id="rId96" display="https://podminky.urs.cz/item/CS_URS_2024_01/985131111"/>
    <hyperlink ref="F696" r:id="rId97" display="https://podminky.urs.cz/item/CS_URS_2024_01/997013211"/>
    <hyperlink ref="F699" r:id="rId98" display="https://podminky.urs.cz/item/CS_URS_2024_01/997013501"/>
    <hyperlink ref="F702" r:id="rId99" display="https://podminky.urs.cz/item/CS_URS_2024_01/997013509"/>
    <hyperlink ref="F706" r:id="rId100" display="https://podminky.urs.cz/item/CS_URS_2024_01/997013631"/>
    <hyperlink ref="F710" r:id="rId101" display="https://podminky.urs.cz/item/CS_URS_2024_01/998011001"/>
    <hyperlink ref="F715" r:id="rId102" display="https://podminky.urs.cz/item/CS_URS_2024_01/711111001"/>
    <hyperlink ref="F724" r:id="rId103" display="https://podminky.urs.cz/item/CS_URS_2024_01/711141559"/>
    <hyperlink ref="F734" r:id="rId104" display="https://podminky.urs.cz/item/CS_URS_2024_01/998711121"/>
    <hyperlink ref="F738" r:id="rId105" display="https://podminky.urs.cz/item/CS_URS_2024_01/712311101"/>
    <hyperlink ref="F744" r:id="rId106" display="https://podminky.urs.cz/item/CS_URS_2024_01/712331111"/>
    <hyperlink ref="F751" r:id="rId107" display="https://podminky.urs.cz/item/CS_URS_2024_01/712341559"/>
    <hyperlink ref="F761" r:id="rId108" display="https://podminky.urs.cz/item/CS_URS_2024_01/998712121"/>
    <hyperlink ref="F765" r:id="rId109" display="https://podminky.urs.cz/item/CS_URS_2024_01/721173401"/>
    <hyperlink ref="F769" r:id="rId110" display="https://podminky.urs.cz/item/CS_URS_2024_01/721173402"/>
    <hyperlink ref="F772" r:id="rId111" display="https://podminky.urs.cz/item/CS_URS_2024_01/721174025"/>
    <hyperlink ref="F775" r:id="rId112" display="https://podminky.urs.cz/item/CS_URS_2024_01/721174043"/>
    <hyperlink ref="F779" r:id="rId113" display="https://podminky.urs.cz/item/CS_URS_2024_01/721174044"/>
    <hyperlink ref="F783" r:id="rId114" display="https://podminky.urs.cz/item/CS_URS_2024_01/721194104"/>
    <hyperlink ref="F786" r:id="rId115" display="https://podminky.urs.cz/item/CS_URS_2024_01/721194105"/>
    <hyperlink ref="F789" r:id="rId116" display="https://podminky.urs.cz/item/CS_URS_2024_01/721194107"/>
    <hyperlink ref="F792" r:id="rId117" display="https://podminky.urs.cz/item/CS_URS_2024_01/721194109"/>
    <hyperlink ref="F795" r:id="rId118" display="https://podminky.urs.cz/item/CS_URS_2024_01/721273153"/>
    <hyperlink ref="F798" r:id="rId119" display="https://podminky.urs.cz/item/CS_URS_2024_01/721290111"/>
    <hyperlink ref="F802" r:id="rId120" display="https://podminky.urs.cz/item/CS_URS_2024_01/998721121"/>
    <hyperlink ref="F806" r:id="rId121" display="https://podminky.urs.cz/item/CS_URS_2024_01/722173114"/>
    <hyperlink ref="F810" r:id="rId122" display="https://podminky.urs.cz/item/CS_URS_2024_01/722174022"/>
    <hyperlink ref="F816" r:id="rId123" display="https://podminky.urs.cz/item/CS_URS_2024_01/722174023"/>
    <hyperlink ref="F819" r:id="rId124" display="https://podminky.urs.cz/item/CS_URS_2024_01/722181252"/>
    <hyperlink ref="F822" r:id="rId125" display="https://podminky.urs.cz/item/CS_URS_2024_01/722190401"/>
    <hyperlink ref="F825" r:id="rId126" display="https://podminky.urs.cz/item/CS_URS_2024_01/722240102"/>
    <hyperlink ref="F828" r:id="rId127" display="https://podminky.urs.cz/item/CS_URS_2024_01/722290226"/>
    <hyperlink ref="F831" r:id="rId128" display="https://podminky.urs.cz/item/CS_URS_2024_01/998722121"/>
    <hyperlink ref="F835" r:id="rId129" display="https://podminky.urs.cz/item/CS_URS_2024_01/725119122"/>
    <hyperlink ref="F846" r:id="rId130" display="https://podminky.urs.cz/item/CS_URS_2024_01/725121502"/>
    <hyperlink ref="F851" r:id="rId131" display="https://podminky.urs.cz/item/CS_URS_2024_01/725211616"/>
    <hyperlink ref="F854" r:id="rId132" display="https://podminky.urs.cz/item/CS_URS_2024_01/725211681"/>
    <hyperlink ref="F857" r:id="rId133" display="https://podminky.urs.cz/item/CS_URS_2024_01/725291652"/>
    <hyperlink ref="F862" r:id="rId134" display="https://podminky.urs.cz/item/CS_URS_2024_01/725291653"/>
    <hyperlink ref="F867" r:id="rId135" display="https://podminky.urs.cz/item/CS_URS_2024_01/725291654"/>
    <hyperlink ref="F872" r:id="rId136" display="https://podminky.urs.cz/item/CS_URS_2024_01/725291668"/>
    <hyperlink ref="F877" r:id="rId137" display="https://podminky.urs.cz/item/CS_URS_2024_01/725291669"/>
    <hyperlink ref="F882" r:id="rId138" display="https://podminky.urs.cz/item/CS_URS_2024_01/725291670"/>
    <hyperlink ref="F887" r:id="rId139" display="https://podminky.urs.cz/item/CS_URS_2024_01/725331111"/>
    <hyperlink ref="F890" r:id="rId140" display="https://podminky.urs.cz/item/CS_URS_2024_01/725813111"/>
    <hyperlink ref="F896" r:id="rId141" display="https://podminky.urs.cz/item/CS_URS_2024_01/725822611"/>
    <hyperlink ref="F899" r:id="rId142" display="https://podminky.urs.cz/item/CS_URS_2024_01/998725121"/>
    <hyperlink ref="F903" r:id="rId143" display="https://podminky.urs.cz/item/CS_URS_2024_01/741112001"/>
    <hyperlink ref="F911" r:id="rId144" display="https://podminky.urs.cz/item/CS_URS_2024_01/741120003"/>
    <hyperlink ref="F918" r:id="rId145" display="https://podminky.urs.cz/item/CS_URS_2024_01/741122015"/>
    <hyperlink ref="F921" r:id="rId146" display="https://podminky.urs.cz/item/CS_URS_2024_01/741122016"/>
    <hyperlink ref="F938" r:id="rId147" display="https://podminky.urs.cz/item/CS_URS_2024_01/741122031"/>
    <hyperlink ref="F941" r:id="rId148" display="https://podminky.urs.cz/item/CS_URS_2024_01/741122032"/>
    <hyperlink ref="F944" r:id="rId149" display="https://podminky.urs.cz/item/CS_URS_2024_01/741122211"/>
    <hyperlink ref="F948" r:id="rId150" display="https://podminky.urs.cz/item/CS_URS_2024_01/741210003"/>
    <hyperlink ref="F953" r:id="rId151" display="https://podminky.urs.cz/item/CS_URS_2024_01/741231013"/>
    <hyperlink ref="F958" r:id="rId152" display="https://podminky.urs.cz/item/CS_URS_2024_01/741240022"/>
    <hyperlink ref="F963" r:id="rId153" display="https://podminky.urs.cz/item/CS_URS_2024_01/741310101"/>
    <hyperlink ref="F968" r:id="rId154" display="https://podminky.urs.cz/item/CS_URS_2024_01/741310122"/>
    <hyperlink ref="F975" r:id="rId155" display="https://podminky.urs.cz/item/CS_URS_2024_01/741313044"/>
    <hyperlink ref="F980" r:id="rId156" display="https://podminky.urs.cz/item/CS_URS_2024_01/741313073"/>
    <hyperlink ref="F987" r:id="rId157" display="https://podminky.urs.cz/item/CS_URS_2024_01/741313083"/>
    <hyperlink ref="F992" r:id="rId158" display="https://podminky.urs.cz/item/CS_URS_2024_01/741313085"/>
    <hyperlink ref="F997" r:id="rId159" display="https://podminky.urs.cz/item/CS_URS_2024_01/741320105"/>
    <hyperlink ref="F1004" r:id="rId160" display="https://podminky.urs.cz/item/CS_URS_2024_01/741320165"/>
    <hyperlink ref="F1009" r:id="rId161" display="https://podminky.urs.cz/item/CS_URS_2024_01/741320175"/>
    <hyperlink ref="F1014" r:id="rId162" display="https://podminky.urs.cz/item/CS_URS_2024_01/741372061"/>
    <hyperlink ref="F1021" r:id="rId163" display="https://podminky.urs.cz/item/CS_URS_2024_01/741372062"/>
    <hyperlink ref="F1026" r:id="rId164" display="https://podminky.urs.cz/item/CS_URS_2024_01/741810002"/>
    <hyperlink ref="F1029" r:id="rId165" display="https://podminky.urs.cz/item/CS_URS_2024_01/998741121"/>
    <hyperlink ref="F1033" r:id="rId166" display="https://podminky.urs.cz/item/CS_URS_2024_01/751111131"/>
    <hyperlink ref="F1038" r:id="rId167" display="https://podminky.urs.cz/item/CS_URS_2024_01/751311201"/>
    <hyperlink ref="F1043" r:id="rId168" display="https://podminky.urs.cz/item/CS_URS_2024_01/751322111"/>
    <hyperlink ref="F1048" r:id="rId169" display="https://podminky.urs.cz/item/CS_URS_2024_01/751510041"/>
    <hyperlink ref="F1052" r:id="rId170" display="https://podminky.urs.cz/item/CS_URS_2024_01/751510042"/>
    <hyperlink ref="F1058" r:id="rId171" display="https://podminky.urs.cz/item/CS_URS_2024_01/751572101"/>
    <hyperlink ref="F1061" r:id="rId172" display="https://podminky.urs.cz/item/CS_URS_2024_01/751572102"/>
    <hyperlink ref="F1064" r:id="rId173" display="https://podminky.urs.cz/item/CS_URS_2024_01/998751121"/>
    <hyperlink ref="F1068" r:id="rId174" display="https://podminky.urs.cz/item/CS_URS_2024_01/762082230"/>
    <hyperlink ref="F1071" r:id="rId175" display="https://podminky.urs.cz/item/CS_URS_2024_01/762332532"/>
    <hyperlink ref="F1089" r:id="rId176" display="https://podminky.urs.cz/item/CS_URS_2024_01/762341260"/>
    <hyperlink ref="F1096" r:id="rId177" display="https://podminky.urs.cz/item/CS_URS_2024_01/998762121"/>
    <hyperlink ref="F1100" r:id="rId178" display="https://podminky.urs.cz/item/CS_URS_2024_01/763131412"/>
    <hyperlink ref="F1103" r:id="rId179" display="https://podminky.urs.cz/item/CS_URS_2024_01/763131714"/>
    <hyperlink ref="F1106" r:id="rId180" display="https://podminky.urs.cz/item/CS_URS_2024_01/763131751"/>
    <hyperlink ref="F1112" r:id="rId181" display="https://podminky.urs.cz/item/CS_URS_2024_01/998763331"/>
    <hyperlink ref="F1116" r:id="rId182" display="https://podminky.urs.cz/item/CS_URS_2024_01/764002851"/>
    <hyperlink ref="F1123" r:id="rId183" display="https://podminky.urs.cz/item/CS_URS_2024_01/764004803"/>
    <hyperlink ref="F1127" r:id="rId184" display="https://podminky.urs.cz/item/CS_URS_2024_01/764004863"/>
    <hyperlink ref="F1131" r:id="rId185" display="https://podminky.urs.cz/item/CS_URS_2024_01/764206107"/>
    <hyperlink ref="F1138" r:id="rId186" display="https://podminky.urs.cz/item/CS_URS_2024_01/764212433"/>
    <hyperlink ref="F1141" r:id="rId187" display="https://podminky.urs.cz/item/CS_URS_2024_01/764212635"/>
    <hyperlink ref="F1147" r:id="rId188" display="https://podminky.urs.cz/item/CS_URS_2024_01/764212664"/>
    <hyperlink ref="F1150" r:id="rId189" display="https://podminky.urs.cz/item/CS_URS_2024_01/764311605"/>
    <hyperlink ref="F1154" r:id="rId190" display="https://podminky.urs.cz/item/CS_URS_2024_01/764501103"/>
    <hyperlink ref="F1170" r:id="rId191" display="https://podminky.urs.cz/item/CS_URS_2024_01/764501104"/>
    <hyperlink ref="F1173" r:id="rId192" display="https://podminky.urs.cz/item/CS_URS_2024_01/764508131"/>
    <hyperlink ref="F1184" r:id="rId193" display="https://podminky.urs.cz/item/CS_URS_2024_01/764508136"/>
    <hyperlink ref="F1187" r:id="rId194" display="https://podminky.urs.cz/item/CS_URS_2024_01/764511602"/>
    <hyperlink ref="F1190" r:id="rId195" display="https://podminky.urs.cz/item/CS_URS_2024_01/764511643"/>
    <hyperlink ref="F1193" r:id="rId196" display="https://podminky.urs.cz/item/CS_URS_2024_01/764518623"/>
    <hyperlink ref="F1196" r:id="rId197" display="https://podminky.urs.cz/item/CS_URS_2024_01/998764121"/>
    <hyperlink ref="F1200" r:id="rId198" display="https://podminky.urs.cz/item/CS_URS_2024_01/765153021"/>
    <hyperlink ref="F1204" r:id="rId199" display="https://podminky.urs.cz/item/CS_URS_2024_01/765153102"/>
    <hyperlink ref="F1207" r:id="rId200" display="https://podminky.urs.cz/item/CS_URS_2024_01/998765121"/>
    <hyperlink ref="F1211" r:id="rId201" display="https://podminky.urs.cz/item/CS_URS_2024_01/766622216"/>
    <hyperlink ref="F1219" r:id="rId202" display="https://podminky.urs.cz/item/CS_URS_2024_01/766660001"/>
    <hyperlink ref="F1224" r:id="rId203" display="https://podminky.urs.cz/item/CS_URS_2024_01/766660002"/>
    <hyperlink ref="F1229" r:id="rId204" display="https://podminky.urs.cz/item/CS_URS_2024_01/766660720"/>
    <hyperlink ref="F1234" r:id="rId205" display="https://podminky.urs.cz/item/CS_URS_2024_01/766660729"/>
    <hyperlink ref="F1239" r:id="rId206" display="https://podminky.urs.cz/item/CS_URS_2024_01/766691924"/>
    <hyperlink ref="F1242" r:id="rId207" display="https://podminky.urs.cz/item/CS_URS_2024_01/766691925"/>
    <hyperlink ref="F1263" r:id="rId208" display="https://podminky.urs.cz/item/CS_URS_2024_01/998766121"/>
    <hyperlink ref="F1267" r:id="rId209" display="https://podminky.urs.cz/item/CS_URS_2024_01/767163121"/>
    <hyperlink ref="F1273" r:id="rId210" display="https://podminky.urs.cz/item/CS_URS_2024_01/767531215"/>
    <hyperlink ref="F1282" r:id="rId211" display="https://podminky.urs.cz/item/CS_URS_2024_01/767531121"/>
    <hyperlink ref="F1288" r:id="rId212" display="https://podminky.urs.cz/item/CS_URS_2024_01/998767121"/>
    <hyperlink ref="F1292" r:id="rId213" display="https://podminky.urs.cz/item/CS_URS_2024_01/771111011"/>
    <hyperlink ref="F1296" r:id="rId214" display="https://podminky.urs.cz/item/CS_URS_2024_01/771121011"/>
    <hyperlink ref="F1299" r:id="rId215" display="https://podminky.urs.cz/item/CS_URS_2024_01/771151011"/>
    <hyperlink ref="F1302" r:id="rId216" display="https://podminky.urs.cz/item/CS_URS_2024_01/771161021"/>
    <hyperlink ref="F1309" r:id="rId217" display="https://podminky.urs.cz/item/CS_URS_2024_01/771474112"/>
    <hyperlink ref="F1316" r:id="rId218" display="https://podminky.urs.cz/item/CS_URS_2024_01/771574416"/>
    <hyperlink ref="F1322" r:id="rId219" display="https://podminky.urs.cz/item/CS_URS_2024_01/771577111"/>
    <hyperlink ref="F1326" r:id="rId220" display="https://podminky.urs.cz/item/CS_URS_2024_01/771577112"/>
    <hyperlink ref="F1329" r:id="rId221" display="https://podminky.urs.cz/item/CS_URS_2024_01/771591112"/>
    <hyperlink ref="F1332" r:id="rId222" display="https://podminky.urs.cz/item/CS_URS_2024_01/771591115"/>
    <hyperlink ref="F1335" r:id="rId223" display="https://podminky.urs.cz/item/CS_URS_2024_01/998771121"/>
    <hyperlink ref="F1339" r:id="rId224" display="https://podminky.urs.cz/item/CS_URS_2024_01/776111111"/>
    <hyperlink ref="F1342" r:id="rId225" display="https://podminky.urs.cz/item/CS_URS_2024_01/776111311"/>
    <hyperlink ref="F1345" r:id="rId226" display="https://podminky.urs.cz/item/CS_URS_2024_01/776121112"/>
    <hyperlink ref="F1348" r:id="rId227" display="https://podminky.urs.cz/item/CS_URS_2024_01/776141111"/>
    <hyperlink ref="F1351" r:id="rId228" display="https://podminky.urs.cz/item/CS_URS_2024_01/776221111"/>
    <hyperlink ref="F1358" r:id="rId229" display="https://podminky.urs.cz/item/CS_URS_2024_01/776223111"/>
    <hyperlink ref="F1364" r:id="rId230" display="https://podminky.urs.cz/item/CS_URS_2024_01/776421111"/>
    <hyperlink ref="F1371" r:id="rId231" display="https://podminky.urs.cz/item/CS_URS_2024_01/998776121"/>
    <hyperlink ref="F1375" r:id="rId232" display="https://podminky.urs.cz/item/CS_URS_2024_01/781111011"/>
    <hyperlink ref="F1381" r:id="rId233" display="https://podminky.urs.cz/item/CS_URS_2024_01/781121011"/>
    <hyperlink ref="F1384" r:id="rId234" display="https://podminky.urs.cz/item/CS_URS_2024_01/781131112"/>
    <hyperlink ref="F1387" r:id="rId235" display="https://podminky.urs.cz/item/CS_URS_2024_01/781474113"/>
    <hyperlink ref="F1393" r:id="rId236" display="https://podminky.urs.cz/item/CS_URS_2024_01/781472291"/>
    <hyperlink ref="F1396" r:id="rId237" display="https://podminky.urs.cz/item/CS_URS_2024_01/781472292"/>
    <hyperlink ref="F1399" r:id="rId238" display="https://podminky.urs.cz/item/CS_URS_2024_01/781492211"/>
    <hyperlink ref="F1403" r:id="rId239" display="https://podminky.urs.cz/item/CS_URS_2024_01/781492251"/>
    <hyperlink ref="F1409" r:id="rId240" display="https://podminky.urs.cz/item/CS_URS_2024_01/781495142"/>
    <hyperlink ref="F1413" r:id="rId241" display="https://podminky.urs.cz/item/CS_URS_2024_01/781495143"/>
    <hyperlink ref="F1416" r:id="rId242" display="https://podminky.urs.cz/item/CS_URS_2024_01/781495211"/>
    <hyperlink ref="F1419" r:id="rId243" display="https://podminky.urs.cz/item/CS_URS_2024_01/998781121"/>
    <hyperlink ref="F1423" r:id="rId244" display="https://podminky.urs.cz/item/CS_URS_2024_01/783213021"/>
    <hyperlink ref="F1433" r:id="rId245" display="https://podminky.urs.cz/item/CS_URS_2024_01/783244101"/>
    <hyperlink ref="F1436" r:id="rId246" display="https://podminky.urs.cz/item/CS_URS_2024_01/783248221"/>
    <hyperlink ref="F1439" r:id="rId247" display="https://podminky.urs.cz/item/CS_URS_2024_01/783301313"/>
    <hyperlink ref="F1443" r:id="rId248" display="https://podminky.urs.cz/item/CS_URS_2024_01/783317105"/>
    <hyperlink ref="F1448" r:id="rId249" display="https://podminky.urs.cz/item/CS_URS_2024_01/784171101"/>
    <hyperlink ref="F1451" r:id="rId250" display="https://podminky.urs.cz/item/CS_URS_2024_01/784171111"/>
    <hyperlink ref="F1460" r:id="rId251" display="https://podminky.urs.cz/item/CS_URS_2024_01/784191003"/>
    <hyperlink ref="F1470" r:id="rId252" display="https://podminky.urs.cz/item/CS_URS_2024_01/784191005"/>
    <hyperlink ref="F1478" r:id="rId253" display="https://podminky.urs.cz/item/CS_URS_2024_01/784191007"/>
    <hyperlink ref="F1481" r:id="rId254" display="https://podminky.urs.cz/item/CS_URS_2024_01/784221111"/>
    <hyperlink ref="F1506" r:id="rId255" display="https://podminky.urs.cz/item/CS_URS_2024_01/784221113"/>
    <hyperlink ref="F1520" r:id="rId256" display="https://podminky.urs.cz/item/CS_URS_2024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9"/>
      <c r="C3" s="130"/>
      <c r="D3" s="130"/>
      <c r="E3" s="130"/>
      <c r="F3" s="130"/>
      <c r="G3" s="130"/>
      <c r="H3" s="21"/>
    </row>
    <row r="4" s="1" customFormat="1" ht="24.96" customHeight="1">
      <c r="B4" s="21"/>
      <c r="C4" s="131" t="s">
        <v>2648</v>
      </c>
      <c r="H4" s="21"/>
    </row>
    <row r="5" s="1" customFormat="1" ht="12" customHeight="1">
      <c r="B5" s="21"/>
      <c r="C5" s="263" t="s">
        <v>13</v>
      </c>
      <c r="D5" s="141" t="s">
        <v>14</v>
      </c>
      <c r="E5" s="1"/>
      <c r="F5" s="1"/>
      <c r="H5" s="21"/>
    </row>
    <row r="6" s="1" customFormat="1" ht="36.96" customHeight="1">
      <c r="B6" s="21"/>
      <c r="C6" s="264" t="s">
        <v>16</v>
      </c>
      <c r="D6" s="265" t="s">
        <v>17</v>
      </c>
      <c r="E6" s="1"/>
      <c r="F6" s="1"/>
      <c r="H6" s="21"/>
    </row>
    <row r="7" s="1" customFormat="1" ht="16.5" customHeight="1">
      <c r="B7" s="21"/>
      <c r="C7" s="133" t="s">
        <v>23</v>
      </c>
      <c r="D7" s="138" t="str">
        <f>'Rekapitulace stavby'!AN8</f>
        <v>8. 1. 2024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8"/>
      <c r="B9" s="266"/>
      <c r="C9" s="267" t="s">
        <v>54</v>
      </c>
      <c r="D9" s="268" t="s">
        <v>55</v>
      </c>
      <c r="E9" s="268" t="s">
        <v>104</v>
      </c>
      <c r="F9" s="269" t="s">
        <v>2649</v>
      </c>
      <c r="G9" s="178"/>
      <c r="H9" s="266"/>
    </row>
    <row r="10" s="2" customFormat="1" ht="26.4" customHeight="1">
      <c r="A10" s="39"/>
      <c r="B10" s="45"/>
      <c r="C10" s="270" t="s">
        <v>2650</v>
      </c>
      <c r="D10" s="270" t="s">
        <v>85</v>
      </c>
      <c r="E10" s="39"/>
      <c r="F10" s="39"/>
      <c r="G10" s="39"/>
      <c r="H10" s="45"/>
    </row>
    <row r="11" s="2" customFormat="1" ht="16.8" customHeight="1">
      <c r="A11" s="39"/>
      <c r="B11" s="45"/>
      <c r="C11" s="271" t="s">
        <v>410</v>
      </c>
      <c r="D11" s="272" t="s">
        <v>411</v>
      </c>
      <c r="E11" s="273" t="s">
        <v>19</v>
      </c>
      <c r="F11" s="274">
        <v>179.21299999999999</v>
      </c>
      <c r="G11" s="39"/>
      <c r="H11" s="45"/>
    </row>
    <row r="12" s="2" customFormat="1" ht="16.8" customHeight="1">
      <c r="A12" s="39"/>
      <c r="B12" s="45"/>
      <c r="C12" s="275" t="s">
        <v>19</v>
      </c>
      <c r="D12" s="275" t="s">
        <v>752</v>
      </c>
      <c r="E12" s="18" t="s">
        <v>19</v>
      </c>
      <c r="F12" s="276">
        <v>127.875</v>
      </c>
      <c r="G12" s="39"/>
      <c r="H12" s="45"/>
    </row>
    <row r="13" s="2" customFormat="1" ht="16.8" customHeight="1">
      <c r="A13" s="39"/>
      <c r="B13" s="45"/>
      <c r="C13" s="275" t="s">
        <v>19</v>
      </c>
      <c r="D13" s="275" t="s">
        <v>753</v>
      </c>
      <c r="E13" s="18" t="s">
        <v>19</v>
      </c>
      <c r="F13" s="276">
        <v>-19.306000000000001</v>
      </c>
      <c r="G13" s="39"/>
      <c r="H13" s="45"/>
    </row>
    <row r="14" s="2" customFormat="1" ht="16.8" customHeight="1">
      <c r="A14" s="39"/>
      <c r="B14" s="45"/>
      <c r="C14" s="275" t="s">
        <v>19</v>
      </c>
      <c r="D14" s="275" t="s">
        <v>754</v>
      </c>
      <c r="E14" s="18" t="s">
        <v>19</v>
      </c>
      <c r="F14" s="276">
        <v>-3.0600000000000001</v>
      </c>
      <c r="G14" s="39"/>
      <c r="H14" s="45"/>
    </row>
    <row r="15" s="2" customFormat="1" ht="16.8" customHeight="1">
      <c r="A15" s="39"/>
      <c r="B15" s="45"/>
      <c r="C15" s="275" t="s">
        <v>19</v>
      </c>
      <c r="D15" s="275" t="s">
        <v>755</v>
      </c>
      <c r="E15" s="18" t="s">
        <v>19</v>
      </c>
      <c r="F15" s="276">
        <v>77.25</v>
      </c>
      <c r="G15" s="39"/>
      <c r="H15" s="45"/>
    </row>
    <row r="16" s="2" customFormat="1" ht="16.8" customHeight="1">
      <c r="A16" s="39"/>
      <c r="B16" s="45"/>
      <c r="C16" s="275" t="s">
        <v>19</v>
      </c>
      <c r="D16" s="275" t="s">
        <v>756</v>
      </c>
      <c r="E16" s="18" t="s">
        <v>19</v>
      </c>
      <c r="F16" s="276">
        <v>-3.5459999999999998</v>
      </c>
      <c r="G16" s="39"/>
      <c r="H16" s="45"/>
    </row>
    <row r="17" s="2" customFormat="1" ht="16.8" customHeight="1">
      <c r="A17" s="39"/>
      <c r="B17" s="45"/>
      <c r="C17" s="275" t="s">
        <v>410</v>
      </c>
      <c r="D17" s="275" t="s">
        <v>356</v>
      </c>
      <c r="E17" s="18" t="s">
        <v>19</v>
      </c>
      <c r="F17" s="276">
        <v>179.21299999999999</v>
      </c>
      <c r="G17" s="39"/>
      <c r="H17" s="45"/>
    </row>
    <row r="18" s="2" customFormat="1" ht="16.8" customHeight="1">
      <c r="A18" s="39"/>
      <c r="B18" s="45"/>
      <c r="C18" s="277" t="s">
        <v>2651</v>
      </c>
      <c r="D18" s="39"/>
      <c r="E18" s="39"/>
      <c r="F18" s="39"/>
      <c r="G18" s="39"/>
      <c r="H18" s="45"/>
    </row>
    <row r="19" s="2" customFormat="1" ht="16.8" customHeight="1">
      <c r="A19" s="39"/>
      <c r="B19" s="45"/>
      <c r="C19" s="275" t="s">
        <v>747</v>
      </c>
      <c r="D19" s="275" t="s">
        <v>748</v>
      </c>
      <c r="E19" s="18" t="s">
        <v>123</v>
      </c>
      <c r="F19" s="276">
        <v>179.21299999999999</v>
      </c>
      <c r="G19" s="39"/>
      <c r="H19" s="45"/>
    </row>
    <row r="20" s="2" customFormat="1" ht="16.8" customHeight="1">
      <c r="A20" s="39"/>
      <c r="B20" s="45"/>
      <c r="C20" s="275" t="s">
        <v>758</v>
      </c>
      <c r="D20" s="275" t="s">
        <v>759</v>
      </c>
      <c r="E20" s="18" t="s">
        <v>123</v>
      </c>
      <c r="F20" s="276">
        <v>529.23800000000006</v>
      </c>
      <c r="G20" s="39"/>
      <c r="H20" s="45"/>
    </row>
    <row r="21" s="2" customFormat="1" ht="16.8" customHeight="1">
      <c r="A21" s="39"/>
      <c r="B21" s="45"/>
      <c r="C21" s="271" t="s">
        <v>413</v>
      </c>
      <c r="D21" s="272" t="s">
        <v>414</v>
      </c>
      <c r="E21" s="273" t="s">
        <v>19</v>
      </c>
      <c r="F21" s="274">
        <v>408.42500000000001</v>
      </c>
      <c r="G21" s="39"/>
      <c r="H21" s="45"/>
    </row>
    <row r="22" s="2" customFormat="1" ht="16.8" customHeight="1">
      <c r="A22" s="39"/>
      <c r="B22" s="45"/>
      <c r="C22" s="275" t="s">
        <v>19</v>
      </c>
      <c r="D22" s="275" t="s">
        <v>770</v>
      </c>
      <c r="E22" s="18" t="s">
        <v>19</v>
      </c>
      <c r="F22" s="276">
        <v>236.29499999999999</v>
      </c>
      <c r="G22" s="39"/>
      <c r="H22" s="45"/>
    </row>
    <row r="23" s="2" customFormat="1" ht="16.8" customHeight="1">
      <c r="A23" s="39"/>
      <c r="B23" s="45"/>
      <c r="C23" s="275" t="s">
        <v>19</v>
      </c>
      <c r="D23" s="275" t="s">
        <v>771</v>
      </c>
      <c r="E23" s="18" t="s">
        <v>19</v>
      </c>
      <c r="F23" s="276">
        <v>-15.51</v>
      </c>
      <c r="G23" s="39"/>
      <c r="H23" s="45"/>
    </row>
    <row r="24" s="2" customFormat="1" ht="16.8" customHeight="1">
      <c r="A24" s="39"/>
      <c r="B24" s="45"/>
      <c r="C24" s="275" t="s">
        <v>19</v>
      </c>
      <c r="D24" s="275" t="s">
        <v>772</v>
      </c>
      <c r="E24" s="18" t="s">
        <v>19</v>
      </c>
      <c r="F24" s="276">
        <v>5.0629999999999997</v>
      </c>
      <c r="G24" s="39"/>
      <c r="H24" s="45"/>
    </row>
    <row r="25" s="2" customFormat="1" ht="16.8" customHeight="1">
      <c r="A25" s="39"/>
      <c r="B25" s="45"/>
      <c r="C25" s="275" t="s">
        <v>19</v>
      </c>
      <c r="D25" s="275" t="s">
        <v>773</v>
      </c>
      <c r="E25" s="18" t="s">
        <v>19</v>
      </c>
      <c r="F25" s="276">
        <v>-7.5599999999999996</v>
      </c>
      <c r="G25" s="39"/>
      <c r="H25" s="45"/>
    </row>
    <row r="26" s="2" customFormat="1" ht="16.8" customHeight="1">
      <c r="A26" s="39"/>
      <c r="B26" s="45"/>
      <c r="C26" s="275" t="s">
        <v>19</v>
      </c>
      <c r="D26" s="275" t="s">
        <v>774</v>
      </c>
      <c r="E26" s="18" t="s">
        <v>19</v>
      </c>
      <c r="F26" s="276">
        <v>2.1749999999999998</v>
      </c>
      <c r="G26" s="39"/>
      <c r="H26" s="45"/>
    </row>
    <row r="27" s="2" customFormat="1" ht="16.8" customHeight="1">
      <c r="A27" s="39"/>
      <c r="B27" s="45"/>
      <c r="C27" s="275" t="s">
        <v>19</v>
      </c>
      <c r="D27" s="275" t="s">
        <v>775</v>
      </c>
      <c r="E27" s="18" t="s">
        <v>19</v>
      </c>
      <c r="F27" s="276">
        <v>-3.5699999999999998</v>
      </c>
      <c r="G27" s="39"/>
      <c r="H27" s="45"/>
    </row>
    <row r="28" s="2" customFormat="1" ht="16.8" customHeight="1">
      <c r="A28" s="39"/>
      <c r="B28" s="45"/>
      <c r="C28" s="275" t="s">
        <v>19</v>
      </c>
      <c r="D28" s="275" t="s">
        <v>776</v>
      </c>
      <c r="E28" s="18" t="s">
        <v>19</v>
      </c>
      <c r="F28" s="276">
        <v>1.4750000000000001</v>
      </c>
      <c r="G28" s="39"/>
      <c r="H28" s="45"/>
    </row>
    <row r="29" s="2" customFormat="1" ht="16.8" customHeight="1">
      <c r="A29" s="39"/>
      <c r="B29" s="45"/>
      <c r="C29" s="275" t="s">
        <v>19</v>
      </c>
      <c r="D29" s="275" t="s">
        <v>777</v>
      </c>
      <c r="E29" s="18" t="s">
        <v>19</v>
      </c>
      <c r="F29" s="276">
        <v>60.75</v>
      </c>
      <c r="G29" s="39"/>
      <c r="H29" s="45"/>
    </row>
    <row r="30" s="2" customFormat="1" ht="16.8" customHeight="1">
      <c r="A30" s="39"/>
      <c r="B30" s="45"/>
      <c r="C30" s="275" t="s">
        <v>19</v>
      </c>
      <c r="D30" s="275" t="s">
        <v>775</v>
      </c>
      <c r="E30" s="18" t="s">
        <v>19</v>
      </c>
      <c r="F30" s="276">
        <v>-3.5699999999999998</v>
      </c>
      <c r="G30" s="39"/>
      <c r="H30" s="45"/>
    </row>
    <row r="31" s="2" customFormat="1" ht="16.8" customHeight="1">
      <c r="A31" s="39"/>
      <c r="B31" s="45"/>
      <c r="C31" s="275" t="s">
        <v>19</v>
      </c>
      <c r="D31" s="275" t="s">
        <v>776</v>
      </c>
      <c r="E31" s="18" t="s">
        <v>19</v>
      </c>
      <c r="F31" s="276">
        <v>1.4750000000000001</v>
      </c>
      <c r="G31" s="39"/>
      <c r="H31" s="45"/>
    </row>
    <row r="32" s="2" customFormat="1" ht="16.8" customHeight="1">
      <c r="A32" s="39"/>
      <c r="B32" s="45"/>
      <c r="C32" s="275" t="s">
        <v>19</v>
      </c>
      <c r="D32" s="275" t="s">
        <v>778</v>
      </c>
      <c r="E32" s="18" t="s">
        <v>19</v>
      </c>
      <c r="F32" s="276">
        <v>-6.8819999999999997</v>
      </c>
      <c r="G32" s="39"/>
      <c r="H32" s="45"/>
    </row>
    <row r="33" s="2" customFormat="1" ht="16.8" customHeight="1">
      <c r="A33" s="39"/>
      <c r="B33" s="45"/>
      <c r="C33" s="275" t="s">
        <v>19</v>
      </c>
      <c r="D33" s="275" t="s">
        <v>779</v>
      </c>
      <c r="E33" s="18" t="s">
        <v>19</v>
      </c>
      <c r="F33" s="276">
        <v>2.105</v>
      </c>
      <c r="G33" s="39"/>
      <c r="H33" s="45"/>
    </row>
    <row r="34" s="2" customFormat="1" ht="16.8" customHeight="1">
      <c r="A34" s="39"/>
      <c r="B34" s="45"/>
      <c r="C34" s="275" t="s">
        <v>19</v>
      </c>
      <c r="D34" s="275" t="s">
        <v>780</v>
      </c>
      <c r="E34" s="18" t="s">
        <v>19</v>
      </c>
      <c r="F34" s="276">
        <v>-1.7729999999999999</v>
      </c>
      <c r="G34" s="39"/>
      <c r="H34" s="45"/>
    </row>
    <row r="35" s="2" customFormat="1" ht="16.8" customHeight="1">
      <c r="A35" s="39"/>
      <c r="B35" s="45"/>
      <c r="C35" s="275" t="s">
        <v>19</v>
      </c>
      <c r="D35" s="275" t="s">
        <v>781</v>
      </c>
      <c r="E35" s="18" t="s">
        <v>19</v>
      </c>
      <c r="F35" s="276">
        <v>63.75</v>
      </c>
      <c r="G35" s="39"/>
      <c r="H35" s="45"/>
    </row>
    <row r="36" s="2" customFormat="1" ht="16.8" customHeight="1">
      <c r="A36" s="39"/>
      <c r="B36" s="45"/>
      <c r="C36" s="275" t="s">
        <v>19</v>
      </c>
      <c r="D36" s="275" t="s">
        <v>780</v>
      </c>
      <c r="E36" s="18" t="s">
        <v>19</v>
      </c>
      <c r="F36" s="276">
        <v>-1.7729999999999999</v>
      </c>
      <c r="G36" s="39"/>
      <c r="H36" s="45"/>
    </row>
    <row r="37" s="2" customFormat="1" ht="16.8" customHeight="1">
      <c r="A37" s="39"/>
      <c r="B37" s="45"/>
      <c r="C37" s="275" t="s">
        <v>19</v>
      </c>
      <c r="D37" s="275" t="s">
        <v>782</v>
      </c>
      <c r="E37" s="18" t="s">
        <v>19</v>
      </c>
      <c r="F37" s="276">
        <v>-0.91500000000000004</v>
      </c>
      <c r="G37" s="39"/>
      <c r="H37" s="45"/>
    </row>
    <row r="38" s="2" customFormat="1" ht="16.8" customHeight="1">
      <c r="A38" s="39"/>
      <c r="B38" s="45"/>
      <c r="C38" s="275" t="s">
        <v>19</v>
      </c>
      <c r="D38" s="275" t="s">
        <v>783</v>
      </c>
      <c r="E38" s="18" t="s">
        <v>19</v>
      </c>
      <c r="F38" s="276">
        <v>86.625</v>
      </c>
      <c r="G38" s="39"/>
      <c r="H38" s="45"/>
    </row>
    <row r="39" s="2" customFormat="1" ht="16.8" customHeight="1">
      <c r="A39" s="39"/>
      <c r="B39" s="45"/>
      <c r="C39" s="275" t="s">
        <v>19</v>
      </c>
      <c r="D39" s="275" t="s">
        <v>773</v>
      </c>
      <c r="E39" s="18" t="s">
        <v>19</v>
      </c>
      <c r="F39" s="276">
        <v>-7.5599999999999996</v>
      </c>
      <c r="G39" s="39"/>
      <c r="H39" s="45"/>
    </row>
    <row r="40" s="2" customFormat="1" ht="16.8" customHeight="1">
      <c r="A40" s="39"/>
      <c r="B40" s="45"/>
      <c r="C40" s="275" t="s">
        <v>19</v>
      </c>
      <c r="D40" s="275" t="s">
        <v>774</v>
      </c>
      <c r="E40" s="18" t="s">
        <v>19</v>
      </c>
      <c r="F40" s="276">
        <v>2.1749999999999998</v>
      </c>
      <c r="G40" s="39"/>
      <c r="H40" s="45"/>
    </row>
    <row r="41" s="2" customFormat="1" ht="16.8" customHeight="1">
      <c r="A41" s="39"/>
      <c r="B41" s="45"/>
      <c r="C41" s="275" t="s">
        <v>19</v>
      </c>
      <c r="D41" s="275" t="s">
        <v>784</v>
      </c>
      <c r="E41" s="18" t="s">
        <v>19</v>
      </c>
      <c r="F41" s="276">
        <v>-2.48</v>
      </c>
      <c r="G41" s="39"/>
      <c r="H41" s="45"/>
    </row>
    <row r="42" s="2" customFormat="1" ht="16.8" customHeight="1">
      <c r="A42" s="39"/>
      <c r="B42" s="45"/>
      <c r="C42" s="275" t="s">
        <v>19</v>
      </c>
      <c r="D42" s="275" t="s">
        <v>785</v>
      </c>
      <c r="E42" s="18" t="s">
        <v>19</v>
      </c>
      <c r="F42" s="276">
        <v>-1.8700000000000001</v>
      </c>
      <c r="G42" s="39"/>
      <c r="H42" s="45"/>
    </row>
    <row r="43" s="2" customFormat="1" ht="16.8" customHeight="1">
      <c r="A43" s="39"/>
      <c r="B43" s="45"/>
      <c r="C43" s="275" t="s">
        <v>413</v>
      </c>
      <c r="D43" s="275" t="s">
        <v>356</v>
      </c>
      <c r="E43" s="18" t="s">
        <v>19</v>
      </c>
      <c r="F43" s="276">
        <v>408.42500000000001</v>
      </c>
      <c r="G43" s="39"/>
      <c r="H43" s="45"/>
    </row>
    <row r="44" s="2" customFormat="1" ht="16.8" customHeight="1">
      <c r="A44" s="39"/>
      <c r="B44" s="45"/>
      <c r="C44" s="277" t="s">
        <v>2651</v>
      </c>
      <c r="D44" s="39"/>
      <c r="E44" s="39"/>
      <c r="F44" s="39"/>
      <c r="G44" s="39"/>
      <c r="H44" s="45"/>
    </row>
    <row r="45" s="2" customFormat="1" ht="16.8" customHeight="1">
      <c r="A45" s="39"/>
      <c r="B45" s="45"/>
      <c r="C45" s="275" t="s">
        <v>765</v>
      </c>
      <c r="D45" s="275" t="s">
        <v>766</v>
      </c>
      <c r="E45" s="18" t="s">
        <v>123</v>
      </c>
      <c r="F45" s="276">
        <v>408.42500000000001</v>
      </c>
      <c r="G45" s="39"/>
      <c r="H45" s="45"/>
    </row>
    <row r="46" s="2" customFormat="1" ht="16.8" customHeight="1">
      <c r="A46" s="39"/>
      <c r="B46" s="45"/>
      <c r="C46" s="275" t="s">
        <v>758</v>
      </c>
      <c r="D46" s="275" t="s">
        <v>759</v>
      </c>
      <c r="E46" s="18" t="s">
        <v>123</v>
      </c>
      <c r="F46" s="276">
        <v>529.23800000000006</v>
      </c>
      <c r="G46" s="39"/>
      <c r="H46" s="45"/>
    </row>
    <row r="47" s="2" customFormat="1" ht="16.8" customHeight="1">
      <c r="A47" s="39"/>
      <c r="B47" s="45"/>
      <c r="C47" s="275" t="s">
        <v>787</v>
      </c>
      <c r="D47" s="275" t="s">
        <v>788</v>
      </c>
      <c r="E47" s="18" t="s">
        <v>123</v>
      </c>
      <c r="F47" s="276">
        <v>1633.7000000000001</v>
      </c>
      <c r="G47" s="39"/>
      <c r="H47" s="45"/>
    </row>
    <row r="48" s="2" customFormat="1" ht="7.44" customHeight="1">
      <c r="A48" s="39"/>
      <c r="B48" s="157"/>
      <c r="C48" s="158"/>
      <c r="D48" s="158"/>
      <c r="E48" s="158"/>
      <c r="F48" s="158"/>
      <c r="G48" s="158"/>
      <c r="H48" s="45"/>
    </row>
    <row r="49" s="2" customFormat="1">
      <c r="A49" s="39"/>
      <c r="B49" s="39"/>
      <c r="C49" s="39"/>
      <c r="D49" s="39"/>
      <c r="E49" s="39"/>
      <c r="F49" s="39"/>
      <c r="G49" s="39"/>
      <c r="H49" s="39"/>
    </row>
  </sheetData>
  <sheetProtection sheet="1" formatColumns="0" formatRows="0" objects="1" scenarios="1" spinCount="100000" saltValue="Rh4P4Da07r9PVU/o5H5SuvnjEaumEb+LJnekHy34xKVZNdjqMXxReaFz2GCKOrPdbbiVA21zH4hEcwnZqixbiQ==" hashValue="Z8N9YhAI+M2extIwlcwkie+sP+oWUtekkoSAtfJIEY/ASa1e6TBU3XZ4AnJjJn/zgufdtlbPlRPQ2o688AnZlQ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8" customWidth="1"/>
    <col min="2" max="2" width="1.667969" style="278" customWidth="1"/>
    <col min="3" max="4" width="5" style="278" customWidth="1"/>
    <col min="5" max="5" width="11.66016" style="278" customWidth="1"/>
    <col min="6" max="6" width="9.160156" style="278" customWidth="1"/>
    <col min="7" max="7" width="5" style="278" customWidth="1"/>
    <col min="8" max="8" width="77.83203" style="278" customWidth="1"/>
    <col min="9" max="10" width="20" style="278" customWidth="1"/>
    <col min="11" max="11" width="1.667969" style="278" customWidth="1"/>
  </cols>
  <sheetData>
    <row r="1" s="1" customFormat="1" ht="37.5" customHeight="1"/>
    <row r="2" s="1" customFormat="1" ht="7.5" customHeight="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="15" customFormat="1" ht="45" customHeight="1">
      <c r="B3" s="282"/>
      <c r="C3" s="283" t="s">
        <v>2652</v>
      </c>
      <c r="D3" s="283"/>
      <c r="E3" s="283"/>
      <c r="F3" s="283"/>
      <c r="G3" s="283"/>
      <c r="H3" s="283"/>
      <c r="I3" s="283"/>
      <c r="J3" s="283"/>
      <c r="K3" s="284"/>
    </row>
    <row r="4" s="1" customFormat="1" ht="25.5" customHeight="1">
      <c r="B4" s="285"/>
      <c r="C4" s="286" t="s">
        <v>2653</v>
      </c>
      <c r="D4" s="286"/>
      <c r="E4" s="286"/>
      <c r="F4" s="286"/>
      <c r="G4" s="286"/>
      <c r="H4" s="286"/>
      <c r="I4" s="286"/>
      <c r="J4" s="286"/>
      <c r="K4" s="287"/>
    </row>
    <row r="5" s="1" customFormat="1" ht="5.25" customHeight="1">
      <c r="B5" s="285"/>
      <c r="C5" s="288"/>
      <c r="D5" s="288"/>
      <c r="E5" s="288"/>
      <c r="F5" s="288"/>
      <c r="G5" s="288"/>
      <c r="H5" s="288"/>
      <c r="I5" s="288"/>
      <c r="J5" s="288"/>
      <c r="K5" s="287"/>
    </row>
    <row r="6" s="1" customFormat="1" ht="15" customHeight="1">
      <c r="B6" s="285"/>
      <c r="C6" s="289" t="s">
        <v>2654</v>
      </c>
      <c r="D6" s="289"/>
      <c r="E6" s="289"/>
      <c r="F6" s="289"/>
      <c r="G6" s="289"/>
      <c r="H6" s="289"/>
      <c r="I6" s="289"/>
      <c r="J6" s="289"/>
      <c r="K6" s="287"/>
    </row>
    <row r="7" s="1" customFormat="1" ht="15" customHeight="1">
      <c r="B7" s="290"/>
      <c r="C7" s="289" t="s">
        <v>2655</v>
      </c>
      <c r="D7" s="289"/>
      <c r="E7" s="289"/>
      <c r="F7" s="289"/>
      <c r="G7" s="289"/>
      <c r="H7" s="289"/>
      <c r="I7" s="289"/>
      <c r="J7" s="289"/>
      <c r="K7" s="287"/>
    </row>
    <row r="8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="1" customFormat="1" ht="15" customHeight="1">
      <c r="B9" s="290"/>
      <c r="C9" s="289" t="s">
        <v>2656</v>
      </c>
      <c r="D9" s="289"/>
      <c r="E9" s="289"/>
      <c r="F9" s="289"/>
      <c r="G9" s="289"/>
      <c r="H9" s="289"/>
      <c r="I9" s="289"/>
      <c r="J9" s="289"/>
      <c r="K9" s="287"/>
    </row>
    <row r="10" s="1" customFormat="1" ht="15" customHeight="1">
      <c r="B10" s="290"/>
      <c r="C10" s="289"/>
      <c r="D10" s="289" t="s">
        <v>2657</v>
      </c>
      <c r="E10" s="289"/>
      <c r="F10" s="289"/>
      <c r="G10" s="289"/>
      <c r="H10" s="289"/>
      <c r="I10" s="289"/>
      <c r="J10" s="289"/>
      <c r="K10" s="287"/>
    </row>
    <row r="11" s="1" customFormat="1" ht="15" customHeight="1">
      <c r="B11" s="290"/>
      <c r="C11" s="291"/>
      <c r="D11" s="289" t="s">
        <v>2658</v>
      </c>
      <c r="E11" s="289"/>
      <c r="F11" s="289"/>
      <c r="G11" s="289"/>
      <c r="H11" s="289"/>
      <c r="I11" s="289"/>
      <c r="J11" s="289"/>
      <c r="K11" s="287"/>
    </row>
    <row r="12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="1" customFormat="1" ht="15" customHeight="1">
      <c r="B13" s="290"/>
      <c r="C13" s="291"/>
      <c r="D13" s="292" t="s">
        <v>2659</v>
      </c>
      <c r="E13" s="289"/>
      <c r="F13" s="289"/>
      <c r="G13" s="289"/>
      <c r="H13" s="289"/>
      <c r="I13" s="289"/>
      <c r="J13" s="289"/>
      <c r="K13" s="287"/>
    </row>
    <row r="14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="1" customFormat="1" ht="15" customHeight="1">
      <c r="B15" s="290"/>
      <c r="C15" s="291"/>
      <c r="D15" s="289" t="s">
        <v>2660</v>
      </c>
      <c r="E15" s="289"/>
      <c r="F15" s="289"/>
      <c r="G15" s="289"/>
      <c r="H15" s="289"/>
      <c r="I15" s="289"/>
      <c r="J15" s="289"/>
      <c r="K15" s="287"/>
    </row>
    <row r="16" s="1" customFormat="1" ht="15" customHeight="1">
      <c r="B16" s="290"/>
      <c r="C16" s="291"/>
      <c r="D16" s="289" t="s">
        <v>2661</v>
      </c>
      <c r="E16" s="289"/>
      <c r="F16" s="289"/>
      <c r="G16" s="289"/>
      <c r="H16" s="289"/>
      <c r="I16" s="289"/>
      <c r="J16" s="289"/>
      <c r="K16" s="287"/>
    </row>
    <row r="17" s="1" customFormat="1" ht="15" customHeight="1">
      <c r="B17" s="290"/>
      <c r="C17" s="291"/>
      <c r="D17" s="289" t="s">
        <v>2662</v>
      </c>
      <c r="E17" s="289"/>
      <c r="F17" s="289"/>
      <c r="G17" s="289"/>
      <c r="H17" s="289"/>
      <c r="I17" s="289"/>
      <c r="J17" s="289"/>
      <c r="K17" s="287"/>
    </row>
    <row r="18" s="1" customFormat="1" ht="15" customHeight="1">
      <c r="B18" s="290"/>
      <c r="C18" s="291"/>
      <c r="D18" s="291"/>
      <c r="E18" s="293" t="s">
        <v>80</v>
      </c>
      <c r="F18" s="289" t="s">
        <v>2663</v>
      </c>
      <c r="G18" s="289"/>
      <c r="H18" s="289"/>
      <c r="I18" s="289"/>
      <c r="J18" s="289"/>
      <c r="K18" s="287"/>
    </row>
    <row r="19" s="1" customFormat="1" ht="15" customHeight="1">
      <c r="B19" s="290"/>
      <c r="C19" s="291"/>
      <c r="D19" s="291"/>
      <c r="E19" s="293" t="s">
        <v>2664</v>
      </c>
      <c r="F19" s="289" t="s">
        <v>2665</v>
      </c>
      <c r="G19" s="289"/>
      <c r="H19" s="289"/>
      <c r="I19" s="289"/>
      <c r="J19" s="289"/>
      <c r="K19" s="287"/>
    </row>
    <row r="20" s="1" customFormat="1" ht="15" customHeight="1">
      <c r="B20" s="290"/>
      <c r="C20" s="291"/>
      <c r="D20" s="291"/>
      <c r="E20" s="293" t="s">
        <v>2666</v>
      </c>
      <c r="F20" s="289" t="s">
        <v>2667</v>
      </c>
      <c r="G20" s="289"/>
      <c r="H20" s="289"/>
      <c r="I20" s="289"/>
      <c r="J20" s="289"/>
      <c r="K20" s="287"/>
    </row>
    <row r="21" s="1" customFormat="1" ht="15" customHeight="1">
      <c r="B21" s="290"/>
      <c r="C21" s="291"/>
      <c r="D21" s="291"/>
      <c r="E21" s="293" t="s">
        <v>2668</v>
      </c>
      <c r="F21" s="289" t="s">
        <v>2669</v>
      </c>
      <c r="G21" s="289"/>
      <c r="H21" s="289"/>
      <c r="I21" s="289"/>
      <c r="J21" s="289"/>
      <c r="K21" s="287"/>
    </row>
    <row r="22" s="1" customFormat="1" ht="15" customHeight="1">
      <c r="B22" s="290"/>
      <c r="C22" s="291"/>
      <c r="D22" s="291"/>
      <c r="E22" s="293" t="s">
        <v>2670</v>
      </c>
      <c r="F22" s="289" t="s">
        <v>2671</v>
      </c>
      <c r="G22" s="289"/>
      <c r="H22" s="289"/>
      <c r="I22" s="289"/>
      <c r="J22" s="289"/>
      <c r="K22" s="287"/>
    </row>
    <row r="23" s="1" customFormat="1" ht="15" customHeight="1">
      <c r="B23" s="290"/>
      <c r="C23" s="291"/>
      <c r="D23" s="291"/>
      <c r="E23" s="293" t="s">
        <v>2672</v>
      </c>
      <c r="F23" s="289" t="s">
        <v>2673</v>
      </c>
      <c r="G23" s="289"/>
      <c r="H23" s="289"/>
      <c r="I23" s="289"/>
      <c r="J23" s="289"/>
      <c r="K23" s="287"/>
    </row>
    <row r="24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="1" customFormat="1" ht="15" customHeight="1">
      <c r="B25" s="290"/>
      <c r="C25" s="289" t="s">
        <v>2674</v>
      </c>
      <c r="D25" s="289"/>
      <c r="E25" s="289"/>
      <c r="F25" s="289"/>
      <c r="G25" s="289"/>
      <c r="H25" s="289"/>
      <c r="I25" s="289"/>
      <c r="J25" s="289"/>
      <c r="K25" s="287"/>
    </row>
    <row r="26" s="1" customFormat="1" ht="15" customHeight="1">
      <c r="B26" s="290"/>
      <c r="C26" s="289" t="s">
        <v>2675</v>
      </c>
      <c r="D26" s="289"/>
      <c r="E26" s="289"/>
      <c r="F26" s="289"/>
      <c r="G26" s="289"/>
      <c r="H26" s="289"/>
      <c r="I26" s="289"/>
      <c r="J26" s="289"/>
      <c r="K26" s="287"/>
    </row>
    <row r="27" s="1" customFormat="1" ht="15" customHeight="1">
      <c r="B27" s="290"/>
      <c r="C27" s="289"/>
      <c r="D27" s="289" t="s">
        <v>2676</v>
      </c>
      <c r="E27" s="289"/>
      <c r="F27" s="289"/>
      <c r="G27" s="289"/>
      <c r="H27" s="289"/>
      <c r="I27" s="289"/>
      <c r="J27" s="289"/>
      <c r="K27" s="287"/>
    </row>
    <row r="28" s="1" customFormat="1" ht="15" customHeight="1">
      <c r="B28" s="290"/>
      <c r="C28" s="291"/>
      <c r="D28" s="289" t="s">
        <v>2677</v>
      </c>
      <c r="E28" s="289"/>
      <c r="F28" s="289"/>
      <c r="G28" s="289"/>
      <c r="H28" s="289"/>
      <c r="I28" s="289"/>
      <c r="J28" s="289"/>
      <c r="K28" s="287"/>
    </row>
    <row r="29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="1" customFormat="1" ht="15" customHeight="1">
      <c r="B30" s="290"/>
      <c r="C30" s="291"/>
      <c r="D30" s="289" t="s">
        <v>2678</v>
      </c>
      <c r="E30" s="289"/>
      <c r="F30" s="289"/>
      <c r="G30" s="289"/>
      <c r="H30" s="289"/>
      <c r="I30" s="289"/>
      <c r="J30" s="289"/>
      <c r="K30" s="287"/>
    </row>
    <row r="31" s="1" customFormat="1" ht="15" customHeight="1">
      <c r="B31" s="290"/>
      <c r="C31" s="291"/>
      <c r="D31" s="289" t="s">
        <v>2679</v>
      </c>
      <c r="E31" s="289"/>
      <c r="F31" s="289"/>
      <c r="G31" s="289"/>
      <c r="H31" s="289"/>
      <c r="I31" s="289"/>
      <c r="J31" s="289"/>
      <c r="K31" s="287"/>
    </row>
    <row r="32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="1" customFormat="1" ht="15" customHeight="1">
      <c r="B33" s="290"/>
      <c r="C33" s="291"/>
      <c r="D33" s="289" t="s">
        <v>2680</v>
      </c>
      <c r="E33" s="289"/>
      <c r="F33" s="289"/>
      <c r="G33" s="289"/>
      <c r="H33" s="289"/>
      <c r="I33" s="289"/>
      <c r="J33" s="289"/>
      <c r="K33" s="287"/>
    </row>
    <row r="34" s="1" customFormat="1" ht="15" customHeight="1">
      <c r="B34" s="290"/>
      <c r="C34" s="291"/>
      <c r="D34" s="289" t="s">
        <v>2681</v>
      </c>
      <c r="E34" s="289"/>
      <c r="F34" s="289"/>
      <c r="G34" s="289"/>
      <c r="H34" s="289"/>
      <c r="I34" s="289"/>
      <c r="J34" s="289"/>
      <c r="K34" s="287"/>
    </row>
    <row r="35" s="1" customFormat="1" ht="15" customHeight="1">
      <c r="B35" s="290"/>
      <c r="C35" s="291"/>
      <c r="D35" s="289" t="s">
        <v>2682</v>
      </c>
      <c r="E35" s="289"/>
      <c r="F35" s="289"/>
      <c r="G35" s="289"/>
      <c r="H35" s="289"/>
      <c r="I35" s="289"/>
      <c r="J35" s="289"/>
      <c r="K35" s="287"/>
    </row>
    <row r="36" s="1" customFormat="1" ht="15" customHeight="1">
      <c r="B36" s="290"/>
      <c r="C36" s="291"/>
      <c r="D36" s="289"/>
      <c r="E36" s="292" t="s">
        <v>103</v>
      </c>
      <c r="F36" s="289"/>
      <c r="G36" s="289" t="s">
        <v>2683</v>
      </c>
      <c r="H36" s="289"/>
      <c r="I36" s="289"/>
      <c r="J36" s="289"/>
      <c r="K36" s="287"/>
    </row>
    <row r="37" s="1" customFormat="1" ht="30.75" customHeight="1">
      <c r="B37" s="290"/>
      <c r="C37" s="291"/>
      <c r="D37" s="289"/>
      <c r="E37" s="292" t="s">
        <v>2684</v>
      </c>
      <c r="F37" s="289"/>
      <c r="G37" s="289" t="s">
        <v>2685</v>
      </c>
      <c r="H37" s="289"/>
      <c r="I37" s="289"/>
      <c r="J37" s="289"/>
      <c r="K37" s="287"/>
    </row>
    <row r="38" s="1" customFormat="1" ht="15" customHeight="1">
      <c r="B38" s="290"/>
      <c r="C38" s="291"/>
      <c r="D38" s="289"/>
      <c r="E38" s="292" t="s">
        <v>54</v>
      </c>
      <c r="F38" s="289"/>
      <c r="G38" s="289" t="s">
        <v>2686</v>
      </c>
      <c r="H38" s="289"/>
      <c r="I38" s="289"/>
      <c r="J38" s="289"/>
      <c r="K38" s="287"/>
    </row>
    <row r="39" s="1" customFormat="1" ht="15" customHeight="1">
      <c r="B39" s="290"/>
      <c r="C39" s="291"/>
      <c r="D39" s="289"/>
      <c r="E39" s="292" t="s">
        <v>55</v>
      </c>
      <c r="F39" s="289"/>
      <c r="G39" s="289" t="s">
        <v>2687</v>
      </c>
      <c r="H39" s="289"/>
      <c r="I39" s="289"/>
      <c r="J39" s="289"/>
      <c r="K39" s="287"/>
    </row>
    <row r="40" s="1" customFormat="1" ht="15" customHeight="1">
      <c r="B40" s="290"/>
      <c r="C40" s="291"/>
      <c r="D40" s="289"/>
      <c r="E40" s="292" t="s">
        <v>104</v>
      </c>
      <c r="F40" s="289"/>
      <c r="G40" s="289" t="s">
        <v>2688</v>
      </c>
      <c r="H40" s="289"/>
      <c r="I40" s="289"/>
      <c r="J40" s="289"/>
      <c r="K40" s="287"/>
    </row>
    <row r="41" s="1" customFormat="1" ht="15" customHeight="1">
      <c r="B41" s="290"/>
      <c r="C41" s="291"/>
      <c r="D41" s="289"/>
      <c r="E41" s="292" t="s">
        <v>105</v>
      </c>
      <c r="F41" s="289"/>
      <c r="G41" s="289" t="s">
        <v>2689</v>
      </c>
      <c r="H41" s="289"/>
      <c r="I41" s="289"/>
      <c r="J41" s="289"/>
      <c r="K41" s="287"/>
    </row>
    <row r="42" s="1" customFormat="1" ht="15" customHeight="1">
      <c r="B42" s="290"/>
      <c r="C42" s="291"/>
      <c r="D42" s="289"/>
      <c r="E42" s="292" t="s">
        <v>2690</v>
      </c>
      <c r="F42" s="289"/>
      <c r="G42" s="289" t="s">
        <v>2691</v>
      </c>
      <c r="H42" s="289"/>
      <c r="I42" s="289"/>
      <c r="J42" s="289"/>
      <c r="K42" s="287"/>
    </row>
    <row r="43" s="1" customFormat="1" ht="15" customHeight="1">
      <c r="B43" s="290"/>
      <c r="C43" s="291"/>
      <c r="D43" s="289"/>
      <c r="E43" s="292"/>
      <c r="F43" s="289"/>
      <c r="G43" s="289" t="s">
        <v>2692</v>
      </c>
      <c r="H43" s="289"/>
      <c r="I43" s="289"/>
      <c r="J43" s="289"/>
      <c r="K43" s="287"/>
    </row>
    <row r="44" s="1" customFormat="1" ht="15" customHeight="1">
      <c r="B44" s="290"/>
      <c r="C44" s="291"/>
      <c r="D44" s="289"/>
      <c r="E44" s="292" t="s">
        <v>2693</v>
      </c>
      <c r="F44" s="289"/>
      <c r="G44" s="289" t="s">
        <v>2694</v>
      </c>
      <c r="H44" s="289"/>
      <c r="I44" s="289"/>
      <c r="J44" s="289"/>
      <c r="K44" s="287"/>
    </row>
    <row r="45" s="1" customFormat="1" ht="15" customHeight="1">
      <c r="B45" s="290"/>
      <c r="C45" s="291"/>
      <c r="D45" s="289"/>
      <c r="E45" s="292" t="s">
        <v>107</v>
      </c>
      <c r="F45" s="289"/>
      <c r="G45" s="289" t="s">
        <v>2695</v>
      </c>
      <c r="H45" s="289"/>
      <c r="I45" s="289"/>
      <c r="J45" s="289"/>
      <c r="K45" s="287"/>
    </row>
    <row r="46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="1" customFormat="1" ht="15" customHeight="1">
      <c r="B47" s="290"/>
      <c r="C47" s="291"/>
      <c r="D47" s="289" t="s">
        <v>2696</v>
      </c>
      <c r="E47" s="289"/>
      <c r="F47" s="289"/>
      <c r="G47" s="289"/>
      <c r="H47" s="289"/>
      <c r="I47" s="289"/>
      <c r="J47" s="289"/>
      <c r="K47" s="287"/>
    </row>
    <row r="48" s="1" customFormat="1" ht="15" customHeight="1">
      <c r="B48" s="290"/>
      <c r="C48" s="291"/>
      <c r="D48" s="291"/>
      <c r="E48" s="289" t="s">
        <v>2697</v>
      </c>
      <c r="F48" s="289"/>
      <c r="G48" s="289"/>
      <c r="H48" s="289"/>
      <c r="I48" s="289"/>
      <c r="J48" s="289"/>
      <c r="K48" s="287"/>
    </row>
    <row r="49" s="1" customFormat="1" ht="15" customHeight="1">
      <c r="B49" s="290"/>
      <c r="C49" s="291"/>
      <c r="D49" s="291"/>
      <c r="E49" s="289" t="s">
        <v>2698</v>
      </c>
      <c r="F49" s="289"/>
      <c r="G49" s="289"/>
      <c r="H49" s="289"/>
      <c r="I49" s="289"/>
      <c r="J49" s="289"/>
      <c r="K49" s="287"/>
    </row>
    <row r="50" s="1" customFormat="1" ht="15" customHeight="1">
      <c r="B50" s="290"/>
      <c r="C50" s="291"/>
      <c r="D50" s="291"/>
      <c r="E50" s="289" t="s">
        <v>2699</v>
      </c>
      <c r="F50" s="289"/>
      <c r="G50" s="289"/>
      <c r="H50" s="289"/>
      <c r="I50" s="289"/>
      <c r="J50" s="289"/>
      <c r="K50" s="287"/>
    </row>
    <row r="51" s="1" customFormat="1" ht="15" customHeight="1">
      <c r="B51" s="290"/>
      <c r="C51" s="291"/>
      <c r="D51" s="289" t="s">
        <v>2700</v>
      </c>
      <c r="E51" s="289"/>
      <c r="F51" s="289"/>
      <c r="G51" s="289"/>
      <c r="H51" s="289"/>
      <c r="I51" s="289"/>
      <c r="J51" s="289"/>
      <c r="K51" s="287"/>
    </row>
    <row r="52" s="1" customFormat="1" ht="25.5" customHeight="1">
      <c r="B52" s="285"/>
      <c r="C52" s="286" t="s">
        <v>2701</v>
      </c>
      <c r="D52" s="286"/>
      <c r="E52" s="286"/>
      <c r="F52" s="286"/>
      <c r="G52" s="286"/>
      <c r="H52" s="286"/>
      <c r="I52" s="286"/>
      <c r="J52" s="286"/>
      <c r="K52" s="287"/>
    </row>
    <row r="53" s="1" customFormat="1" ht="5.25" customHeight="1">
      <c r="B53" s="285"/>
      <c r="C53" s="288"/>
      <c r="D53" s="288"/>
      <c r="E53" s="288"/>
      <c r="F53" s="288"/>
      <c r="G53" s="288"/>
      <c r="H53" s="288"/>
      <c r="I53" s="288"/>
      <c r="J53" s="288"/>
      <c r="K53" s="287"/>
    </row>
    <row r="54" s="1" customFormat="1" ht="15" customHeight="1">
      <c r="B54" s="285"/>
      <c r="C54" s="289" t="s">
        <v>2702</v>
      </c>
      <c r="D54" s="289"/>
      <c r="E54" s="289"/>
      <c r="F54" s="289"/>
      <c r="G54" s="289"/>
      <c r="H54" s="289"/>
      <c r="I54" s="289"/>
      <c r="J54" s="289"/>
      <c r="K54" s="287"/>
    </row>
    <row r="55" s="1" customFormat="1" ht="15" customHeight="1">
      <c r="B55" s="285"/>
      <c r="C55" s="289" t="s">
        <v>2703</v>
      </c>
      <c r="D55" s="289"/>
      <c r="E55" s="289"/>
      <c r="F55" s="289"/>
      <c r="G55" s="289"/>
      <c r="H55" s="289"/>
      <c r="I55" s="289"/>
      <c r="J55" s="289"/>
      <c r="K55" s="287"/>
    </row>
    <row r="56" s="1" customFormat="1" ht="12.75" customHeight="1">
      <c r="B56" s="285"/>
      <c r="C56" s="289"/>
      <c r="D56" s="289"/>
      <c r="E56" s="289"/>
      <c r="F56" s="289"/>
      <c r="G56" s="289"/>
      <c r="H56" s="289"/>
      <c r="I56" s="289"/>
      <c r="J56" s="289"/>
      <c r="K56" s="287"/>
    </row>
    <row r="57" s="1" customFormat="1" ht="15" customHeight="1">
      <c r="B57" s="285"/>
      <c r="C57" s="289" t="s">
        <v>2704</v>
      </c>
      <c r="D57" s="289"/>
      <c r="E57" s="289"/>
      <c r="F57" s="289"/>
      <c r="G57" s="289"/>
      <c r="H57" s="289"/>
      <c r="I57" s="289"/>
      <c r="J57" s="289"/>
      <c r="K57" s="287"/>
    </row>
    <row r="58" s="1" customFormat="1" ht="15" customHeight="1">
      <c r="B58" s="285"/>
      <c r="C58" s="291"/>
      <c r="D58" s="289" t="s">
        <v>2705</v>
      </c>
      <c r="E58" s="289"/>
      <c r="F58" s="289"/>
      <c r="G58" s="289"/>
      <c r="H58" s="289"/>
      <c r="I58" s="289"/>
      <c r="J58" s="289"/>
      <c r="K58" s="287"/>
    </row>
    <row r="59" s="1" customFormat="1" ht="15" customHeight="1">
      <c r="B59" s="285"/>
      <c r="C59" s="291"/>
      <c r="D59" s="289" t="s">
        <v>2706</v>
      </c>
      <c r="E59" s="289"/>
      <c r="F59" s="289"/>
      <c r="G59" s="289"/>
      <c r="H59" s="289"/>
      <c r="I59" s="289"/>
      <c r="J59" s="289"/>
      <c r="K59" s="287"/>
    </row>
    <row r="60" s="1" customFormat="1" ht="15" customHeight="1">
      <c r="B60" s="285"/>
      <c r="C60" s="291"/>
      <c r="D60" s="289" t="s">
        <v>2707</v>
      </c>
      <c r="E60" s="289"/>
      <c r="F60" s="289"/>
      <c r="G60" s="289"/>
      <c r="H60" s="289"/>
      <c r="I60" s="289"/>
      <c r="J60" s="289"/>
      <c r="K60" s="287"/>
    </row>
    <row r="61" s="1" customFormat="1" ht="15" customHeight="1">
      <c r="B61" s="285"/>
      <c r="C61" s="291"/>
      <c r="D61" s="289" t="s">
        <v>2708</v>
      </c>
      <c r="E61" s="289"/>
      <c r="F61" s="289"/>
      <c r="G61" s="289"/>
      <c r="H61" s="289"/>
      <c r="I61" s="289"/>
      <c r="J61" s="289"/>
      <c r="K61" s="287"/>
    </row>
    <row r="62" s="1" customFormat="1" ht="15" customHeight="1">
      <c r="B62" s="285"/>
      <c r="C62" s="291"/>
      <c r="D62" s="294" t="s">
        <v>2709</v>
      </c>
      <c r="E62" s="294"/>
      <c r="F62" s="294"/>
      <c r="G62" s="294"/>
      <c r="H62" s="294"/>
      <c r="I62" s="294"/>
      <c r="J62" s="294"/>
      <c r="K62" s="287"/>
    </row>
    <row r="63" s="1" customFormat="1" ht="15" customHeight="1">
      <c r="B63" s="285"/>
      <c r="C63" s="291"/>
      <c r="D63" s="289" t="s">
        <v>2710</v>
      </c>
      <c r="E63" s="289"/>
      <c r="F63" s="289"/>
      <c r="G63" s="289"/>
      <c r="H63" s="289"/>
      <c r="I63" s="289"/>
      <c r="J63" s="289"/>
      <c r="K63" s="287"/>
    </row>
    <row r="64" s="1" customFormat="1" ht="12.75" customHeight="1">
      <c r="B64" s="285"/>
      <c r="C64" s="291"/>
      <c r="D64" s="291"/>
      <c r="E64" s="295"/>
      <c r="F64" s="291"/>
      <c r="G64" s="291"/>
      <c r="H64" s="291"/>
      <c r="I64" s="291"/>
      <c r="J64" s="291"/>
      <c r="K64" s="287"/>
    </row>
    <row r="65" s="1" customFormat="1" ht="15" customHeight="1">
      <c r="B65" s="285"/>
      <c r="C65" s="291"/>
      <c r="D65" s="289" t="s">
        <v>2711</v>
      </c>
      <c r="E65" s="289"/>
      <c r="F65" s="289"/>
      <c r="G65" s="289"/>
      <c r="H65" s="289"/>
      <c r="I65" s="289"/>
      <c r="J65" s="289"/>
      <c r="K65" s="287"/>
    </row>
    <row r="66" s="1" customFormat="1" ht="15" customHeight="1">
      <c r="B66" s="285"/>
      <c r="C66" s="291"/>
      <c r="D66" s="294" t="s">
        <v>2712</v>
      </c>
      <c r="E66" s="294"/>
      <c r="F66" s="294"/>
      <c r="G66" s="294"/>
      <c r="H66" s="294"/>
      <c r="I66" s="294"/>
      <c r="J66" s="294"/>
      <c r="K66" s="287"/>
    </row>
    <row r="67" s="1" customFormat="1" ht="15" customHeight="1">
      <c r="B67" s="285"/>
      <c r="C67" s="291"/>
      <c r="D67" s="289" t="s">
        <v>2713</v>
      </c>
      <c r="E67" s="289"/>
      <c r="F67" s="289"/>
      <c r="G67" s="289"/>
      <c r="H67" s="289"/>
      <c r="I67" s="289"/>
      <c r="J67" s="289"/>
      <c r="K67" s="287"/>
    </row>
    <row r="68" s="1" customFormat="1" ht="15" customHeight="1">
      <c r="B68" s="285"/>
      <c r="C68" s="291"/>
      <c r="D68" s="289" t="s">
        <v>2714</v>
      </c>
      <c r="E68" s="289"/>
      <c r="F68" s="289"/>
      <c r="G68" s="289"/>
      <c r="H68" s="289"/>
      <c r="I68" s="289"/>
      <c r="J68" s="289"/>
      <c r="K68" s="287"/>
    </row>
    <row r="69" s="1" customFormat="1" ht="15" customHeight="1">
      <c r="B69" s="285"/>
      <c r="C69" s="291"/>
      <c r="D69" s="289" t="s">
        <v>2715</v>
      </c>
      <c r="E69" s="289"/>
      <c r="F69" s="289"/>
      <c r="G69" s="289"/>
      <c r="H69" s="289"/>
      <c r="I69" s="289"/>
      <c r="J69" s="289"/>
      <c r="K69" s="287"/>
    </row>
    <row r="70" s="1" customFormat="1" ht="15" customHeight="1">
      <c r="B70" s="285"/>
      <c r="C70" s="291"/>
      <c r="D70" s="289" t="s">
        <v>2716</v>
      </c>
      <c r="E70" s="289"/>
      <c r="F70" s="289"/>
      <c r="G70" s="289"/>
      <c r="H70" s="289"/>
      <c r="I70" s="289"/>
      <c r="J70" s="289"/>
      <c r="K70" s="287"/>
    </row>
    <row r="71" s="1" customFormat="1" ht="12.75" customHeight="1">
      <c r="B71" s="296"/>
      <c r="C71" s="297"/>
      <c r="D71" s="297"/>
      <c r="E71" s="297"/>
      <c r="F71" s="297"/>
      <c r="G71" s="297"/>
      <c r="H71" s="297"/>
      <c r="I71" s="297"/>
      <c r="J71" s="297"/>
      <c r="K71" s="298"/>
    </row>
    <row r="72" s="1" customFormat="1" ht="18.75" customHeight="1">
      <c r="B72" s="299"/>
      <c r="C72" s="299"/>
      <c r="D72" s="299"/>
      <c r="E72" s="299"/>
      <c r="F72" s="299"/>
      <c r="G72" s="299"/>
      <c r="H72" s="299"/>
      <c r="I72" s="299"/>
      <c r="J72" s="299"/>
      <c r="K72" s="300"/>
    </row>
    <row r="73" s="1" customFormat="1" ht="18.75" customHeight="1">
      <c r="B73" s="300"/>
      <c r="C73" s="300"/>
      <c r="D73" s="300"/>
      <c r="E73" s="300"/>
      <c r="F73" s="300"/>
      <c r="G73" s="300"/>
      <c r="H73" s="300"/>
      <c r="I73" s="300"/>
      <c r="J73" s="300"/>
      <c r="K73" s="300"/>
    </row>
    <row r="74" s="1" customFormat="1" ht="7.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3"/>
    </row>
    <row r="75" s="1" customFormat="1" ht="45" customHeight="1">
      <c r="B75" s="304"/>
      <c r="C75" s="305" t="s">
        <v>2717</v>
      </c>
      <c r="D75" s="305"/>
      <c r="E75" s="305"/>
      <c r="F75" s="305"/>
      <c r="G75" s="305"/>
      <c r="H75" s="305"/>
      <c r="I75" s="305"/>
      <c r="J75" s="305"/>
      <c r="K75" s="306"/>
    </row>
    <row r="76" s="1" customFormat="1" ht="17.25" customHeight="1">
      <c r="B76" s="304"/>
      <c r="C76" s="307" t="s">
        <v>2718</v>
      </c>
      <c r="D76" s="307"/>
      <c r="E76" s="307"/>
      <c r="F76" s="307" t="s">
        <v>2719</v>
      </c>
      <c r="G76" s="308"/>
      <c r="H76" s="307" t="s">
        <v>55</v>
      </c>
      <c r="I76" s="307" t="s">
        <v>58</v>
      </c>
      <c r="J76" s="307" t="s">
        <v>2720</v>
      </c>
      <c r="K76" s="306"/>
    </row>
    <row r="77" s="1" customFormat="1" ht="17.25" customHeight="1">
      <c r="B77" s="304"/>
      <c r="C77" s="309" t="s">
        <v>2721</v>
      </c>
      <c r="D77" s="309"/>
      <c r="E77" s="309"/>
      <c r="F77" s="310" t="s">
        <v>2722</v>
      </c>
      <c r="G77" s="311"/>
      <c r="H77" s="309"/>
      <c r="I77" s="309"/>
      <c r="J77" s="309" t="s">
        <v>2723</v>
      </c>
      <c r="K77" s="306"/>
    </row>
    <row r="78" s="1" customFormat="1" ht="5.25" customHeight="1">
      <c r="B78" s="304"/>
      <c r="C78" s="312"/>
      <c r="D78" s="312"/>
      <c r="E78" s="312"/>
      <c r="F78" s="312"/>
      <c r="G78" s="313"/>
      <c r="H78" s="312"/>
      <c r="I78" s="312"/>
      <c r="J78" s="312"/>
      <c r="K78" s="306"/>
    </row>
    <row r="79" s="1" customFormat="1" ht="15" customHeight="1">
      <c r="B79" s="304"/>
      <c r="C79" s="292" t="s">
        <v>54</v>
      </c>
      <c r="D79" s="314"/>
      <c r="E79" s="314"/>
      <c r="F79" s="315" t="s">
        <v>2724</v>
      </c>
      <c r="G79" s="316"/>
      <c r="H79" s="292" t="s">
        <v>2725</v>
      </c>
      <c r="I79" s="292" t="s">
        <v>2726</v>
      </c>
      <c r="J79" s="292">
        <v>20</v>
      </c>
      <c r="K79" s="306"/>
    </row>
    <row r="80" s="1" customFormat="1" ht="15" customHeight="1">
      <c r="B80" s="304"/>
      <c r="C80" s="292" t="s">
        <v>2727</v>
      </c>
      <c r="D80" s="292"/>
      <c r="E80" s="292"/>
      <c r="F80" s="315" t="s">
        <v>2724</v>
      </c>
      <c r="G80" s="316"/>
      <c r="H80" s="292" t="s">
        <v>2728</v>
      </c>
      <c r="I80" s="292" t="s">
        <v>2726</v>
      </c>
      <c r="J80" s="292">
        <v>120</v>
      </c>
      <c r="K80" s="306"/>
    </row>
    <row r="81" s="1" customFormat="1" ht="15" customHeight="1">
      <c r="B81" s="317"/>
      <c r="C81" s="292" t="s">
        <v>2729</v>
      </c>
      <c r="D81" s="292"/>
      <c r="E81" s="292"/>
      <c r="F81" s="315" t="s">
        <v>2730</v>
      </c>
      <c r="G81" s="316"/>
      <c r="H81" s="292" t="s">
        <v>2731</v>
      </c>
      <c r="I81" s="292" t="s">
        <v>2726</v>
      </c>
      <c r="J81" s="292">
        <v>50</v>
      </c>
      <c r="K81" s="306"/>
    </row>
    <row r="82" s="1" customFormat="1" ht="15" customHeight="1">
      <c r="B82" s="317"/>
      <c r="C82" s="292" t="s">
        <v>2732</v>
      </c>
      <c r="D82" s="292"/>
      <c r="E82" s="292"/>
      <c r="F82" s="315" t="s">
        <v>2724</v>
      </c>
      <c r="G82" s="316"/>
      <c r="H82" s="292" t="s">
        <v>2733</v>
      </c>
      <c r="I82" s="292" t="s">
        <v>2734</v>
      </c>
      <c r="J82" s="292"/>
      <c r="K82" s="306"/>
    </row>
    <row r="83" s="1" customFormat="1" ht="15" customHeight="1">
      <c r="B83" s="317"/>
      <c r="C83" s="318" t="s">
        <v>2735</v>
      </c>
      <c r="D83" s="318"/>
      <c r="E83" s="318"/>
      <c r="F83" s="319" t="s">
        <v>2730</v>
      </c>
      <c r="G83" s="318"/>
      <c r="H83" s="318" t="s">
        <v>2736</v>
      </c>
      <c r="I83" s="318" t="s">
        <v>2726</v>
      </c>
      <c r="J83" s="318">
        <v>15</v>
      </c>
      <c r="K83" s="306"/>
    </row>
    <row r="84" s="1" customFormat="1" ht="15" customHeight="1">
      <c r="B84" s="317"/>
      <c r="C84" s="318" t="s">
        <v>2737</v>
      </c>
      <c r="D84" s="318"/>
      <c r="E84" s="318"/>
      <c r="F84" s="319" t="s">
        <v>2730</v>
      </c>
      <c r="G84" s="318"/>
      <c r="H84" s="318" t="s">
        <v>2738</v>
      </c>
      <c r="I84" s="318" t="s">
        <v>2726</v>
      </c>
      <c r="J84" s="318">
        <v>15</v>
      </c>
      <c r="K84" s="306"/>
    </row>
    <row r="85" s="1" customFormat="1" ht="15" customHeight="1">
      <c r="B85" s="317"/>
      <c r="C85" s="318" t="s">
        <v>2739</v>
      </c>
      <c r="D85" s="318"/>
      <c r="E85" s="318"/>
      <c r="F85" s="319" t="s">
        <v>2730</v>
      </c>
      <c r="G85" s="318"/>
      <c r="H85" s="318" t="s">
        <v>2740</v>
      </c>
      <c r="I85" s="318" t="s">
        <v>2726</v>
      </c>
      <c r="J85" s="318">
        <v>20</v>
      </c>
      <c r="K85" s="306"/>
    </row>
    <row r="86" s="1" customFormat="1" ht="15" customHeight="1">
      <c r="B86" s="317"/>
      <c r="C86" s="318" t="s">
        <v>2741</v>
      </c>
      <c r="D86" s="318"/>
      <c r="E86" s="318"/>
      <c r="F86" s="319" t="s">
        <v>2730</v>
      </c>
      <c r="G86" s="318"/>
      <c r="H86" s="318" t="s">
        <v>2742</v>
      </c>
      <c r="I86" s="318" t="s">
        <v>2726</v>
      </c>
      <c r="J86" s="318">
        <v>20</v>
      </c>
      <c r="K86" s="306"/>
    </row>
    <row r="87" s="1" customFormat="1" ht="15" customHeight="1">
      <c r="B87" s="317"/>
      <c r="C87" s="292" t="s">
        <v>2743</v>
      </c>
      <c r="D87" s="292"/>
      <c r="E87" s="292"/>
      <c r="F87" s="315" t="s">
        <v>2730</v>
      </c>
      <c r="G87" s="316"/>
      <c r="H87" s="292" t="s">
        <v>2744</v>
      </c>
      <c r="I87" s="292" t="s">
        <v>2726</v>
      </c>
      <c r="J87" s="292">
        <v>50</v>
      </c>
      <c r="K87" s="306"/>
    </row>
    <row r="88" s="1" customFormat="1" ht="15" customHeight="1">
      <c r="B88" s="317"/>
      <c r="C88" s="292" t="s">
        <v>2745</v>
      </c>
      <c r="D88" s="292"/>
      <c r="E88" s="292"/>
      <c r="F88" s="315" t="s">
        <v>2730</v>
      </c>
      <c r="G88" s="316"/>
      <c r="H88" s="292" t="s">
        <v>2746</v>
      </c>
      <c r="I88" s="292" t="s">
        <v>2726</v>
      </c>
      <c r="J88" s="292">
        <v>20</v>
      </c>
      <c r="K88" s="306"/>
    </row>
    <row r="89" s="1" customFormat="1" ht="15" customHeight="1">
      <c r="B89" s="317"/>
      <c r="C89" s="292" t="s">
        <v>2747</v>
      </c>
      <c r="D89" s="292"/>
      <c r="E89" s="292"/>
      <c r="F89" s="315" t="s">
        <v>2730</v>
      </c>
      <c r="G89" s="316"/>
      <c r="H89" s="292" t="s">
        <v>2748</v>
      </c>
      <c r="I89" s="292" t="s">
        <v>2726</v>
      </c>
      <c r="J89" s="292">
        <v>20</v>
      </c>
      <c r="K89" s="306"/>
    </row>
    <row r="90" s="1" customFormat="1" ht="15" customHeight="1">
      <c r="B90" s="317"/>
      <c r="C90" s="292" t="s">
        <v>2749</v>
      </c>
      <c r="D90" s="292"/>
      <c r="E90" s="292"/>
      <c r="F90" s="315" t="s">
        <v>2730</v>
      </c>
      <c r="G90" s="316"/>
      <c r="H90" s="292" t="s">
        <v>2750</v>
      </c>
      <c r="I90" s="292" t="s">
        <v>2726</v>
      </c>
      <c r="J90" s="292">
        <v>50</v>
      </c>
      <c r="K90" s="306"/>
    </row>
    <row r="91" s="1" customFormat="1" ht="15" customHeight="1">
      <c r="B91" s="317"/>
      <c r="C91" s="292" t="s">
        <v>2751</v>
      </c>
      <c r="D91" s="292"/>
      <c r="E91" s="292"/>
      <c r="F91" s="315" t="s">
        <v>2730</v>
      </c>
      <c r="G91" s="316"/>
      <c r="H91" s="292" t="s">
        <v>2751</v>
      </c>
      <c r="I91" s="292" t="s">
        <v>2726</v>
      </c>
      <c r="J91" s="292">
        <v>50</v>
      </c>
      <c r="K91" s="306"/>
    </row>
    <row r="92" s="1" customFormat="1" ht="15" customHeight="1">
      <c r="B92" s="317"/>
      <c r="C92" s="292" t="s">
        <v>2752</v>
      </c>
      <c r="D92" s="292"/>
      <c r="E92" s="292"/>
      <c r="F92" s="315" t="s">
        <v>2730</v>
      </c>
      <c r="G92" s="316"/>
      <c r="H92" s="292" t="s">
        <v>2753</v>
      </c>
      <c r="I92" s="292" t="s">
        <v>2726</v>
      </c>
      <c r="J92" s="292">
        <v>255</v>
      </c>
      <c r="K92" s="306"/>
    </row>
    <row r="93" s="1" customFormat="1" ht="15" customHeight="1">
      <c r="B93" s="317"/>
      <c r="C93" s="292" t="s">
        <v>2754</v>
      </c>
      <c r="D93" s="292"/>
      <c r="E93" s="292"/>
      <c r="F93" s="315" t="s">
        <v>2724</v>
      </c>
      <c r="G93" s="316"/>
      <c r="H93" s="292" t="s">
        <v>2755</v>
      </c>
      <c r="I93" s="292" t="s">
        <v>2756</v>
      </c>
      <c r="J93" s="292"/>
      <c r="K93" s="306"/>
    </row>
    <row r="94" s="1" customFormat="1" ht="15" customHeight="1">
      <c r="B94" s="317"/>
      <c r="C94" s="292" t="s">
        <v>2757</v>
      </c>
      <c r="D94" s="292"/>
      <c r="E94" s="292"/>
      <c r="F94" s="315" t="s">
        <v>2724</v>
      </c>
      <c r="G94" s="316"/>
      <c r="H94" s="292" t="s">
        <v>2758</v>
      </c>
      <c r="I94" s="292" t="s">
        <v>2759</v>
      </c>
      <c r="J94" s="292"/>
      <c r="K94" s="306"/>
    </row>
    <row r="95" s="1" customFormat="1" ht="15" customHeight="1">
      <c r="B95" s="317"/>
      <c r="C95" s="292" t="s">
        <v>2760</v>
      </c>
      <c r="D95" s="292"/>
      <c r="E95" s="292"/>
      <c r="F95" s="315" t="s">
        <v>2724</v>
      </c>
      <c r="G95" s="316"/>
      <c r="H95" s="292" t="s">
        <v>2760</v>
      </c>
      <c r="I95" s="292" t="s">
        <v>2759</v>
      </c>
      <c r="J95" s="292"/>
      <c r="K95" s="306"/>
    </row>
    <row r="96" s="1" customFormat="1" ht="15" customHeight="1">
      <c r="B96" s="317"/>
      <c r="C96" s="292" t="s">
        <v>39</v>
      </c>
      <c r="D96" s="292"/>
      <c r="E96" s="292"/>
      <c r="F96" s="315" t="s">
        <v>2724</v>
      </c>
      <c r="G96" s="316"/>
      <c r="H96" s="292" t="s">
        <v>2761</v>
      </c>
      <c r="I96" s="292" t="s">
        <v>2759</v>
      </c>
      <c r="J96" s="292"/>
      <c r="K96" s="306"/>
    </row>
    <row r="97" s="1" customFormat="1" ht="15" customHeight="1">
      <c r="B97" s="317"/>
      <c r="C97" s="292" t="s">
        <v>49</v>
      </c>
      <c r="D97" s="292"/>
      <c r="E97" s="292"/>
      <c r="F97" s="315" t="s">
        <v>2724</v>
      </c>
      <c r="G97" s="316"/>
      <c r="H97" s="292" t="s">
        <v>2762</v>
      </c>
      <c r="I97" s="292" t="s">
        <v>2759</v>
      </c>
      <c r="J97" s="292"/>
      <c r="K97" s="306"/>
    </row>
    <row r="98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="1" customFormat="1" ht="18.75" customHeight="1"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</row>
    <row r="101" s="1" customFormat="1" ht="7.5" customHeight="1">
      <c r="B101" s="301"/>
      <c r="C101" s="302"/>
      <c r="D101" s="302"/>
      <c r="E101" s="302"/>
      <c r="F101" s="302"/>
      <c r="G101" s="302"/>
      <c r="H101" s="302"/>
      <c r="I101" s="302"/>
      <c r="J101" s="302"/>
      <c r="K101" s="303"/>
    </row>
    <row r="102" s="1" customFormat="1" ht="45" customHeight="1">
      <c r="B102" s="304"/>
      <c r="C102" s="305" t="s">
        <v>2763</v>
      </c>
      <c r="D102" s="305"/>
      <c r="E102" s="305"/>
      <c r="F102" s="305"/>
      <c r="G102" s="305"/>
      <c r="H102" s="305"/>
      <c r="I102" s="305"/>
      <c r="J102" s="305"/>
      <c r="K102" s="306"/>
    </row>
    <row r="103" s="1" customFormat="1" ht="17.25" customHeight="1">
      <c r="B103" s="304"/>
      <c r="C103" s="307" t="s">
        <v>2718</v>
      </c>
      <c r="D103" s="307"/>
      <c r="E103" s="307"/>
      <c r="F103" s="307" t="s">
        <v>2719</v>
      </c>
      <c r="G103" s="308"/>
      <c r="H103" s="307" t="s">
        <v>55</v>
      </c>
      <c r="I103" s="307" t="s">
        <v>58</v>
      </c>
      <c r="J103" s="307" t="s">
        <v>2720</v>
      </c>
      <c r="K103" s="306"/>
    </row>
    <row r="104" s="1" customFormat="1" ht="17.25" customHeight="1">
      <c r="B104" s="304"/>
      <c r="C104" s="309" t="s">
        <v>2721</v>
      </c>
      <c r="D104" s="309"/>
      <c r="E104" s="309"/>
      <c r="F104" s="310" t="s">
        <v>2722</v>
      </c>
      <c r="G104" s="311"/>
      <c r="H104" s="309"/>
      <c r="I104" s="309"/>
      <c r="J104" s="309" t="s">
        <v>2723</v>
      </c>
      <c r="K104" s="306"/>
    </row>
    <row r="105" s="1" customFormat="1" ht="5.25" customHeight="1">
      <c r="B105" s="304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="1" customFormat="1" ht="15" customHeight="1">
      <c r="B106" s="304"/>
      <c r="C106" s="292" t="s">
        <v>54</v>
      </c>
      <c r="D106" s="314"/>
      <c r="E106" s="314"/>
      <c r="F106" s="315" t="s">
        <v>2724</v>
      </c>
      <c r="G106" s="292"/>
      <c r="H106" s="292" t="s">
        <v>2764</v>
      </c>
      <c r="I106" s="292" t="s">
        <v>2726</v>
      </c>
      <c r="J106" s="292">
        <v>20</v>
      </c>
      <c r="K106" s="306"/>
    </row>
    <row r="107" s="1" customFormat="1" ht="15" customHeight="1">
      <c r="B107" s="304"/>
      <c r="C107" s="292" t="s">
        <v>2727</v>
      </c>
      <c r="D107" s="292"/>
      <c r="E107" s="292"/>
      <c r="F107" s="315" t="s">
        <v>2724</v>
      </c>
      <c r="G107" s="292"/>
      <c r="H107" s="292" t="s">
        <v>2764</v>
      </c>
      <c r="I107" s="292" t="s">
        <v>2726</v>
      </c>
      <c r="J107" s="292">
        <v>120</v>
      </c>
      <c r="K107" s="306"/>
    </row>
    <row r="108" s="1" customFormat="1" ht="15" customHeight="1">
      <c r="B108" s="317"/>
      <c r="C108" s="292" t="s">
        <v>2729</v>
      </c>
      <c r="D108" s="292"/>
      <c r="E108" s="292"/>
      <c r="F108" s="315" t="s">
        <v>2730</v>
      </c>
      <c r="G108" s="292"/>
      <c r="H108" s="292" t="s">
        <v>2764</v>
      </c>
      <c r="I108" s="292" t="s">
        <v>2726</v>
      </c>
      <c r="J108" s="292">
        <v>50</v>
      </c>
      <c r="K108" s="306"/>
    </row>
    <row r="109" s="1" customFormat="1" ht="15" customHeight="1">
      <c r="B109" s="317"/>
      <c r="C109" s="292" t="s">
        <v>2732</v>
      </c>
      <c r="D109" s="292"/>
      <c r="E109" s="292"/>
      <c r="F109" s="315" t="s">
        <v>2724</v>
      </c>
      <c r="G109" s="292"/>
      <c r="H109" s="292" t="s">
        <v>2764</v>
      </c>
      <c r="I109" s="292" t="s">
        <v>2734</v>
      </c>
      <c r="J109" s="292"/>
      <c r="K109" s="306"/>
    </row>
    <row r="110" s="1" customFormat="1" ht="15" customHeight="1">
      <c r="B110" s="317"/>
      <c r="C110" s="292" t="s">
        <v>2743</v>
      </c>
      <c r="D110" s="292"/>
      <c r="E110" s="292"/>
      <c r="F110" s="315" t="s">
        <v>2730</v>
      </c>
      <c r="G110" s="292"/>
      <c r="H110" s="292" t="s">
        <v>2764</v>
      </c>
      <c r="I110" s="292" t="s">
        <v>2726</v>
      </c>
      <c r="J110" s="292">
        <v>50</v>
      </c>
      <c r="K110" s="306"/>
    </row>
    <row r="111" s="1" customFormat="1" ht="15" customHeight="1">
      <c r="B111" s="317"/>
      <c r="C111" s="292" t="s">
        <v>2751</v>
      </c>
      <c r="D111" s="292"/>
      <c r="E111" s="292"/>
      <c r="F111" s="315" t="s">
        <v>2730</v>
      </c>
      <c r="G111" s="292"/>
      <c r="H111" s="292" t="s">
        <v>2764</v>
      </c>
      <c r="I111" s="292" t="s">
        <v>2726</v>
      </c>
      <c r="J111" s="292">
        <v>50</v>
      </c>
      <c r="K111" s="306"/>
    </row>
    <row r="112" s="1" customFormat="1" ht="15" customHeight="1">
      <c r="B112" s="317"/>
      <c r="C112" s="292" t="s">
        <v>2749</v>
      </c>
      <c r="D112" s="292"/>
      <c r="E112" s="292"/>
      <c r="F112" s="315" t="s">
        <v>2730</v>
      </c>
      <c r="G112" s="292"/>
      <c r="H112" s="292" t="s">
        <v>2764</v>
      </c>
      <c r="I112" s="292" t="s">
        <v>2726</v>
      </c>
      <c r="J112" s="292">
        <v>50</v>
      </c>
      <c r="K112" s="306"/>
    </row>
    <row r="113" s="1" customFormat="1" ht="15" customHeight="1">
      <c r="B113" s="317"/>
      <c r="C113" s="292" t="s">
        <v>54</v>
      </c>
      <c r="D113" s="292"/>
      <c r="E113" s="292"/>
      <c r="F113" s="315" t="s">
        <v>2724</v>
      </c>
      <c r="G113" s="292"/>
      <c r="H113" s="292" t="s">
        <v>2765</v>
      </c>
      <c r="I113" s="292" t="s">
        <v>2726</v>
      </c>
      <c r="J113" s="292">
        <v>20</v>
      </c>
      <c r="K113" s="306"/>
    </row>
    <row r="114" s="1" customFormat="1" ht="15" customHeight="1">
      <c r="B114" s="317"/>
      <c r="C114" s="292" t="s">
        <v>2766</v>
      </c>
      <c r="D114" s="292"/>
      <c r="E114" s="292"/>
      <c r="F114" s="315" t="s">
        <v>2724</v>
      </c>
      <c r="G114" s="292"/>
      <c r="H114" s="292" t="s">
        <v>2767</v>
      </c>
      <c r="I114" s="292" t="s">
        <v>2726</v>
      </c>
      <c r="J114" s="292">
        <v>120</v>
      </c>
      <c r="K114" s="306"/>
    </row>
    <row r="115" s="1" customFormat="1" ht="15" customHeight="1">
      <c r="B115" s="317"/>
      <c r="C115" s="292" t="s">
        <v>39</v>
      </c>
      <c r="D115" s="292"/>
      <c r="E115" s="292"/>
      <c r="F115" s="315" t="s">
        <v>2724</v>
      </c>
      <c r="G115" s="292"/>
      <c r="H115" s="292" t="s">
        <v>2768</v>
      </c>
      <c r="I115" s="292" t="s">
        <v>2759</v>
      </c>
      <c r="J115" s="292"/>
      <c r="K115" s="306"/>
    </row>
    <row r="116" s="1" customFormat="1" ht="15" customHeight="1">
      <c r="B116" s="317"/>
      <c r="C116" s="292" t="s">
        <v>49</v>
      </c>
      <c r="D116" s="292"/>
      <c r="E116" s="292"/>
      <c r="F116" s="315" t="s">
        <v>2724</v>
      </c>
      <c r="G116" s="292"/>
      <c r="H116" s="292" t="s">
        <v>2769</v>
      </c>
      <c r="I116" s="292" t="s">
        <v>2759</v>
      </c>
      <c r="J116" s="292"/>
      <c r="K116" s="306"/>
    </row>
    <row r="117" s="1" customFormat="1" ht="15" customHeight="1">
      <c r="B117" s="317"/>
      <c r="C117" s="292" t="s">
        <v>58</v>
      </c>
      <c r="D117" s="292"/>
      <c r="E117" s="292"/>
      <c r="F117" s="315" t="s">
        <v>2724</v>
      </c>
      <c r="G117" s="292"/>
      <c r="H117" s="292" t="s">
        <v>2770</v>
      </c>
      <c r="I117" s="292" t="s">
        <v>2771</v>
      </c>
      <c r="J117" s="292"/>
      <c r="K117" s="306"/>
    </row>
    <row r="118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="1" customFormat="1" ht="18.75" customHeight="1"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</row>
    <row r="12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="1" customFormat="1" ht="45" customHeight="1">
      <c r="B122" s="333"/>
      <c r="C122" s="283" t="s">
        <v>2772</v>
      </c>
      <c r="D122" s="283"/>
      <c r="E122" s="283"/>
      <c r="F122" s="283"/>
      <c r="G122" s="283"/>
      <c r="H122" s="283"/>
      <c r="I122" s="283"/>
      <c r="J122" s="283"/>
      <c r="K122" s="334"/>
    </row>
    <row r="123" s="1" customFormat="1" ht="17.25" customHeight="1">
      <c r="B123" s="335"/>
      <c r="C123" s="307" t="s">
        <v>2718</v>
      </c>
      <c r="D123" s="307"/>
      <c r="E123" s="307"/>
      <c r="F123" s="307" t="s">
        <v>2719</v>
      </c>
      <c r="G123" s="308"/>
      <c r="H123" s="307" t="s">
        <v>55</v>
      </c>
      <c r="I123" s="307" t="s">
        <v>58</v>
      </c>
      <c r="J123" s="307" t="s">
        <v>2720</v>
      </c>
      <c r="K123" s="336"/>
    </row>
    <row r="124" s="1" customFormat="1" ht="17.25" customHeight="1">
      <c r="B124" s="335"/>
      <c r="C124" s="309" t="s">
        <v>2721</v>
      </c>
      <c r="D124" s="309"/>
      <c r="E124" s="309"/>
      <c r="F124" s="310" t="s">
        <v>2722</v>
      </c>
      <c r="G124" s="311"/>
      <c r="H124" s="309"/>
      <c r="I124" s="309"/>
      <c r="J124" s="309" t="s">
        <v>2723</v>
      </c>
      <c r="K124" s="336"/>
    </row>
    <row r="125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="1" customFormat="1" ht="15" customHeight="1">
      <c r="B126" s="337"/>
      <c r="C126" s="292" t="s">
        <v>2727</v>
      </c>
      <c r="D126" s="314"/>
      <c r="E126" s="314"/>
      <c r="F126" s="315" t="s">
        <v>2724</v>
      </c>
      <c r="G126" s="292"/>
      <c r="H126" s="292" t="s">
        <v>2764</v>
      </c>
      <c r="I126" s="292" t="s">
        <v>2726</v>
      </c>
      <c r="J126" s="292">
        <v>120</v>
      </c>
      <c r="K126" s="340"/>
    </row>
    <row r="127" s="1" customFormat="1" ht="15" customHeight="1">
      <c r="B127" s="337"/>
      <c r="C127" s="292" t="s">
        <v>2773</v>
      </c>
      <c r="D127" s="292"/>
      <c r="E127" s="292"/>
      <c r="F127" s="315" t="s">
        <v>2724</v>
      </c>
      <c r="G127" s="292"/>
      <c r="H127" s="292" t="s">
        <v>2774</v>
      </c>
      <c r="I127" s="292" t="s">
        <v>2726</v>
      </c>
      <c r="J127" s="292" t="s">
        <v>2775</v>
      </c>
      <c r="K127" s="340"/>
    </row>
    <row r="128" s="1" customFormat="1" ht="15" customHeight="1">
      <c r="B128" s="337"/>
      <c r="C128" s="292" t="s">
        <v>2672</v>
      </c>
      <c r="D128" s="292"/>
      <c r="E128" s="292"/>
      <c r="F128" s="315" t="s">
        <v>2724</v>
      </c>
      <c r="G128" s="292"/>
      <c r="H128" s="292" t="s">
        <v>2776</v>
      </c>
      <c r="I128" s="292" t="s">
        <v>2726</v>
      </c>
      <c r="J128" s="292" t="s">
        <v>2775</v>
      </c>
      <c r="K128" s="340"/>
    </row>
    <row r="129" s="1" customFormat="1" ht="15" customHeight="1">
      <c r="B129" s="337"/>
      <c r="C129" s="292" t="s">
        <v>2735</v>
      </c>
      <c r="D129" s="292"/>
      <c r="E129" s="292"/>
      <c r="F129" s="315" t="s">
        <v>2730</v>
      </c>
      <c r="G129" s="292"/>
      <c r="H129" s="292" t="s">
        <v>2736</v>
      </c>
      <c r="I129" s="292" t="s">
        <v>2726</v>
      </c>
      <c r="J129" s="292">
        <v>15</v>
      </c>
      <c r="K129" s="340"/>
    </row>
    <row r="130" s="1" customFormat="1" ht="15" customHeight="1">
      <c r="B130" s="337"/>
      <c r="C130" s="318" t="s">
        <v>2737</v>
      </c>
      <c r="D130" s="318"/>
      <c r="E130" s="318"/>
      <c r="F130" s="319" t="s">
        <v>2730</v>
      </c>
      <c r="G130" s="318"/>
      <c r="H130" s="318" t="s">
        <v>2738</v>
      </c>
      <c r="I130" s="318" t="s">
        <v>2726</v>
      </c>
      <c r="J130" s="318">
        <v>15</v>
      </c>
      <c r="K130" s="340"/>
    </row>
    <row r="131" s="1" customFormat="1" ht="15" customHeight="1">
      <c r="B131" s="337"/>
      <c r="C131" s="318" t="s">
        <v>2739</v>
      </c>
      <c r="D131" s="318"/>
      <c r="E131" s="318"/>
      <c r="F131" s="319" t="s">
        <v>2730</v>
      </c>
      <c r="G131" s="318"/>
      <c r="H131" s="318" t="s">
        <v>2740</v>
      </c>
      <c r="I131" s="318" t="s">
        <v>2726</v>
      </c>
      <c r="J131" s="318">
        <v>20</v>
      </c>
      <c r="K131" s="340"/>
    </row>
    <row r="132" s="1" customFormat="1" ht="15" customHeight="1">
      <c r="B132" s="337"/>
      <c r="C132" s="318" t="s">
        <v>2741</v>
      </c>
      <c r="D132" s="318"/>
      <c r="E132" s="318"/>
      <c r="F132" s="319" t="s">
        <v>2730</v>
      </c>
      <c r="G132" s="318"/>
      <c r="H132" s="318" t="s">
        <v>2742</v>
      </c>
      <c r="I132" s="318" t="s">
        <v>2726</v>
      </c>
      <c r="J132" s="318">
        <v>20</v>
      </c>
      <c r="K132" s="340"/>
    </row>
    <row r="133" s="1" customFormat="1" ht="15" customHeight="1">
      <c r="B133" s="337"/>
      <c r="C133" s="292" t="s">
        <v>2729</v>
      </c>
      <c r="D133" s="292"/>
      <c r="E133" s="292"/>
      <c r="F133" s="315" t="s">
        <v>2730</v>
      </c>
      <c r="G133" s="292"/>
      <c r="H133" s="292" t="s">
        <v>2764</v>
      </c>
      <c r="I133" s="292" t="s">
        <v>2726</v>
      </c>
      <c r="J133" s="292">
        <v>50</v>
      </c>
      <c r="K133" s="340"/>
    </row>
    <row r="134" s="1" customFormat="1" ht="15" customHeight="1">
      <c r="B134" s="337"/>
      <c r="C134" s="292" t="s">
        <v>2743</v>
      </c>
      <c r="D134" s="292"/>
      <c r="E134" s="292"/>
      <c r="F134" s="315" t="s">
        <v>2730</v>
      </c>
      <c r="G134" s="292"/>
      <c r="H134" s="292" t="s">
        <v>2764</v>
      </c>
      <c r="I134" s="292" t="s">
        <v>2726</v>
      </c>
      <c r="J134" s="292">
        <v>50</v>
      </c>
      <c r="K134" s="340"/>
    </row>
    <row r="135" s="1" customFormat="1" ht="15" customHeight="1">
      <c r="B135" s="337"/>
      <c r="C135" s="292" t="s">
        <v>2749</v>
      </c>
      <c r="D135" s="292"/>
      <c r="E135" s="292"/>
      <c r="F135" s="315" t="s">
        <v>2730</v>
      </c>
      <c r="G135" s="292"/>
      <c r="H135" s="292" t="s">
        <v>2764</v>
      </c>
      <c r="I135" s="292" t="s">
        <v>2726</v>
      </c>
      <c r="J135" s="292">
        <v>50</v>
      </c>
      <c r="K135" s="340"/>
    </row>
    <row r="136" s="1" customFormat="1" ht="15" customHeight="1">
      <c r="B136" s="337"/>
      <c r="C136" s="292" t="s">
        <v>2751</v>
      </c>
      <c r="D136" s="292"/>
      <c r="E136" s="292"/>
      <c r="F136" s="315" t="s">
        <v>2730</v>
      </c>
      <c r="G136" s="292"/>
      <c r="H136" s="292" t="s">
        <v>2764</v>
      </c>
      <c r="I136" s="292" t="s">
        <v>2726</v>
      </c>
      <c r="J136" s="292">
        <v>50</v>
      </c>
      <c r="K136" s="340"/>
    </row>
    <row r="137" s="1" customFormat="1" ht="15" customHeight="1">
      <c r="B137" s="337"/>
      <c r="C137" s="292" t="s">
        <v>2752</v>
      </c>
      <c r="D137" s="292"/>
      <c r="E137" s="292"/>
      <c r="F137" s="315" t="s">
        <v>2730</v>
      </c>
      <c r="G137" s="292"/>
      <c r="H137" s="292" t="s">
        <v>2777</v>
      </c>
      <c r="I137" s="292" t="s">
        <v>2726</v>
      </c>
      <c r="J137" s="292">
        <v>255</v>
      </c>
      <c r="K137" s="340"/>
    </row>
    <row r="138" s="1" customFormat="1" ht="15" customHeight="1">
      <c r="B138" s="337"/>
      <c r="C138" s="292" t="s">
        <v>2754</v>
      </c>
      <c r="D138" s="292"/>
      <c r="E138" s="292"/>
      <c r="F138" s="315" t="s">
        <v>2724</v>
      </c>
      <c r="G138" s="292"/>
      <c r="H138" s="292" t="s">
        <v>2778</v>
      </c>
      <c r="I138" s="292" t="s">
        <v>2756</v>
      </c>
      <c r="J138" s="292"/>
      <c r="K138" s="340"/>
    </row>
    <row r="139" s="1" customFormat="1" ht="15" customHeight="1">
      <c r="B139" s="337"/>
      <c r="C139" s="292" t="s">
        <v>2757</v>
      </c>
      <c r="D139" s="292"/>
      <c r="E139" s="292"/>
      <c r="F139" s="315" t="s">
        <v>2724</v>
      </c>
      <c r="G139" s="292"/>
      <c r="H139" s="292" t="s">
        <v>2779</v>
      </c>
      <c r="I139" s="292" t="s">
        <v>2759</v>
      </c>
      <c r="J139" s="292"/>
      <c r="K139" s="340"/>
    </row>
    <row r="140" s="1" customFormat="1" ht="15" customHeight="1">
      <c r="B140" s="337"/>
      <c r="C140" s="292" t="s">
        <v>2760</v>
      </c>
      <c r="D140" s="292"/>
      <c r="E140" s="292"/>
      <c r="F140" s="315" t="s">
        <v>2724</v>
      </c>
      <c r="G140" s="292"/>
      <c r="H140" s="292" t="s">
        <v>2760</v>
      </c>
      <c r="I140" s="292" t="s">
        <v>2759</v>
      </c>
      <c r="J140" s="292"/>
      <c r="K140" s="340"/>
    </row>
    <row r="141" s="1" customFormat="1" ht="15" customHeight="1">
      <c r="B141" s="337"/>
      <c r="C141" s="292" t="s">
        <v>39</v>
      </c>
      <c r="D141" s="292"/>
      <c r="E141" s="292"/>
      <c r="F141" s="315" t="s">
        <v>2724</v>
      </c>
      <c r="G141" s="292"/>
      <c r="H141" s="292" t="s">
        <v>2780</v>
      </c>
      <c r="I141" s="292" t="s">
        <v>2759</v>
      </c>
      <c r="J141" s="292"/>
      <c r="K141" s="340"/>
    </row>
    <row r="142" s="1" customFormat="1" ht="15" customHeight="1">
      <c r="B142" s="337"/>
      <c r="C142" s="292" t="s">
        <v>2781</v>
      </c>
      <c r="D142" s="292"/>
      <c r="E142" s="292"/>
      <c r="F142" s="315" t="s">
        <v>2724</v>
      </c>
      <c r="G142" s="292"/>
      <c r="H142" s="292" t="s">
        <v>2782</v>
      </c>
      <c r="I142" s="292" t="s">
        <v>2759</v>
      </c>
      <c r="J142" s="292"/>
      <c r="K142" s="340"/>
    </row>
    <row r="143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="1" customFormat="1" ht="18.75" customHeight="1"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</row>
    <row r="146" s="1" customFormat="1" ht="7.5" customHeight="1">
      <c r="B146" s="301"/>
      <c r="C146" s="302"/>
      <c r="D146" s="302"/>
      <c r="E146" s="302"/>
      <c r="F146" s="302"/>
      <c r="G146" s="302"/>
      <c r="H146" s="302"/>
      <c r="I146" s="302"/>
      <c r="J146" s="302"/>
      <c r="K146" s="303"/>
    </row>
    <row r="147" s="1" customFormat="1" ht="45" customHeight="1">
      <c r="B147" s="304"/>
      <c r="C147" s="305" t="s">
        <v>2783</v>
      </c>
      <c r="D147" s="305"/>
      <c r="E147" s="305"/>
      <c r="F147" s="305"/>
      <c r="G147" s="305"/>
      <c r="H147" s="305"/>
      <c r="I147" s="305"/>
      <c r="J147" s="305"/>
      <c r="K147" s="306"/>
    </row>
    <row r="148" s="1" customFormat="1" ht="17.25" customHeight="1">
      <c r="B148" s="304"/>
      <c r="C148" s="307" t="s">
        <v>2718</v>
      </c>
      <c r="D148" s="307"/>
      <c r="E148" s="307"/>
      <c r="F148" s="307" t="s">
        <v>2719</v>
      </c>
      <c r="G148" s="308"/>
      <c r="H148" s="307" t="s">
        <v>55</v>
      </c>
      <c r="I148" s="307" t="s">
        <v>58</v>
      </c>
      <c r="J148" s="307" t="s">
        <v>2720</v>
      </c>
      <c r="K148" s="306"/>
    </row>
    <row r="149" s="1" customFormat="1" ht="17.25" customHeight="1">
      <c r="B149" s="304"/>
      <c r="C149" s="309" t="s">
        <v>2721</v>
      </c>
      <c r="D149" s="309"/>
      <c r="E149" s="309"/>
      <c r="F149" s="310" t="s">
        <v>2722</v>
      </c>
      <c r="G149" s="311"/>
      <c r="H149" s="309"/>
      <c r="I149" s="309"/>
      <c r="J149" s="309" t="s">
        <v>2723</v>
      </c>
      <c r="K149" s="306"/>
    </row>
    <row r="150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="1" customFormat="1" ht="15" customHeight="1">
      <c r="B151" s="317"/>
      <c r="C151" s="344" t="s">
        <v>2727</v>
      </c>
      <c r="D151" s="292"/>
      <c r="E151" s="292"/>
      <c r="F151" s="345" t="s">
        <v>2724</v>
      </c>
      <c r="G151" s="292"/>
      <c r="H151" s="344" t="s">
        <v>2764</v>
      </c>
      <c r="I151" s="344" t="s">
        <v>2726</v>
      </c>
      <c r="J151" s="344">
        <v>120</v>
      </c>
      <c r="K151" s="340"/>
    </row>
    <row r="152" s="1" customFormat="1" ht="15" customHeight="1">
      <c r="B152" s="317"/>
      <c r="C152" s="344" t="s">
        <v>2773</v>
      </c>
      <c r="D152" s="292"/>
      <c r="E152" s="292"/>
      <c r="F152" s="345" t="s">
        <v>2724</v>
      </c>
      <c r="G152" s="292"/>
      <c r="H152" s="344" t="s">
        <v>2784</v>
      </c>
      <c r="I152" s="344" t="s">
        <v>2726</v>
      </c>
      <c r="J152" s="344" t="s">
        <v>2775</v>
      </c>
      <c r="K152" s="340"/>
    </row>
    <row r="153" s="1" customFormat="1" ht="15" customHeight="1">
      <c r="B153" s="317"/>
      <c r="C153" s="344" t="s">
        <v>2672</v>
      </c>
      <c r="D153" s="292"/>
      <c r="E153" s="292"/>
      <c r="F153" s="345" t="s">
        <v>2724</v>
      </c>
      <c r="G153" s="292"/>
      <c r="H153" s="344" t="s">
        <v>2785</v>
      </c>
      <c r="I153" s="344" t="s">
        <v>2726</v>
      </c>
      <c r="J153" s="344" t="s">
        <v>2775</v>
      </c>
      <c r="K153" s="340"/>
    </row>
    <row r="154" s="1" customFormat="1" ht="15" customHeight="1">
      <c r="B154" s="317"/>
      <c r="C154" s="344" t="s">
        <v>2729</v>
      </c>
      <c r="D154" s="292"/>
      <c r="E154" s="292"/>
      <c r="F154" s="345" t="s">
        <v>2730</v>
      </c>
      <c r="G154" s="292"/>
      <c r="H154" s="344" t="s">
        <v>2764</v>
      </c>
      <c r="I154" s="344" t="s">
        <v>2726</v>
      </c>
      <c r="J154" s="344">
        <v>50</v>
      </c>
      <c r="K154" s="340"/>
    </row>
    <row r="155" s="1" customFormat="1" ht="15" customHeight="1">
      <c r="B155" s="317"/>
      <c r="C155" s="344" t="s">
        <v>2732</v>
      </c>
      <c r="D155" s="292"/>
      <c r="E155" s="292"/>
      <c r="F155" s="345" t="s">
        <v>2724</v>
      </c>
      <c r="G155" s="292"/>
      <c r="H155" s="344" t="s">
        <v>2764</v>
      </c>
      <c r="I155" s="344" t="s">
        <v>2734</v>
      </c>
      <c r="J155" s="344"/>
      <c r="K155" s="340"/>
    </row>
    <row r="156" s="1" customFormat="1" ht="15" customHeight="1">
      <c r="B156" s="317"/>
      <c r="C156" s="344" t="s">
        <v>2743</v>
      </c>
      <c r="D156" s="292"/>
      <c r="E156" s="292"/>
      <c r="F156" s="345" t="s">
        <v>2730</v>
      </c>
      <c r="G156" s="292"/>
      <c r="H156" s="344" t="s">
        <v>2764</v>
      </c>
      <c r="I156" s="344" t="s">
        <v>2726</v>
      </c>
      <c r="J156" s="344">
        <v>50</v>
      </c>
      <c r="K156" s="340"/>
    </row>
    <row r="157" s="1" customFormat="1" ht="15" customHeight="1">
      <c r="B157" s="317"/>
      <c r="C157" s="344" t="s">
        <v>2751</v>
      </c>
      <c r="D157" s="292"/>
      <c r="E157" s="292"/>
      <c r="F157" s="345" t="s">
        <v>2730</v>
      </c>
      <c r="G157" s="292"/>
      <c r="H157" s="344" t="s">
        <v>2764</v>
      </c>
      <c r="I157" s="344" t="s">
        <v>2726</v>
      </c>
      <c r="J157" s="344">
        <v>50</v>
      </c>
      <c r="K157" s="340"/>
    </row>
    <row r="158" s="1" customFormat="1" ht="15" customHeight="1">
      <c r="B158" s="317"/>
      <c r="C158" s="344" t="s">
        <v>2749</v>
      </c>
      <c r="D158" s="292"/>
      <c r="E158" s="292"/>
      <c r="F158" s="345" t="s">
        <v>2730</v>
      </c>
      <c r="G158" s="292"/>
      <c r="H158" s="344" t="s">
        <v>2764</v>
      </c>
      <c r="I158" s="344" t="s">
        <v>2726</v>
      </c>
      <c r="J158" s="344">
        <v>50</v>
      </c>
      <c r="K158" s="340"/>
    </row>
    <row r="159" s="1" customFormat="1" ht="15" customHeight="1">
      <c r="B159" s="317"/>
      <c r="C159" s="344" t="s">
        <v>91</v>
      </c>
      <c r="D159" s="292"/>
      <c r="E159" s="292"/>
      <c r="F159" s="345" t="s">
        <v>2724</v>
      </c>
      <c r="G159" s="292"/>
      <c r="H159" s="344" t="s">
        <v>2786</v>
      </c>
      <c r="I159" s="344" t="s">
        <v>2726</v>
      </c>
      <c r="J159" s="344" t="s">
        <v>2787</v>
      </c>
      <c r="K159" s="340"/>
    </row>
    <row r="160" s="1" customFormat="1" ht="15" customHeight="1">
      <c r="B160" s="317"/>
      <c r="C160" s="344" t="s">
        <v>2788</v>
      </c>
      <c r="D160" s="292"/>
      <c r="E160" s="292"/>
      <c r="F160" s="345" t="s">
        <v>2724</v>
      </c>
      <c r="G160" s="292"/>
      <c r="H160" s="344" t="s">
        <v>2789</v>
      </c>
      <c r="I160" s="344" t="s">
        <v>2759</v>
      </c>
      <c r="J160" s="344"/>
      <c r="K160" s="340"/>
    </row>
    <row r="16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="1" customFormat="1" ht="18.7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</row>
    <row r="164" s="1" customFormat="1" ht="7.5" customHeight="1">
      <c r="B164" s="279"/>
      <c r="C164" s="280"/>
      <c r="D164" s="280"/>
      <c r="E164" s="280"/>
      <c r="F164" s="280"/>
      <c r="G164" s="280"/>
      <c r="H164" s="280"/>
      <c r="I164" s="280"/>
      <c r="J164" s="280"/>
      <c r="K164" s="281"/>
    </row>
    <row r="165" s="1" customFormat="1" ht="45" customHeight="1">
      <c r="B165" s="282"/>
      <c r="C165" s="283" t="s">
        <v>2790</v>
      </c>
      <c r="D165" s="283"/>
      <c r="E165" s="283"/>
      <c r="F165" s="283"/>
      <c r="G165" s="283"/>
      <c r="H165" s="283"/>
      <c r="I165" s="283"/>
      <c r="J165" s="283"/>
      <c r="K165" s="284"/>
    </row>
    <row r="166" s="1" customFormat="1" ht="17.25" customHeight="1">
      <c r="B166" s="282"/>
      <c r="C166" s="307" t="s">
        <v>2718</v>
      </c>
      <c r="D166" s="307"/>
      <c r="E166" s="307"/>
      <c r="F166" s="307" t="s">
        <v>2719</v>
      </c>
      <c r="G166" s="349"/>
      <c r="H166" s="350" t="s">
        <v>55</v>
      </c>
      <c r="I166" s="350" t="s">
        <v>58</v>
      </c>
      <c r="J166" s="307" t="s">
        <v>2720</v>
      </c>
      <c r="K166" s="284"/>
    </row>
    <row r="167" s="1" customFormat="1" ht="17.25" customHeight="1">
      <c r="B167" s="285"/>
      <c r="C167" s="309" t="s">
        <v>2721</v>
      </c>
      <c r="D167" s="309"/>
      <c r="E167" s="309"/>
      <c r="F167" s="310" t="s">
        <v>2722</v>
      </c>
      <c r="G167" s="351"/>
      <c r="H167" s="352"/>
      <c r="I167" s="352"/>
      <c r="J167" s="309" t="s">
        <v>2723</v>
      </c>
      <c r="K167" s="287"/>
    </row>
    <row r="168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="1" customFormat="1" ht="15" customHeight="1">
      <c r="B169" s="317"/>
      <c r="C169" s="292" t="s">
        <v>2727</v>
      </c>
      <c r="D169" s="292"/>
      <c r="E169" s="292"/>
      <c r="F169" s="315" t="s">
        <v>2724</v>
      </c>
      <c r="G169" s="292"/>
      <c r="H169" s="292" t="s">
        <v>2764</v>
      </c>
      <c r="I169" s="292" t="s">
        <v>2726</v>
      </c>
      <c r="J169" s="292">
        <v>120</v>
      </c>
      <c r="K169" s="340"/>
    </row>
    <row r="170" s="1" customFormat="1" ht="15" customHeight="1">
      <c r="B170" s="317"/>
      <c r="C170" s="292" t="s">
        <v>2773</v>
      </c>
      <c r="D170" s="292"/>
      <c r="E170" s="292"/>
      <c r="F170" s="315" t="s">
        <v>2724</v>
      </c>
      <c r="G170" s="292"/>
      <c r="H170" s="292" t="s">
        <v>2774</v>
      </c>
      <c r="I170" s="292" t="s">
        <v>2726</v>
      </c>
      <c r="J170" s="292" t="s">
        <v>2775</v>
      </c>
      <c r="K170" s="340"/>
    </row>
    <row r="171" s="1" customFormat="1" ht="15" customHeight="1">
      <c r="B171" s="317"/>
      <c r="C171" s="292" t="s">
        <v>2672</v>
      </c>
      <c r="D171" s="292"/>
      <c r="E171" s="292"/>
      <c r="F171" s="315" t="s">
        <v>2724</v>
      </c>
      <c r="G171" s="292"/>
      <c r="H171" s="292" t="s">
        <v>2791</v>
      </c>
      <c r="I171" s="292" t="s">
        <v>2726</v>
      </c>
      <c r="J171" s="292" t="s">
        <v>2775</v>
      </c>
      <c r="K171" s="340"/>
    </row>
    <row r="172" s="1" customFormat="1" ht="15" customHeight="1">
      <c r="B172" s="317"/>
      <c r="C172" s="292" t="s">
        <v>2729</v>
      </c>
      <c r="D172" s="292"/>
      <c r="E172" s="292"/>
      <c r="F172" s="315" t="s">
        <v>2730</v>
      </c>
      <c r="G172" s="292"/>
      <c r="H172" s="292" t="s">
        <v>2791</v>
      </c>
      <c r="I172" s="292" t="s">
        <v>2726</v>
      </c>
      <c r="J172" s="292">
        <v>50</v>
      </c>
      <c r="K172" s="340"/>
    </row>
    <row r="173" s="1" customFormat="1" ht="15" customHeight="1">
      <c r="B173" s="317"/>
      <c r="C173" s="292" t="s">
        <v>2732</v>
      </c>
      <c r="D173" s="292"/>
      <c r="E173" s="292"/>
      <c r="F173" s="315" t="s">
        <v>2724</v>
      </c>
      <c r="G173" s="292"/>
      <c r="H173" s="292" t="s">
        <v>2791</v>
      </c>
      <c r="I173" s="292" t="s">
        <v>2734</v>
      </c>
      <c r="J173" s="292"/>
      <c r="K173" s="340"/>
    </row>
    <row r="174" s="1" customFormat="1" ht="15" customHeight="1">
      <c r="B174" s="317"/>
      <c r="C174" s="292" t="s">
        <v>2743</v>
      </c>
      <c r="D174" s="292"/>
      <c r="E174" s="292"/>
      <c r="F174" s="315" t="s">
        <v>2730</v>
      </c>
      <c r="G174" s="292"/>
      <c r="H174" s="292" t="s">
        <v>2791</v>
      </c>
      <c r="I174" s="292" t="s">
        <v>2726</v>
      </c>
      <c r="J174" s="292">
        <v>50</v>
      </c>
      <c r="K174" s="340"/>
    </row>
    <row r="175" s="1" customFormat="1" ht="15" customHeight="1">
      <c r="B175" s="317"/>
      <c r="C175" s="292" t="s">
        <v>2751</v>
      </c>
      <c r="D175" s="292"/>
      <c r="E175" s="292"/>
      <c r="F175" s="315" t="s">
        <v>2730</v>
      </c>
      <c r="G175" s="292"/>
      <c r="H175" s="292" t="s">
        <v>2791</v>
      </c>
      <c r="I175" s="292" t="s">
        <v>2726</v>
      </c>
      <c r="J175" s="292">
        <v>50</v>
      </c>
      <c r="K175" s="340"/>
    </row>
    <row r="176" s="1" customFormat="1" ht="15" customHeight="1">
      <c r="B176" s="317"/>
      <c r="C176" s="292" t="s">
        <v>2749</v>
      </c>
      <c r="D176" s="292"/>
      <c r="E176" s="292"/>
      <c r="F176" s="315" t="s">
        <v>2730</v>
      </c>
      <c r="G176" s="292"/>
      <c r="H176" s="292" t="s">
        <v>2791</v>
      </c>
      <c r="I176" s="292" t="s">
        <v>2726</v>
      </c>
      <c r="J176" s="292">
        <v>50</v>
      </c>
      <c r="K176" s="340"/>
    </row>
    <row r="177" s="1" customFormat="1" ht="15" customHeight="1">
      <c r="B177" s="317"/>
      <c r="C177" s="292" t="s">
        <v>103</v>
      </c>
      <c r="D177" s="292"/>
      <c r="E177" s="292"/>
      <c r="F177" s="315" t="s">
        <v>2724</v>
      </c>
      <c r="G177" s="292"/>
      <c r="H177" s="292" t="s">
        <v>2792</v>
      </c>
      <c r="I177" s="292" t="s">
        <v>2793</v>
      </c>
      <c r="J177" s="292"/>
      <c r="K177" s="340"/>
    </row>
    <row r="178" s="1" customFormat="1" ht="15" customHeight="1">
      <c r="B178" s="317"/>
      <c r="C178" s="292" t="s">
        <v>58</v>
      </c>
      <c r="D178" s="292"/>
      <c r="E178" s="292"/>
      <c r="F178" s="315" t="s">
        <v>2724</v>
      </c>
      <c r="G178" s="292"/>
      <c r="H178" s="292" t="s">
        <v>2794</v>
      </c>
      <c r="I178" s="292" t="s">
        <v>2795</v>
      </c>
      <c r="J178" s="292">
        <v>1</v>
      </c>
      <c r="K178" s="340"/>
    </row>
    <row r="179" s="1" customFormat="1" ht="15" customHeight="1">
      <c r="B179" s="317"/>
      <c r="C179" s="292" t="s">
        <v>54</v>
      </c>
      <c r="D179" s="292"/>
      <c r="E179" s="292"/>
      <c r="F179" s="315" t="s">
        <v>2724</v>
      </c>
      <c r="G179" s="292"/>
      <c r="H179" s="292" t="s">
        <v>2796</v>
      </c>
      <c r="I179" s="292" t="s">
        <v>2726</v>
      </c>
      <c r="J179" s="292">
        <v>20</v>
      </c>
      <c r="K179" s="340"/>
    </row>
    <row r="180" s="1" customFormat="1" ht="15" customHeight="1">
      <c r="B180" s="317"/>
      <c r="C180" s="292" t="s">
        <v>55</v>
      </c>
      <c r="D180" s="292"/>
      <c r="E180" s="292"/>
      <c r="F180" s="315" t="s">
        <v>2724</v>
      </c>
      <c r="G180" s="292"/>
      <c r="H180" s="292" t="s">
        <v>2797</v>
      </c>
      <c r="I180" s="292" t="s">
        <v>2726</v>
      </c>
      <c r="J180" s="292">
        <v>255</v>
      </c>
      <c r="K180" s="340"/>
    </row>
    <row r="181" s="1" customFormat="1" ht="15" customHeight="1">
      <c r="B181" s="317"/>
      <c r="C181" s="292" t="s">
        <v>104</v>
      </c>
      <c r="D181" s="292"/>
      <c r="E181" s="292"/>
      <c r="F181" s="315" t="s">
        <v>2724</v>
      </c>
      <c r="G181" s="292"/>
      <c r="H181" s="292" t="s">
        <v>2688</v>
      </c>
      <c r="I181" s="292" t="s">
        <v>2726</v>
      </c>
      <c r="J181" s="292">
        <v>10</v>
      </c>
      <c r="K181" s="340"/>
    </row>
    <row r="182" s="1" customFormat="1" ht="15" customHeight="1">
      <c r="B182" s="317"/>
      <c r="C182" s="292" t="s">
        <v>105</v>
      </c>
      <c r="D182" s="292"/>
      <c r="E182" s="292"/>
      <c r="F182" s="315" t="s">
        <v>2724</v>
      </c>
      <c r="G182" s="292"/>
      <c r="H182" s="292" t="s">
        <v>2798</v>
      </c>
      <c r="I182" s="292" t="s">
        <v>2759</v>
      </c>
      <c r="J182" s="292"/>
      <c r="K182" s="340"/>
    </row>
    <row r="183" s="1" customFormat="1" ht="15" customHeight="1">
      <c r="B183" s="317"/>
      <c r="C183" s="292" t="s">
        <v>2799</v>
      </c>
      <c r="D183" s="292"/>
      <c r="E183" s="292"/>
      <c r="F183" s="315" t="s">
        <v>2724</v>
      </c>
      <c r="G183" s="292"/>
      <c r="H183" s="292" t="s">
        <v>2800</v>
      </c>
      <c r="I183" s="292" t="s">
        <v>2759</v>
      </c>
      <c r="J183" s="292"/>
      <c r="K183" s="340"/>
    </row>
    <row r="184" s="1" customFormat="1" ht="15" customHeight="1">
      <c r="B184" s="317"/>
      <c r="C184" s="292" t="s">
        <v>2788</v>
      </c>
      <c r="D184" s="292"/>
      <c r="E184" s="292"/>
      <c r="F184" s="315" t="s">
        <v>2724</v>
      </c>
      <c r="G184" s="292"/>
      <c r="H184" s="292" t="s">
        <v>2801</v>
      </c>
      <c r="I184" s="292" t="s">
        <v>2759</v>
      </c>
      <c r="J184" s="292"/>
      <c r="K184" s="340"/>
    </row>
    <row r="185" s="1" customFormat="1" ht="15" customHeight="1">
      <c r="B185" s="317"/>
      <c r="C185" s="292" t="s">
        <v>107</v>
      </c>
      <c r="D185" s="292"/>
      <c r="E185" s="292"/>
      <c r="F185" s="315" t="s">
        <v>2730</v>
      </c>
      <c r="G185" s="292"/>
      <c r="H185" s="292" t="s">
        <v>2802</v>
      </c>
      <c r="I185" s="292" t="s">
        <v>2726</v>
      </c>
      <c r="J185" s="292">
        <v>50</v>
      </c>
      <c r="K185" s="340"/>
    </row>
    <row r="186" s="1" customFormat="1" ht="15" customHeight="1">
      <c r="B186" s="317"/>
      <c r="C186" s="292" t="s">
        <v>2803</v>
      </c>
      <c r="D186" s="292"/>
      <c r="E186" s="292"/>
      <c r="F186" s="315" t="s">
        <v>2730</v>
      </c>
      <c r="G186" s="292"/>
      <c r="H186" s="292" t="s">
        <v>2804</v>
      </c>
      <c r="I186" s="292" t="s">
        <v>2805</v>
      </c>
      <c r="J186" s="292"/>
      <c r="K186" s="340"/>
    </row>
    <row r="187" s="1" customFormat="1" ht="15" customHeight="1">
      <c r="B187" s="317"/>
      <c r="C187" s="292" t="s">
        <v>2806</v>
      </c>
      <c r="D187" s="292"/>
      <c r="E187" s="292"/>
      <c r="F187" s="315" t="s">
        <v>2730</v>
      </c>
      <c r="G187" s="292"/>
      <c r="H187" s="292" t="s">
        <v>2807</v>
      </c>
      <c r="I187" s="292" t="s">
        <v>2805</v>
      </c>
      <c r="J187" s="292"/>
      <c r="K187" s="340"/>
    </row>
    <row r="188" s="1" customFormat="1" ht="15" customHeight="1">
      <c r="B188" s="317"/>
      <c r="C188" s="292" t="s">
        <v>2808</v>
      </c>
      <c r="D188" s="292"/>
      <c r="E188" s="292"/>
      <c r="F188" s="315" t="s">
        <v>2730</v>
      </c>
      <c r="G188" s="292"/>
      <c r="H188" s="292" t="s">
        <v>2809</v>
      </c>
      <c r="I188" s="292" t="s">
        <v>2805</v>
      </c>
      <c r="J188" s="292"/>
      <c r="K188" s="340"/>
    </row>
    <row r="189" s="1" customFormat="1" ht="15" customHeight="1">
      <c r="B189" s="317"/>
      <c r="C189" s="353" t="s">
        <v>2810</v>
      </c>
      <c r="D189" s="292"/>
      <c r="E189" s="292"/>
      <c r="F189" s="315" t="s">
        <v>2730</v>
      </c>
      <c r="G189" s="292"/>
      <c r="H189" s="292" t="s">
        <v>2811</v>
      </c>
      <c r="I189" s="292" t="s">
        <v>2812</v>
      </c>
      <c r="J189" s="354" t="s">
        <v>2813</v>
      </c>
      <c r="K189" s="340"/>
    </row>
    <row r="190" s="16" customFormat="1" ht="15" customHeight="1">
      <c r="B190" s="355"/>
      <c r="C190" s="356" t="s">
        <v>2814</v>
      </c>
      <c r="D190" s="357"/>
      <c r="E190" s="357"/>
      <c r="F190" s="358" t="s">
        <v>2730</v>
      </c>
      <c r="G190" s="357"/>
      <c r="H190" s="357" t="s">
        <v>2815</v>
      </c>
      <c r="I190" s="357" t="s">
        <v>2812</v>
      </c>
      <c r="J190" s="359" t="s">
        <v>2813</v>
      </c>
      <c r="K190" s="360"/>
    </row>
    <row r="191" s="1" customFormat="1" ht="15" customHeight="1">
      <c r="B191" s="317"/>
      <c r="C191" s="353" t="s">
        <v>43</v>
      </c>
      <c r="D191" s="292"/>
      <c r="E191" s="292"/>
      <c r="F191" s="315" t="s">
        <v>2724</v>
      </c>
      <c r="G191" s="292"/>
      <c r="H191" s="289" t="s">
        <v>2816</v>
      </c>
      <c r="I191" s="292" t="s">
        <v>2817</v>
      </c>
      <c r="J191" s="292"/>
      <c r="K191" s="340"/>
    </row>
    <row r="192" s="1" customFormat="1" ht="15" customHeight="1">
      <c r="B192" s="317"/>
      <c r="C192" s="353" t="s">
        <v>2818</v>
      </c>
      <c r="D192" s="292"/>
      <c r="E192" s="292"/>
      <c r="F192" s="315" t="s">
        <v>2724</v>
      </c>
      <c r="G192" s="292"/>
      <c r="H192" s="292" t="s">
        <v>2819</v>
      </c>
      <c r="I192" s="292" t="s">
        <v>2759</v>
      </c>
      <c r="J192" s="292"/>
      <c r="K192" s="340"/>
    </row>
    <row r="193" s="1" customFormat="1" ht="15" customHeight="1">
      <c r="B193" s="317"/>
      <c r="C193" s="353" t="s">
        <v>2820</v>
      </c>
      <c r="D193" s="292"/>
      <c r="E193" s="292"/>
      <c r="F193" s="315" t="s">
        <v>2724</v>
      </c>
      <c r="G193" s="292"/>
      <c r="H193" s="292" t="s">
        <v>2821</v>
      </c>
      <c r="I193" s="292" t="s">
        <v>2759</v>
      </c>
      <c r="J193" s="292"/>
      <c r="K193" s="340"/>
    </row>
    <row r="194" s="1" customFormat="1" ht="15" customHeight="1">
      <c r="B194" s="317"/>
      <c r="C194" s="353" t="s">
        <v>2822</v>
      </c>
      <c r="D194" s="292"/>
      <c r="E194" s="292"/>
      <c r="F194" s="315" t="s">
        <v>2730</v>
      </c>
      <c r="G194" s="292"/>
      <c r="H194" s="292" t="s">
        <v>2823</v>
      </c>
      <c r="I194" s="292" t="s">
        <v>2759</v>
      </c>
      <c r="J194" s="292"/>
      <c r="K194" s="340"/>
    </row>
    <row r="195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="1" customFormat="1" ht="18.75" customHeight="1"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</row>
    <row r="199" s="1" customFormat="1" ht="13.5">
      <c r="B199" s="279"/>
      <c r="C199" s="280"/>
      <c r="D199" s="280"/>
      <c r="E199" s="280"/>
      <c r="F199" s="280"/>
      <c r="G199" s="280"/>
      <c r="H199" s="280"/>
      <c r="I199" s="280"/>
      <c r="J199" s="280"/>
      <c r="K199" s="281"/>
    </row>
    <row r="200" s="1" customFormat="1" ht="21">
      <c r="B200" s="282"/>
      <c r="C200" s="283" t="s">
        <v>2824</v>
      </c>
      <c r="D200" s="283"/>
      <c r="E200" s="283"/>
      <c r="F200" s="283"/>
      <c r="G200" s="283"/>
      <c r="H200" s="283"/>
      <c r="I200" s="283"/>
      <c r="J200" s="283"/>
      <c r="K200" s="284"/>
    </row>
    <row r="201" s="1" customFormat="1" ht="25.5" customHeight="1">
      <c r="B201" s="282"/>
      <c r="C201" s="362" t="s">
        <v>2825</v>
      </c>
      <c r="D201" s="362"/>
      <c r="E201" s="362"/>
      <c r="F201" s="362" t="s">
        <v>2826</v>
      </c>
      <c r="G201" s="363"/>
      <c r="H201" s="362" t="s">
        <v>2827</v>
      </c>
      <c r="I201" s="362"/>
      <c r="J201" s="362"/>
      <c r="K201" s="284"/>
    </row>
    <row r="202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="1" customFormat="1" ht="15" customHeight="1">
      <c r="B203" s="317"/>
      <c r="C203" s="292" t="s">
        <v>2817</v>
      </c>
      <c r="D203" s="292"/>
      <c r="E203" s="292"/>
      <c r="F203" s="315" t="s">
        <v>44</v>
      </c>
      <c r="G203" s="292"/>
      <c r="H203" s="292" t="s">
        <v>2828</v>
      </c>
      <c r="I203" s="292"/>
      <c r="J203" s="292"/>
      <c r="K203" s="340"/>
    </row>
    <row r="204" s="1" customFormat="1" ht="15" customHeight="1">
      <c r="B204" s="317"/>
      <c r="C204" s="292"/>
      <c r="D204" s="292"/>
      <c r="E204" s="292"/>
      <c r="F204" s="315" t="s">
        <v>45</v>
      </c>
      <c r="G204" s="292"/>
      <c r="H204" s="292" t="s">
        <v>2829</v>
      </c>
      <c r="I204" s="292"/>
      <c r="J204" s="292"/>
      <c r="K204" s="340"/>
    </row>
    <row r="205" s="1" customFormat="1" ht="15" customHeight="1">
      <c r="B205" s="317"/>
      <c r="C205" s="292"/>
      <c r="D205" s="292"/>
      <c r="E205" s="292"/>
      <c r="F205" s="315" t="s">
        <v>48</v>
      </c>
      <c r="G205" s="292"/>
      <c r="H205" s="292" t="s">
        <v>2830</v>
      </c>
      <c r="I205" s="292"/>
      <c r="J205" s="292"/>
      <c r="K205" s="340"/>
    </row>
    <row r="206" s="1" customFormat="1" ht="15" customHeight="1">
      <c r="B206" s="317"/>
      <c r="C206" s="292"/>
      <c r="D206" s="292"/>
      <c r="E206" s="292"/>
      <c r="F206" s="315" t="s">
        <v>46</v>
      </c>
      <c r="G206" s="292"/>
      <c r="H206" s="292" t="s">
        <v>2831</v>
      </c>
      <c r="I206" s="292"/>
      <c r="J206" s="292"/>
      <c r="K206" s="340"/>
    </row>
    <row r="207" s="1" customFormat="1" ht="15" customHeight="1">
      <c r="B207" s="317"/>
      <c r="C207" s="292"/>
      <c r="D207" s="292"/>
      <c r="E207" s="292"/>
      <c r="F207" s="315" t="s">
        <v>47</v>
      </c>
      <c r="G207" s="292"/>
      <c r="H207" s="292" t="s">
        <v>2832</v>
      </c>
      <c r="I207" s="292"/>
      <c r="J207" s="292"/>
      <c r="K207" s="340"/>
    </row>
    <row r="208" s="1" customFormat="1" ht="15" customHeight="1">
      <c r="B208" s="317"/>
      <c r="C208" s="292"/>
      <c r="D208" s="292"/>
      <c r="E208" s="292"/>
      <c r="F208" s="315"/>
      <c r="G208" s="292"/>
      <c r="H208" s="292"/>
      <c r="I208" s="292"/>
      <c r="J208" s="292"/>
      <c r="K208" s="340"/>
    </row>
    <row r="209" s="1" customFormat="1" ht="15" customHeight="1">
      <c r="B209" s="317"/>
      <c r="C209" s="292" t="s">
        <v>2771</v>
      </c>
      <c r="D209" s="292"/>
      <c r="E209" s="292"/>
      <c r="F209" s="315" t="s">
        <v>80</v>
      </c>
      <c r="G209" s="292"/>
      <c r="H209" s="292" t="s">
        <v>2833</v>
      </c>
      <c r="I209" s="292"/>
      <c r="J209" s="292"/>
      <c r="K209" s="340"/>
    </row>
    <row r="210" s="1" customFormat="1" ht="15" customHeight="1">
      <c r="B210" s="317"/>
      <c r="C210" s="292"/>
      <c r="D210" s="292"/>
      <c r="E210" s="292"/>
      <c r="F210" s="315" t="s">
        <v>2666</v>
      </c>
      <c r="G210" s="292"/>
      <c r="H210" s="292" t="s">
        <v>2667</v>
      </c>
      <c r="I210" s="292"/>
      <c r="J210" s="292"/>
      <c r="K210" s="340"/>
    </row>
    <row r="211" s="1" customFormat="1" ht="15" customHeight="1">
      <c r="B211" s="317"/>
      <c r="C211" s="292"/>
      <c r="D211" s="292"/>
      <c r="E211" s="292"/>
      <c r="F211" s="315" t="s">
        <v>2664</v>
      </c>
      <c r="G211" s="292"/>
      <c r="H211" s="292" t="s">
        <v>2834</v>
      </c>
      <c r="I211" s="292"/>
      <c r="J211" s="292"/>
      <c r="K211" s="340"/>
    </row>
    <row r="212" s="1" customFormat="1" ht="15" customHeight="1">
      <c r="B212" s="364"/>
      <c r="C212" s="292"/>
      <c r="D212" s="292"/>
      <c r="E212" s="292"/>
      <c r="F212" s="315" t="s">
        <v>2668</v>
      </c>
      <c r="G212" s="353"/>
      <c r="H212" s="344" t="s">
        <v>2669</v>
      </c>
      <c r="I212" s="344"/>
      <c r="J212" s="344"/>
      <c r="K212" s="365"/>
    </row>
    <row r="213" s="1" customFormat="1" ht="15" customHeight="1">
      <c r="B213" s="364"/>
      <c r="C213" s="292"/>
      <c r="D213" s="292"/>
      <c r="E213" s="292"/>
      <c r="F213" s="315" t="s">
        <v>2670</v>
      </c>
      <c r="G213" s="353"/>
      <c r="H213" s="344" t="s">
        <v>2835</v>
      </c>
      <c r="I213" s="344"/>
      <c r="J213" s="344"/>
      <c r="K213" s="365"/>
    </row>
    <row r="214" s="1" customFormat="1" ht="15" customHeight="1">
      <c r="B214" s="364"/>
      <c r="C214" s="292"/>
      <c r="D214" s="292"/>
      <c r="E214" s="292"/>
      <c r="F214" s="315"/>
      <c r="G214" s="353"/>
      <c r="H214" s="344"/>
      <c r="I214" s="344"/>
      <c r="J214" s="344"/>
      <c r="K214" s="365"/>
    </row>
    <row r="215" s="1" customFormat="1" ht="15" customHeight="1">
      <c r="B215" s="364"/>
      <c r="C215" s="292" t="s">
        <v>2795</v>
      </c>
      <c r="D215" s="292"/>
      <c r="E215" s="292"/>
      <c r="F215" s="315">
        <v>1</v>
      </c>
      <c r="G215" s="353"/>
      <c r="H215" s="344" t="s">
        <v>2836</v>
      </c>
      <c r="I215" s="344"/>
      <c r="J215" s="344"/>
      <c r="K215" s="365"/>
    </row>
    <row r="216" s="1" customFormat="1" ht="15" customHeight="1">
      <c r="B216" s="364"/>
      <c r="C216" s="292"/>
      <c r="D216" s="292"/>
      <c r="E216" s="292"/>
      <c r="F216" s="315">
        <v>2</v>
      </c>
      <c r="G216" s="353"/>
      <c r="H216" s="344" t="s">
        <v>2837</v>
      </c>
      <c r="I216" s="344"/>
      <c r="J216" s="344"/>
      <c r="K216" s="365"/>
    </row>
    <row r="217" s="1" customFormat="1" ht="15" customHeight="1">
      <c r="B217" s="364"/>
      <c r="C217" s="292"/>
      <c r="D217" s="292"/>
      <c r="E217" s="292"/>
      <c r="F217" s="315">
        <v>3</v>
      </c>
      <c r="G217" s="353"/>
      <c r="H217" s="344" t="s">
        <v>2838</v>
      </c>
      <c r="I217" s="344"/>
      <c r="J217" s="344"/>
      <c r="K217" s="365"/>
    </row>
    <row r="218" s="1" customFormat="1" ht="15" customHeight="1">
      <c r="B218" s="364"/>
      <c r="C218" s="292"/>
      <c r="D218" s="292"/>
      <c r="E218" s="292"/>
      <c r="F218" s="315">
        <v>4</v>
      </c>
      <c r="G218" s="353"/>
      <c r="H218" s="344" t="s">
        <v>2839</v>
      </c>
      <c r="I218" s="344"/>
      <c r="J218" s="344"/>
      <c r="K218" s="365"/>
    </row>
    <row r="219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Jerie</dc:creator>
  <cp:lastModifiedBy>Jiří Jerie</cp:lastModifiedBy>
  <dcterms:created xsi:type="dcterms:W3CDTF">2024-01-10T07:44:54Z</dcterms:created>
  <dcterms:modified xsi:type="dcterms:W3CDTF">2024-01-10T07:45:07Z</dcterms:modified>
</cp:coreProperties>
</file>