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4-SO008.1 - IO I.01  Pří..." sheetId="2" r:id="rId2"/>
    <sheet name="24-SO008.1-01 - D.1.1 Arc..." sheetId="3" r:id="rId3"/>
    <sheet name="24-SO008.3 - IO I.201 Are..." sheetId="4" r:id="rId4"/>
    <sheet name="24-SO008.5 - IO I.403.1 O..." sheetId="5" r:id="rId5"/>
    <sheet name="24-SO008.8 - Vedlejší a o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'24-SO008.1 - IO I.01  Pří...'!$C$82:$K$126</definedName>
    <definedName name="_xlnm.Print_Area" localSheetId="1">'24-SO008.1 - IO I.01  Pří...'!$C$4:$J$39,'24-SO008.1 - IO I.01  Pří...'!$C$45:$J$64,'24-SO008.1 - IO I.01  Pří...'!$C$70:$J$126</definedName>
    <definedName name="_xlnm.Print_Titles" localSheetId="1">'24-SO008.1 - IO I.01  Pří...'!$82:$82</definedName>
    <definedName name="_xlnm._FilterDatabase" localSheetId="2" hidden="1">'24-SO008.1-01 - D.1.1 Arc...'!$C$92:$K$353</definedName>
    <definedName name="_xlnm.Print_Area" localSheetId="2">'24-SO008.1-01 - D.1.1 Arc...'!$C$4:$J$41,'24-SO008.1-01 - D.1.1 Arc...'!$C$47:$J$72,'24-SO008.1-01 - D.1.1 Arc...'!$C$78:$J$353</definedName>
    <definedName name="_xlnm.Print_Titles" localSheetId="2">'24-SO008.1-01 - D.1.1 Arc...'!$92:$92</definedName>
    <definedName name="_xlnm._FilterDatabase" localSheetId="3" hidden="1">'24-SO008.3 - IO I.201 Are...'!$C$92:$K$262</definedName>
    <definedName name="_xlnm.Print_Area" localSheetId="3">'24-SO008.3 - IO I.201 Are...'!$C$4:$J$39,'24-SO008.3 - IO I.201 Are...'!$C$45:$J$74,'24-SO008.3 - IO I.201 Are...'!$C$80:$J$262</definedName>
    <definedName name="_xlnm.Print_Titles" localSheetId="3">'24-SO008.3 - IO I.201 Are...'!$92:$92</definedName>
    <definedName name="_xlnm._FilterDatabase" localSheetId="4" hidden="1">'24-SO008.5 - IO I.403.1 O...'!$C$80:$K$115</definedName>
    <definedName name="_xlnm.Print_Area" localSheetId="4">'24-SO008.5 - IO I.403.1 O...'!$C$4:$J$39,'24-SO008.5 - IO I.403.1 O...'!$C$45:$J$62,'24-SO008.5 - IO I.403.1 O...'!$C$68:$J$115</definedName>
    <definedName name="_xlnm.Print_Titles" localSheetId="4">'24-SO008.5 - IO I.403.1 O...'!$80:$80</definedName>
    <definedName name="_xlnm._FilterDatabase" localSheetId="5" hidden="1">'24-SO008.8 - Vedlejší a o...'!$C$82:$K$111</definedName>
    <definedName name="_xlnm.Print_Area" localSheetId="5">'24-SO008.8 - Vedlejší a o...'!$C$4:$J$39,'24-SO008.8 - Vedlejší a o...'!$C$45:$J$64,'24-SO008.8 - Vedlejší a o...'!$C$70:$J$111</definedName>
    <definedName name="_xlnm.Print_Titles" localSheetId="5">'24-SO008.8 - Vedlejší a o...'!$82:$82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60"/>
  <c i="6" r="J35"/>
  <c i="1" r="AX60"/>
  <c i="6"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5" r="J37"/>
  <c r="J36"/>
  <c i="1" r="AY59"/>
  <c i="5" r="J35"/>
  <c i="1" r="AX59"/>
  <c i="5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4" r="J37"/>
  <c r="J36"/>
  <c i="1" r="AY58"/>
  <c i="4" r="J35"/>
  <c i="1" r="AX58"/>
  <c i="4"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48"/>
  <c i="3" r="J39"/>
  <c r="J38"/>
  <c i="1" r="AY57"/>
  <c i="3" r="J37"/>
  <c i="1" r="AX57"/>
  <c i="3" r="BI351"/>
  <c r="BH351"/>
  <c r="BG351"/>
  <c r="BF351"/>
  <c r="T351"/>
  <c r="T350"/>
  <c r="R351"/>
  <c r="R350"/>
  <c r="P351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2"/>
  <c r="BH302"/>
  <c r="BG302"/>
  <c r="BF302"/>
  <c r="T302"/>
  <c r="R302"/>
  <c r="P302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85"/>
  <c r="BH185"/>
  <c r="BG185"/>
  <c r="BF185"/>
  <c r="T185"/>
  <c r="R185"/>
  <c r="P185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47"/>
  <c r="BH147"/>
  <c r="BG147"/>
  <c r="BF147"/>
  <c r="T147"/>
  <c r="R147"/>
  <c r="P147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4"/>
  <c r="BH124"/>
  <c r="BG124"/>
  <c r="BF124"/>
  <c r="T124"/>
  <c r="R124"/>
  <c r="P124"/>
  <c r="BI110"/>
  <c r="BH110"/>
  <c r="BG110"/>
  <c r="BF110"/>
  <c r="T110"/>
  <c r="R110"/>
  <c r="P110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2" r="J37"/>
  <c r="J36"/>
  <c i="1" r="AY55"/>
  <c i="2" r="J35"/>
  <c i="1" r="AX55"/>
  <c i="2"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J123"/>
  <c r="J111"/>
  <c r="J102"/>
  <c r="BK86"/>
  <c i="3" r="J351"/>
  <c r="J338"/>
  <c r="BK326"/>
  <c r="J313"/>
  <c r="BK288"/>
  <c r="BK266"/>
  <c r="BK245"/>
  <c r="J225"/>
  <c r="BK207"/>
  <c r="BK171"/>
  <c r="BK147"/>
  <c r="J134"/>
  <c r="BK347"/>
  <c r="J336"/>
  <c r="J318"/>
  <c r="BK293"/>
  <c r="J273"/>
  <c r="BK250"/>
  <c r="BK228"/>
  <c r="BK215"/>
  <c r="BK185"/>
  <c r="BK156"/>
  <c r="BK130"/>
  <c i="4" r="J261"/>
  <c r="BK252"/>
  <c r="BK244"/>
  <c r="BK236"/>
  <c r="J226"/>
  <c r="BK218"/>
  <c r="BK210"/>
  <c r="J202"/>
  <c r="J194"/>
  <c r="J186"/>
  <c r="BK178"/>
  <c r="J170"/>
  <c r="BK161"/>
  <c r="J152"/>
  <c r="J143"/>
  <c r="J131"/>
  <c r="BK122"/>
  <c r="J112"/>
  <c r="J102"/>
  <c r="J259"/>
  <c r="J250"/>
  <c r="BK242"/>
  <c r="BK234"/>
  <c r="J224"/>
  <c r="BK216"/>
  <c r="BK208"/>
  <c r="J200"/>
  <c r="BK194"/>
  <c r="BK186"/>
  <c r="J178"/>
  <c r="BK170"/>
  <c r="J161"/>
  <c r="BK152"/>
  <c r="BK143"/>
  <c r="BK133"/>
  <c r="J126"/>
  <c r="J117"/>
  <c r="J107"/>
  <c r="J98"/>
  <c i="5" r="BK108"/>
  <c r="J100"/>
  <c r="BK92"/>
  <c r="J84"/>
  <c r="J108"/>
  <c r="BK100"/>
  <c r="J92"/>
  <c r="BK84"/>
  <c i="6" r="BK96"/>
  <c r="J105"/>
  <c r="BK89"/>
  <c i="2" r="BK120"/>
  <c r="BK111"/>
  <c r="BK102"/>
  <c r="BK91"/>
  <c r="J86"/>
  <c i="3" r="J341"/>
  <c r="J331"/>
  <c r="BK318"/>
  <c r="J293"/>
  <c r="BK273"/>
  <c r="J250"/>
  <c r="J228"/>
  <c r="J215"/>
  <c r="J185"/>
  <c r="J156"/>
  <c r="J130"/>
  <c r="BK351"/>
  <c r="BK338"/>
  <c r="J326"/>
  <c r="BK302"/>
  <c r="J278"/>
  <c r="J256"/>
  <c r="BK233"/>
  <c r="BK219"/>
  <c r="J199"/>
  <c r="BK162"/>
  <c r="BK134"/>
  <c r="BK96"/>
  <c i="4" r="BK255"/>
  <c r="J246"/>
  <c r="BK238"/>
  <c r="BK230"/>
  <c r="J220"/>
  <c r="BK212"/>
  <c r="BK204"/>
  <c r="BK196"/>
  <c r="J188"/>
  <c r="BK180"/>
  <c r="BK172"/>
  <c r="BK164"/>
  <c r="J154"/>
  <c r="J145"/>
  <c r="BK135"/>
  <c r="BK124"/>
  <c r="BK115"/>
  <c r="BK105"/>
  <c r="J96"/>
  <c r="BK257"/>
  <c r="BK248"/>
  <c r="J240"/>
  <c r="J230"/>
  <c r="J222"/>
  <c r="BK214"/>
  <c r="J204"/>
  <c r="BK198"/>
  <c r="BK188"/>
  <c r="J180"/>
  <c r="J172"/>
  <c r="J164"/>
  <c r="BK154"/>
  <c r="BK145"/>
  <c r="J135"/>
  <c r="BK128"/>
  <c r="J120"/>
  <c r="J109"/>
  <c r="J100"/>
  <c i="5" r="J114"/>
  <c r="J106"/>
  <c r="J98"/>
  <c r="BK90"/>
  <c r="BK114"/>
  <c r="BK106"/>
  <c r="BK98"/>
  <c r="J90"/>
  <c i="6" r="J109"/>
  <c r="BK92"/>
  <c r="BK109"/>
  <c r="J92"/>
  <c i="2" r="J120"/>
  <c r="J117"/>
  <c r="J106"/>
  <c r="J96"/>
  <c r="J91"/>
  <c i="3" r="J344"/>
  <c r="BK334"/>
  <c r="J322"/>
  <c r="J302"/>
  <c r="BK278"/>
  <c r="BK256"/>
  <c r="J233"/>
  <c r="J219"/>
  <c r="BK199"/>
  <c r="J162"/>
  <c r="BK124"/>
  <c r="J96"/>
  <c r="BK341"/>
  <c r="BK331"/>
  <c r="J309"/>
  <c r="BK283"/>
  <c r="BK261"/>
  <c r="BK238"/>
  <c r="J221"/>
  <c r="BK202"/>
  <c r="BK168"/>
  <c r="J138"/>
  <c r="BK110"/>
  <c i="4" r="J257"/>
  <c r="J248"/>
  <c r="BK240"/>
  <c r="BK232"/>
  <c r="BK222"/>
  <c r="J214"/>
  <c r="BK206"/>
  <c r="J198"/>
  <c r="J190"/>
  <c r="J182"/>
  <c r="J174"/>
  <c r="BK166"/>
  <c r="J156"/>
  <c r="J147"/>
  <c r="J138"/>
  <c r="BK126"/>
  <c r="BK117"/>
  <c r="BK107"/>
  <c r="BK98"/>
  <c r="J255"/>
  <c r="BK246"/>
  <c r="J238"/>
  <c r="J232"/>
  <c r="BK220"/>
  <c r="J212"/>
  <c r="J206"/>
  <c r="J196"/>
  <c r="BK190"/>
  <c r="BK182"/>
  <c r="BK174"/>
  <c r="J166"/>
  <c r="BK156"/>
  <c r="BK147"/>
  <c r="BK138"/>
  <c r="BK131"/>
  <c r="J122"/>
  <c r="BK112"/>
  <c r="BK102"/>
  <c i="5" r="J112"/>
  <c r="J104"/>
  <c r="BK96"/>
  <c r="J88"/>
  <c r="BK112"/>
  <c r="BK104"/>
  <c r="J96"/>
  <c r="BK88"/>
  <c i="6" r="BK105"/>
  <c r="J89"/>
  <c r="J96"/>
  <c i="2" r="BK123"/>
  <c r="BK117"/>
  <c r="BK106"/>
  <c r="BK96"/>
  <c i="1" r="AS56"/>
  <c i="3" r="J347"/>
  <c r="BK336"/>
  <c r="BK322"/>
  <c r="BK309"/>
  <c r="J283"/>
  <c r="J261"/>
  <c r="J238"/>
  <c r="BK221"/>
  <c r="J202"/>
  <c r="J168"/>
  <c r="BK138"/>
  <c r="J110"/>
  <c r="BK344"/>
  <c r="J334"/>
  <c r="BK313"/>
  <c r="J288"/>
  <c r="J266"/>
  <c r="J245"/>
  <c r="BK225"/>
  <c r="J207"/>
  <c r="J171"/>
  <c r="J147"/>
  <c r="J124"/>
  <c i="4" r="BK259"/>
  <c r="BK250"/>
  <c r="J242"/>
  <c r="J234"/>
  <c r="BK224"/>
  <c r="J216"/>
  <c r="J208"/>
  <c r="BK200"/>
  <c r="BK192"/>
  <c r="J184"/>
  <c r="BK176"/>
  <c r="BK168"/>
  <c r="BK159"/>
  <c r="J150"/>
  <c r="BK140"/>
  <c r="J128"/>
  <c r="BK120"/>
  <c r="BK109"/>
  <c r="BK100"/>
  <c r="BK261"/>
  <c r="J252"/>
  <c r="J244"/>
  <c r="J236"/>
  <c r="BK226"/>
  <c r="J218"/>
  <c r="J210"/>
  <c r="BK202"/>
  <c r="J192"/>
  <c r="BK184"/>
  <c r="J176"/>
  <c r="J168"/>
  <c r="J159"/>
  <c r="BK150"/>
  <c r="J140"/>
  <c r="J133"/>
  <c r="J124"/>
  <c r="J115"/>
  <c r="J105"/>
  <c r="BK96"/>
  <c i="5" r="BK110"/>
  <c r="J102"/>
  <c r="BK94"/>
  <c r="J86"/>
  <c r="J110"/>
  <c r="BK102"/>
  <c r="J94"/>
  <c r="BK86"/>
  <c i="6" r="BK100"/>
  <c r="BK86"/>
  <c r="J100"/>
  <c r="J86"/>
  <c i="2" l="1" r="BK85"/>
  <c r="J85"/>
  <c r="J61"/>
  <c r="R85"/>
  <c r="BK101"/>
  <c r="J101"/>
  <c r="J62"/>
  <c r="R101"/>
  <c r="P116"/>
  <c r="T116"/>
  <c i="3" r="P95"/>
  <c r="T95"/>
  <c r="P155"/>
  <c r="T155"/>
  <c r="P214"/>
  <c r="T214"/>
  <c r="P249"/>
  <c r="R249"/>
  <c r="BK312"/>
  <c r="J312"/>
  <c r="J69"/>
  <c r="R312"/>
  <c r="BK333"/>
  <c r="J333"/>
  <c r="J70"/>
  <c r="T333"/>
  <c i="4" r="P95"/>
  <c r="T95"/>
  <c r="P104"/>
  <c r="T104"/>
  <c r="P114"/>
  <c r="T114"/>
  <c r="P119"/>
  <c r="T119"/>
  <c r="P130"/>
  <c r="T130"/>
  <c r="P137"/>
  <c r="T137"/>
  <c r="P142"/>
  <c r="T142"/>
  <c r="P149"/>
  <c r="T149"/>
  <c r="P158"/>
  <c r="R158"/>
  <c r="P229"/>
  <c r="T229"/>
  <c r="P254"/>
  <c r="T254"/>
  <c i="5" r="P83"/>
  <c r="P82"/>
  <c r="P81"/>
  <c i="1" r="AU59"/>
  <c i="5" r="T83"/>
  <c r="T82"/>
  <c r="T81"/>
  <c i="6" r="BK85"/>
  <c r="R85"/>
  <c i="2" r="P85"/>
  <c r="T85"/>
  <c r="P101"/>
  <c r="T101"/>
  <c r="BK116"/>
  <c r="J116"/>
  <c r="J63"/>
  <c r="R116"/>
  <c i="3" r="BK95"/>
  <c r="J95"/>
  <c r="J65"/>
  <c r="R95"/>
  <c r="BK155"/>
  <c r="J155"/>
  <c r="J66"/>
  <c r="R155"/>
  <c r="BK214"/>
  <c r="J214"/>
  <c r="J67"/>
  <c r="R214"/>
  <c r="BK249"/>
  <c r="J249"/>
  <c r="J68"/>
  <c r="T249"/>
  <c r="P312"/>
  <c r="T312"/>
  <c r="P333"/>
  <c r="R333"/>
  <c i="4" r="BK95"/>
  <c r="J95"/>
  <c r="J61"/>
  <c r="R95"/>
  <c r="BK104"/>
  <c r="J104"/>
  <c r="J62"/>
  <c r="R104"/>
  <c r="BK114"/>
  <c r="J114"/>
  <c r="J64"/>
  <c r="R114"/>
  <c r="BK119"/>
  <c r="J119"/>
  <c r="J65"/>
  <c r="R119"/>
  <c r="BK130"/>
  <c r="J130"/>
  <c r="J66"/>
  <c r="R130"/>
  <c r="BK137"/>
  <c r="J137"/>
  <c r="J67"/>
  <c r="R137"/>
  <c r="BK142"/>
  <c r="J142"/>
  <c r="J68"/>
  <c r="R142"/>
  <c r="BK149"/>
  <c r="J149"/>
  <c r="J69"/>
  <c r="R149"/>
  <c r="BK158"/>
  <c r="J158"/>
  <c r="J70"/>
  <c r="T158"/>
  <c r="BK229"/>
  <c r="J229"/>
  <c r="J72"/>
  <c r="R229"/>
  <c r="BK254"/>
  <c r="J254"/>
  <c r="J73"/>
  <c r="R254"/>
  <c i="5" r="BK83"/>
  <c r="J83"/>
  <c r="J61"/>
  <c r="R83"/>
  <c r="R82"/>
  <c r="R81"/>
  <c i="6" r="P85"/>
  <c r="T85"/>
  <c r="BK104"/>
  <c r="J104"/>
  <c r="J63"/>
  <c r="P104"/>
  <c r="R104"/>
  <c r="T104"/>
  <c i="3" r="BK350"/>
  <c r="J350"/>
  <c r="J71"/>
  <c i="4" r="BK111"/>
  <c r="J111"/>
  <c r="J63"/>
  <c i="6" r="BK99"/>
  <c r="J99"/>
  <c r="J62"/>
  <c r="F55"/>
  <c r="E73"/>
  <c r="J77"/>
  <c r="BE86"/>
  <c r="BE92"/>
  <c r="BE105"/>
  <c r="BE89"/>
  <c r="BE96"/>
  <c r="BE100"/>
  <c r="BE109"/>
  <c i="5" r="F55"/>
  <c r="E71"/>
  <c r="BE84"/>
  <c r="BE86"/>
  <c r="BE98"/>
  <c r="BE100"/>
  <c r="BE104"/>
  <c r="BE108"/>
  <c r="J52"/>
  <c r="J55"/>
  <c r="BE88"/>
  <c r="BE90"/>
  <c r="BE92"/>
  <c r="BE94"/>
  <c r="BE96"/>
  <c r="BE102"/>
  <c r="BE106"/>
  <c r="BE110"/>
  <c r="BE112"/>
  <c r="BE114"/>
  <c i="4" r="J52"/>
  <c r="F55"/>
  <c r="E83"/>
  <c r="BE96"/>
  <c r="BE102"/>
  <c r="BE112"/>
  <c r="BE117"/>
  <c r="BE120"/>
  <c r="BE126"/>
  <c r="BE131"/>
  <c r="BE135"/>
  <c r="BE140"/>
  <c r="BE145"/>
  <c r="BE150"/>
  <c r="BE152"/>
  <c r="BE154"/>
  <c r="BE156"/>
  <c r="BE159"/>
  <c r="BE168"/>
  <c r="BE172"/>
  <c r="BE180"/>
  <c r="BE182"/>
  <c r="BE184"/>
  <c r="BE186"/>
  <c r="BE188"/>
  <c r="BE192"/>
  <c r="BE196"/>
  <c r="BE202"/>
  <c r="BE208"/>
  <c r="BE212"/>
  <c r="BE214"/>
  <c r="BE218"/>
  <c r="BE222"/>
  <c r="BE224"/>
  <c r="BE232"/>
  <c r="BE238"/>
  <c r="BE240"/>
  <c r="BE244"/>
  <c r="BE246"/>
  <c r="BE250"/>
  <c r="BE259"/>
  <c r="BE98"/>
  <c r="BE100"/>
  <c r="BE105"/>
  <c r="BE107"/>
  <c r="BE109"/>
  <c r="BE115"/>
  <c r="BE122"/>
  <c r="BE124"/>
  <c r="BE128"/>
  <c r="BE133"/>
  <c r="BE138"/>
  <c r="BE143"/>
  <c r="BE147"/>
  <c r="BE161"/>
  <c r="BE164"/>
  <c r="BE166"/>
  <c r="BE170"/>
  <c r="BE174"/>
  <c r="BE176"/>
  <c r="BE178"/>
  <c r="BE190"/>
  <c r="BE194"/>
  <c r="BE198"/>
  <c r="BE200"/>
  <c r="BE204"/>
  <c r="BE206"/>
  <c r="BE210"/>
  <c r="BE216"/>
  <c r="BE220"/>
  <c r="BE226"/>
  <c r="BE230"/>
  <c r="BE234"/>
  <c r="BE236"/>
  <c r="BE242"/>
  <c r="BE248"/>
  <c r="BE252"/>
  <c r="BE255"/>
  <c r="BE257"/>
  <c r="BE261"/>
  <c i="3" r="J87"/>
  <c r="BE96"/>
  <c r="BE124"/>
  <c r="BE138"/>
  <c r="BE156"/>
  <c r="BE162"/>
  <c r="BE168"/>
  <c r="BE171"/>
  <c r="BE199"/>
  <c r="BE207"/>
  <c r="BE215"/>
  <c r="BE219"/>
  <c r="BE225"/>
  <c r="BE228"/>
  <c r="BE233"/>
  <c r="BE245"/>
  <c r="BE261"/>
  <c r="BE283"/>
  <c r="BE293"/>
  <c r="BE309"/>
  <c r="BE326"/>
  <c r="BE331"/>
  <c r="BE336"/>
  <c r="BE341"/>
  <c r="BE344"/>
  <c r="BE347"/>
  <c r="BE351"/>
  <c r="E50"/>
  <c r="F59"/>
  <c r="BE110"/>
  <c r="BE130"/>
  <c r="BE134"/>
  <c r="BE147"/>
  <c r="BE185"/>
  <c r="BE202"/>
  <c r="BE221"/>
  <c r="BE238"/>
  <c r="BE250"/>
  <c r="BE256"/>
  <c r="BE266"/>
  <c r="BE273"/>
  <c r="BE278"/>
  <c r="BE288"/>
  <c r="BE302"/>
  <c r="BE313"/>
  <c r="BE318"/>
  <c r="BE322"/>
  <c r="BE334"/>
  <c r="BE338"/>
  <c i="2" r="E48"/>
  <c r="J52"/>
  <c r="F55"/>
  <c r="BE86"/>
  <c r="BE91"/>
  <c r="BE96"/>
  <c r="BE102"/>
  <c r="BE106"/>
  <c r="BE111"/>
  <c r="BE117"/>
  <c r="BE120"/>
  <c r="BE123"/>
  <c r="F35"/>
  <c i="1" r="BB55"/>
  <c r="AS54"/>
  <c i="3" r="F38"/>
  <c i="1" r="BC57"/>
  <c r="BC56"/>
  <c r="AY56"/>
  <c i="4" r="F35"/>
  <c i="1" r="BB58"/>
  <c i="5" r="F37"/>
  <c i="1" r="BD59"/>
  <c i="5" r="F35"/>
  <c i="1" r="BB59"/>
  <c i="2" r="F36"/>
  <c i="1" r="BC55"/>
  <c i="2" r="F37"/>
  <c i="1" r="BD55"/>
  <c i="3" r="F39"/>
  <c i="1" r="BD57"/>
  <c r="BD56"/>
  <c i="4" r="F36"/>
  <c i="1" r="BC58"/>
  <c i="5" r="F36"/>
  <c i="1" r="BC59"/>
  <c i="6" r="F35"/>
  <c i="1" r="BB60"/>
  <c i="6" r="J34"/>
  <c i="1" r="AW60"/>
  <c i="2" r="J34"/>
  <c i="1" r="AW55"/>
  <c i="3" r="F36"/>
  <c i="1" r="BA57"/>
  <c r="BA56"/>
  <c r="AW56"/>
  <c i="4" r="F34"/>
  <c i="1" r="BA58"/>
  <c i="5" r="F34"/>
  <c i="1" r="BA59"/>
  <c i="5" r="J34"/>
  <c i="1" r="AW59"/>
  <c i="6" r="F36"/>
  <c i="1" r="BC60"/>
  <c i="6" r="F34"/>
  <c i="1" r="BA60"/>
  <c i="2" r="F34"/>
  <c i="1" r="BA55"/>
  <c i="3" r="J36"/>
  <c i="1" r="AW57"/>
  <c i="3" r="F37"/>
  <c i="1" r="BB57"/>
  <c r="BB56"/>
  <c r="AX56"/>
  <c i="4" r="J34"/>
  <c i="1" r="AW58"/>
  <c i="4" r="F37"/>
  <c i="1" r="BD58"/>
  <c i="6" r="F37"/>
  <c i="1" r="BD60"/>
  <c i="6" l="1" r="T84"/>
  <c r="T83"/>
  <c i="4" r="R228"/>
  <c i="3" r="R94"/>
  <c r="R93"/>
  <c i="2" r="T84"/>
  <c r="T83"/>
  <c i="6" r="R84"/>
  <c r="R83"/>
  <c i="4" r="P228"/>
  <c r="T94"/>
  <c i="3" r="T94"/>
  <c r="T93"/>
  <c i="2" r="R84"/>
  <c r="R83"/>
  <c i="6" r="P84"/>
  <c r="P83"/>
  <c i="1" r="AU60"/>
  <c i="4" r="R94"/>
  <c r="R93"/>
  <c i="2" r="P84"/>
  <c r="P83"/>
  <c i="1" r="AU55"/>
  <c i="6" r="BK84"/>
  <c r="J84"/>
  <c r="J60"/>
  <c i="4" r="T228"/>
  <c r="P94"/>
  <c r="P93"/>
  <c i="1" r="AU58"/>
  <c i="3" r="P94"/>
  <c r="P93"/>
  <c i="1" r="AU57"/>
  <c i="2" r="BK84"/>
  <c r="J84"/>
  <c r="J60"/>
  <c i="4" r="BK94"/>
  <c r="J94"/>
  <c r="J60"/>
  <c r="BK228"/>
  <c r="J228"/>
  <c r="J71"/>
  <c i="6" r="J85"/>
  <c r="J61"/>
  <c i="3" r="BK94"/>
  <c r="J94"/>
  <c r="J64"/>
  <c i="5" r="BK82"/>
  <c r="J82"/>
  <c r="J60"/>
  <c i="2" r="F33"/>
  <c i="1" r="AZ55"/>
  <c i="4" r="F33"/>
  <c i="1" r="AZ58"/>
  <c i="5" r="F33"/>
  <c i="1" r="AZ59"/>
  <c r="BA54"/>
  <c r="W30"/>
  <c i="3" r="J35"/>
  <c i="1" r="AV57"/>
  <c r="AT57"/>
  <c i="5" r="J33"/>
  <c i="1" r="AV59"/>
  <c r="AT59"/>
  <c r="BB54"/>
  <c r="W31"/>
  <c r="AU56"/>
  <c i="3" r="F35"/>
  <c i="1" r="AZ57"/>
  <c r="AZ56"/>
  <c r="AV56"/>
  <c r="AT56"/>
  <c i="6" r="J33"/>
  <c i="1" r="AV60"/>
  <c r="AT60"/>
  <c r="BD54"/>
  <c r="W33"/>
  <c i="2" r="J33"/>
  <c i="1" r="AV55"/>
  <c r="AT55"/>
  <c i="4" r="J33"/>
  <c i="1" r="AV58"/>
  <c r="AT58"/>
  <c i="6" r="F33"/>
  <c i="1" r="AZ60"/>
  <c r="BC54"/>
  <c r="AY54"/>
  <c i="4" l="1" r="T93"/>
  <c i="2" r="BK83"/>
  <c r="J83"/>
  <c r="J59"/>
  <c i="3" r="BK93"/>
  <c r="J93"/>
  <c i="4" r="BK93"/>
  <c r="J93"/>
  <c r="J59"/>
  <c i="5" r="BK81"/>
  <c r="J81"/>
  <c r="J59"/>
  <c i="6" r="BK83"/>
  <c r="J83"/>
  <c r="J59"/>
  <c i="1" r="AU54"/>
  <c r="AX54"/>
  <c r="W32"/>
  <c r="AW54"/>
  <c r="AK30"/>
  <c i="3" r="J32"/>
  <c i="1" r="AG57"/>
  <c r="AG56"/>
  <c r="AZ54"/>
  <c r="AV54"/>
  <c r="AK29"/>
  <c i="3" l="1" r="J41"/>
  <c r="J63"/>
  <c i="1" r="AN56"/>
  <c r="AN57"/>
  <c i="2" r="J30"/>
  <c i="1" r="AG55"/>
  <c r="AT54"/>
  <c i="4" r="J30"/>
  <c i="1" r="AG58"/>
  <c i="5" r="J30"/>
  <c i="1" r="AG59"/>
  <c r="W29"/>
  <c i="6" r="J30"/>
  <c i="1" r="AG60"/>
  <c i="4" l="1" r="J39"/>
  <c i="6" r="J39"/>
  <c i="5" r="J39"/>
  <c i="2" r="J39"/>
  <c i="1" r="AN60"/>
  <c r="AN55"/>
  <c r="AN58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<sst xmlns="http://schemas.openxmlformats.org/spreadsheetml/2006/main">
  <si>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</si>
  <si>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</si>
  <si>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</si>
  <si>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</si>
  <si>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</si>
  <si>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{8e224a32-07da-4530-93d7-4493504fe550}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</si>
  <si>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</si>
  <si>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</si>
  <si>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</si>
  <si>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</si>
  <si>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</si>
  <si>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</si>
  <si>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</si>
  <si>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</si>
  <si>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24-SO008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</si>
  <si>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</si>
  <si>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</si>
  <si>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Sportovní areál u Červených domků Hodoním</t>
  </si>
  <si>
    <t>KSO:</t>
  </si>
  <si>
    <t/>
  </si>
  <si>
    <t>CC-CZ:</t>
  </si>
  <si>
    <t>Místo:</t>
  </si>
  <si>
    <t>Hodonín</t>
  </si>
  <si>
    <t>Datum:</t>
  </si>
  <si>
    <t>15. 1. 2024</t>
  </si>
  <si>
    <t>Zadavatel:</t>
  </si>
  <si>
    <t>IČ:</t>
  </si>
  <si>
    <t>Město Hodonín</t>
  </si>
  <si>
    <t>DIČ:</t>
  </si>
  <si>
    <t>Uchazeč:</t>
  </si>
  <si>
    <t>Vyplň údaj</t>
  </si>
  <si>
    <t>Projektant:</t>
  </si>
  <si>
    <t>PROAM ARCHITEKTI s.r.o., Brno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</si>
  <si>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</si>
  <si>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</si>
  <si>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</si>
  <si>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</si>
  <si>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</si>
  <si>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</si>
  <si>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</si>
  <si>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</si>
  <si>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</si>
  <si>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</si>
  <si>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</si>
  <si>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</si>
  <si>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</si>
  <si>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</si>
  <si>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</si>
  <si>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</si>
  <si>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</si>
  <si>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</si>
  <si>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</si>
  <si>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</si>
  <si>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</si>
  <si>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</si>
  <si>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</si>
  <si>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</si>
  <si>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</si>
  <si>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</si>
  <si>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</si>
  <si>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</si>
  <si>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</si>
  <si>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</si>
  <si>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</si>
  <si>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</si>
  <si>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</si>
  <si>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</si>
  <si>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</si>
  <si>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</si>
  <si>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</si>
  <si>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</si>
  <si>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</si>
  <si>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</si>
  <si>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</si>
  <si>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</si>
  <si>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</si>
  <si>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</si>
  <si>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24-SO008.1</t>
  </si>
  <si>
    <t xml:space="preserve">IO I.01  Příprava území</t>
  </si>
  <si>
    <t>STA</t>
  </si>
  <si>
    <t>1</t>
  </si>
  <si>
    <t>{8f0a8382-d8ed-42fb-8ed8-c3031a6d2608}</t>
  </si>
  <si>
    <t>2</t>
  </si>
  <si>
    <t>24-SO008.2</t>
  </si>
  <si>
    <t xml:space="preserve">SO I.501-SO I.504  Sportoviště, zpevněné plochy, oplocení, mobiliář</t>
  </si>
  <si>
    <t>{ee55e6f4-b313-4219-b6ac-bdd5e9b58683}</t>
  </si>
  <si>
    <t>24-SO008.1-01</t>
  </si>
  <si>
    <t>D.1.1 Architektonicko-stavební řešení</t>
  </si>
  <si>
    <t>Soupis</t>
  </si>
  <si>
    <t>{00e9f0d2-346b-4987-bad2-42fc41b6aada}</t>
  </si>
  <si>
    <t>24-SO008.3</t>
  </si>
  <si>
    <t>IO I.201 Areálové vedení NN, IO I.202 Osvětlení hřiště</t>
  </si>
  <si>
    <t>ING</t>
  </si>
  <si>
    <t>{9c783eb5-062d-45a4-8a64-6458df530875}</t>
  </si>
  <si>
    <t>24-SO008.5</t>
  </si>
  <si>
    <t>IO I.403.1 Odvodnění zpevněných ploch, IO I.403.3 Retence</t>
  </si>
  <si>
    <t>{50e20ec1-c38f-4f84-9667-14362caf2d83}</t>
  </si>
  <si>
    <t>24-SO008.8</t>
  </si>
  <si>
    <t>Vedlejší a ostatní náklady</t>
  </si>
  <si>
    <t>VON</t>
  </si>
  <si>
    <t>{73d7630e-a383-4810-8a7c-7c10fc62070c}</t>
  </si>
  <si>
    <t>KRYCÍ LIST SOUPISU PRACÍ</t>
  </si>
  <si>
    <t>Objekt:</t>
  </si>
  <si>
    <t xml:space="preserve">24-SO008.1 - IO I.01  Příprava území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</si>
  <si>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</si>
  <si>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</si>
  <si>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</si>
  <si>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</si>
  <si>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</si>
  <si>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</si>
  <si>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</si>
  <si>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</si>
  <si>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</si>
  <si>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</si>
  <si>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</si>
  <si>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</si>
  <si>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</si>
  <si>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</si>
  <si>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</si>
  <si>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</si>
  <si>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</si>
  <si>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</si>
  <si>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</si>
  <si>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</si>
  <si>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</si>
  <si>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</si>
  <si>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</si>
  <si>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</si>
  <si>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</si>
  <si>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</si>
  <si>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</si>
  <si>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111311115</t>
  </si>
  <si>
    <t>Odstranění odumřelého travního drnu po aplikaci herbicidu v rovině nebo ve svahu do 1:5 hl přes 100 do 200 mm</t>
  </si>
  <si>
    <t>m2</t>
  </si>
  <si>
    <t>4</t>
  </si>
  <si>
    <t>-440295328</t>
  </si>
  <si>
    <t>PP</t>
  </si>
  <si>
    <t>Odstranění odumřelého travního drnu po aplikaci herbicidních přípravků ručně s pomocí drobné mechanizace v rovině nebo na svahu do 1:5, hloubky přes 100 do 200 mm</t>
  </si>
  <si>
    <t>Online PSC</t>
  </si>
  <si>
    <t>https://podminky.urs.cz/item/CS_URS_2024_01/111311115</t>
  </si>
  <si>
    <t>VV</t>
  </si>
  <si>
    <t>viz výkr. příprava území - D.1.1.2</t>
  </si>
  <si>
    <t>935,00</t>
  </si>
  <si>
    <t>113106134</t>
  </si>
  <si>
    <t>Rozebrání dlažeb ze zámkových dlaždic komunikací pro pěší strojně pl do 50 m2</t>
  </si>
  <si>
    <t>-1178917842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</si>
  <si>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</si>
  <si>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https://podminky.urs.cz/item/CS_URS_2024_01/113106134</t>
  </si>
  <si>
    <t>17,40</t>
  </si>
  <si>
    <t>3</t>
  </si>
  <si>
    <t>113202111</t>
  </si>
  <si>
    <t>Vytrhání obrub krajníků obrubníků stojatých</t>
  </si>
  <si>
    <t>m</t>
  </si>
  <si>
    <t>2080358576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</si>
  <si>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</si>
  <si>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</si>
  <si>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výkr. č. - C.2</t>
  </si>
  <si>
    <t xml:space="preserve">41,00           "viz koordinační situace</t>
  </si>
  <si>
    <t>9</t>
  </si>
  <si>
    <t>Ostatní konstrukce a práce, bourání</t>
  </si>
  <si>
    <t>93600-PC01</t>
  </si>
  <si>
    <t>Upravení polohy hracích prvků na pozemku školy (herní hrad)</t>
  </si>
  <si>
    <t>kpl</t>
  </si>
  <si>
    <t>-1372075287</t>
  </si>
  <si>
    <t>příprava území - výkr.č. D.1.1.2</t>
  </si>
  <si>
    <t>1,00</t>
  </si>
  <si>
    <t>5</t>
  </si>
  <si>
    <t>966001211</t>
  </si>
  <si>
    <t>Odstranění lavičky stabilní zabetonované</t>
  </si>
  <si>
    <t>kus</t>
  </si>
  <si>
    <t>1064724041</t>
  </si>
  <si>
    <t>Odstranění lavičky parkové stabilní zabetonované</t>
  </si>
  <si>
    <t>https://podminky.urs.cz/item/CS_URS_2024_01/966001211</t>
  </si>
  <si>
    <t>6</t>
  </si>
  <si>
    <t>966071823</t>
  </si>
  <si>
    <t>Rozebrání oplocení z drátěného pletiva se čtvercovými oky v přes 2,0 do 4,0 m</t>
  </si>
  <si>
    <t>-1384447437</t>
  </si>
  <si>
    <t>Rozebrání oplocení z pletiva drátěného se čtvercovými oky, výšky přes 2,0 do 4,0 m</t>
  </si>
  <si>
    <t>https://podminky.urs.cz/item/CS_URS_2024_01/966071823</t>
  </si>
  <si>
    <t>49,50</t>
  </si>
  <si>
    <t>997</t>
  </si>
  <si>
    <t>Přesun sutě</t>
  </si>
  <si>
    <t>7</t>
  </si>
  <si>
    <t>997013871</t>
  </si>
  <si>
    <t>Poplatek za uložení stavebního odpadu na recyklační skládce (skládkovné) směsného stavebního a demoličního kód odpadu 17 09 04</t>
  </si>
  <si>
    <t>t</t>
  </si>
  <si>
    <t>-2036248129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</si>
  <si>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</si>
  <si>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</si>
  <si>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8</t>
  </si>
  <si>
    <t>997221561</t>
  </si>
  <si>
    <t>Vodorovná doprava suti z kusových materiálů do 1 km</t>
  </si>
  <si>
    <t>-1781512353</t>
  </si>
  <si>
    <t>Vodorovná doprava suti bez naložení, ale se složením a s hrubým urovnáním z kusových materiálů, na vzdálenost do 1 km</t>
  </si>
  <si>
    <t>https://podminky.urs.cz/item/CS_URS_2024_01/997221561</t>
  </si>
  <si>
    <t>997221569</t>
  </si>
  <si>
    <t>Příplatek ZKD 1 km u vodorovné dopravy suti z kusových materiálů</t>
  </si>
  <si>
    <t>1033431464</t>
  </si>
  <si>
    <t>Vodorovná doprava suti bez naložení, ale se složením a s hrubým urovnáním Příplatek k ceně za každý další započatý 1 km přes 1 km</t>
  </si>
  <si>
    <t>https://podminky.urs.cz/item/CS_URS_2024_01/997221569</t>
  </si>
  <si>
    <t>14,065*14 'Přepočtené koeficientem množství</t>
  </si>
  <si>
    <t xml:space="preserve">24-SO008.2 - SO I.501-SO I.504  Sportoviště, zpevněné plochy, oplocení, mobiliář</t>
  </si>
  <si>
    <t>Soupis:</t>
  </si>
  <si>
    <t>24-SO008.1-01 - D.1.1 Architektonicko-stavební řešení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</si>
  <si>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</si>
  <si>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</si>
  <si>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</si>
  <si>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9.1 - Vybavení hřiště</t>
  </si>
  <si>
    <t xml:space="preserve">    998 - Přesun hmot</t>
  </si>
  <si>
    <t>122251104</t>
  </si>
  <si>
    <t>Odkopávky a prokopávky nezapažené v hornině třídy těžitelnosti I skupiny 3 objem do 500 m3 strojně</t>
  </si>
  <si>
    <t>m3</t>
  </si>
  <si>
    <t>-1615320187</t>
  </si>
  <si>
    <t>Odkopávky a prokopávky nezapažené strojně v hornině třídy těžitelnosti I skupiny 3 přes 100 do 500 m3</t>
  </si>
  <si>
    <t>https://podminky.urs.cz/item/CS_URS_2024_01/122251104</t>
  </si>
  <si>
    <t>viz výkr. příprava území - výkr. č. D.1.1.2</t>
  </si>
  <si>
    <t>po odstranění drnu tl. 200mm na plň -0,36</t>
  </si>
  <si>
    <t xml:space="preserve">0,16*41,35*18,60          "-0,20 až pláň -0,36</t>
  </si>
  <si>
    <t xml:space="preserve">0,05*2,50*18,60           "-0,250 až pláň -0,25 pochozí plochy</t>
  </si>
  <si>
    <t xml:space="preserve">0,05*17,40                      "rozebraná dlažba</t>
  </si>
  <si>
    <t>Mezisoučet</t>
  </si>
  <si>
    <t>pro retenci - pláň -1,20</t>
  </si>
  <si>
    <t xml:space="preserve">0,94*15,65*15,65*2          "-0,36 až -1,20</t>
  </si>
  <si>
    <t>-0,94*3,00*3,55*2</t>
  </si>
  <si>
    <t>Součet</t>
  </si>
  <si>
    <t>133212811</t>
  </si>
  <si>
    <t>Hloubení nezapažených šachet v hornině třídy těžitelnosti I skupiny 3 plocha výkopu do 4 m2 ručně</t>
  </si>
  <si>
    <t>1710761703</t>
  </si>
  <si>
    <t>Hloubení nezapažených šachet ručně v horninách třídy těžitelnosti I skupiny 3, půdorysná plocha výkopu do 4 m2</t>
  </si>
  <si>
    <t>https://podminky.urs.cz/item/CS_URS_2024_01/133212811</t>
  </si>
  <si>
    <t>viz půdorys základů, výkr. č. D.1.1.4</t>
  </si>
  <si>
    <t xml:space="preserve">0,35*0,35*0,85*44          "-1,20 až -0,35 patky oplocení</t>
  </si>
  <si>
    <t>sdružená patka pro oplocení a streetballový koš</t>
  </si>
  <si>
    <t xml:space="preserve">0,75*0,60*0,85*2               "-1,20 až -0,35</t>
  </si>
  <si>
    <t>patka pro basketbalový koš</t>
  </si>
  <si>
    <t xml:space="preserve">0,60*0,60*0,85*4                 "-1,20 až -0,35</t>
  </si>
  <si>
    <t>patka pro kotvení pouzdra branky</t>
  </si>
  <si>
    <t xml:space="preserve">0,40*0,40*0,45*4                    "-0,80 až -0,35</t>
  </si>
  <si>
    <t>patka pro kotvení tenisové/volejbalové sítě</t>
  </si>
  <si>
    <t>162751117</t>
  </si>
  <si>
    <t>Vodorovné přemístění přes 9 000 do 10000 m výkopku/sypaniny z horniny třídy těžitelnosti I skupiny 1 až 3</t>
  </si>
  <si>
    <t>-1174267641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</si>
  <si>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</si>
  <si>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</si>
  <si>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 xml:space="preserve">566,685+7,147                "celkový výkop</t>
  </si>
  <si>
    <t xml:space="preserve">-286,064                            "odpočet zásypu</t>
  </si>
  <si>
    <t>162751119</t>
  </si>
  <si>
    <t>Příplatek k vodorovnému přemístění výkopku/sypaniny z horniny třídy těžitelnosti I skupiny 1 až 3 ZKD 1000 m přes 10000 m</t>
  </si>
  <si>
    <t>-981892819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</si>
  <si>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</si>
  <si>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</si>
  <si>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287,768*5</t>
  </si>
  <si>
    <t>171201231</t>
  </si>
  <si>
    <t>Poplatek za uložení zeminy a kamení na recyklační skládce (skládkovné) kód odpadu 17 05 04</t>
  </si>
  <si>
    <t>1600047462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</si>
  <si>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</si>
  <si>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</si>
  <si>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287,768*1,85</t>
  </si>
  <si>
    <t>174151102</t>
  </si>
  <si>
    <t>Zásyp v prostoru s omezeným pohybem stroje sypaninou se zhutněním</t>
  </si>
  <si>
    <t>1916893319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</si>
  <si>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</si>
  <si>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</si>
  <si>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celkový výkop pro vsakovací bloky</t>
  </si>
  <si>
    <t>440,432</t>
  </si>
  <si>
    <t>odpočet vsakovacích bloků</t>
  </si>
  <si>
    <t>-((0,40*14,40*14,40*2)-(0,40*3,00*4,80*2))</t>
  </si>
  <si>
    <t>181951112</t>
  </si>
  <si>
    <t>Úprava pláně v hornině třídy těžitelnosti I skupiny 1 až 3 se zhutněním strojně</t>
  </si>
  <si>
    <t>-1459202940</t>
  </si>
  <si>
    <t>Úprava pláně vyrovnáním výškových rozdílů strojně v hornině třídy těžitelnosti I, skupiny 1 až 3 se zhutněním</t>
  </si>
  <si>
    <t>https://podminky.urs.cz/item/CS_URS_2024_01/181951112</t>
  </si>
  <si>
    <t>viz výkr. půdorys hřiště - D.1.1.5</t>
  </si>
  <si>
    <t xml:space="preserve">41,35*18,60          "hřiště</t>
  </si>
  <si>
    <t xml:space="preserve">2,50*18,60              "pochozí plochy</t>
  </si>
  <si>
    <t xml:space="preserve">17,40                         "rozebraná dlažba</t>
  </si>
  <si>
    <t>Zakládání</t>
  </si>
  <si>
    <t>274313611</t>
  </si>
  <si>
    <t>Základové pásy z betonu tř. C 16/20</t>
  </si>
  <si>
    <t>-1080548168</t>
  </si>
  <si>
    <t>Základy z betonu prostého pasy betonu kamenem neprokládaného tř. C 16/20</t>
  </si>
  <si>
    <t>https://podminky.urs.cz/item/CS_URS_2024_01/274313611</t>
  </si>
  <si>
    <t>kotvení laviček</t>
  </si>
  <si>
    <t xml:space="preserve">0,24*0,20*0,80*8                "-0,30 až -0,10</t>
  </si>
  <si>
    <t>274351121</t>
  </si>
  <si>
    <t>Zřízení bednění základových pasů rovného</t>
  </si>
  <si>
    <t>-1984324748</t>
  </si>
  <si>
    <t>Bednění základů pasů rovné zřízení</t>
  </si>
  <si>
    <t>https://podminky.urs.cz/item/CS_URS_2024_01/274351121</t>
  </si>
  <si>
    <t xml:space="preserve">0,20*(0,80+0,24)*2*8                "-0,30 až -0,10</t>
  </si>
  <si>
    <t>10</t>
  </si>
  <si>
    <t>274351122</t>
  </si>
  <si>
    <t>Odstranění bednění základových pasů rovného</t>
  </si>
  <si>
    <t>480805902</t>
  </si>
  <si>
    <t>Bednění základů pasů rovné odstranění</t>
  </si>
  <si>
    <t>https://podminky.urs.cz/item/CS_URS_2024_01/274351122</t>
  </si>
  <si>
    <t>11</t>
  </si>
  <si>
    <t>275313611</t>
  </si>
  <si>
    <t>Základové patky z betonu tř. C 16/20</t>
  </si>
  <si>
    <t>1912085360</t>
  </si>
  <si>
    <t>Základy z betonu prostého patky a bloky z betonu kamenem neprokládaného tř. C 16/20</t>
  </si>
  <si>
    <t>https://podminky.urs.cz/item/CS_URS_2024_01/275313611</t>
  </si>
  <si>
    <t xml:space="preserve">0,35*0,35*0,95*44          "-1,20 až -0,25 patky oplocení</t>
  </si>
  <si>
    <t xml:space="preserve">0,75*0,60*0,95*2               "-1,20 až -0,25</t>
  </si>
  <si>
    <t xml:space="preserve">0,60*0,60*0,95*4                 "-1,20 až -0,25</t>
  </si>
  <si>
    <t xml:space="preserve">0,40*0,40*0,70*4                    "-0,80 až -0,10</t>
  </si>
  <si>
    <t>275351121</t>
  </si>
  <si>
    <t>Zřízení bednění základových patek</t>
  </si>
  <si>
    <t>-548473568</t>
  </si>
  <si>
    <t>Bednění základů patek zřízení</t>
  </si>
  <si>
    <t>https://podminky.urs.cz/item/CS_URS_2024_01/275351121</t>
  </si>
  <si>
    <t xml:space="preserve">(0,35+0,35)*2*0,95*44          "-1,20 až -0,25 patky oplocení</t>
  </si>
  <si>
    <t xml:space="preserve">(0,75+0,60)*2*0,95*2               "-1,20 až -0,25</t>
  </si>
  <si>
    <t xml:space="preserve">(0,60+0,60)*2*0,95*4                 "-1,20 až -0,25</t>
  </si>
  <si>
    <t xml:space="preserve">(0,40+0,40)*2*0,70*4                    "-0,80 až -0,10</t>
  </si>
  <si>
    <t>13</t>
  </si>
  <si>
    <t>275351122</t>
  </si>
  <si>
    <t>Odstranění bednění základových patek</t>
  </si>
  <si>
    <t>-943836734</t>
  </si>
  <si>
    <t>Bednění základů patek odstranění</t>
  </si>
  <si>
    <t>https://podminky.urs.cz/item/CS_URS_2024_01/275351122</t>
  </si>
  <si>
    <t>14</t>
  </si>
  <si>
    <t>275353123</t>
  </si>
  <si>
    <t>Bednění kotevních otvorů v základových patkách průřezu přes 0,02 do 0,05 m2 hl přes 1 do 2 m</t>
  </si>
  <si>
    <t>447248652</t>
  </si>
  <si>
    <t>Bednění kotevních otvorů a prostupů v základových konstrukcích v patkách včetně polohového zajištění a odbednění, popř. ztraceného bednění z pletiva apod. průřezu přes 0,02 do 0,05 m2, hl. přes 1,00 do 2,00 m</t>
  </si>
  <si>
    <t>https://podminky.urs.cz/item/CS_URS_2024_01/275353123</t>
  </si>
  <si>
    <t xml:space="preserve">1,30*44                       "-1,20 až -0,10 patky oplocení</t>
  </si>
  <si>
    <t>15</t>
  </si>
  <si>
    <t>278311041</t>
  </si>
  <si>
    <t>Zálivka kotevních otvorů z betonu tř. C 16/20 obj do 0,02 m3</t>
  </si>
  <si>
    <t>-1399747380</t>
  </si>
  <si>
    <t>Zálivka kotevních otvorů z betonu bez zvýšených nároků na prostředí tř. C 16/20 při objemu jednoho otvoru do 0,02 m3</t>
  </si>
  <si>
    <t>https://podminky.urs.cz/item/CS_URS_2024_01/278311041</t>
  </si>
  <si>
    <t xml:space="preserve">Pi*(0,08)^2*1,10*46                       "-1,20 až -0,10 patky oplocení</t>
  </si>
  <si>
    <t xml:space="preserve">-0,08*0,05*0,80*46                        "-0,90 až -0,10</t>
  </si>
  <si>
    <t>Svislé a kompletní konstrukce</t>
  </si>
  <si>
    <t>16</t>
  </si>
  <si>
    <t>33817-PC01</t>
  </si>
  <si>
    <t>Montáž sloupků a vzpěr plotových ocelových trubkových nebo profilovaných výšky do 4m se zalitím cementovou maltou do vynechaných otvorů</t>
  </si>
  <si>
    <t>855672554</t>
  </si>
  <si>
    <t>viz pohledy, výkr. č. D.1.1.7</t>
  </si>
  <si>
    <t>17*2+6*2</t>
  </si>
  <si>
    <t>17</t>
  </si>
  <si>
    <t>M</t>
  </si>
  <si>
    <t>5534-PC01</t>
  </si>
  <si>
    <t>sloupek oplocení - jekl 80/50/3, délky 5,00m,horní konec zavařen vč. příchytek (motýlek s nerez šroubem), povrchov. úprava PZn</t>
  </si>
  <si>
    <t>5775910</t>
  </si>
  <si>
    <t>18</t>
  </si>
  <si>
    <t>34810-PC01</t>
  </si>
  <si>
    <t>Vestavba ocelové brány 3500/203 mm do stávajícího oplocení</t>
  </si>
  <si>
    <t>1156028181</t>
  </si>
  <si>
    <t>viz koordinační situace výkr.č. C.2</t>
  </si>
  <si>
    <t>19</t>
  </si>
  <si>
    <t>553423</t>
  </si>
  <si>
    <t>brána plotová dvoukřídlá Pz s PVC 3500x2030mm (plný popis viz pozn. k položce)</t>
  </si>
  <si>
    <t>-598225450</t>
  </si>
  <si>
    <t>brána plotová dvoukřídlá Pz s PVC 3500x2030mm</t>
  </si>
  <si>
    <t>P</t>
  </si>
  <si>
    <t xml:space="preserve">Poznámka k položce:_x000d_
Rám: čtvercový profil 40x40x2 mm_x000d_
Nosné sloupy: 80x80x3 mm, výška sloupu 2800 mm_x000d_
Výplň: plotový panel  3D poplastovaný_x000d_
Příslušenství: stavitelné panty, klika, zámek, 3 klíče, zajišťovací kolík_x000d_
Povrchová úprava: pozinkováno a poplastováno</t>
  </si>
  <si>
    <t>20</t>
  </si>
  <si>
    <t>3481710-PC01</t>
  </si>
  <si>
    <t>M+D napojení ke stávajícímu oplocení výšky 2,00m, dl. 1020 mm</t>
  </si>
  <si>
    <t>-1467553481</t>
  </si>
  <si>
    <t>koordinační situace - výkr. č. C2</t>
  </si>
  <si>
    <t>pohledy - výkr. č. D.1.1.7</t>
  </si>
  <si>
    <t>348171146-1</t>
  </si>
  <si>
    <t>Montáž oplocení z dílců kovových panelových svařovaných, na ocelové profilované sloupky, výšky přes 2,0 do 4,0 m</t>
  </si>
  <si>
    <t>2062563530</t>
  </si>
  <si>
    <t>oplocení- typické pole a roh - výkr.č. D.1.1.9</t>
  </si>
  <si>
    <t>(40,56+17,76)*2</t>
  </si>
  <si>
    <t>22</t>
  </si>
  <si>
    <t>55342</t>
  </si>
  <si>
    <t xml:space="preserve">plotový panel svařovaný 2D,  2500/2030 mm, oko 50x200mm, dráty 6/5/6, povrch úprava Pzn</t>
  </si>
  <si>
    <t>-446293186</t>
  </si>
  <si>
    <t xml:space="preserve">16*2*2                "delší strany</t>
  </si>
  <si>
    <t xml:space="preserve">7*2*2                  "kratší</t>
  </si>
  <si>
    <t xml:space="preserve">-2                         "odpočet vstupních bran</t>
  </si>
  <si>
    <t>23</t>
  </si>
  <si>
    <t>34812-PC01</t>
  </si>
  <si>
    <t>M+D vstupní brány 2530/2130 mm vč. pole s nápisem 2530/470 mm</t>
  </si>
  <si>
    <t>-1915142633</t>
  </si>
  <si>
    <t>oplocení vstupní brány - viz výkr.č. D.1.1.8</t>
  </si>
  <si>
    <t>Komunikace pozemní</t>
  </si>
  <si>
    <t>24</t>
  </si>
  <si>
    <t>564211111</t>
  </si>
  <si>
    <t>Podklad nebo podsyp ze štěrkopísku ŠP plochy přes 100 m2 tl 50 mm</t>
  </si>
  <si>
    <t>881788119</t>
  </si>
  <si>
    <t>Podklad nebo podsyp ze štěrkopísku ŠP s rozprostřením, vlhčením a zhutněním plochy přes 100 m2, po zhutnění tl. 50 mm</t>
  </si>
  <si>
    <t>https://podminky.urs.cz/item/CS_URS_2024_01/564211111</t>
  </si>
  <si>
    <t>Poznámka k položce:_x000d_
frakce 0-16</t>
  </si>
  <si>
    <t xml:space="preserve">40,88*18,16                 "hřiště</t>
  </si>
  <si>
    <t>25</t>
  </si>
  <si>
    <t>564730111</t>
  </si>
  <si>
    <t>Podklad z kameniva hrubého drceného vel. 16-32 mm plochy přes 100 m2 tl 100 mm</t>
  </si>
  <si>
    <t>-61925848</t>
  </si>
  <si>
    <t>Podklad nebo kryt z kameniva hrubého drceného vel. 16-32 mm s rozprostřením a zhutněním plochy přes 100 m2, po zhutnění tl. 100 mm</t>
  </si>
  <si>
    <t>https://podminky.urs.cz/item/CS_URS_2024_01/564730111</t>
  </si>
  <si>
    <t>26</t>
  </si>
  <si>
    <t>564731111</t>
  </si>
  <si>
    <t>Podklad z kameniva hrubého drceného vel. 32-63 mm plochy přes 100 m2 tl 100 mm</t>
  </si>
  <si>
    <t>-1674294396</t>
  </si>
  <si>
    <t>Podklad nebo kryt z kameniva hrubého drceného vel. 32-63 mm s rozprostřením a zhutněním plochy přes 100 m2, po zhutnění tl. 100 mm</t>
  </si>
  <si>
    <t>https://podminky.urs.cz/item/CS_URS_2024_01/564731111</t>
  </si>
  <si>
    <t>27</t>
  </si>
  <si>
    <t>564851011</t>
  </si>
  <si>
    <t>Podklad ze štěrkodrtě ŠD plochy do 100 m2 tl 150 mm</t>
  </si>
  <si>
    <t>-67884219</t>
  </si>
  <si>
    <t>Podklad ze štěrkodrti ŠD s rozprostřením a zhutněním plochy jednotlivě do 100 m2, po zhutnění tl. 150 mm</t>
  </si>
  <si>
    <t>https://podminky.urs.cz/item/CS_URS_2024_01/564851011</t>
  </si>
  <si>
    <t xml:space="preserve">2,50*18,60           "pochozí plochy</t>
  </si>
  <si>
    <t xml:space="preserve">17,40                      "rozebraná dlažba</t>
  </si>
  <si>
    <t>28</t>
  </si>
  <si>
    <t>573211109</t>
  </si>
  <si>
    <t>Postřik živičný spojovací z asfaltu v množství 0,50 kg/m2</t>
  </si>
  <si>
    <t>-1552834442</t>
  </si>
  <si>
    <t>Postřik spojovací PS bez posypu kamenivem z asfaltu silničního, v množství 0,50 kg/m2</t>
  </si>
  <si>
    <t>https://podminky.urs.cz/item/CS_URS_2024_01/573211109</t>
  </si>
  <si>
    <t>29</t>
  </si>
  <si>
    <t>576136111</t>
  </si>
  <si>
    <t>Asfaltový koberec otevřený AKO 8 (AKOJ) tl 40 mm š do 3 m z modifikovaného asfaltu</t>
  </si>
  <si>
    <t>505117692</t>
  </si>
  <si>
    <t>Asfaltový koberec otevřený AKO 8 (AKOJ) s rozprostřením a se zhutněním z modifikovaného asfaltu v pruhu šířky do 3 m, po zhutnění tl. 40 mm</t>
  </si>
  <si>
    <t>https://podminky.urs.cz/item/CS_URS_2024_01/576136111</t>
  </si>
  <si>
    <t>30</t>
  </si>
  <si>
    <t>576146311</t>
  </si>
  <si>
    <t>Asfaltový koberec otevřený AKO 16 (AKOH) tl 50 mm š do 3 m z nemodifikovaného asfaltu</t>
  </si>
  <si>
    <t>-653834866</t>
  </si>
  <si>
    <t>Asfaltový koberec otevřený AKO 16 (AKOH) s rozprostřením a se zhutněním z nemodifikovaného asfaltu v pruhu šířky do 3 m, po zhutnění tl. 50 mm</t>
  </si>
  <si>
    <t>https://podminky.urs.cz/item/CS_URS_2024_01/576146311</t>
  </si>
  <si>
    <t>31</t>
  </si>
  <si>
    <t>579221221</t>
  </si>
  <si>
    <t>Strojně litý pryžový povrch 1-vrstvý tl 13 mm 1 základní barva s impregnací na asfalt přes 300 m2</t>
  </si>
  <si>
    <t>-201739127</t>
  </si>
  <si>
    <t>Venkovní lité pryžové povrchy na asfaltový podklad jednovrstvé tloušťky 13 mm s impregnací na podklad, prováděné strojně plochy přes 300 m2 jedna barva červená, zelená</t>
  </si>
  <si>
    <t>https://podminky.urs.cz/item/CS_URS_2024_01/579221221</t>
  </si>
  <si>
    <t>32</t>
  </si>
  <si>
    <t>579291111</t>
  </si>
  <si>
    <t>Lajnování venkovního litého pryžového povrchu elastickým lakem v různé barevnosti</t>
  </si>
  <si>
    <t>-179195550</t>
  </si>
  <si>
    <t>Venkovní lité pryžové povrchy - vodorovné značení (lajnování) dvousložkovým elastickým lakem</t>
  </si>
  <si>
    <t>https://podminky.urs.cz/item/CS_URS_2024_01/579291111</t>
  </si>
  <si>
    <t xml:space="preserve">114,00                "futsal</t>
  </si>
  <si>
    <t xml:space="preserve">293,20                "basketbal</t>
  </si>
  <si>
    <t xml:space="preserve">166,30                "tenis</t>
  </si>
  <si>
    <t xml:space="preserve">107,00                 "volejbal</t>
  </si>
  <si>
    <t>33</t>
  </si>
  <si>
    <t>596211110</t>
  </si>
  <si>
    <t>Kladení zámkové dlažby komunikací pro pěší ručně tl 60 mm skupiny A pl do 50 m2</t>
  </si>
  <si>
    <t>841198838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</si>
  <si>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</si>
  <si>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</si>
  <si>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34</t>
  </si>
  <si>
    <t>59245018</t>
  </si>
  <si>
    <t>dlažba skladebná betonová 200x100mm tl 60mm přírodní</t>
  </si>
  <si>
    <t>-1054409360</t>
  </si>
  <si>
    <t>63,90*1,03</t>
  </si>
  <si>
    <t>35</t>
  </si>
  <si>
    <t>916231213</t>
  </si>
  <si>
    <t>Osazení chodníkového obrubníku betonového stojatého s boční opěrou do lože z betonu prostého</t>
  </si>
  <si>
    <t>687020938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</si>
  <si>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</si>
  <si>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</si>
  <si>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140,00</t>
  </si>
  <si>
    <t>36</t>
  </si>
  <si>
    <t>59217016</t>
  </si>
  <si>
    <t>obrubník betonový chodníkový 1000x80x250mm</t>
  </si>
  <si>
    <t>-2096722042</t>
  </si>
  <si>
    <t>140,00*1,02</t>
  </si>
  <si>
    <t>37</t>
  </si>
  <si>
    <t>916991121</t>
  </si>
  <si>
    <t>Lože pod obrubníky, krajníky nebo obruby z dlažebních kostek z betonu prostého</t>
  </si>
  <si>
    <t>2094982817</t>
  </si>
  <si>
    <t>https://podminky.urs.cz/item/CS_URS_2024_01/916991121</t>
  </si>
  <si>
    <t>0,25*0,23*140,00</t>
  </si>
  <si>
    <t>38</t>
  </si>
  <si>
    <t>936124113.1</t>
  </si>
  <si>
    <t>Montáž lavičky stabilní kotvené - chemická kotva do betonu</t>
  </si>
  <si>
    <t>-1906439044</t>
  </si>
  <si>
    <t>39</t>
  </si>
  <si>
    <t>74910</t>
  </si>
  <si>
    <t xml:space="preserve">OS.01  parková lavička 2000x440x810 mm svařovaná ocelová konstrukce vč. povrchové úpravy - viz výpis mobiliáře</t>
  </si>
  <si>
    <t>882386822</t>
  </si>
  <si>
    <t>9.1</t>
  </si>
  <si>
    <t>Vybavení hřiště</t>
  </si>
  <si>
    <t>40</t>
  </si>
  <si>
    <t>PC-01</t>
  </si>
  <si>
    <t>OS.05 M+D Souprava pro tenis /síť, sloupky, pouzdra, anténky/ (plný popis viz výpis mobiliáře)</t>
  </si>
  <si>
    <t>-69185883</t>
  </si>
  <si>
    <t>41</t>
  </si>
  <si>
    <t>PC-02</t>
  </si>
  <si>
    <t xml:space="preserve">OS.02  M+D ocelová dvousloupová konstrukce basketbalového koše - osazena do ocel. pouzdra vč. pouzdra, vč. koše  (plný popis viz výpis mobiliáře)</t>
  </si>
  <si>
    <t>329133406</t>
  </si>
  <si>
    <t>OS.02 M+D ocelová dvousloupová konstrukce basketbalového koše - osazena do ocel. pouzdra vč. pouzdra, vč. koše (plný popis viz výpis mobiliáře)</t>
  </si>
  <si>
    <t>42</t>
  </si>
  <si>
    <t>PC-03</t>
  </si>
  <si>
    <t xml:space="preserve">OS.05  M+D Ocelový kůl na volejbalovou/nohejbal  síť vč. pouzdra  (plný popis viz výpis mobiliáře)</t>
  </si>
  <si>
    <t>-1076175666</t>
  </si>
  <si>
    <t>OS.05 M+D Ocelový kůl na volejbalovou/nohejbal síť vč. pouzdra (plný popis viz výpis mobiliáře)</t>
  </si>
  <si>
    <t>43</t>
  </si>
  <si>
    <t>PC-04</t>
  </si>
  <si>
    <t>Síť pro volejbal/nohejbal</t>
  </si>
  <si>
    <t>-1273666950</t>
  </si>
  <si>
    <t>Síť pro volejbal</t>
  </si>
  <si>
    <t>44</t>
  </si>
  <si>
    <t>PC-05</t>
  </si>
  <si>
    <t xml:space="preserve">OS.04  Fotbalová branka na futsal 3000x2000x1000  (plný popis viz výpis mobiliáře)</t>
  </si>
  <si>
    <t>153917285</t>
  </si>
  <si>
    <t>OS.04 Fotbalová branka na futsal 3000x2000x1000 (plný popis viz výpis mobiliáře)</t>
  </si>
  <si>
    <t>45</t>
  </si>
  <si>
    <t>PC-06</t>
  </si>
  <si>
    <t xml:space="preserve">OS.03  M+D ocelová jednosloupová konstrukce streedbalového  koše - osazena do ocel. pouzdra vč. pouzdra, vč. koše  (plný popis viz výpis mobiliáře)</t>
  </si>
  <si>
    <t>-529129557</t>
  </si>
  <si>
    <t>OS.03 M+D ocelová jednosloupová konstrukce streedbalového koše - osazena do ocel. pouzdra vč. pouzdra, vč. koše (plný popis viz výpis mobiliáře)</t>
  </si>
  <si>
    <t>998</t>
  </si>
  <si>
    <t>Přesun hmot</t>
  </si>
  <si>
    <t>46</t>
  </si>
  <si>
    <t>998222012</t>
  </si>
  <si>
    <t>Přesun hmot pro tělovýchovné plochy</t>
  </si>
  <si>
    <t>-1341943351</t>
  </si>
  <si>
    <t>Přesun hmot pro tělovýchovné plochy dopravní vzdálenost do 200 m</t>
  </si>
  <si>
    <t>https://podminky.urs.cz/item/CS_URS_2024_01/998222012</t>
  </si>
  <si>
    <t>24-SO008.3 - IO I.201 Areálové vedení NN, IO I.202 Osvětlení hřiště</t>
  </si>
  <si>
    <t>Petr Winkler</t>
  </si>
  <si>
    <t>Všechny položky musí obsahovat dodávku i montáž, popř. softwarové vybavení, včetně drobného spojovacího a kotvícího materiálu (např. kotvy, závěsy, chráničky,...). Zhotovitel musí do ceny zahrnout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normy, zákony ale i technologické postupy zvolených výrobců, které se na ně vztahují. Všechna zařízení, systémy rozvody, instalace a konstrukce budou oceňovány a dodávány plně funkční, tj. včetně všech komponentů, upevňovacích prvků, podpor, prostupů, apod.. Do všech činností musí zhotovitel zohlednit stavební přípomoc (např. drážky prostupy, respektive není-li uvedeno jinak). Zhotovitel bere na vědomí, že musí v ceně zohlednit jak dílčí tak celkové revize, zkoušky, regulace, atd.. Projektová dokumentace textová a grafická je nadřazena výkazu výměr, respektive rozpočtu nákladů. Zhotovitel je do ceny povinen zahrnout veškeré náklady spojené s případnou etapizací, realizací stavby za provozu a ve ztížených podmínkách. Zhotovitel musí v ceně zohlednit provizorní opatření vedoucí k zajištění stavby před vnějšími vlivy, zejména pak déšť, sníh, vítr. Zhotovitel bere na vědomí, že stavba musí probíhat po částech, tak aby nedošlo k poškození stavby klimatickými vlivy. Zhotovitel musí provést na svůj náklad i zaškolení obsluhy a údržby na všech částech dodávky. Zhotovitel musí zohlednit náklady na přesun hmot a odvoz sutě a odpadů, včetně uložení (předpokládá se odpad z drážek, prostupů, atd.). Zhotovitel musí v ceně zohlednit náklady na pomocné lešení, konstrukce a stroje, které bude potřebovat pro realizaci díla.					 Vybraný dodavatel stavby bude splňovat odborné kvalifikační předpoklady a nabídková cena bude obsahovat i práce v projektové dokumentaci a výkazu výměr neuvedené, ale nutné k bezpečnému a správnému stavebně technickému provedení stavby s ohledem na bezpečnost užívání a kolaudaci stavby.	 Zhotovitel díla je povinen zkontrolovat specifikaci materiálu a prací s technickou zprávou a projektovou dokumentací. V případě rozporů, obraťte se na zhotovitele projektové dokumentace.</t>
  </si>
  <si>
    <t>PSV - Práce a dodávky PSV</t>
  </si>
  <si>
    <t xml:space="preserve">    741.0 - Dodávka materiálu - Kabely,vodiče a příslušenství</t>
  </si>
  <si>
    <t xml:space="preserve">    741.1 - Dodávka materiálu - Úložný materiál,krabice a příslušenství</t>
  </si>
  <si>
    <t xml:space="preserve">    741.2 - Dodávka materiálu - El. přístroje a příslušenství</t>
  </si>
  <si>
    <t xml:space="preserve">    741.3 - Dodávka materiálu - Rozváděče,skříně a příslušenství</t>
  </si>
  <si>
    <t xml:space="preserve">    741.4 - Dodávka materiálu - Materiál zemních a stavebních prací</t>
  </si>
  <si>
    <t xml:space="preserve">    741.5 - Dodávka materiálu - Hromosvody a uzemnění</t>
  </si>
  <si>
    <t xml:space="preserve">    741.6 - Dodávka materiálu - Barvy a nátěry</t>
  </si>
  <si>
    <t xml:space="preserve">    741.7 - Dodávka materiálu - Ukončovací prvky a svorkovnice</t>
  </si>
  <si>
    <t xml:space="preserve">    741.8 - Dodávka materiálu - Svítidla</t>
  </si>
  <si>
    <t xml:space="preserve">    741.01 - Montáže dle ceníku M741</t>
  </si>
  <si>
    <t>M - Práce a dodávky M</t>
  </si>
  <si>
    <t xml:space="preserve">    846-9 - Stavební práce při elektromontážích</t>
  </si>
  <si>
    <t xml:space="preserve">    741.09 - Demontáže dle ceníku M741</t>
  </si>
  <si>
    <t>PSV</t>
  </si>
  <si>
    <t>Práce a dodávky PSV</t>
  </si>
  <si>
    <t>741.0</t>
  </si>
  <si>
    <t>Dodávka materiálu - Kabely,vodiče a příslušenství</t>
  </si>
  <si>
    <t>CYKY-J4X10</t>
  </si>
  <si>
    <t>KABEL CYKY-J 4x10</t>
  </si>
  <si>
    <t>2060601334</t>
  </si>
  <si>
    <t>FOLIE330MM</t>
  </si>
  <si>
    <t>FOLIE VYSTRAZNA CEZ 330MM 250</t>
  </si>
  <si>
    <t>-981921810</t>
  </si>
  <si>
    <t>CYKY-J3X1,5</t>
  </si>
  <si>
    <t>KABEL CYKY-J 3x1,5</t>
  </si>
  <si>
    <t>-285127777</t>
  </si>
  <si>
    <t>CYKY-J3X4</t>
  </si>
  <si>
    <t>KABEL CYKY-J 3x4</t>
  </si>
  <si>
    <t>883745240</t>
  </si>
  <si>
    <t>741.1</t>
  </si>
  <si>
    <t>Dodávka materiálu - Úložný materiál,krabice a příslušenství</t>
  </si>
  <si>
    <t>HMOZDINKA8/100M</t>
  </si>
  <si>
    <t>HMOZDINKA 8/100MMZATLOUK. NH</t>
  </si>
  <si>
    <t>KS</t>
  </si>
  <si>
    <t>1710839114</t>
  </si>
  <si>
    <t>KF09063</t>
  </si>
  <si>
    <t>KABELOVÁ CHRÁNIČKA DN63</t>
  </si>
  <si>
    <t>-649472627</t>
  </si>
  <si>
    <t>LHD40X40HD</t>
  </si>
  <si>
    <t>ZLAB KABELOVY LHD 40X40 2M</t>
  </si>
  <si>
    <t>297213537</t>
  </si>
  <si>
    <t>741.2</t>
  </si>
  <si>
    <t>Dodávka materiálu - El. přístroje a příslušenství</t>
  </si>
  <si>
    <t>E000002183140</t>
  </si>
  <si>
    <t>JISTIC PL7-B25/3</t>
  </si>
  <si>
    <t>-1141529796</t>
  </si>
  <si>
    <t>741.3</t>
  </si>
  <si>
    <t>Dodávka materiálu - Rozváděče,skříně a příslušenství</t>
  </si>
  <si>
    <t>E000009160480</t>
  </si>
  <si>
    <t>Rozváděč RO dle PD IO I.201;IO I.202-07</t>
  </si>
  <si>
    <t>ks</t>
  </si>
  <si>
    <t>333124238</t>
  </si>
  <si>
    <t>M001</t>
  </si>
  <si>
    <t>Dozbrojení stávajícího rozváděče</t>
  </si>
  <si>
    <t>-2112947858</t>
  </si>
  <si>
    <t>741.4</t>
  </si>
  <si>
    <t>Dodávka materiálu - Materiál zemních a stavebních prací</t>
  </si>
  <si>
    <t>VLZ213910</t>
  </si>
  <si>
    <t>SP315/1500 st.pouz.PVC pro stož. SB, LB, LLB, JB</t>
  </si>
  <si>
    <t>-1112913579</t>
  </si>
  <si>
    <t>VLZ213950</t>
  </si>
  <si>
    <t>Dlažba 300x300x5</t>
  </si>
  <si>
    <t>1008928493</t>
  </si>
  <si>
    <t>VLZ000110</t>
  </si>
  <si>
    <t>Betonová směs C25/30</t>
  </si>
  <si>
    <t>766965901</t>
  </si>
  <si>
    <t>VLZ000010</t>
  </si>
  <si>
    <t>Písek kopaný</t>
  </si>
  <si>
    <t>-2029089697</t>
  </si>
  <si>
    <t>VLZ000042</t>
  </si>
  <si>
    <t>Kamenivo frakce 0/16</t>
  </si>
  <si>
    <t>-24895421</t>
  </si>
  <si>
    <t>741.5</t>
  </si>
  <si>
    <t>Dodávka materiálu - Hromosvody a uzemnění</t>
  </si>
  <si>
    <t>DRAT10</t>
  </si>
  <si>
    <t>DRAT FEZN 0,62KG/M D=10MM</t>
  </si>
  <si>
    <t>KG</t>
  </si>
  <si>
    <t>-1454397608</t>
  </si>
  <si>
    <t>SS</t>
  </si>
  <si>
    <t>SVORKA SPOJOVACI SS</t>
  </si>
  <si>
    <t>-1603093040</t>
  </si>
  <si>
    <t>SP</t>
  </si>
  <si>
    <t>SVORKA PRIPOJOVACI SP</t>
  </si>
  <si>
    <t>992621809</t>
  </si>
  <si>
    <t>741.6</t>
  </si>
  <si>
    <t>Dodávka materiálu - Barvy a nátěry</t>
  </si>
  <si>
    <t>VLB000550</t>
  </si>
  <si>
    <t>Asfaltový lak (ochrana zemních spojů)</t>
  </si>
  <si>
    <t>kg</t>
  </si>
  <si>
    <t>82996006</t>
  </si>
  <si>
    <t>VLB000380</t>
  </si>
  <si>
    <t>Benzin technický</t>
  </si>
  <si>
    <t>l</t>
  </si>
  <si>
    <t>167540975</t>
  </si>
  <si>
    <t>741.7</t>
  </si>
  <si>
    <t>Dodávka materiálu - Ukončovací prvky a svorkovnice</t>
  </si>
  <si>
    <t>H441121</t>
  </si>
  <si>
    <t>atypická svorkovnice SV-B 6.4.3/2 doplněná na stávající stožárovou svorkovnici</t>
  </si>
  <si>
    <t>1729981919</t>
  </si>
  <si>
    <t>H441120</t>
  </si>
  <si>
    <t>atypická svorkovnice SV-B 6.4.3/2</t>
  </si>
  <si>
    <t>460630104</t>
  </si>
  <si>
    <t>10X8KU-L</t>
  </si>
  <si>
    <t>OKO KABELOVE 10X8 KU-L</t>
  </si>
  <si>
    <t>-792512935</t>
  </si>
  <si>
    <t>741.8</t>
  </si>
  <si>
    <t>Dodávka materiálu - Svítidla</t>
  </si>
  <si>
    <t>TR2/89-1000-PL</t>
  </si>
  <si>
    <t>DRZAK REFLEKTORU OSVETL.SPORT TR2/89-1000-PL</t>
  </si>
  <si>
    <t>-254720065</t>
  </si>
  <si>
    <t>TR22/89-1000-P</t>
  </si>
  <si>
    <t>DRZAK REFLEKTORU OSVETL.SPORT TR2+2/89-1000-PL</t>
  </si>
  <si>
    <t>1140297524</t>
  </si>
  <si>
    <t>51001</t>
  </si>
  <si>
    <t>osvětlovací těleso LED, 1x318W, 54423lm, 4000K, IP66, IK08, Ra70, CRI80, distribuce světla asymetrická, výstup světla přímé, rozměry 568 x 333 x 90 mm</t>
  </si>
  <si>
    <t>-1373312626</t>
  </si>
  <si>
    <t>JBUD10T</t>
  </si>
  <si>
    <t>STOZAR JBUD 10 T ZZ</t>
  </si>
  <si>
    <t>-1685542686</t>
  </si>
  <si>
    <t>741.01</t>
  </si>
  <si>
    <t>Montáže dle ceníku M741</t>
  </si>
  <si>
    <t>741000002</t>
  </si>
  <si>
    <t>Přesun hmot (vnitrostaveništní i mimostaveništní dopravu, přesuny hmot všech jednotlivých dílů dilčích rozpočtů)</t>
  </si>
  <si>
    <t>soubor</t>
  </si>
  <si>
    <t>-1414982687</t>
  </si>
  <si>
    <t>741000003</t>
  </si>
  <si>
    <t>Pomocné práce - viz pozn. k položce</t>
  </si>
  <si>
    <t>-645512283</t>
  </si>
  <si>
    <t>Poznámka k položce:_x000d_
Pomocné práce (vysekání kapes pro kotvicí šrouby vodítek a prostupů pro rozvody a jejich zazdění nebo zabetonování ve zdech nebo stropech; osazení, zazdění nebo zabetonování konzol, podpěr, závěsů, pevných bodů a konstrukcí; podezdění nebo podbetonování armatur; zalití kotevních šroubů, podlití strojů bez omezení rozsahu a tloušťky podloží, podlévání vyrovnaných strojů nebo jiných zařízení betonem; zabetonování kotvicích rámů do betonových bloků; nastřelování upevňovacích prvků)</t>
  </si>
  <si>
    <t>741000005</t>
  </si>
  <si>
    <t>Pomocný drobný materiál (drobný spojovací a kotvicí materiál, související doplňkový, podružný a montážní materiál. Součástí jsou veškeré komponenty, upevňovací prvky, podpory apod.)</t>
  </si>
  <si>
    <t>-189498480</t>
  </si>
  <si>
    <t>746212110</t>
  </si>
  <si>
    <t>Ukončení vodičů na svorkov 2,5 mm2</t>
  </si>
  <si>
    <t>1052864768</t>
  </si>
  <si>
    <t>746212120</t>
  </si>
  <si>
    <t>Ukončení vodičů na svorkov 4mm2</t>
  </si>
  <si>
    <t>1083789564</t>
  </si>
  <si>
    <t>746214110</t>
  </si>
  <si>
    <t>Ukončení vodičů kabelov okem -25mm2</t>
  </si>
  <si>
    <t>2847826</t>
  </si>
  <si>
    <t>745904113</t>
  </si>
  <si>
    <t>Příplatek za zatahování kabelů-4kg</t>
  </si>
  <si>
    <t>249919161</t>
  </si>
  <si>
    <t>744441100</t>
  </si>
  <si>
    <t>Mont kabel Cu-1kV pevně sk.1 -0,4kg</t>
  </si>
  <si>
    <t>-126289651</t>
  </si>
  <si>
    <t>744441300</t>
  </si>
  <si>
    <t>Mont kabel Cu-1kV pevně sk.1 -1,0kg</t>
  </si>
  <si>
    <t>-376095674</t>
  </si>
  <si>
    <t>745904112</t>
  </si>
  <si>
    <t>Příplatek za zatahování kabelů-2kg</t>
  </si>
  <si>
    <t>-344599853</t>
  </si>
  <si>
    <t>747233110</t>
  </si>
  <si>
    <t>Montáž jističů 3pólových nn do 25 A</t>
  </si>
  <si>
    <t>779370977</t>
  </si>
  <si>
    <t>748739100</t>
  </si>
  <si>
    <t>mtz patic stozaru betonovych</t>
  </si>
  <si>
    <t>1148381345</t>
  </si>
  <si>
    <t>748742000</t>
  </si>
  <si>
    <t>mtz elvyzbroje stozaru 2 okruhy</t>
  </si>
  <si>
    <t>-1472442561</t>
  </si>
  <si>
    <t>783903510</t>
  </si>
  <si>
    <t>nater zem pasku 1slozk 1kryci pruhy</t>
  </si>
  <si>
    <t>447470338</t>
  </si>
  <si>
    <t>748724220</t>
  </si>
  <si>
    <t>mtz vylozniku 4ramennych sloupovych</t>
  </si>
  <si>
    <t>-505304565</t>
  </si>
  <si>
    <t>748132400</t>
  </si>
  <si>
    <t>mtz svit vyboj prumysl na sloupek</t>
  </si>
  <si>
    <t>-1132876964</t>
  </si>
  <si>
    <t>748711200</t>
  </si>
  <si>
    <t>mtz stozaru osvet parkov ocelovych</t>
  </si>
  <si>
    <t>1044570675</t>
  </si>
  <si>
    <t>47</t>
  </si>
  <si>
    <t>748722220</t>
  </si>
  <si>
    <t>mtz vylozniku 2ramen sloupov 70-kg</t>
  </si>
  <si>
    <t>1184201756</t>
  </si>
  <si>
    <t>48</t>
  </si>
  <si>
    <t>743622200</t>
  </si>
  <si>
    <t>Montáž hromosvod svorek se 3 šrouby</t>
  </si>
  <si>
    <t>1563561994</t>
  </si>
  <si>
    <t>49</t>
  </si>
  <si>
    <t>740999910</t>
  </si>
  <si>
    <t>Zabezpečení pracoviště</t>
  </si>
  <si>
    <t>soub</t>
  </si>
  <si>
    <t>1941643063</t>
  </si>
  <si>
    <t>50</t>
  </si>
  <si>
    <t>740999912</t>
  </si>
  <si>
    <t>Oprava proj. dokumentace dle skut.stavu dle vyhl. 499/2006 S</t>
  </si>
  <si>
    <t>-1897220014</t>
  </si>
  <si>
    <t>51</t>
  </si>
  <si>
    <t>740999913</t>
  </si>
  <si>
    <t>Pomocné lešení, plošina po celou dobu stavby</t>
  </si>
  <si>
    <t>-1729021159</t>
  </si>
  <si>
    <t>52</t>
  </si>
  <si>
    <t>740999906</t>
  </si>
  <si>
    <t>Revize, zkoušky, dílčí revize</t>
  </si>
  <si>
    <t>-1775121235</t>
  </si>
  <si>
    <t>53</t>
  </si>
  <si>
    <t>M002</t>
  </si>
  <si>
    <t>Mtz.dozbrojení stávajícího rozváděče</t>
  </si>
  <si>
    <t>-956156802</t>
  </si>
  <si>
    <t>54</t>
  </si>
  <si>
    <t>740999901</t>
  </si>
  <si>
    <t>Práce na stávající instalaci</t>
  </si>
  <si>
    <t>303017525</t>
  </si>
  <si>
    <t>55</t>
  </si>
  <si>
    <t>740999902</t>
  </si>
  <si>
    <t>Zapojení přístrojů a zařízení</t>
  </si>
  <si>
    <t>2106872037</t>
  </si>
  <si>
    <t>56</t>
  </si>
  <si>
    <t>740999914</t>
  </si>
  <si>
    <t>Montážní stroje a mechanismy</t>
  </si>
  <si>
    <t>555336422</t>
  </si>
  <si>
    <t>57</t>
  </si>
  <si>
    <t>743312120</t>
  </si>
  <si>
    <t>Montáž lišt vkládac s víčkem -40 mm</t>
  </si>
  <si>
    <t>-1405939410</t>
  </si>
  <si>
    <t>58</t>
  </si>
  <si>
    <t>743612121</t>
  </si>
  <si>
    <t>Mont uzem drátu-p10mm v zemi městě</t>
  </si>
  <si>
    <t>1202394648</t>
  </si>
  <si>
    <t>59</t>
  </si>
  <si>
    <t>743622100</t>
  </si>
  <si>
    <t>Montáž hromosvod svorek se 2 šrouby</t>
  </si>
  <si>
    <t>-1628124091</t>
  </si>
  <si>
    <t>60</t>
  </si>
  <si>
    <t>743131115</t>
  </si>
  <si>
    <t>Montáž trub ochran PH tuh pevně-p63</t>
  </si>
  <si>
    <t>1452264693</t>
  </si>
  <si>
    <t>61</t>
  </si>
  <si>
    <t>740999915</t>
  </si>
  <si>
    <t>Geodetické zaměření</t>
  </si>
  <si>
    <t>1503911195</t>
  </si>
  <si>
    <t>62</t>
  </si>
  <si>
    <t>740999916</t>
  </si>
  <si>
    <t>Vytýčení sítí</t>
  </si>
  <si>
    <t>403886554</t>
  </si>
  <si>
    <t>63</t>
  </si>
  <si>
    <t>742311330</t>
  </si>
  <si>
    <t>Montáž pilířů skříní PRIS 3,7</t>
  </si>
  <si>
    <t>-703493930</t>
  </si>
  <si>
    <t>Práce a dodávky M</t>
  </si>
  <si>
    <t>846-9</t>
  </si>
  <si>
    <t>Stavební práce při elektromontážích</t>
  </si>
  <si>
    <t>64</t>
  </si>
  <si>
    <t>388113100</t>
  </si>
  <si>
    <t>Osazení žlabů beton pochozích 0,25t</t>
  </si>
  <si>
    <t>256</t>
  </si>
  <si>
    <t>-1141755710</t>
  </si>
  <si>
    <t>65</t>
  </si>
  <si>
    <t>270311200</t>
  </si>
  <si>
    <t>Základové konstrukce z betonu B 10</t>
  </si>
  <si>
    <t>-2048173308</t>
  </si>
  <si>
    <t>66</t>
  </si>
  <si>
    <t>181111100</t>
  </si>
  <si>
    <t>Provizor úprava terénu se zhut tř.1</t>
  </si>
  <si>
    <t>-902938691</t>
  </si>
  <si>
    <t>67</t>
  </si>
  <si>
    <t>953993120</t>
  </si>
  <si>
    <t>Osazení hmoždinek stěn cihel d.8 mm</t>
  </si>
  <si>
    <t>-739928438</t>
  </si>
  <si>
    <t>68</t>
  </si>
  <si>
    <t>451572110</t>
  </si>
  <si>
    <t>Lože pískové tl.10 cm, š.do 65 cm</t>
  </si>
  <si>
    <t>656633175</t>
  </si>
  <si>
    <t>69</t>
  </si>
  <si>
    <t>388791210</t>
  </si>
  <si>
    <t>Osaz trub plast do rýhy+obsyp 10 cm</t>
  </si>
  <si>
    <t>259757147</t>
  </si>
  <si>
    <t>70</t>
  </si>
  <si>
    <t>131315110</t>
  </si>
  <si>
    <t>Jámy základů skříní přístrojov tř.3</t>
  </si>
  <si>
    <t>-1063823183</t>
  </si>
  <si>
    <t>71</t>
  </si>
  <si>
    <t>131311700</t>
  </si>
  <si>
    <t>Jámy stožárů veřej osvětlení tř.3</t>
  </si>
  <si>
    <t>-1385371105</t>
  </si>
  <si>
    <t>72</t>
  </si>
  <si>
    <t>110002200</t>
  </si>
  <si>
    <t>Vytyč vedení podzem v zástavbě</t>
  </si>
  <si>
    <t>km</t>
  </si>
  <si>
    <t>1828045593</t>
  </si>
  <si>
    <t>73</t>
  </si>
  <si>
    <t>174311318</t>
  </si>
  <si>
    <t>Zásyp rýh ručně š.35cm,hl.80cm,tř.3</t>
  </si>
  <si>
    <t>328502388</t>
  </si>
  <si>
    <t>74</t>
  </si>
  <si>
    <t>171401000</t>
  </si>
  <si>
    <t>Ulož sypaníny do násypu zhut tř.3-4</t>
  </si>
  <si>
    <t>763350968</t>
  </si>
  <si>
    <t>75</t>
  </si>
  <si>
    <t>132311318</t>
  </si>
  <si>
    <t>Rýhy ručně š.35 cm, hl.80 cm, tř.3</t>
  </si>
  <si>
    <t>1594034459</t>
  </si>
  <si>
    <t>741.09</t>
  </si>
  <si>
    <t>Demontáže dle ceníku M741</t>
  </si>
  <si>
    <t>76</t>
  </si>
  <si>
    <t>748722220dem</t>
  </si>
  <si>
    <t>-1507980272</t>
  </si>
  <si>
    <t>77</t>
  </si>
  <si>
    <t>748742000dem</t>
  </si>
  <si>
    <t>-192468913</t>
  </si>
  <si>
    <t>78</t>
  </si>
  <si>
    <t>746212110dem</t>
  </si>
  <si>
    <t>Ukončení vodičů na svorkov -2,5 mm2</t>
  </si>
  <si>
    <t>1143139799</t>
  </si>
  <si>
    <t>79</t>
  </si>
  <si>
    <t>748132400dem</t>
  </si>
  <si>
    <t>mtz svit zariv prumysl na sloupek</t>
  </si>
  <si>
    <t>78608796</t>
  </si>
  <si>
    <t>24-SO008.5 - IO I.403.1 Odvodnění zpevněných ploch, IO I.403.3 Retence</t>
  </si>
  <si>
    <t>PSV - PSV</t>
  </si>
  <si>
    <t xml:space="preserve">    721A01aa - Kanalizace dešťová</t>
  </si>
  <si>
    <t>721A01aa</t>
  </si>
  <si>
    <t>Kanalizace dešťová</t>
  </si>
  <si>
    <t>721176224R00</t>
  </si>
  <si>
    <t>Potrubí KG svodné (ležaté) v zemi D 160 x 4,0 mm, D+M</t>
  </si>
  <si>
    <t>-925719051</t>
  </si>
  <si>
    <t>892571111R00</t>
  </si>
  <si>
    <t>Zkouška těsnosti kanalizace DN do 200, vodou</t>
  </si>
  <si>
    <t>190496608</t>
  </si>
  <si>
    <t>286971402R</t>
  </si>
  <si>
    <t>Roura šachtová korugovaná bez hrdla 425/1500 mm, D+M</t>
  </si>
  <si>
    <t>-474256967</t>
  </si>
  <si>
    <t>286971681Rx1</t>
  </si>
  <si>
    <t>Kanalizační plastové dno vpusti Ø 425 z PP vč. Těsnění</t>
  </si>
  <si>
    <t>1975743962</t>
  </si>
  <si>
    <t>55243064ARX</t>
  </si>
  <si>
    <t>Sestava poklopu DN425 (těsnění, teleskopická roura, litinový poklop B125), D+M</t>
  </si>
  <si>
    <t>-741307540</t>
  </si>
  <si>
    <t>286 97910.Rx1</t>
  </si>
  <si>
    <t>Vsakovací blok 600x300x600 s kanálkem DN180</t>
  </si>
  <si>
    <t>1825823277</t>
  </si>
  <si>
    <t>286 97910.Rx2</t>
  </si>
  <si>
    <t>Vsakovací blok 600x300x600</t>
  </si>
  <si>
    <t>-1831616933</t>
  </si>
  <si>
    <t>286 97915.Rx1</t>
  </si>
  <si>
    <t>Konektor boxů</t>
  </si>
  <si>
    <t>1327187365</t>
  </si>
  <si>
    <t>693 650455.R0x1</t>
  </si>
  <si>
    <t>Geotextilie pro zamezení znečištění okolní zeminou (200 gr/m2)</t>
  </si>
  <si>
    <t>-942172620</t>
  </si>
  <si>
    <t>213 15-1121.R00</t>
  </si>
  <si>
    <t>Obalení vsakovacích bloků geotextílií</t>
  </si>
  <si>
    <t>-6479574</t>
  </si>
  <si>
    <t>213 15-1111.R00</t>
  </si>
  <si>
    <t>Montáž vsakovacího bloku nebo tunelu do V 450 l</t>
  </si>
  <si>
    <t>-17212993</t>
  </si>
  <si>
    <t>286 11255.A.Rx1</t>
  </si>
  <si>
    <t>Trubka PVC-U drenážní flexibilní d 160 mm Multifil, plášt z PP vláken</t>
  </si>
  <si>
    <t>-1981928133</t>
  </si>
  <si>
    <t>597 10-1020.RA0x1</t>
  </si>
  <si>
    <t>Žlab odvodňovací polymerbeton 200mm se spádem, zatížení B125 kN</t>
  </si>
  <si>
    <t>210213125</t>
  </si>
  <si>
    <t>597 10-1020.RA0x2</t>
  </si>
  <si>
    <t>Žlab odvodňovací polymerbeton 200mm + svislé odtokové hrdlo DN160 + kalový koš</t>
  </si>
  <si>
    <t>686622829</t>
  </si>
  <si>
    <t>597 10-1020.RA0x3</t>
  </si>
  <si>
    <t>Rošt litinový můstkový, zatížení B125 kN</t>
  </si>
  <si>
    <t>-390803848</t>
  </si>
  <si>
    <t>597 10-1020.RA0x4</t>
  </si>
  <si>
    <t>Montáž žlabu a roštu</t>
  </si>
  <si>
    <t>137320340</t>
  </si>
  <si>
    <t>24-SO008.8 -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</si>
  <si>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</si>
  <si>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</si>
  <si>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</si>
  <si>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</si>
  <si>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</si>
  <si>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</si>
  <si>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</si>
  <si>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</si>
  <si>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</si>
  <si>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 - vytýčení inženýrských sítí</t>
  </si>
  <si>
    <t>Kč</t>
  </si>
  <si>
    <t>1024</t>
  </si>
  <si>
    <t>1339908931</t>
  </si>
  <si>
    <t>https://podminky.urs.cz/item/CS_URS_2023_02/011002000</t>
  </si>
  <si>
    <t>012303000</t>
  </si>
  <si>
    <t>Geodetické práce po výstavbě - vypracování geometrických plánů</t>
  </si>
  <si>
    <t>-2080220570</t>
  </si>
  <si>
    <t>https://podminky.urs.cz/item/CS_URS_2023_02/012303000</t>
  </si>
  <si>
    <t>013254000</t>
  </si>
  <si>
    <t xml:space="preserve">Dokumentace skutečného provedení stavby - 3x vyhotovení v tištěné podobě, 1x elektronicky ve formátu  PDF</t>
  </si>
  <si>
    <t>-1520976000</t>
  </si>
  <si>
    <t>Dokumentace skutečného provedení stavby - 3x vyhotovení v tištěné podobě, 1x elektronicky ve formátu PDF</t>
  </si>
  <si>
    <t>https://podminky.urs.cz/item/CS_URS_2023_02/013254000</t>
  </si>
  <si>
    <t xml:space="preserve">Poznámka k položce:_x000d_
Poznámka k položce:_x000d_
Dokumentace skutečného provedení v rozsahu dle platné vyhlášky na dokumentaci staveb v počtu dle SOD a VOP (3 x papírově a 1 x elektronicky ve formátu PDF)_x000d_
</t>
  </si>
  <si>
    <t>013294000</t>
  </si>
  <si>
    <t>Ostatní dokumentace - dílenská dokumentace, dokumentace pro provedení stsavby</t>
  </si>
  <si>
    <t>269005696</t>
  </si>
  <si>
    <t>https://podminky.urs.cz/item/CS_URS_2024_01/013294000</t>
  </si>
  <si>
    <t>VRN3</t>
  </si>
  <si>
    <t>Zařízení staveniště</t>
  </si>
  <si>
    <t>031002000</t>
  </si>
  <si>
    <t xml:space="preserve">Zařízení staveniště, provoz a  zrušení zařízení staveniště</t>
  </si>
  <si>
    <t>-1251126924</t>
  </si>
  <si>
    <t>Zařízení staveniště, provoz a zrušení zařízení staveniště</t>
  </si>
  <si>
    <t>https://podminky.urs.cz/item/CS_URS_2023_02/031002000</t>
  </si>
  <si>
    <t>Poznámka k položce:_x000d_
Poznámka k položce: 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</t>
  </si>
  <si>
    <t>VRN4</t>
  </si>
  <si>
    <t>Inženýrská činnost</t>
  </si>
  <si>
    <t>043103001</t>
  </si>
  <si>
    <t>Náklady na provedení zkoušek, revizí a měření</t>
  </si>
  <si>
    <t>2064485691</t>
  </si>
  <si>
    <t>https://podminky.urs.cz/item/CS_URS_2023_02/043103001</t>
  </si>
  <si>
    <t xml:space="preserve">Poznámka k položce:_x000d_
Poznámka k položce:_x000d_
Náklady na provedení zkoušek, revizí a měření, které jsou vyžadovány v  technických normách a dalších předpisech ve vztahu k prováděným pracím, dodávkám a službám.</t>
  </si>
  <si>
    <t>045203000</t>
  </si>
  <si>
    <t>Inženýrská činnost monitoring kompletační a koordinační činnost kompletační činnost</t>
  </si>
  <si>
    <t>-987320449</t>
  </si>
  <si>
    <t>https://podminky.urs.cz/item/CS_URS_2023_02/045203000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</si>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</sst>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11115" TargetMode="External" /><Relationship Id="rId2" Type="http://schemas.openxmlformats.org/officeDocument/2006/relationships/hyperlink" Target="https://podminky.urs.cz/item/CS_URS_2024_01/113106134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966001211" TargetMode="External" /><Relationship Id="rId5" Type="http://schemas.openxmlformats.org/officeDocument/2006/relationships/hyperlink" Target="https://podminky.urs.cz/item/CS_URS_2024_01/966071823" TargetMode="External" /><Relationship Id="rId6" Type="http://schemas.openxmlformats.org/officeDocument/2006/relationships/hyperlink" Target="https://podminky.urs.cz/item/CS_URS_2024_01/997013871" TargetMode="External" /><Relationship Id="rId7" Type="http://schemas.openxmlformats.org/officeDocument/2006/relationships/hyperlink" Target="https://podminky.urs.cz/item/CS_URS_2024_01/997221561" TargetMode="External" /><Relationship Id="rId8" Type="http://schemas.openxmlformats.org/officeDocument/2006/relationships/hyperlink" Target="https://podminky.urs.cz/item/CS_URS_2024_01/997221569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32128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2" TargetMode="External" /><Relationship Id="rId7" Type="http://schemas.openxmlformats.org/officeDocument/2006/relationships/hyperlink" Target="https://podminky.urs.cz/item/CS_URS_2024_01/181951112" TargetMode="External" /><Relationship Id="rId8" Type="http://schemas.openxmlformats.org/officeDocument/2006/relationships/hyperlink" Target="https://podminky.urs.cz/item/CS_URS_2024_01/274313611" TargetMode="External" /><Relationship Id="rId9" Type="http://schemas.openxmlformats.org/officeDocument/2006/relationships/hyperlink" Target="https://podminky.urs.cz/item/CS_URS_2024_01/274351121" TargetMode="External" /><Relationship Id="rId10" Type="http://schemas.openxmlformats.org/officeDocument/2006/relationships/hyperlink" Target="https://podminky.urs.cz/item/CS_URS_2024_01/274351122" TargetMode="External" /><Relationship Id="rId11" Type="http://schemas.openxmlformats.org/officeDocument/2006/relationships/hyperlink" Target="https://podminky.urs.cz/item/CS_URS_2024_01/275313611" TargetMode="External" /><Relationship Id="rId12" Type="http://schemas.openxmlformats.org/officeDocument/2006/relationships/hyperlink" Target="https://podminky.urs.cz/item/CS_URS_2024_01/275351121" TargetMode="External" /><Relationship Id="rId13" Type="http://schemas.openxmlformats.org/officeDocument/2006/relationships/hyperlink" Target="https://podminky.urs.cz/item/CS_URS_2024_01/275351122" TargetMode="External" /><Relationship Id="rId14" Type="http://schemas.openxmlformats.org/officeDocument/2006/relationships/hyperlink" Target="https://podminky.urs.cz/item/CS_URS_2024_01/275353123" TargetMode="External" /><Relationship Id="rId15" Type="http://schemas.openxmlformats.org/officeDocument/2006/relationships/hyperlink" Target="https://podminky.urs.cz/item/CS_URS_2024_01/278311041" TargetMode="External" /><Relationship Id="rId16" Type="http://schemas.openxmlformats.org/officeDocument/2006/relationships/hyperlink" Target="https://podminky.urs.cz/item/CS_URS_2024_01/564211111" TargetMode="External" /><Relationship Id="rId17" Type="http://schemas.openxmlformats.org/officeDocument/2006/relationships/hyperlink" Target="https://podminky.urs.cz/item/CS_URS_2024_01/564730111" TargetMode="External" /><Relationship Id="rId18" Type="http://schemas.openxmlformats.org/officeDocument/2006/relationships/hyperlink" Target="https://podminky.urs.cz/item/CS_URS_2024_01/564731111" TargetMode="External" /><Relationship Id="rId19" Type="http://schemas.openxmlformats.org/officeDocument/2006/relationships/hyperlink" Target="https://podminky.urs.cz/item/CS_URS_2024_01/564851011" TargetMode="External" /><Relationship Id="rId20" Type="http://schemas.openxmlformats.org/officeDocument/2006/relationships/hyperlink" Target="https://podminky.urs.cz/item/CS_URS_2024_01/573211109" TargetMode="External" /><Relationship Id="rId21" Type="http://schemas.openxmlformats.org/officeDocument/2006/relationships/hyperlink" Target="https://podminky.urs.cz/item/CS_URS_2024_01/576136111" TargetMode="External" /><Relationship Id="rId22" Type="http://schemas.openxmlformats.org/officeDocument/2006/relationships/hyperlink" Target="https://podminky.urs.cz/item/CS_URS_2024_01/576146311" TargetMode="External" /><Relationship Id="rId23" Type="http://schemas.openxmlformats.org/officeDocument/2006/relationships/hyperlink" Target="https://podminky.urs.cz/item/CS_URS_2024_01/579221221" TargetMode="External" /><Relationship Id="rId24" Type="http://schemas.openxmlformats.org/officeDocument/2006/relationships/hyperlink" Target="https://podminky.urs.cz/item/CS_URS_2024_01/579291111" TargetMode="External" /><Relationship Id="rId25" Type="http://schemas.openxmlformats.org/officeDocument/2006/relationships/hyperlink" Target="https://podminky.urs.cz/item/CS_URS_2024_01/596211110" TargetMode="External" /><Relationship Id="rId26" Type="http://schemas.openxmlformats.org/officeDocument/2006/relationships/hyperlink" Target="https://podminky.urs.cz/item/CS_URS_2024_01/916231213" TargetMode="External" /><Relationship Id="rId27" Type="http://schemas.openxmlformats.org/officeDocument/2006/relationships/hyperlink" Target="https://podminky.urs.cz/item/CS_URS_2024_01/916991121" TargetMode="External" /><Relationship Id="rId28" Type="http://schemas.openxmlformats.org/officeDocument/2006/relationships/hyperlink" Target="https://podminky.urs.cz/item/CS_URS_2024_01/998222012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13254000" TargetMode="External" /><Relationship Id="rId4" Type="http://schemas.openxmlformats.org/officeDocument/2006/relationships/hyperlink" Target="https://podminky.urs.cz/item/CS_URS_2024_01/013294000" TargetMode="External" /><Relationship Id="rId5" Type="http://schemas.openxmlformats.org/officeDocument/2006/relationships/hyperlink" Target="https://podminky.urs.cz/item/CS_URS_2023_02/031002000" TargetMode="External" /><Relationship Id="rId6" Type="http://schemas.openxmlformats.org/officeDocument/2006/relationships/hyperlink" Target="https://podminky.urs.cz/item/CS_URS_2023_02/043103001" TargetMode="External" /><Relationship Id="rId7" Type="http://schemas.openxmlformats.org/officeDocument/2006/relationships/hyperlink" Target="https://podminky.urs.cz/item/CS_URS_2023_02/045203000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24-SO008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Sportovní areál u Červených domků Hodoním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Hodonín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15. 1. 2024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Hodonín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PROAM ARCHITEKTI s.r.o., Brno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ROUND(AG55+AG56+SUM(AG58:AG60),2)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ROUND(AS55+AS56+SUM(AS58:AS60),2)</f>
        <v>0</v>
      </c>
      <c r="AT54" s="109">
        <f>ROUND(SUM(AV54:AW54),2)</f>
        <v>0</v>
      </c>
      <c r="AU54" s="110">
        <f>ROUND(AU55+AU56+SUM(AU58:AU60),5)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ROUND(AZ55+AZ56+SUM(AZ58:AZ60),2)</f>
        <v>0</v>
      </c>
      <c r="BA54" s="109">
        <f>ROUND(BA55+BA56+SUM(BA58:BA60),2)</f>
        <v>0</v>
      </c>
      <c r="BB54" s="109">
        <f>ROUND(BB55+BB56+SUM(BB58:BB60),2)</f>
        <v>0</v>
      </c>
      <c r="BC54" s="109">
        <f>ROUND(BC55+BC56+SUM(BC58:BC60),2)</f>
        <v>0</v>
      </c>
      <c r="BD54" s="111">
        <f>ROUND(BD55+BD56+SUM(BD58:BD60),2)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24.7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'24-SO008.1 - IO I.01  Pří...'!J30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'24-SO008.1 - IO I.01  Pří...'!P83</f>
        <v>0</v>
      </c>
      <c r="AV55" s="123">
        <f>'24-SO008.1 - IO I.01  Pří...'!J33</f>
        <v>0</v>
      </c>
      <c r="AW55" s="123">
        <f>'24-SO008.1 - IO I.01  Pří...'!J34</f>
        <v>0</v>
      </c>
      <c r="AX55" s="123">
        <f>'24-SO008.1 - IO I.01  Pří...'!J35</f>
        <v>0</v>
      </c>
      <c r="AY55" s="123">
        <f>'24-SO008.1 - IO I.01  Pří...'!J36</f>
        <v>0</v>
      </c>
      <c r="AZ55" s="123">
        <f>'24-SO008.1 - IO I.01  Pří...'!F33</f>
        <v>0</v>
      </c>
      <c r="BA55" s="123">
        <f>'24-SO008.1 - IO I.01  Pří...'!F34</f>
        <v>0</v>
      </c>
      <c r="BB55" s="123">
        <f>'24-SO008.1 - IO I.01  Pří...'!F35</f>
        <v>0</v>
      </c>
      <c r="BC55" s="123">
        <f>'24-SO008.1 - IO I.01  Pří...'!F36</f>
        <v>0</v>
      </c>
      <c r="BD55" s="125">
        <f>'24-SO008.1 - IO I.01  Pří...'!F37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ROUND(AG57,2)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ROUND(AS57,2)</f>
        <v>0</v>
      </c>
      <c r="AT56" s="123">
        <f>ROUND(SUM(AV56:AW56),2)</f>
        <v>0</v>
      </c>
      <c r="AU56" s="124">
        <f>ROUND(AU57,5)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ROUND(AZ57,2)</f>
        <v>0</v>
      </c>
      <c r="BA56" s="123">
        <f>ROUND(BA57,2)</f>
        <v>0</v>
      </c>
      <c r="BB56" s="123">
        <f>ROUND(BB57,2)</f>
        <v>0</v>
      </c>
      <c r="BC56" s="123">
        <f>ROUND(BC57,2)</f>
        <v>0</v>
      </c>
      <c r="BD56" s="125">
        <f>ROUND(BD57,2)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35.2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'24-SO008.1-01 - D.1.1 Arc...'!J32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'24-SO008.1-01 - D.1.1 Arc...'!P93</f>
        <v>0</v>
      </c>
      <c r="AV57" s="133">
        <f>'24-SO008.1-01 - D.1.1 Arc...'!J35</f>
        <v>0</v>
      </c>
      <c r="AW57" s="133">
        <f>'24-SO008.1-01 - D.1.1 Arc...'!J36</f>
        <v>0</v>
      </c>
      <c r="AX57" s="133">
        <f>'24-SO008.1-01 - D.1.1 Arc...'!J37</f>
        <v>0</v>
      </c>
      <c r="AY57" s="133">
        <f>'24-SO008.1-01 - D.1.1 Arc...'!J38</f>
        <v>0</v>
      </c>
      <c r="AZ57" s="133">
        <f>'24-SO008.1-01 - D.1.1 Arc...'!F35</f>
        <v>0</v>
      </c>
      <c r="BA57" s="133">
        <f>'24-SO008.1-01 - D.1.1 Arc...'!F36</f>
        <v>0</v>
      </c>
      <c r="BB57" s="133">
        <f>'24-SO008.1-01 - D.1.1 Arc...'!F37</f>
        <v>0</v>
      </c>
      <c r="BC57" s="133">
        <f>'24-SO008.1-01 - D.1.1 Arc...'!F38</f>
        <v>0</v>
      </c>
      <c r="BD57" s="135">
        <f>'24-SO008.1-01 - D.1.1 Arc...'!F39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7" customFormat="1" ht="24.75" customHeight="1">
      <c r="A58" s="114" t="s">
        <v>76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'24-SO008.3 - IO I.201 Are...'!J30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92</v>
      </c>
      <c r="AR58" s="121"/>
      <c r="AS58" s="122">
        <v>0</v>
      </c>
      <c r="AT58" s="123">
        <f>ROUND(SUM(AV58:AW58),2)</f>
        <v>0</v>
      </c>
      <c r="AU58" s="124">
        <f>'24-SO008.3 - IO I.201 Are...'!P93</f>
        <v>0</v>
      </c>
      <c r="AV58" s="123">
        <f>'24-SO008.3 - IO I.201 Are...'!J33</f>
        <v>0</v>
      </c>
      <c r="AW58" s="123">
        <f>'24-SO008.3 - IO I.201 Are...'!J34</f>
        <v>0</v>
      </c>
      <c r="AX58" s="123">
        <f>'24-SO008.3 - IO I.201 Are...'!J35</f>
        <v>0</v>
      </c>
      <c r="AY58" s="123">
        <f>'24-SO008.3 - IO I.201 Are...'!J36</f>
        <v>0</v>
      </c>
      <c r="AZ58" s="123">
        <f>'24-SO008.3 - IO I.201 Are...'!F33</f>
        <v>0</v>
      </c>
      <c r="BA58" s="123">
        <f>'24-SO008.3 - IO I.201 Are...'!F34</f>
        <v>0</v>
      </c>
      <c r="BB58" s="123">
        <f>'24-SO008.3 - IO I.201 Are...'!F35</f>
        <v>0</v>
      </c>
      <c r="BC58" s="123">
        <f>'24-SO008.3 - IO I.201 Are...'!F36</f>
        <v>0</v>
      </c>
      <c r="BD58" s="125">
        <f>'24-SO008.3 - IO I.201 Are...'!F37</f>
        <v>0</v>
      </c>
      <c r="BE58" s="7"/>
      <c r="BT58" s="126" t="s">
        <v>80</v>
      </c>
      <c r="BV58" s="126" t="s">
        <v>74</v>
      </c>
      <c r="BW58" s="126" t="s">
        <v>93</v>
      </c>
      <c r="BX58" s="126" t="s">
        <v>5</v>
      </c>
      <c r="CL58" s="126" t="s">
        <v>19</v>
      </c>
      <c r="CM58" s="126" t="s">
        <v>82</v>
      </c>
    </row>
    <row r="59" s="7" customFormat="1" ht="24.75" customHeight="1">
      <c r="A59" s="114" t="s">
        <v>76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'24-SO008.5 - IO I.403.1 O...'!J30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92</v>
      </c>
      <c r="AR59" s="121"/>
      <c r="AS59" s="122">
        <v>0</v>
      </c>
      <c r="AT59" s="123">
        <f>ROUND(SUM(AV59:AW59),2)</f>
        <v>0</v>
      </c>
      <c r="AU59" s="124">
        <f>'24-SO008.5 - IO I.403.1 O...'!P81</f>
        <v>0</v>
      </c>
      <c r="AV59" s="123">
        <f>'24-SO008.5 - IO I.403.1 O...'!J33</f>
        <v>0</v>
      </c>
      <c r="AW59" s="123">
        <f>'24-SO008.5 - IO I.403.1 O...'!J34</f>
        <v>0</v>
      </c>
      <c r="AX59" s="123">
        <f>'24-SO008.5 - IO I.403.1 O...'!J35</f>
        <v>0</v>
      </c>
      <c r="AY59" s="123">
        <f>'24-SO008.5 - IO I.403.1 O...'!J36</f>
        <v>0</v>
      </c>
      <c r="AZ59" s="123">
        <f>'24-SO008.5 - IO I.403.1 O...'!F33</f>
        <v>0</v>
      </c>
      <c r="BA59" s="123">
        <f>'24-SO008.5 - IO I.403.1 O...'!F34</f>
        <v>0</v>
      </c>
      <c r="BB59" s="123">
        <f>'24-SO008.5 - IO I.403.1 O...'!F35</f>
        <v>0</v>
      </c>
      <c r="BC59" s="123">
        <f>'24-SO008.5 - IO I.403.1 O...'!F36</f>
        <v>0</v>
      </c>
      <c r="BD59" s="125">
        <f>'24-SO008.5 - IO I.403.1 O...'!F37</f>
        <v>0</v>
      </c>
      <c r="BE59" s="7"/>
      <c r="BT59" s="126" t="s">
        <v>80</v>
      </c>
      <c r="BV59" s="126" t="s">
        <v>74</v>
      </c>
      <c r="BW59" s="126" t="s">
        <v>96</v>
      </c>
      <c r="BX59" s="126" t="s">
        <v>5</v>
      </c>
      <c r="CL59" s="126" t="s">
        <v>19</v>
      </c>
      <c r="CM59" s="126" t="s">
        <v>82</v>
      </c>
    </row>
    <row r="60" s="7" customFormat="1" ht="24.75" customHeight="1">
      <c r="A60" s="114" t="s">
        <v>76</v>
      </c>
      <c r="B60" s="115"/>
      <c r="C60" s="116"/>
      <c r="D60" s="117" t="s">
        <v>97</v>
      </c>
      <c r="E60" s="117"/>
      <c r="F60" s="117"/>
      <c r="G60" s="117"/>
      <c r="H60" s="117"/>
      <c r="I60" s="118"/>
      <c r="J60" s="117" t="s">
        <v>98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'24-SO008.8 - Vedlejší a o...'!J30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99</v>
      </c>
      <c r="AR60" s="121"/>
      <c r="AS60" s="137">
        <v>0</v>
      </c>
      <c r="AT60" s="138">
        <f>ROUND(SUM(AV60:AW60),2)</f>
        <v>0</v>
      </c>
      <c r="AU60" s="139">
        <f>'24-SO008.8 - Vedlejší a o...'!P83</f>
        <v>0</v>
      </c>
      <c r="AV60" s="138">
        <f>'24-SO008.8 - Vedlejší a o...'!J33</f>
        <v>0</v>
      </c>
      <c r="AW60" s="138">
        <f>'24-SO008.8 - Vedlejší a o...'!J34</f>
        <v>0</v>
      </c>
      <c r="AX60" s="138">
        <f>'24-SO008.8 - Vedlejší a o...'!J35</f>
        <v>0</v>
      </c>
      <c r="AY60" s="138">
        <f>'24-SO008.8 - Vedlejší a o...'!J36</f>
        <v>0</v>
      </c>
      <c r="AZ60" s="138">
        <f>'24-SO008.8 - Vedlejší a o...'!F33</f>
        <v>0</v>
      </c>
      <c r="BA60" s="138">
        <f>'24-SO008.8 - Vedlejší a o...'!F34</f>
        <v>0</v>
      </c>
      <c r="BB60" s="138">
        <f>'24-SO008.8 - Vedlejší a o...'!F35</f>
        <v>0</v>
      </c>
      <c r="BC60" s="138">
        <f>'24-SO008.8 - Vedlejší a o...'!F36</f>
        <v>0</v>
      </c>
      <c r="BD60" s="140">
        <f>'24-SO008.8 - Vedlejší a o...'!F37</f>
        <v>0</v>
      </c>
      <c r="BE60" s="7"/>
      <c r="BT60" s="126" t="s">
        <v>80</v>
      </c>
      <c r="BV60" s="126" t="s">
        <v>74</v>
      </c>
      <c r="BW60" s="126" t="s">
        <v>100</v>
      </c>
      <c r="BX60" s="126" t="s">
        <v>5</v>
      </c>
      <c r="CL60" s="126" t="s">
        <v>19</v>
      </c>
      <c r="CM60" s="126" t="s">
        <v>82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vrnqrmjk69Fn6EhPoGiZgSLuMTyCwuabrhfTNuLT6mSJqx+cb9yzho1pi2lYV/RgOm/qcMBg+Dg+sHl5ps3S+w==" hashValue="/ds9EOdhAfH6P8HZ0WB2oMVA/AHbajgUD1tB3+UznF4lXqAxywlCTxv9cEmHk/lm1VMn3ymQ+NVYmYj8DJWxRw==" algorithmName="SHA-512" password="CC2A"/>
  <mergeCells count="62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24-SO008.1 - IO I.01  Pří...'!C2" display="/"/>
    <hyperlink ref="A57" location="'24-SO008.1-01 - D.1.1 Arc...'!C2" display="/"/>
    <hyperlink ref="A58" location="'24-SO008.3 - IO I.201 Are...'!C2" display="/"/>
    <hyperlink ref="A59" location="'24-SO008.5 - IO I.403.1 O...'!C2" display="/"/>
    <hyperlink ref="A60" location="'24-SO008.8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82</v>
      </c>
    </row>
    <row r="4" s="1" customFormat="1" ht="24.96" customHeight="1">
      <c r="B4" s="23"/>
      <c r="D4" s="143" t="s">
        <v>101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Sportovní areál u Červených domků Hodoním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103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15. 1. 2024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104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ROUND((SUM(BE83:BE126)),  2)</f>
        <v>0</v>
      </c>
      <c r="G33" s="41"/>
      <c r="H33" s="41"/>
      <c r="I33" s="160">
        <v>0.20999999999999999</v>
      </c>
      <c r="J33" s="159">
        <f>ROUND(((SUM(BE83:BE126))*I33),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ROUND((SUM(BF83:BF126)),  2)</f>
        <v>0</v>
      </c>
      <c r="G34" s="41"/>
      <c r="H34" s="41"/>
      <c r="I34" s="160">
        <v>0.12</v>
      </c>
      <c r="J34" s="159">
        <f>ROUND(((SUM(BF83:BF126))*I34),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ROUND((SUM(BG83:BG126)),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ROUND((SUM(BH83:BH126)),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ROUND((SUM(BI83:BI126)),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Sportovní areál u Červených domků Hodoním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24-SO008.1 - IO I.01  Příprava území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Hodonín</v>
      </c>
      <c r="G52" s="43"/>
      <c r="H52" s="43"/>
      <c r="I52" s="35" t="s">
        <v>23</v>
      </c>
      <c r="J52" s="75" t="str">
        <f>IF(J12="","",J12)</f>
        <v>15. 1. 2024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Hodonín</v>
      </c>
      <c r="G54" s="43"/>
      <c r="H54" s="43"/>
      <c r="I54" s="35" t="s">
        <v>31</v>
      </c>
      <c r="J54" s="39" t="str">
        <f>E21</f>
        <v>PROAM ARCHITEKTI s.r.o., Brno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Votavová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109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110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111</v>
      </c>
      <c r="E62" s="185"/>
      <c r="F62" s="185"/>
      <c r="G62" s="185"/>
      <c r="H62" s="185"/>
      <c r="I62" s="185"/>
      <c r="J62" s="186">
        <f>J101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112</v>
      </c>
      <c r="E63" s="185"/>
      <c r="F63" s="185"/>
      <c r="G63" s="185"/>
      <c r="H63" s="185"/>
      <c r="I63" s="185"/>
      <c r="J63" s="186">
        <f>J116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113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2" t="str">
        <f>E7</f>
        <v>Sportovní areál u Červených domků Hodoním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102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 xml:space="preserve">24-SO008.1 - IO I.01  Příprava území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Hodonín</v>
      </c>
      <c r="G77" s="43"/>
      <c r="H77" s="43"/>
      <c r="I77" s="35" t="s">
        <v>23</v>
      </c>
      <c r="J77" s="75" t="str">
        <f>IF(J12="","",J12)</f>
        <v>15. 1. 2024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Město Hodonín</v>
      </c>
      <c r="G79" s="43"/>
      <c r="H79" s="43"/>
      <c r="I79" s="35" t="s">
        <v>31</v>
      </c>
      <c r="J79" s="39" t="str">
        <f>E21</f>
        <v>PROAM ARCHITEKTI s.r.o., Brno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Votavová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114</v>
      </c>
      <c r="D82" s="191" t="s">
        <v>57</v>
      </c>
      <c r="E82" s="191" t="s">
        <v>53</v>
      </c>
      <c r="F82" s="191" t="s">
        <v>54</v>
      </c>
      <c r="G82" s="191" t="s">
        <v>115</v>
      </c>
      <c r="H82" s="191" t="s">
        <v>116</v>
      </c>
      <c r="I82" s="191" t="s">
        <v>117</v>
      </c>
      <c r="J82" s="192" t="s">
        <v>107</v>
      </c>
      <c r="K82" s="193" t="s">
        <v>118</v>
      </c>
      <c r="L82" s="194"/>
      <c r="M82" s="95" t="s">
        <v>19</v>
      </c>
      <c r="N82" s="96" t="s">
        <v>42</v>
      </c>
      <c r="O82" s="96" t="s">
        <v>119</v>
      </c>
      <c r="P82" s="96" t="s">
        <v>120</v>
      </c>
      <c r="Q82" s="96" t="s">
        <v>121</v>
      </c>
      <c r="R82" s="96" t="s">
        <v>122</v>
      </c>
      <c r="S82" s="96" t="s">
        <v>123</v>
      </c>
      <c r="T82" s="97" t="s">
        <v>124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125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14.065259999999999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108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71</v>
      </c>
      <c r="E84" s="203" t="s">
        <v>126</v>
      </c>
      <c r="F84" s="203" t="s">
        <v>127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P85+P101+P116</f>
        <v>0</v>
      </c>
      <c r="Q84" s="208"/>
      <c r="R84" s="209">
        <f>R85+R101+R116</f>
        <v>0</v>
      </c>
      <c r="S84" s="208"/>
      <c r="T84" s="210">
        <f>T85+T101+T116</f>
        <v>14.065259999999999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80</v>
      </c>
      <c r="AT84" s="212" t="s">
        <v>71</v>
      </c>
      <c r="AU84" s="212" t="s">
        <v>72</v>
      </c>
      <c r="AY84" s="211" t="s">
        <v>128</v>
      </c>
      <c r="BK84" s="213">
        <f>BK85+BK101+BK116</f>
        <v>0</v>
      </c>
    </row>
    <row r="85" s="12" customFormat="1" ht="22.8" customHeight="1">
      <c r="A85" s="12"/>
      <c r="B85" s="200"/>
      <c r="C85" s="201"/>
      <c r="D85" s="202" t="s">
        <v>71</v>
      </c>
      <c r="E85" s="214" t="s">
        <v>80</v>
      </c>
      <c r="F85" s="214" t="s">
        <v>129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SUM(P86:P100)</f>
        <v>0</v>
      </c>
      <c r="Q85" s="208"/>
      <c r="R85" s="209">
        <f>SUM(R86:R100)</f>
        <v>0</v>
      </c>
      <c r="S85" s="208"/>
      <c r="T85" s="210">
        <f>SUM(T86:T100)</f>
        <v>12.928999999999999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80</v>
      </c>
      <c r="AT85" s="212" t="s">
        <v>71</v>
      </c>
      <c r="AU85" s="212" t="s">
        <v>80</v>
      </c>
      <c r="AY85" s="211" t="s">
        <v>128</v>
      </c>
      <c r="BK85" s="213">
        <f>SUM(BK86:BK100)</f>
        <v>0</v>
      </c>
    </row>
    <row r="86" s="2" customFormat="1" ht="37.8" customHeight="1">
      <c r="A86" s="41"/>
      <c r="B86" s="42"/>
      <c r="C86" s="216" t="s">
        <v>80</v>
      </c>
      <c r="D86" s="216" t="s">
        <v>130</v>
      </c>
      <c r="E86" s="217" t="s">
        <v>131</v>
      </c>
      <c r="F86" s="218" t="s">
        <v>132</v>
      </c>
      <c r="G86" s="219" t="s">
        <v>133</v>
      </c>
      <c r="H86" s="220">
        <v>935</v>
      </c>
      <c r="I86" s="221"/>
      <c r="J86" s="222">
        <f>ROUND(I86*H86,2)</f>
        <v>0</v>
      </c>
      <c r="K86" s="223"/>
      <c r="L86" s="47"/>
      <c r="M86" s="224" t="s">
        <v>19</v>
      </c>
      <c r="N86" s="225" t="s">
        <v>43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134</v>
      </c>
      <c r="AT86" s="228" t="s">
        <v>130</v>
      </c>
      <c r="AU86" s="228" t="s">
        <v>82</v>
      </c>
      <c r="AY86" s="20" t="s">
        <v>128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80</v>
      </c>
      <c r="BK86" s="229">
        <f>ROUND(I86*H86,2)</f>
        <v>0</v>
      </c>
      <c r="BL86" s="20" t="s">
        <v>134</v>
      </c>
      <c r="BM86" s="228" t="s">
        <v>135</v>
      </c>
    </row>
    <row r="87" s="2" customFormat="1">
      <c r="A87" s="41"/>
      <c r="B87" s="42"/>
      <c r="C87" s="43"/>
      <c r="D87" s="230" t="s">
        <v>136</v>
      </c>
      <c r="E87" s="43"/>
      <c r="F87" s="231" t="s">
        <v>137</v>
      </c>
      <c r="G87" s="43"/>
      <c r="H87" s="43"/>
      <c r="I87" s="232"/>
      <c r="J87" s="43"/>
      <c r="K87" s="43"/>
      <c r="L87" s="47"/>
      <c r="M87" s="233"/>
      <c r="N87" s="23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136</v>
      </c>
      <c r="AU87" s="20" t="s">
        <v>82</v>
      </c>
    </row>
    <row r="88" s="2" customFormat="1">
      <c r="A88" s="41"/>
      <c r="B88" s="42"/>
      <c r="C88" s="43"/>
      <c r="D88" s="235" t="s">
        <v>138</v>
      </c>
      <c r="E88" s="43"/>
      <c r="F88" s="236" t="s">
        <v>139</v>
      </c>
      <c r="G88" s="43"/>
      <c r="H88" s="43"/>
      <c r="I88" s="232"/>
      <c r="J88" s="43"/>
      <c r="K88" s="43"/>
      <c r="L88" s="47"/>
      <c r="M88" s="233"/>
      <c r="N88" s="23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138</v>
      </c>
      <c r="AU88" s="20" t="s">
        <v>82</v>
      </c>
    </row>
    <row r="89" s="13" customFormat="1">
      <c r="A89" s="13"/>
      <c r="B89" s="237"/>
      <c r="C89" s="238"/>
      <c r="D89" s="230" t="s">
        <v>140</v>
      </c>
      <c r="E89" s="239" t="s">
        <v>19</v>
      </c>
      <c r="F89" s="240" t="s">
        <v>141</v>
      </c>
      <c r="G89" s="238"/>
      <c r="H89" s="239" t="s">
        <v>19</v>
      </c>
      <c r="I89" s="241"/>
      <c r="J89" s="238"/>
      <c r="K89" s="238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140</v>
      </c>
      <c r="AU89" s="246" t="s">
        <v>82</v>
      </c>
      <c r="AV89" s="13" t="s">
        <v>80</v>
      </c>
      <c r="AW89" s="13" t="s">
        <v>33</v>
      </c>
      <c r="AX89" s="13" t="s">
        <v>72</v>
      </c>
      <c r="AY89" s="246" t="s">
        <v>128</v>
      </c>
    </row>
    <row r="90" s="14" customFormat="1">
      <c r="A90" s="14"/>
      <c r="B90" s="247"/>
      <c r="C90" s="248"/>
      <c r="D90" s="230" t="s">
        <v>140</v>
      </c>
      <c r="E90" s="249" t="s">
        <v>19</v>
      </c>
      <c r="F90" s="250" t="s">
        <v>142</v>
      </c>
      <c r="G90" s="248"/>
      <c r="H90" s="251">
        <v>935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7" t="s">
        <v>140</v>
      </c>
      <c r="AU90" s="257" t="s">
        <v>82</v>
      </c>
      <c r="AV90" s="14" t="s">
        <v>82</v>
      </c>
      <c r="AW90" s="14" t="s">
        <v>33</v>
      </c>
      <c r="AX90" s="14" t="s">
        <v>80</v>
      </c>
      <c r="AY90" s="257" t="s">
        <v>128</v>
      </c>
    </row>
    <row r="91" s="2" customFormat="1" ht="24.15" customHeight="1">
      <c r="A91" s="41"/>
      <c r="B91" s="42"/>
      <c r="C91" s="216" t="s">
        <v>82</v>
      </c>
      <c r="D91" s="216" t="s">
        <v>130</v>
      </c>
      <c r="E91" s="217" t="s">
        <v>143</v>
      </c>
      <c r="F91" s="218" t="s">
        <v>144</v>
      </c>
      <c r="G91" s="219" t="s">
        <v>133</v>
      </c>
      <c r="H91" s="220">
        <v>17.399999999999999</v>
      </c>
      <c r="I91" s="221"/>
      <c r="J91" s="222">
        <f>ROUND(I91*H91,2)</f>
        <v>0</v>
      </c>
      <c r="K91" s="223"/>
      <c r="L91" s="47"/>
      <c r="M91" s="224" t="s">
        <v>19</v>
      </c>
      <c r="N91" s="225" t="s">
        <v>43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0.26000000000000001</v>
      </c>
      <c r="T91" s="227">
        <f>S91*H91</f>
        <v>4.524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134</v>
      </c>
      <c r="AT91" s="228" t="s">
        <v>130</v>
      </c>
      <c r="AU91" s="228" t="s">
        <v>82</v>
      </c>
      <c r="AY91" s="20" t="s">
        <v>128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80</v>
      </c>
      <c r="BK91" s="229">
        <f>ROUND(I91*H91,2)</f>
        <v>0</v>
      </c>
      <c r="BL91" s="20" t="s">
        <v>134</v>
      </c>
      <c r="BM91" s="228" t="s">
        <v>145</v>
      </c>
    </row>
    <row r="92" s="2" customFormat="1">
      <c r="A92" s="41"/>
      <c r="B92" s="42"/>
      <c r="C92" s="43"/>
      <c r="D92" s="230" t="s">
        <v>136</v>
      </c>
      <c r="E92" s="43"/>
      <c r="F92" s="231" t="s">
        <v>146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136</v>
      </c>
      <c r="AU92" s="20" t="s">
        <v>82</v>
      </c>
    </row>
    <row r="93" s="2" customFormat="1">
      <c r="A93" s="41"/>
      <c r="B93" s="42"/>
      <c r="C93" s="43"/>
      <c r="D93" s="235" t="s">
        <v>138</v>
      </c>
      <c r="E93" s="43"/>
      <c r="F93" s="236" t="s">
        <v>147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138</v>
      </c>
      <c r="AU93" s="20" t="s">
        <v>82</v>
      </c>
    </row>
    <row r="94" s="13" customFormat="1">
      <c r="A94" s="13"/>
      <c r="B94" s="237"/>
      <c r="C94" s="238"/>
      <c r="D94" s="230" t="s">
        <v>140</v>
      </c>
      <c r="E94" s="239" t="s">
        <v>19</v>
      </c>
      <c r="F94" s="240" t="s">
        <v>141</v>
      </c>
      <c r="G94" s="238"/>
      <c r="H94" s="239" t="s">
        <v>19</v>
      </c>
      <c r="I94" s="241"/>
      <c r="J94" s="238"/>
      <c r="K94" s="238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140</v>
      </c>
      <c r="AU94" s="246" t="s">
        <v>82</v>
      </c>
      <c r="AV94" s="13" t="s">
        <v>80</v>
      </c>
      <c r="AW94" s="13" t="s">
        <v>33</v>
      </c>
      <c r="AX94" s="13" t="s">
        <v>72</v>
      </c>
      <c r="AY94" s="246" t="s">
        <v>128</v>
      </c>
    </row>
    <row r="95" s="14" customFormat="1">
      <c r="A95" s="14"/>
      <c r="B95" s="247"/>
      <c r="C95" s="248"/>
      <c r="D95" s="230" t="s">
        <v>140</v>
      </c>
      <c r="E95" s="249" t="s">
        <v>19</v>
      </c>
      <c r="F95" s="250" t="s">
        <v>148</v>
      </c>
      <c r="G95" s="248"/>
      <c r="H95" s="251">
        <v>17.399999999999999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140</v>
      </c>
      <c r="AU95" s="257" t="s">
        <v>82</v>
      </c>
      <c r="AV95" s="14" t="s">
        <v>82</v>
      </c>
      <c r="AW95" s="14" t="s">
        <v>33</v>
      </c>
      <c r="AX95" s="14" t="s">
        <v>80</v>
      </c>
      <c r="AY95" s="257" t="s">
        <v>128</v>
      </c>
    </row>
    <row r="96" s="2" customFormat="1" ht="16.5" customHeight="1">
      <c r="A96" s="41"/>
      <c r="B96" s="42"/>
      <c r="C96" s="216" t="s">
        <v>149</v>
      </c>
      <c r="D96" s="216" t="s">
        <v>130</v>
      </c>
      <c r="E96" s="217" t="s">
        <v>150</v>
      </c>
      <c r="F96" s="218" t="s">
        <v>151</v>
      </c>
      <c r="G96" s="219" t="s">
        <v>152</v>
      </c>
      <c r="H96" s="220">
        <v>41</v>
      </c>
      <c r="I96" s="221"/>
      <c r="J96" s="222">
        <f>ROUND(I96*H96,2)</f>
        <v>0</v>
      </c>
      <c r="K96" s="223"/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0.20499999999999999</v>
      </c>
      <c r="T96" s="227">
        <f>S96*H96</f>
        <v>8.4049999999999994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134</v>
      </c>
      <c r="AT96" s="228" t="s">
        <v>130</v>
      </c>
      <c r="AU96" s="228" t="s">
        <v>82</v>
      </c>
      <c r="AY96" s="20" t="s">
        <v>128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134</v>
      </c>
      <c r="BM96" s="228" t="s">
        <v>153</v>
      </c>
    </row>
    <row r="97" s="2" customFormat="1">
      <c r="A97" s="41"/>
      <c r="B97" s="42"/>
      <c r="C97" s="43"/>
      <c r="D97" s="230" t="s">
        <v>136</v>
      </c>
      <c r="E97" s="43"/>
      <c r="F97" s="231" t="s">
        <v>154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136</v>
      </c>
      <c r="AU97" s="20" t="s">
        <v>82</v>
      </c>
    </row>
    <row r="98" s="2" customFormat="1">
      <c r="A98" s="41"/>
      <c r="B98" s="42"/>
      <c r="C98" s="43"/>
      <c r="D98" s="235" t="s">
        <v>138</v>
      </c>
      <c r="E98" s="43"/>
      <c r="F98" s="236" t="s">
        <v>155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82</v>
      </c>
    </row>
    <row r="99" s="13" customFormat="1">
      <c r="A99" s="13"/>
      <c r="B99" s="237"/>
      <c r="C99" s="238"/>
      <c r="D99" s="230" t="s">
        <v>140</v>
      </c>
      <c r="E99" s="239" t="s">
        <v>19</v>
      </c>
      <c r="F99" s="240" t="s">
        <v>156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140</v>
      </c>
      <c r="AU99" s="246" t="s">
        <v>82</v>
      </c>
      <c r="AV99" s="13" t="s">
        <v>80</v>
      </c>
      <c r="AW99" s="13" t="s">
        <v>33</v>
      </c>
      <c r="AX99" s="13" t="s">
        <v>72</v>
      </c>
      <c r="AY99" s="246" t="s">
        <v>128</v>
      </c>
    </row>
    <row r="100" s="14" customFormat="1">
      <c r="A100" s="14"/>
      <c r="B100" s="247"/>
      <c r="C100" s="248"/>
      <c r="D100" s="230" t="s">
        <v>140</v>
      </c>
      <c r="E100" s="249" t="s">
        <v>19</v>
      </c>
      <c r="F100" s="250" t="s">
        <v>157</v>
      </c>
      <c r="G100" s="248"/>
      <c r="H100" s="251">
        <v>41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140</v>
      </c>
      <c r="AU100" s="257" t="s">
        <v>82</v>
      </c>
      <c r="AV100" s="14" t="s">
        <v>82</v>
      </c>
      <c r="AW100" s="14" t="s">
        <v>33</v>
      </c>
      <c r="AX100" s="14" t="s">
        <v>80</v>
      </c>
      <c r="AY100" s="257" t="s">
        <v>128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158</v>
      </c>
      <c r="F101" s="214" t="s">
        <v>159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SUM(P102:P115)</f>
        <v>0</v>
      </c>
      <c r="Q101" s="208"/>
      <c r="R101" s="209">
        <f>SUM(R102:R115)</f>
        <v>0</v>
      </c>
      <c r="S101" s="208"/>
      <c r="T101" s="210">
        <f>SUM(T102:T115)</f>
        <v>1.1362600000000001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80</v>
      </c>
      <c r="AY101" s="211" t="s">
        <v>128</v>
      </c>
      <c r="BK101" s="213">
        <f>SUM(BK102:BK115)</f>
        <v>0</v>
      </c>
    </row>
    <row r="102" s="2" customFormat="1" ht="24.15" customHeight="1">
      <c r="A102" s="41"/>
      <c r="B102" s="42"/>
      <c r="C102" s="216" t="s">
        <v>134</v>
      </c>
      <c r="D102" s="216" t="s">
        <v>130</v>
      </c>
      <c r="E102" s="217" t="s">
        <v>160</v>
      </c>
      <c r="F102" s="218" t="s">
        <v>161</v>
      </c>
      <c r="G102" s="219" t="s">
        <v>162</v>
      </c>
      <c r="H102" s="220">
        <v>1</v>
      </c>
      <c r="I102" s="221"/>
      <c r="J102" s="222">
        <f>ROUND(I102*H102,2)</f>
        <v>0</v>
      </c>
      <c r="K102" s="223"/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134</v>
      </c>
      <c r="AT102" s="228" t="s">
        <v>130</v>
      </c>
      <c r="AU102" s="228" t="s">
        <v>82</v>
      </c>
      <c r="AY102" s="20" t="s">
        <v>128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134</v>
      </c>
      <c r="BM102" s="228" t="s">
        <v>163</v>
      </c>
    </row>
    <row r="103" s="2" customFormat="1">
      <c r="A103" s="41"/>
      <c r="B103" s="42"/>
      <c r="C103" s="43"/>
      <c r="D103" s="230" t="s">
        <v>136</v>
      </c>
      <c r="E103" s="43"/>
      <c r="F103" s="231" t="s">
        <v>161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136</v>
      </c>
      <c r="AU103" s="20" t="s">
        <v>82</v>
      </c>
    </row>
    <row r="104" s="13" customFormat="1">
      <c r="A104" s="13"/>
      <c r="B104" s="237"/>
      <c r="C104" s="238"/>
      <c r="D104" s="230" t="s">
        <v>140</v>
      </c>
      <c r="E104" s="239" t="s">
        <v>19</v>
      </c>
      <c r="F104" s="240" t="s">
        <v>164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140</v>
      </c>
      <c r="AU104" s="246" t="s">
        <v>82</v>
      </c>
      <c r="AV104" s="13" t="s">
        <v>80</v>
      </c>
      <c r="AW104" s="13" t="s">
        <v>33</v>
      </c>
      <c r="AX104" s="13" t="s">
        <v>72</v>
      </c>
      <c r="AY104" s="246" t="s">
        <v>128</v>
      </c>
    </row>
    <row r="105" s="14" customFormat="1">
      <c r="A105" s="14"/>
      <c r="B105" s="247"/>
      <c r="C105" s="248"/>
      <c r="D105" s="230" t="s">
        <v>140</v>
      </c>
      <c r="E105" s="249" t="s">
        <v>19</v>
      </c>
      <c r="F105" s="250" t="s">
        <v>165</v>
      </c>
      <c r="G105" s="248"/>
      <c r="H105" s="251">
        <v>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140</v>
      </c>
      <c r="AU105" s="257" t="s">
        <v>82</v>
      </c>
      <c r="AV105" s="14" t="s">
        <v>82</v>
      </c>
      <c r="AW105" s="14" t="s">
        <v>33</v>
      </c>
      <c r="AX105" s="14" t="s">
        <v>80</v>
      </c>
      <c r="AY105" s="257" t="s">
        <v>128</v>
      </c>
    </row>
    <row r="106" s="2" customFormat="1" ht="16.5" customHeight="1">
      <c r="A106" s="41"/>
      <c r="B106" s="42"/>
      <c r="C106" s="216" t="s">
        <v>166</v>
      </c>
      <c r="D106" s="216" t="s">
        <v>130</v>
      </c>
      <c r="E106" s="217" t="s">
        <v>167</v>
      </c>
      <c r="F106" s="218" t="s">
        <v>168</v>
      </c>
      <c r="G106" s="219" t="s">
        <v>169</v>
      </c>
      <c r="H106" s="220">
        <v>2</v>
      </c>
      <c r="I106" s="221"/>
      <c r="J106" s="222">
        <f>ROUND(I106*H106,2)</f>
        <v>0</v>
      </c>
      <c r="K106" s="223"/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0.48199999999999998</v>
      </c>
      <c r="T106" s="227">
        <f>S106*H106</f>
        <v>0.96399999999999997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134</v>
      </c>
      <c r="AT106" s="228" t="s">
        <v>130</v>
      </c>
      <c r="AU106" s="228" t="s">
        <v>82</v>
      </c>
      <c r="AY106" s="20" t="s">
        <v>128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134</v>
      </c>
      <c r="BM106" s="228" t="s">
        <v>170</v>
      </c>
    </row>
    <row r="107" s="2" customFormat="1">
      <c r="A107" s="41"/>
      <c r="B107" s="42"/>
      <c r="C107" s="43"/>
      <c r="D107" s="230" t="s">
        <v>136</v>
      </c>
      <c r="E107" s="43"/>
      <c r="F107" s="231" t="s">
        <v>171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136</v>
      </c>
      <c r="AU107" s="20" t="s">
        <v>82</v>
      </c>
    </row>
    <row r="108" s="2" customFormat="1">
      <c r="A108" s="41"/>
      <c r="B108" s="42"/>
      <c r="C108" s="43"/>
      <c r="D108" s="235" t="s">
        <v>138</v>
      </c>
      <c r="E108" s="43"/>
      <c r="F108" s="236" t="s">
        <v>172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138</v>
      </c>
      <c r="AU108" s="20" t="s">
        <v>82</v>
      </c>
    </row>
    <row r="109" s="13" customFormat="1">
      <c r="A109" s="13"/>
      <c r="B109" s="237"/>
      <c r="C109" s="238"/>
      <c r="D109" s="230" t="s">
        <v>140</v>
      </c>
      <c r="E109" s="239" t="s">
        <v>19</v>
      </c>
      <c r="F109" s="240" t="s">
        <v>141</v>
      </c>
      <c r="G109" s="238"/>
      <c r="H109" s="239" t="s">
        <v>19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140</v>
      </c>
      <c r="AU109" s="246" t="s">
        <v>82</v>
      </c>
      <c r="AV109" s="13" t="s">
        <v>80</v>
      </c>
      <c r="AW109" s="13" t="s">
        <v>33</v>
      </c>
      <c r="AX109" s="13" t="s">
        <v>72</v>
      </c>
      <c r="AY109" s="246" t="s">
        <v>128</v>
      </c>
    </row>
    <row r="110" s="14" customFormat="1">
      <c r="A110" s="14"/>
      <c r="B110" s="247"/>
      <c r="C110" s="248"/>
      <c r="D110" s="230" t="s">
        <v>140</v>
      </c>
      <c r="E110" s="249" t="s">
        <v>19</v>
      </c>
      <c r="F110" s="250" t="s">
        <v>82</v>
      </c>
      <c r="G110" s="248"/>
      <c r="H110" s="251">
        <v>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140</v>
      </c>
      <c r="AU110" s="257" t="s">
        <v>82</v>
      </c>
      <c r="AV110" s="14" t="s">
        <v>82</v>
      </c>
      <c r="AW110" s="14" t="s">
        <v>33</v>
      </c>
      <c r="AX110" s="14" t="s">
        <v>80</v>
      </c>
      <c r="AY110" s="257" t="s">
        <v>128</v>
      </c>
    </row>
    <row r="111" s="2" customFormat="1" ht="24.15" customHeight="1">
      <c r="A111" s="41"/>
      <c r="B111" s="42"/>
      <c r="C111" s="216" t="s">
        <v>173</v>
      </c>
      <c r="D111" s="216" t="s">
        <v>130</v>
      </c>
      <c r="E111" s="217" t="s">
        <v>174</v>
      </c>
      <c r="F111" s="218" t="s">
        <v>175</v>
      </c>
      <c r="G111" s="219" t="s">
        <v>152</v>
      </c>
      <c r="H111" s="220">
        <v>49.5</v>
      </c>
      <c r="I111" s="221"/>
      <c r="J111" s="222">
        <f>ROUND(I111*H111,2)</f>
        <v>0</v>
      </c>
      <c r="K111" s="223"/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0.00348</v>
      </c>
      <c r="T111" s="227">
        <f>S111*H111</f>
        <v>0.17226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134</v>
      </c>
      <c r="AT111" s="228" t="s">
        <v>130</v>
      </c>
      <c r="AU111" s="228" t="s">
        <v>82</v>
      </c>
      <c r="AY111" s="20" t="s">
        <v>128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134</v>
      </c>
      <c r="BM111" s="228" t="s">
        <v>176</v>
      </c>
    </row>
    <row r="112" s="2" customFormat="1">
      <c r="A112" s="41"/>
      <c r="B112" s="42"/>
      <c r="C112" s="43"/>
      <c r="D112" s="230" t="s">
        <v>136</v>
      </c>
      <c r="E112" s="43"/>
      <c r="F112" s="231" t="s">
        <v>177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136</v>
      </c>
      <c r="AU112" s="20" t="s">
        <v>82</v>
      </c>
    </row>
    <row r="113" s="2" customFormat="1">
      <c r="A113" s="41"/>
      <c r="B113" s="42"/>
      <c r="C113" s="43"/>
      <c r="D113" s="235" t="s">
        <v>138</v>
      </c>
      <c r="E113" s="43"/>
      <c r="F113" s="236" t="s">
        <v>178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138</v>
      </c>
      <c r="AU113" s="20" t="s">
        <v>82</v>
      </c>
    </row>
    <row r="114" s="13" customFormat="1">
      <c r="A114" s="13"/>
      <c r="B114" s="237"/>
      <c r="C114" s="238"/>
      <c r="D114" s="230" t="s">
        <v>140</v>
      </c>
      <c r="E114" s="239" t="s">
        <v>19</v>
      </c>
      <c r="F114" s="240" t="s">
        <v>141</v>
      </c>
      <c r="G114" s="238"/>
      <c r="H114" s="239" t="s">
        <v>19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140</v>
      </c>
      <c r="AU114" s="246" t="s">
        <v>82</v>
      </c>
      <c r="AV114" s="13" t="s">
        <v>80</v>
      </c>
      <c r="AW114" s="13" t="s">
        <v>33</v>
      </c>
      <c r="AX114" s="13" t="s">
        <v>72</v>
      </c>
      <c r="AY114" s="246" t="s">
        <v>128</v>
      </c>
    </row>
    <row r="115" s="14" customFormat="1">
      <c r="A115" s="14"/>
      <c r="B115" s="247"/>
      <c r="C115" s="248"/>
      <c r="D115" s="230" t="s">
        <v>140</v>
      </c>
      <c r="E115" s="249" t="s">
        <v>19</v>
      </c>
      <c r="F115" s="250" t="s">
        <v>179</v>
      </c>
      <c r="G115" s="248"/>
      <c r="H115" s="251">
        <v>49.5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140</v>
      </c>
      <c r="AU115" s="257" t="s">
        <v>82</v>
      </c>
      <c r="AV115" s="14" t="s">
        <v>82</v>
      </c>
      <c r="AW115" s="14" t="s">
        <v>33</v>
      </c>
      <c r="AX115" s="14" t="s">
        <v>80</v>
      </c>
      <c r="AY115" s="257" t="s">
        <v>128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180</v>
      </c>
      <c r="F116" s="214" t="s">
        <v>181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SUM(P117:P126)</f>
        <v>0</v>
      </c>
      <c r="Q116" s="208"/>
      <c r="R116" s="209">
        <f>SUM(R117:R126)</f>
        <v>0</v>
      </c>
      <c r="S116" s="208"/>
      <c r="T116" s="210">
        <f>SUM(T117:T126)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80</v>
      </c>
      <c r="AY116" s="211" t="s">
        <v>128</v>
      </c>
      <c r="BK116" s="213">
        <f>SUM(BK117:BK126)</f>
        <v>0</v>
      </c>
    </row>
    <row r="117" s="2" customFormat="1" ht="44.25" customHeight="1">
      <c r="A117" s="41"/>
      <c r="B117" s="42"/>
      <c r="C117" s="216" t="s">
        <v>182</v>
      </c>
      <c r="D117" s="216" t="s">
        <v>130</v>
      </c>
      <c r="E117" s="217" t="s">
        <v>183</v>
      </c>
      <c r="F117" s="218" t="s">
        <v>184</v>
      </c>
      <c r="G117" s="219" t="s">
        <v>185</v>
      </c>
      <c r="H117" s="220">
        <v>14.065</v>
      </c>
      <c r="I117" s="221"/>
      <c r="J117" s="222">
        <f>ROUND(I117*H117,2)</f>
        <v>0</v>
      </c>
      <c r="K117" s="223"/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134</v>
      </c>
      <c r="AT117" s="228" t="s">
        <v>130</v>
      </c>
      <c r="AU117" s="228" t="s">
        <v>82</v>
      </c>
      <c r="AY117" s="20" t="s">
        <v>128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134</v>
      </c>
      <c r="BM117" s="228" t="s">
        <v>186</v>
      </c>
    </row>
    <row r="118" s="2" customFormat="1">
      <c r="A118" s="41"/>
      <c r="B118" s="42"/>
      <c r="C118" s="43"/>
      <c r="D118" s="230" t="s">
        <v>136</v>
      </c>
      <c r="E118" s="43"/>
      <c r="F118" s="231" t="s">
        <v>187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136</v>
      </c>
      <c r="AU118" s="20" t="s">
        <v>82</v>
      </c>
    </row>
    <row r="119" s="2" customFormat="1">
      <c r="A119" s="41"/>
      <c r="B119" s="42"/>
      <c r="C119" s="43"/>
      <c r="D119" s="235" t="s">
        <v>138</v>
      </c>
      <c r="E119" s="43"/>
      <c r="F119" s="236" t="s">
        <v>188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138</v>
      </c>
      <c r="AU119" s="20" t="s">
        <v>82</v>
      </c>
    </row>
    <row r="120" s="2" customFormat="1" ht="21.75" customHeight="1">
      <c r="A120" s="41"/>
      <c r="B120" s="42"/>
      <c r="C120" s="216" t="s">
        <v>189</v>
      </c>
      <c r="D120" s="216" t="s">
        <v>130</v>
      </c>
      <c r="E120" s="217" t="s">
        <v>190</v>
      </c>
      <c r="F120" s="218" t="s">
        <v>191</v>
      </c>
      <c r="G120" s="219" t="s">
        <v>185</v>
      </c>
      <c r="H120" s="220">
        <v>14.065</v>
      </c>
      <c r="I120" s="221"/>
      <c r="J120" s="222">
        <f>ROUND(I120*H120,2)</f>
        <v>0</v>
      </c>
      <c r="K120" s="223"/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134</v>
      </c>
      <c r="AT120" s="228" t="s">
        <v>130</v>
      </c>
      <c r="AU120" s="228" t="s">
        <v>82</v>
      </c>
      <c r="AY120" s="20" t="s">
        <v>128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134</v>
      </c>
      <c r="BM120" s="228" t="s">
        <v>192</v>
      </c>
    </row>
    <row r="121" s="2" customFormat="1">
      <c r="A121" s="41"/>
      <c r="B121" s="42"/>
      <c r="C121" s="43"/>
      <c r="D121" s="230" t="s">
        <v>136</v>
      </c>
      <c r="E121" s="43"/>
      <c r="F121" s="231" t="s">
        <v>193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82</v>
      </c>
    </row>
    <row r="122" s="2" customFormat="1">
      <c r="A122" s="41"/>
      <c r="B122" s="42"/>
      <c r="C122" s="43"/>
      <c r="D122" s="235" t="s">
        <v>138</v>
      </c>
      <c r="E122" s="43"/>
      <c r="F122" s="236" t="s">
        <v>194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138</v>
      </c>
      <c r="AU122" s="20" t="s">
        <v>82</v>
      </c>
    </row>
    <row r="123" s="2" customFormat="1" ht="24.15" customHeight="1">
      <c r="A123" s="41"/>
      <c r="B123" s="42"/>
      <c r="C123" s="216" t="s">
        <v>158</v>
      </c>
      <c r="D123" s="216" t="s">
        <v>130</v>
      </c>
      <c r="E123" s="217" t="s">
        <v>195</v>
      </c>
      <c r="F123" s="218" t="s">
        <v>196</v>
      </c>
      <c r="G123" s="219" t="s">
        <v>185</v>
      </c>
      <c r="H123" s="220">
        <v>196.91</v>
      </c>
      <c r="I123" s="221"/>
      <c r="J123" s="222">
        <f>ROUND(I123*H123,2)</f>
        <v>0</v>
      </c>
      <c r="K123" s="223"/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134</v>
      </c>
      <c r="AT123" s="228" t="s">
        <v>130</v>
      </c>
      <c r="AU123" s="228" t="s">
        <v>82</v>
      </c>
      <c r="AY123" s="20" t="s">
        <v>128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134</v>
      </c>
      <c r="BM123" s="228" t="s">
        <v>197</v>
      </c>
    </row>
    <row r="124" s="2" customFormat="1">
      <c r="A124" s="41"/>
      <c r="B124" s="42"/>
      <c r="C124" s="43"/>
      <c r="D124" s="230" t="s">
        <v>136</v>
      </c>
      <c r="E124" s="43"/>
      <c r="F124" s="231" t="s">
        <v>198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136</v>
      </c>
      <c r="AU124" s="20" t="s">
        <v>82</v>
      </c>
    </row>
    <row r="125" s="2" customFormat="1">
      <c r="A125" s="41"/>
      <c r="B125" s="42"/>
      <c r="C125" s="43"/>
      <c r="D125" s="235" t="s">
        <v>138</v>
      </c>
      <c r="E125" s="43"/>
      <c r="F125" s="236" t="s">
        <v>199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138</v>
      </c>
      <c r="AU125" s="20" t="s">
        <v>82</v>
      </c>
    </row>
    <row r="126" s="14" customFormat="1">
      <c r="A126" s="14"/>
      <c r="B126" s="247"/>
      <c r="C126" s="248"/>
      <c r="D126" s="230" t="s">
        <v>140</v>
      </c>
      <c r="E126" s="248"/>
      <c r="F126" s="250" t="s">
        <v>200</v>
      </c>
      <c r="G126" s="248"/>
      <c r="H126" s="251">
        <v>196.91</v>
      </c>
      <c r="I126" s="252"/>
      <c r="J126" s="248"/>
      <c r="K126" s="248"/>
      <c r="L126" s="253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140</v>
      </c>
      <c r="AU126" s="257" t="s">
        <v>82</v>
      </c>
      <c r="AV126" s="14" t="s">
        <v>82</v>
      </c>
      <c r="AW126" s="14" t="s">
        <v>4</v>
      </c>
      <c r="AX126" s="14" t="s">
        <v>80</v>
      </c>
      <c r="AY126" s="257" t="s">
        <v>128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vZYTmA8ePpEx89QtQOA/YTBl+JVMpHtRx969YdtfHarimnXzirE8nW6XC76qyOZMM3TSOf+suBIHuLvhJ+AmPw==" hashValue="OLeqkBOKGtshLSbAul9eY5REYiYg9kUlF4ElmGTu5dKPxtni4PLWOb9qBCes+MGco1upDaTZT0q9BBj4DadroA==" algorithmName="SHA-512" password="CC2A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311115"/>
    <hyperlink ref="F93" r:id="rId2" display="https://podminky.urs.cz/item/CS_URS_2024_01/113106134"/>
    <hyperlink ref="F98" r:id="rId3" display="https://podminky.urs.cz/item/CS_URS_2024_01/113202111"/>
    <hyperlink ref="F108" r:id="rId4" display="https://podminky.urs.cz/item/CS_URS_2024_01/966001211"/>
    <hyperlink ref="F113" r:id="rId5" display="https://podminky.urs.cz/item/CS_URS_2024_01/966071823"/>
    <hyperlink ref="F119" r:id="rId6" display="https://podminky.urs.cz/item/CS_URS_2024_01/997013871"/>
    <hyperlink ref="F122" r:id="rId7" display="https://podminky.urs.cz/item/CS_URS_2024_01/997221561"/>
    <hyperlink ref="F125" r:id="rId8" display="https://podminky.urs.cz/item/CS_URS_2024_01/99722156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82</v>
      </c>
    </row>
    <row r="4" s="1" customFormat="1" ht="24.96" customHeight="1">
      <c r="B4" s="23"/>
      <c r="D4" s="143" t="s">
        <v>101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Sportovní areál u Červených domků Hodoním</v>
      </c>
      <c r="F7" s="145"/>
      <c r="G7" s="145"/>
      <c r="H7" s="145"/>
      <c r="L7" s="23"/>
    </row>
    <row r="8" s="1" customFormat="1" ht="12" customHeight="1">
      <c r="B8" s="23"/>
      <c r="D8" s="145" t="s">
        <v>102</v>
      </c>
      <c r="L8" s="23"/>
    </row>
    <row r="9" s="2" customFormat="1" ht="23.25" customHeight="1">
      <c r="A9" s="41"/>
      <c r="B9" s="47"/>
      <c r="C9" s="41"/>
      <c r="D9" s="41"/>
      <c r="E9" s="146" t="s">
        <v>201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15. 1. 2024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104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ROUND((SUM(BE93:BE353)),  2)</f>
        <v>0</v>
      </c>
      <c r="G35" s="41"/>
      <c r="H35" s="41"/>
      <c r="I35" s="160">
        <v>0.20999999999999999</v>
      </c>
      <c r="J35" s="159">
        <f>ROUND(((SUM(BE93:BE353))*I35),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ROUND((SUM(BF93:BF353)),  2)</f>
        <v>0</v>
      </c>
      <c r="G36" s="41"/>
      <c r="H36" s="41"/>
      <c r="I36" s="160">
        <v>0.12</v>
      </c>
      <c r="J36" s="159">
        <f>ROUND(((SUM(BF93:BF353))*I36),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Sportovní areál u Červených domků Hodoním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23.25" customHeight="1">
      <c r="A52" s="41"/>
      <c r="B52" s="42"/>
      <c r="C52" s="43"/>
      <c r="D52" s="43"/>
      <c r="E52" s="172" t="s">
        <v>201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24-SO008.1-01 - D.1.1 Architektonicko-stavební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Hodonín</v>
      </c>
      <c r="G56" s="43"/>
      <c r="H56" s="43"/>
      <c r="I56" s="35" t="s">
        <v>23</v>
      </c>
      <c r="J56" s="75" t="str">
        <f>IF(J14="","",J14)</f>
        <v>15. 1. 2024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Hodonín</v>
      </c>
      <c r="G58" s="43"/>
      <c r="H58" s="43"/>
      <c r="I58" s="35" t="s">
        <v>31</v>
      </c>
      <c r="J58" s="39" t="str">
        <f>E23</f>
        <v>PROAM ARCHITEKTI s.r.o., Brno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Votavová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109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110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204</v>
      </c>
      <c r="E66" s="185"/>
      <c r="F66" s="185"/>
      <c r="G66" s="185"/>
      <c r="H66" s="185"/>
      <c r="I66" s="185"/>
      <c r="J66" s="186">
        <f>J155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205</v>
      </c>
      <c r="E67" s="185"/>
      <c r="F67" s="185"/>
      <c r="G67" s="185"/>
      <c r="H67" s="185"/>
      <c r="I67" s="185"/>
      <c r="J67" s="186">
        <f>J214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206</v>
      </c>
      <c r="E68" s="185"/>
      <c r="F68" s="185"/>
      <c r="G68" s="185"/>
      <c r="H68" s="185"/>
      <c r="I68" s="185"/>
      <c r="J68" s="186">
        <f>J249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111</v>
      </c>
      <c r="E69" s="185"/>
      <c r="F69" s="185"/>
      <c r="G69" s="185"/>
      <c r="H69" s="185"/>
      <c r="I69" s="185"/>
      <c r="J69" s="186">
        <f>J312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207</v>
      </c>
      <c r="E70" s="185"/>
      <c r="F70" s="185"/>
      <c r="G70" s="185"/>
      <c r="H70" s="185"/>
      <c r="I70" s="185"/>
      <c r="J70" s="186">
        <f>J333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208</v>
      </c>
      <c r="E71" s="185"/>
      <c r="F71" s="185"/>
      <c r="G71" s="185"/>
      <c r="H71" s="185"/>
      <c r="I71" s="185"/>
      <c r="J71" s="186">
        <f>J350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Sportovní areál u Červených domků Hodoním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23.25" customHeight="1">
      <c r="A83" s="41"/>
      <c r="B83" s="42"/>
      <c r="C83" s="43"/>
      <c r="D83" s="43"/>
      <c r="E83" s="172" t="s">
        <v>201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202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24-SO008.1-01 - D.1.1 Architektonicko-stavební řešení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Hodonín</v>
      </c>
      <c r="G87" s="43"/>
      <c r="H87" s="43"/>
      <c r="I87" s="35" t="s">
        <v>23</v>
      </c>
      <c r="J87" s="75" t="str">
        <f>IF(J14="","",J14)</f>
        <v>15. 1. 2024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Město Hodonín</v>
      </c>
      <c r="G89" s="43"/>
      <c r="H89" s="43"/>
      <c r="I89" s="35" t="s">
        <v>31</v>
      </c>
      <c r="J89" s="39" t="str">
        <f>E23</f>
        <v>PROAM ARCHITEKTI s.r.o., Brno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Votavová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114</v>
      </c>
      <c r="D92" s="191" t="s">
        <v>57</v>
      </c>
      <c r="E92" s="191" t="s">
        <v>53</v>
      </c>
      <c r="F92" s="191" t="s">
        <v>54</v>
      </c>
      <c r="G92" s="191" t="s">
        <v>115</v>
      </c>
      <c r="H92" s="191" t="s">
        <v>116</v>
      </c>
      <c r="I92" s="191" t="s">
        <v>117</v>
      </c>
      <c r="J92" s="192" t="s">
        <v>107</v>
      </c>
      <c r="K92" s="193" t="s">
        <v>118</v>
      </c>
      <c r="L92" s="194"/>
      <c r="M92" s="95" t="s">
        <v>19</v>
      </c>
      <c r="N92" s="96" t="s">
        <v>42</v>
      </c>
      <c r="O92" s="96" t="s">
        <v>119</v>
      </c>
      <c r="P92" s="96" t="s">
        <v>120</v>
      </c>
      <c r="Q92" s="96" t="s">
        <v>121</v>
      </c>
      <c r="R92" s="96" t="s">
        <v>122</v>
      </c>
      <c r="S92" s="96" t="s">
        <v>123</v>
      </c>
      <c r="T92" s="97" t="s">
        <v>124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125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</f>
        <v>0</v>
      </c>
      <c r="Q93" s="99"/>
      <c r="R93" s="197">
        <f>R94</f>
        <v>96.285651259999995</v>
      </c>
      <c r="S93" s="99"/>
      <c r="T93" s="198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108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126</v>
      </c>
      <c r="F94" s="203" t="s">
        <v>127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P95+P155+P214+P249+P312+P333+P350</f>
        <v>0</v>
      </c>
      <c r="Q94" s="208"/>
      <c r="R94" s="209">
        <f>R95+R155+R214+R249+R312+R333+R350</f>
        <v>96.285651259999995</v>
      </c>
      <c r="S94" s="208"/>
      <c r="T94" s="210">
        <f>T95+T155+T214+T249+T312+T333+T350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80</v>
      </c>
      <c r="AT94" s="212" t="s">
        <v>71</v>
      </c>
      <c r="AU94" s="212" t="s">
        <v>72</v>
      </c>
      <c r="AY94" s="211" t="s">
        <v>128</v>
      </c>
      <c r="BK94" s="213">
        <f>BK95+BK155+BK214+BK249+BK312+BK333+BK350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80</v>
      </c>
      <c r="F95" s="214" t="s">
        <v>129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SUM(P96:P154)</f>
        <v>0</v>
      </c>
      <c r="Q95" s="208"/>
      <c r="R95" s="209">
        <f>SUM(R96:R154)</f>
        <v>0</v>
      </c>
      <c r="S95" s="208"/>
      <c r="T95" s="210">
        <f>SUM(T96:T154)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71</v>
      </c>
      <c r="AU95" s="212" t="s">
        <v>80</v>
      </c>
      <c r="AY95" s="211" t="s">
        <v>128</v>
      </c>
      <c r="BK95" s="213">
        <f>SUM(BK96:BK154)</f>
        <v>0</v>
      </c>
    </row>
    <row r="96" s="2" customFormat="1" ht="33" customHeight="1">
      <c r="A96" s="41"/>
      <c r="B96" s="42"/>
      <c r="C96" s="216" t="s">
        <v>80</v>
      </c>
      <c r="D96" s="216" t="s">
        <v>130</v>
      </c>
      <c r="E96" s="217" t="s">
        <v>209</v>
      </c>
      <c r="F96" s="218" t="s">
        <v>210</v>
      </c>
      <c r="G96" s="219" t="s">
        <v>211</v>
      </c>
      <c r="H96" s="220">
        <v>566.68499999999995</v>
      </c>
      <c r="I96" s="221"/>
      <c r="J96" s="222">
        <f>ROUND(I96*H96,2)</f>
        <v>0</v>
      </c>
      <c r="K96" s="223"/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134</v>
      </c>
      <c r="AT96" s="228" t="s">
        <v>130</v>
      </c>
      <c r="AU96" s="228" t="s">
        <v>82</v>
      </c>
      <c r="AY96" s="20" t="s">
        <v>128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134</v>
      </c>
      <c r="BM96" s="228" t="s">
        <v>212</v>
      </c>
    </row>
    <row r="97" s="2" customFormat="1">
      <c r="A97" s="41"/>
      <c r="B97" s="42"/>
      <c r="C97" s="43"/>
      <c r="D97" s="230" t="s">
        <v>136</v>
      </c>
      <c r="E97" s="43"/>
      <c r="F97" s="231" t="s">
        <v>213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136</v>
      </c>
      <c r="AU97" s="20" t="s">
        <v>82</v>
      </c>
    </row>
    <row r="98" s="2" customFormat="1">
      <c r="A98" s="41"/>
      <c r="B98" s="42"/>
      <c r="C98" s="43"/>
      <c r="D98" s="235" t="s">
        <v>138</v>
      </c>
      <c r="E98" s="43"/>
      <c r="F98" s="236" t="s">
        <v>214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82</v>
      </c>
    </row>
    <row r="99" s="13" customFormat="1">
      <c r="A99" s="13"/>
      <c r="B99" s="237"/>
      <c r="C99" s="238"/>
      <c r="D99" s="230" t="s">
        <v>140</v>
      </c>
      <c r="E99" s="239" t="s">
        <v>19</v>
      </c>
      <c r="F99" s="240" t="s">
        <v>215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140</v>
      </c>
      <c r="AU99" s="246" t="s">
        <v>82</v>
      </c>
      <c r="AV99" s="13" t="s">
        <v>80</v>
      </c>
      <c r="AW99" s="13" t="s">
        <v>33</v>
      </c>
      <c r="AX99" s="13" t="s">
        <v>72</v>
      </c>
      <c r="AY99" s="246" t="s">
        <v>128</v>
      </c>
    </row>
    <row r="100" s="13" customFormat="1">
      <c r="A100" s="13"/>
      <c r="B100" s="237"/>
      <c r="C100" s="238"/>
      <c r="D100" s="230" t="s">
        <v>140</v>
      </c>
      <c r="E100" s="239" t="s">
        <v>19</v>
      </c>
      <c r="F100" s="240" t="s">
        <v>216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140</v>
      </c>
      <c r="AU100" s="246" t="s">
        <v>82</v>
      </c>
      <c r="AV100" s="13" t="s">
        <v>80</v>
      </c>
      <c r="AW100" s="13" t="s">
        <v>33</v>
      </c>
      <c r="AX100" s="13" t="s">
        <v>72</v>
      </c>
      <c r="AY100" s="246" t="s">
        <v>128</v>
      </c>
    </row>
    <row r="101" s="14" customFormat="1">
      <c r="A101" s="14"/>
      <c r="B101" s="247"/>
      <c r="C101" s="248"/>
      <c r="D101" s="230" t="s">
        <v>140</v>
      </c>
      <c r="E101" s="249" t="s">
        <v>19</v>
      </c>
      <c r="F101" s="250" t="s">
        <v>217</v>
      </c>
      <c r="G101" s="248"/>
      <c r="H101" s="251">
        <v>123.05800000000001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140</v>
      </c>
      <c r="AU101" s="257" t="s">
        <v>82</v>
      </c>
      <c r="AV101" s="14" t="s">
        <v>82</v>
      </c>
      <c r="AW101" s="14" t="s">
        <v>33</v>
      </c>
      <c r="AX101" s="14" t="s">
        <v>72</v>
      </c>
      <c r="AY101" s="257" t="s">
        <v>128</v>
      </c>
    </row>
    <row r="102" s="14" customFormat="1">
      <c r="A102" s="14"/>
      <c r="B102" s="247"/>
      <c r="C102" s="248"/>
      <c r="D102" s="230" t="s">
        <v>140</v>
      </c>
      <c r="E102" s="249" t="s">
        <v>19</v>
      </c>
      <c r="F102" s="250" t="s">
        <v>218</v>
      </c>
      <c r="G102" s="248"/>
      <c r="H102" s="251">
        <v>2.3250000000000002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140</v>
      </c>
      <c r="AU102" s="257" t="s">
        <v>82</v>
      </c>
      <c r="AV102" s="14" t="s">
        <v>82</v>
      </c>
      <c r="AW102" s="14" t="s">
        <v>33</v>
      </c>
      <c r="AX102" s="14" t="s">
        <v>72</v>
      </c>
      <c r="AY102" s="257" t="s">
        <v>128</v>
      </c>
    </row>
    <row r="103" s="14" customFormat="1">
      <c r="A103" s="14"/>
      <c r="B103" s="247"/>
      <c r="C103" s="248"/>
      <c r="D103" s="230" t="s">
        <v>140</v>
      </c>
      <c r="E103" s="249" t="s">
        <v>19</v>
      </c>
      <c r="F103" s="250" t="s">
        <v>219</v>
      </c>
      <c r="G103" s="248"/>
      <c r="H103" s="251">
        <v>0.87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140</v>
      </c>
      <c r="AU103" s="257" t="s">
        <v>82</v>
      </c>
      <c r="AV103" s="14" t="s">
        <v>82</v>
      </c>
      <c r="AW103" s="14" t="s">
        <v>33</v>
      </c>
      <c r="AX103" s="14" t="s">
        <v>72</v>
      </c>
      <c r="AY103" s="257" t="s">
        <v>128</v>
      </c>
    </row>
    <row r="104" s="15" customFormat="1">
      <c r="A104" s="15"/>
      <c r="B104" s="261"/>
      <c r="C104" s="262"/>
      <c r="D104" s="230" t="s">
        <v>140</v>
      </c>
      <c r="E104" s="263" t="s">
        <v>19</v>
      </c>
      <c r="F104" s="264" t="s">
        <v>220</v>
      </c>
      <c r="G104" s="262"/>
      <c r="H104" s="265">
        <v>126.25300000000001</v>
      </c>
      <c r="I104" s="266"/>
      <c r="J104" s="262"/>
      <c r="K104" s="262"/>
      <c r="L104" s="267"/>
      <c r="M104" s="268"/>
      <c r="N104" s="269"/>
      <c r="O104" s="269"/>
      <c r="P104" s="269"/>
      <c r="Q104" s="269"/>
      <c r="R104" s="269"/>
      <c r="S104" s="269"/>
      <c r="T104" s="27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1" t="s">
        <v>140</v>
      </c>
      <c r="AU104" s="271" t="s">
        <v>82</v>
      </c>
      <c r="AV104" s="15" t="s">
        <v>149</v>
      </c>
      <c r="AW104" s="15" t="s">
        <v>33</v>
      </c>
      <c r="AX104" s="15" t="s">
        <v>72</v>
      </c>
      <c r="AY104" s="271" t="s">
        <v>128</v>
      </c>
    </row>
    <row r="105" s="13" customFormat="1">
      <c r="A105" s="13"/>
      <c r="B105" s="237"/>
      <c r="C105" s="238"/>
      <c r="D105" s="230" t="s">
        <v>140</v>
      </c>
      <c r="E105" s="239" t="s">
        <v>19</v>
      </c>
      <c r="F105" s="240" t="s">
        <v>221</v>
      </c>
      <c r="G105" s="238"/>
      <c r="H105" s="239" t="s">
        <v>19</v>
      </c>
      <c r="I105" s="241"/>
      <c r="J105" s="238"/>
      <c r="K105" s="238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140</v>
      </c>
      <c r="AU105" s="246" t="s">
        <v>82</v>
      </c>
      <c r="AV105" s="13" t="s">
        <v>80</v>
      </c>
      <c r="AW105" s="13" t="s">
        <v>33</v>
      </c>
      <c r="AX105" s="13" t="s">
        <v>72</v>
      </c>
      <c r="AY105" s="246" t="s">
        <v>128</v>
      </c>
    </row>
    <row r="106" s="14" customFormat="1">
      <c r="A106" s="14"/>
      <c r="B106" s="247"/>
      <c r="C106" s="248"/>
      <c r="D106" s="230" t="s">
        <v>140</v>
      </c>
      <c r="E106" s="249" t="s">
        <v>19</v>
      </c>
      <c r="F106" s="250" t="s">
        <v>222</v>
      </c>
      <c r="G106" s="248"/>
      <c r="H106" s="251">
        <v>460.45400000000001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140</v>
      </c>
      <c r="AU106" s="257" t="s">
        <v>82</v>
      </c>
      <c r="AV106" s="14" t="s">
        <v>82</v>
      </c>
      <c r="AW106" s="14" t="s">
        <v>33</v>
      </c>
      <c r="AX106" s="14" t="s">
        <v>72</v>
      </c>
      <c r="AY106" s="257" t="s">
        <v>128</v>
      </c>
    </row>
    <row r="107" s="14" customFormat="1">
      <c r="A107" s="14"/>
      <c r="B107" s="247"/>
      <c r="C107" s="248"/>
      <c r="D107" s="230" t="s">
        <v>140</v>
      </c>
      <c r="E107" s="249" t="s">
        <v>19</v>
      </c>
      <c r="F107" s="250" t="s">
        <v>223</v>
      </c>
      <c r="G107" s="248"/>
      <c r="H107" s="251">
        <v>-20.021999999999998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140</v>
      </c>
      <c r="AU107" s="257" t="s">
        <v>82</v>
      </c>
      <c r="AV107" s="14" t="s">
        <v>82</v>
      </c>
      <c r="AW107" s="14" t="s">
        <v>33</v>
      </c>
      <c r="AX107" s="14" t="s">
        <v>72</v>
      </c>
      <c r="AY107" s="257" t="s">
        <v>128</v>
      </c>
    </row>
    <row r="108" s="15" customFormat="1">
      <c r="A108" s="15"/>
      <c r="B108" s="261"/>
      <c r="C108" s="262"/>
      <c r="D108" s="230" t="s">
        <v>140</v>
      </c>
      <c r="E108" s="263" t="s">
        <v>19</v>
      </c>
      <c r="F108" s="264" t="s">
        <v>220</v>
      </c>
      <c r="G108" s="262"/>
      <c r="H108" s="265">
        <v>440.43200000000002</v>
      </c>
      <c r="I108" s="266"/>
      <c r="J108" s="262"/>
      <c r="K108" s="262"/>
      <c r="L108" s="267"/>
      <c r="M108" s="268"/>
      <c r="N108" s="269"/>
      <c r="O108" s="269"/>
      <c r="P108" s="269"/>
      <c r="Q108" s="269"/>
      <c r="R108" s="269"/>
      <c r="S108" s="269"/>
      <c r="T108" s="27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1" t="s">
        <v>140</v>
      </c>
      <c r="AU108" s="271" t="s">
        <v>82</v>
      </c>
      <c r="AV108" s="15" t="s">
        <v>149</v>
      </c>
      <c r="AW108" s="15" t="s">
        <v>33</v>
      </c>
      <c r="AX108" s="15" t="s">
        <v>72</v>
      </c>
      <c r="AY108" s="271" t="s">
        <v>128</v>
      </c>
    </row>
    <row r="109" s="16" customFormat="1">
      <c r="A109" s="16"/>
      <c r="B109" s="272"/>
      <c r="C109" s="273"/>
      <c r="D109" s="230" t="s">
        <v>140</v>
      </c>
      <c r="E109" s="274" t="s">
        <v>19</v>
      </c>
      <c r="F109" s="275" t="s">
        <v>224</v>
      </c>
      <c r="G109" s="273"/>
      <c r="H109" s="276">
        <v>566.68499999999995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140</v>
      </c>
      <c r="AU109" s="282" t="s">
        <v>82</v>
      </c>
      <c r="AV109" s="16" t="s">
        <v>134</v>
      </c>
      <c r="AW109" s="16" t="s">
        <v>33</v>
      </c>
      <c r="AX109" s="16" t="s">
        <v>80</v>
      </c>
      <c r="AY109" s="282" t="s">
        <v>128</v>
      </c>
    </row>
    <row r="110" s="2" customFormat="1" ht="33" customHeight="1">
      <c r="A110" s="41"/>
      <c r="B110" s="42"/>
      <c r="C110" s="216" t="s">
        <v>82</v>
      </c>
      <c r="D110" s="216" t="s">
        <v>130</v>
      </c>
      <c r="E110" s="217" t="s">
        <v>225</v>
      </c>
      <c r="F110" s="218" t="s">
        <v>226</v>
      </c>
      <c r="G110" s="219" t="s">
        <v>211</v>
      </c>
      <c r="H110" s="220">
        <v>7.1470000000000002</v>
      </c>
      <c r="I110" s="221"/>
      <c r="J110" s="222">
        <f>ROUND(I110*H110,2)</f>
        <v>0</v>
      </c>
      <c r="K110" s="223"/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134</v>
      </c>
      <c r="AT110" s="228" t="s">
        <v>130</v>
      </c>
      <c r="AU110" s="228" t="s">
        <v>82</v>
      </c>
      <c r="AY110" s="20" t="s">
        <v>128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134</v>
      </c>
      <c r="BM110" s="228" t="s">
        <v>227</v>
      </c>
    </row>
    <row r="111" s="2" customFormat="1">
      <c r="A111" s="41"/>
      <c r="B111" s="42"/>
      <c r="C111" s="43"/>
      <c r="D111" s="230" t="s">
        <v>136</v>
      </c>
      <c r="E111" s="43"/>
      <c r="F111" s="231" t="s">
        <v>228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136</v>
      </c>
      <c r="AU111" s="20" t="s">
        <v>82</v>
      </c>
    </row>
    <row r="112" s="2" customFormat="1">
      <c r="A112" s="41"/>
      <c r="B112" s="42"/>
      <c r="C112" s="43"/>
      <c r="D112" s="235" t="s">
        <v>138</v>
      </c>
      <c r="E112" s="43"/>
      <c r="F112" s="236" t="s">
        <v>229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138</v>
      </c>
      <c r="AU112" s="20" t="s">
        <v>82</v>
      </c>
    </row>
    <row r="113" s="13" customFormat="1">
      <c r="A113" s="13"/>
      <c r="B113" s="237"/>
      <c r="C113" s="238"/>
      <c r="D113" s="230" t="s">
        <v>140</v>
      </c>
      <c r="E113" s="239" t="s">
        <v>19</v>
      </c>
      <c r="F113" s="240" t="s">
        <v>230</v>
      </c>
      <c r="G113" s="238"/>
      <c r="H113" s="239" t="s">
        <v>19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140</v>
      </c>
      <c r="AU113" s="246" t="s">
        <v>82</v>
      </c>
      <c r="AV113" s="13" t="s">
        <v>80</v>
      </c>
      <c r="AW113" s="13" t="s">
        <v>33</v>
      </c>
      <c r="AX113" s="13" t="s">
        <v>72</v>
      </c>
      <c r="AY113" s="246" t="s">
        <v>128</v>
      </c>
    </row>
    <row r="114" s="14" customFormat="1">
      <c r="A114" s="14"/>
      <c r="B114" s="247"/>
      <c r="C114" s="248"/>
      <c r="D114" s="230" t="s">
        <v>140</v>
      </c>
      <c r="E114" s="249" t="s">
        <v>19</v>
      </c>
      <c r="F114" s="250" t="s">
        <v>231</v>
      </c>
      <c r="G114" s="248"/>
      <c r="H114" s="251">
        <v>4.5819999999999999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140</v>
      </c>
      <c r="AU114" s="257" t="s">
        <v>82</v>
      </c>
      <c r="AV114" s="14" t="s">
        <v>82</v>
      </c>
      <c r="AW114" s="14" t="s">
        <v>33</v>
      </c>
      <c r="AX114" s="14" t="s">
        <v>72</v>
      </c>
      <c r="AY114" s="257" t="s">
        <v>128</v>
      </c>
    </row>
    <row r="115" s="13" customFormat="1">
      <c r="A115" s="13"/>
      <c r="B115" s="237"/>
      <c r="C115" s="238"/>
      <c r="D115" s="230" t="s">
        <v>140</v>
      </c>
      <c r="E115" s="239" t="s">
        <v>19</v>
      </c>
      <c r="F115" s="240" t="s">
        <v>232</v>
      </c>
      <c r="G115" s="238"/>
      <c r="H115" s="239" t="s">
        <v>19</v>
      </c>
      <c r="I115" s="241"/>
      <c r="J115" s="238"/>
      <c r="K115" s="238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140</v>
      </c>
      <c r="AU115" s="246" t="s">
        <v>82</v>
      </c>
      <c r="AV115" s="13" t="s">
        <v>80</v>
      </c>
      <c r="AW115" s="13" t="s">
        <v>33</v>
      </c>
      <c r="AX115" s="13" t="s">
        <v>72</v>
      </c>
      <c r="AY115" s="246" t="s">
        <v>128</v>
      </c>
    </row>
    <row r="116" s="14" customFormat="1">
      <c r="A116" s="14"/>
      <c r="B116" s="247"/>
      <c r="C116" s="248"/>
      <c r="D116" s="230" t="s">
        <v>140</v>
      </c>
      <c r="E116" s="249" t="s">
        <v>19</v>
      </c>
      <c r="F116" s="250" t="s">
        <v>233</v>
      </c>
      <c r="G116" s="248"/>
      <c r="H116" s="251">
        <v>0.76500000000000001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140</v>
      </c>
      <c r="AU116" s="257" t="s">
        <v>82</v>
      </c>
      <c r="AV116" s="14" t="s">
        <v>82</v>
      </c>
      <c r="AW116" s="14" t="s">
        <v>33</v>
      </c>
      <c r="AX116" s="14" t="s">
        <v>72</v>
      </c>
      <c r="AY116" s="257" t="s">
        <v>128</v>
      </c>
    </row>
    <row r="117" s="13" customFormat="1">
      <c r="A117" s="13"/>
      <c r="B117" s="237"/>
      <c r="C117" s="238"/>
      <c r="D117" s="230" t="s">
        <v>140</v>
      </c>
      <c r="E117" s="239" t="s">
        <v>19</v>
      </c>
      <c r="F117" s="240" t="s">
        <v>234</v>
      </c>
      <c r="G117" s="238"/>
      <c r="H117" s="239" t="s">
        <v>19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140</v>
      </c>
      <c r="AU117" s="246" t="s">
        <v>82</v>
      </c>
      <c r="AV117" s="13" t="s">
        <v>80</v>
      </c>
      <c r="AW117" s="13" t="s">
        <v>33</v>
      </c>
      <c r="AX117" s="13" t="s">
        <v>72</v>
      </c>
      <c r="AY117" s="246" t="s">
        <v>128</v>
      </c>
    </row>
    <row r="118" s="14" customFormat="1">
      <c r="A118" s="14"/>
      <c r="B118" s="247"/>
      <c r="C118" s="248"/>
      <c r="D118" s="230" t="s">
        <v>140</v>
      </c>
      <c r="E118" s="249" t="s">
        <v>19</v>
      </c>
      <c r="F118" s="250" t="s">
        <v>235</v>
      </c>
      <c r="G118" s="248"/>
      <c r="H118" s="251">
        <v>1.224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140</v>
      </c>
      <c r="AU118" s="257" t="s">
        <v>82</v>
      </c>
      <c r="AV118" s="14" t="s">
        <v>82</v>
      </c>
      <c r="AW118" s="14" t="s">
        <v>33</v>
      </c>
      <c r="AX118" s="14" t="s">
        <v>72</v>
      </c>
      <c r="AY118" s="257" t="s">
        <v>128</v>
      </c>
    </row>
    <row r="119" s="13" customFormat="1">
      <c r="A119" s="13"/>
      <c r="B119" s="237"/>
      <c r="C119" s="238"/>
      <c r="D119" s="230" t="s">
        <v>140</v>
      </c>
      <c r="E119" s="239" t="s">
        <v>19</v>
      </c>
      <c r="F119" s="240" t="s">
        <v>236</v>
      </c>
      <c r="G119" s="238"/>
      <c r="H119" s="239" t="s">
        <v>19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140</v>
      </c>
      <c r="AU119" s="246" t="s">
        <v>82</v>
      </c>
      <c r="AV119" s="13" t="s">
        <v>80</v>
      </c>
      <c r="AW119" s="13" t="s">
        <v>33</v>
      </c>
      <c r="AX119" s="13" t="s">
        <v>72</v>
      </c>
      <c r="AY119" s="246" t="s">
        <v>128</v>
      </c>
    </row>
    <row r="120" s="14" customFormat="1">
      <c r="A120" s="14"/>
      <c r="B120" s="247"/>
      <c r="C120" s="248"/>
      <c r="D120" s="230" t="s">
        <v>140</v>
      </c>
      <c r="E120" s="249" t="s">
        <v>19</v>
      </c>
      <c r="F120" s="250" t="s">
        <v>237</v>
      </c>
      <c r="G120" s="248"/>
      <c r="H120" s="251">
        <v>0.28799999999999998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140</v>
      </c>
      <c r="AU120" s="257" t="s">
        <v>82</v>
      </c>
      <c r="AV120" s="14" t="s">
        <v>82</v>
      </c>
      <c r="AW120" s="14" t="s">
        <v>33</v>
      </c>
      <c r="AX120" s="14" t="s">
        <v>72</v>
      </c>
      <c r="AY120" s="257" t="s">
        <v>128</v>
      </c>
    </row>
    <row r="121" s="13" customFormat="1">
      <c r="A121" s="13"/>
      <c r="B121" s="237"/>
      <c r="C121" s="238"/>
      <c r="D121" s="230" t="s">
        <v>140</v>
      </c>
      <c r="E121" s="239" t="s">
        <v>19</v>
      </c>
      <c r="F121" s="240" t="s">
        <v>238</v>
      </c>
      <c r="G121" s="238"/>
      <c r="H121" s="239" t="s">
        <v>19</v>
      </c>
      <c r="I121" s="241"/>
      <c r="J121" s="238"/>
      <c r="K121" s="238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140</v>
      </c>
      <c r="AU121" s="246" t="s">
        <v>82</v>
      </c>
      <c r="AV121" s="13" t="s">
        <v>80</v>
      </c>
      <c r="AW121" s="13" t="s">
        <v>33</v>
      </c>
      <c r="AX121" s="13" t="s">
        <v>72</v>
      </c>
      <c r="AY121" s="246" t="s">
        <v>128</v>
      </c>
    </row>
    <row r="122" s="14" customFormat="1">
      <c r="A122" s="14"/>
      <c r="B122" s="247"/>
      <c r="C122" s="248"/>
      <c r="D122" s="230" t="s">
        <v>140</v>
      </c>
      <c r="E122" s="249" t="s">
        <v>19</v>
      </c>
      <c r="F122" s="250" t="s">
        <v>237</v>
      </c>
      <c r="G122" s="248"/>
      <c r="H122" s="251">
        <v>0.28799999999999998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140</v>
      </c>
      <c r="AU122" s="257" t="s">
        <v>82</v>
      </c>
      <c r="AV122" s="14" t="s">
        <v>82</v>
      </c>
      <c r="AW122" s="14" t="s">
        <v>33</v>
      </c>
      <c r="AX122" s="14" t="s">
        <v>72</v>
      </c>
      <c r="AY122" s="257" t="s">
        <v>128</v>
      </c>
    </row>
    <row r="123" s="16" customFormat="1">
      <c r="A123" s="16"/>
      <c r="B123" s="272"/>
      <c r="C123" s="273"/>
      <c r="D123" s="230" t="s">
        <v>140</v>
      </c>
      <c r="E123" s="274" t="s">
        <v>19</v>
      </c>
      <c r="F123" s="275" t="s">
        <v>224</v>
      </c>
      <c r="G123" s="273"/>
      <c r="H123" s="276">
        <v>7.1470000000000002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140</v>
      </c>
      <c r="AU123" s="282" t="s">
        <v>82</v>
      </c>
      <c r="AV123" s="16" t="s">
        <v>134</v>
      </c>
      <c r="AW123" s="16" t="s">
        <v>33</v>
      </c>
      <c r="AX123" s="16" t="s">
        <v>80</v>
      </c>
      <c r="AY123" s="282" t="s">
        <v>128</v>
      </c>
    </row>
    <row r="124" s="2" customFormat="1" ht="37.8" customHeight="1">
      <c r="A124" s="41"/>
      <c r="B124" s="42"/>
      <c r="C124" s="216" t="s">
        <v>149</v>
      </c>
      <c r="D124" s="216" t="s">
        <v>130</v>
      </c>
      <c r="E124" s="217" t="s">
        <v>239</v>
      </c>
      <c r="F124" s="218" t="s">
        <v>240</v>
      </c>
      <c r="G124" s="219" t="s">
        <v>211</v>
      </c>
      <c r="H124" s="220">
        <v>287.76799999999997</v>
      </c>
      <c r="I124" s="221"/>
      <c r="J124" s="222">
        <f>ROUND(I124*H124,2)</f>
        <v>0</v>
      </c>
      <c r="K124" s="223"/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134</v>
      </c>
      <c r="AT124" s="228" t="s">
        <v>130</v>
      </c>
      <c r="AU124" s="228" t="s">
        <v>82</v>
      </c>
      <c r="AY124" s="20" t="s">
        <v>128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134</v>
      </c>
      <c r="BM124" s="228" t="s">
        <v>241</v>
      </c>
    </row>
    <row r="125" s="2" customFormat="1">
      <c r="A125" s="41"/>
      <c r="B125" s="42"/>
      <c r="C125" s="43"/>
      <c r="D125" s="230" t="s">
        <v>136</v>
      </c>
      <c r="E125" s="43"/>
      <c r="F125" s="231" t="s">
        <v>242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136</v>
      </c>
      <c r="AU125" s="20" t="s">
        <v>82</v>
      </c>
    </row>
    <row r="126" s="2" customFormat="1">
      <c r="A126" s="41"/>
      <c r="B126" s="42"/>
      <c r="C126" s="43"/>
      <c r="D126" s="235" t="s">
        <v>138</v>
      </c>
      <c r="E126" s="43"/>
      <c r="F126" s="236" t="s">
        <v>243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138</v>
      </c>
      <c r="AU126" s="20" t="s">
        <v>82</v>
      </c>
    </row>
    <row r="127" s="14" customFormat="1">
      <c r="A127" s="14"/>
      <c r="B127" s="247"/>
      <c r="C127" s="248"/>
      <c r="D127" s="230" t="s">
        <v>140</v>
      </c>
      <c r="E127" s="249" t="s">
        <v>19</v>
      </c>
      <c r="F127" s="250" t="s">
        <v>244</v>
      </c>
      <c r="G127" s="248"/>
      <c r="H127" s="251">
        <v>573.83199999999999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140</v>
      </c>
      <c r="AU127" s="257" t="s">
        <v>82</v>
      </c>
      <c r="AV127" s="14" t="s">
        <v>82</v>
      </c>
      <c r="AW127" s="14" t="s">
        <v>33</v>
      </c>
      <c r="AX127" s="14" t="s">
        <v>72</v>
      </c>
      <c r="AY127" s="257" t="s">
        <v>128</v>
      </c>
    </row>
    <row r="128" s="14" customFormat="1">
      <c r="A128" s="14"/>
      <c r="B128" s="247"/>
      <c r="C128" s="248"/>
      <c r="D128" s="230" t="s">
        <v>140</v>
      </c>
      <c r="E128" s="249" t="s">
        <v>19</v>
      </c>
      <c r="F128" s="250" t="s">
        <v>245</v>
      </c>
      <c r="G128" s="248"/>
      <c r="H128" s="251">
        <v>-286.06400000000002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140</v>
      </c>
      <c r="AU128" s="257" t="s">
        <v>82</v>
      </c>
      <c r="AV128" s="14" t="s">
        <v>82</v>
      </c>
      <c r="AW128" s="14" t="s">
        <v>33</v>
      </c>
      <c r="AX128" s="14" t="s">
        <v>72</v>
      </c>
      <c r="AY128" s="257" t="s">
        <v>128</v>
      </c>
    </row>
    <row r="129" s="16" customFormat="1">
      <c r="A129" s="16"/>
      <c r="B129" s="272"/>
      <c r="C129" s="273"/>
      <c r="D129" s="230" t="s">
        <v>140</v>
      </c>
      <c r="E129" s="274" t="s">
        <v>19</v>
      </c>
      <c r="F129" s="275" t="s">
        <v>224</v>
      </c>
      <c r="G129" s="273"/>
      <c r="H129" s="276">
        <v>287.76799999999997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2" t="s">
        <v>140</v>
      </c>
      <c r="AU129" s="282" t="s">
        <v>82</v>
      </c>
      <c r="AV129" s="16" t="s">
        <v>134</v>
      </c>
      <c r="AW129" s="16" t="s">
        <v>33</v>
      </c>
      <c r="AX129" s="16" t="s">
        <v>80</v>
      </c>
      <c r="AY129" s="282" t="s">
        <v>128</v>
      </c>
    </row>
    <row r="130" s="2" customFormat="1" ht="37.8" customHeight="1">
      <c r="A130" s="41"/>
      <c r="B130" s="42"/>
      <c r="C130" s="216" t="s">
        <v>134</v>
      </c>
      <c r="D130" s="216" t="s">
        <v>130</v>
      </c>
      <c r="E130" s="217" t="s">
        <v>246</v>
      </c>
      <c r="F130" s="218" t="s">
        <v>247</v>
      </c>
      <c r="G130" s="219" t="s">
        <v>211</v>
      </c>
      <c r="H130" s="220">
        <v>1438.8399999999999</v>
      </c>
      <c r="I130" s="221"/>
      <c r="J130" s="222">
        <f>ROUND(I130*H130,2)</f>
        <v>0</v>
      </c>
      <c r="K130" s="223"/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134</v>
      </c>
      <c r="AT130" s="228" t="s">
        <v>130</v>
      </c>
      <c r="AU130" s="228" t="s">
        <v>82</v>
      </c>
      <c r="AY130" s="20" t="s">
        <v>128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134</v>
      </c>
      <c r="BM130" s="228" t="s">
        <v>248</v>
      </c>
    </row>
    <row r="131" s="2" customFormat="1">
      <c r="A131" s="41"/>
      <c r="B131" s="42"/>
      <c r="C131" s="43"/>
      <c r="D131" s="230" t="s">
        <v>136</v>
      </c>
      <c r="E131" s="43"/>
      <c r="F131" s="231" t="s">
        <v>249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136</v>
      </c>
      <c r="AU131" s="20" t="s">
        <v>82</v>
      </c>
    </row>
    <row r="132" s="2" customFormat="1">
      <c r="A132" s="41"/>
      <c r="B132" s="42"/>
      <c r="C132" s="43"/>
      <c r="D132" s="235" t="s">
        <v>138</v>
      </c>
      <c r="E132" s="43"/>
      <c r="F132" s="236" t="s">
        <v>250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138</v>
      </c>
      <c r="AU132" s="20" t="s">
        <v>82</v>
      </c>
    </row>
    <row r="133" s="14" customFormat="1">
      <c r="A133" s="14"/>
      <c r="B133" s="247"/>
      <c r="C133" s="248"/>
      <c r="D133" s="230" t="s">
        <v>140</v>
      </c>
      <c r="E133" s="249" t="s">
        <v>19</v>
      </c>
      <c r="F133" s="250" t="s">
        <v>251</v>
      </c>
      <c r="G133" s="248"/>
      <c r="H133" s="251">
        <v>1438.8399999999999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140</v>
      </c>
      <c r="AU133" s="257" t="s">
        <v>82</v>
      </c>
      <c r="AV133" s="14" t="s">
        <v>82</v>
      </c>
      <c r="AW133" s="14" t="s">
        <v>33</v>
      </c>
      <c r="AX133" s="14" t="s">
        <v>80</v>
      </c>
      <c r="AY133" s="257" t="s">
        <v>128</v>
      </c>
    </row>
    <row r="134" s="2" customFormat="1" ht="33" customHeight="1">
      <c r="A134" s="41"/>
      <c r="B134" s="42"/>
      <c r="C134" s="216" t="s">
        <v>166</v>
      </c>
      <c r="D134" s="216" t="s">
        <v>130</v>
      </c>
      <c r="E134" s="217" t="s">
        <v>252</v>
      </c>
      <c r="F134" s="218" t="s">
        <v>253</v>
      </c>
      <c r="G134" s="219" t="s">
        <v>185</v>
      </c>
      <c r="H134" s="220">
        <v>532.37099999999998</v>
      </c>
      <c r="I134" s="221"/>
      <c r="J134" s="222">
        <f>ROUND(I134*H134,2)</f>
        <v>0</v>
      </c>
      <c r="K134" s="223"/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134</v>
      </c>
      <c r="AT134" s="228" t="s">
        <v>130</v>
      </c>
      <c r="AU134" s="228" t="s">
        <v>82</v>
      </c>
      <c r="AY134" s="20" t="s">
        <v>128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134</v>
      </c>
      <c r="BM134" s="228" t="s">
        <v>254</v>
      </c>
    </row>
    <row r="135" s="2" customFormat="1">
      <c r="A135" s="41"/>
      <c r="B135" s="42"/>
      <c r="C135" s="43"/>
      <c r="D135" s="230" t="s">
        <v>136</v>
      </c>
      <c r="E135" s="43"/>
      <c r="F135" s="231" t="s">
        <v>255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136</v>
      </c>
      <c r="AU135" s="20" t="s">
        <v>82</v>
      </c>
    </row>
    <row r="136" s="2" customFormat="1">
      <c r="A136" s="41"/>
      <c r="B136" s="42"/>
      <c r="C136" s="43"/>
      <c r="D136" s="235" t="s">
        <v>138</v>
      </c>
      <c r="E136" s="43"/>
      <c r="F136" s="236" t="s">
        <v>256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138</v>
      </c>
      <c r="AU136" s="20" t="s">
        <v>82</v>
      </c>
    </row>
    <row r="137" s="14" customFormat="1">
      <c r="A137" s="14"/>
      <c r="B137" s="247"/>
      <c r="C137" s="248"/>
      <c r="D137" s="230" t="s">
        <v>140</v>
      </c>
      <c r="E137" s="249" t="s">
        <v>19</v>
      </c>
      <c r="F137" s="250" t="s">
        <v>257</v>
      </c>
      <c r="G137" s="248"/>
      <c r="H137" s="251">
        <v>532.37099999999998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140</v>
      </c>
      <c r="AU137" s="257" t="s">
        <v>82</v>
      </c>
      <c r="AV137" s="14" t="s">
        <v>82</v>
      </c>
      <c r="AW137" s="14" t="s">
        <v>33</v>
      </c>
      <c r="AX137" s="14" t="s">
        <v>80</v>
      </c>
      <c r="AY137" s="257" t="s">
        <v>128</v>
      </c>
    </row>
    <row r="138" s="2" customFormat="1" ht="24.15" customHeight="1">
      <c r="A138" s="41"/>
      <c r="B138" s="42"/>
      <c r="C138" s="216" t="s">
        <v>173</v>
      </c>
      <c r="D138" s="216" t="s">
        <v>130</v>
      </c>
      <c r="E138" s="217" t="s">
        <v>258</v>
      </c>
      <c r="F138" s="218" t="s">
        <v>259</v>
      </c>
      <c r="G138" s="219" t="s">
        <v>211</v>
      </c>
      <c r="H138" s="220">
        <v>286.06400000000002</v>
      </c>
      <c r="I138" s="221"/>
      <c r="J138" s="222">
        <f>ROUND(I138*H138,2)</f>
        <v>0</v>
      </c>
      <c r="K138" s="223"/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134</v>
      </c>
      <c r="AT138" s="228" t="s">
        <v>130</v>
      </c>
      <c r="AU138" s="228" t="s">
        <v>82</v>
      </c>
      <c r="AY138" s="20" t="s">
        <v>128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134</v>
      </c>
      <c r="BM138" s="228" t="s">
        <v>260</v>
      </c>
    </row>
    <row r="139" s="2" customFormat="1">
      <c r="A139" s="41"/>
      <c r="B139" s="42"/>
      <c r="C139" s="43"/>
      <c r="D139" s="230" t="s">
        <v>136</v>
      </c>
      <c r="E139" s="43"/>
      <c r="F139" s="231" t="s">
        <v>261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136</v>
      </c>
      <c r="AU139" s="20" t="s">
        <v>82</v>
      </c>
    </row>
    <row r="140" s="2" customFormat="1">
      <c r="A140" s="41"/>
      <c r="B140" s="42"/>
      <c r="C140" s="43"/>
      <c r="D140" s="235" t="s">
        <v>138</v>
      </c>
      <c r="E140" s="43"/>
      <c r="F140" s="236" t="s">
        <v>262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138</v>
      </c>
      <c r="AU140" s="20" t="s">
        <v>82</v>
      </c>
    </row>
    <row r="141" s="13" customFormat="1">
      <c r="A141" s="13"/>
      <c r="B141" s="237"/>
      <c r="C141" s="238"/>
      <c r="D141" s="230" t="s">
        <v>140</v>
      </c>
      <c r="E141" s="239" t="s">
        <v>19</v>
      </c>
      <c r="F141" s="240" t="s">
        <v>230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140</v>
      </c>
      <c r="AU141" s="246" t="s">
        <v>82</v>
      </c>
      <c r="AV141" s="13" t="s">
        <v>80</v>
      </c>
      <c r="AW141" s="13" t="s">
        <v>33</v>
      </c>
      <c r="AX141" s="13" t="s">
        <v>72</v>
      </c>
      <c r="AY141" s="246" t="s">
        <v>128</v>
      </c>
    </row>
    <row r="142" s="13" customFormat="1">
      <c r="A142" s="13"/>
      <c r="B142" s="237"/>
      <c r="C142" s="238"/>
      <c r="D142" s="230" t="s">
        <v>140</v>
      </c>
      <c r="E142" s="239" t="s">
        <v>19</v>
      </c>
      <c r="F142" s="240" t="s">
        <v>263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140</v>
      </c>
      <c r="AU142" s="246" t="s">
        <v>82</v>
      </c>
      <c r="AV142" s="13" t="s">
        <v>80</v>
      </c>
      <c r="AW142" s="13" t="s">
        <v>33</v>
      </c>
      <c r="AX142" s="13" t="s">
        <v>72</v>
      </c>
      <c r="AY142" s="246" t="s">
        <v>128</v>
      </c>
    </row>
    <row r="143" s="14" customFormat="1">
      <c r="A143" s="14"/>
      <c r="B143" s="247"/>
      <c r="C143" s="248"/>
      <c r="D143" s="230" t="s">
        <v>140</v>
      </c>
      <c r="E143" s="249" t="s">
        <v>19</v>
      </c>
      <c r="F143" s="250" t="s">
        <v>264</v>
      </c>
      <c r="G143" s="248"/>
      <c r="H143" s="251">
        <v>440.43200000000002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140</v>
      </c>
      <c r="AU143" s="257" t="s">
        <v>82</v>
      </c>
      <c r="AV143" s="14" t="s">
        <v>82</v>
      </c>
      <c r="AW143" s="14" t="s">
        <v>33</v>
      </c>
      <c r="AX143" s="14" t="s">
        <v>72</v>
      </c>
      <c r="AY143" s="257" t="s">
        <v>128</v>
      </c>
    </row>
    <row r="144" s="13" customFormat="1">
      <c r="A144" s="13"/>
      <c r="B144" s="237"/>
      <c r="C144" s="238"/>
      <c r="D144" s="230" t="s">
        <v>140</v>
      </c>
      <c r="E144" s="239" t="s">
        <v>19</v>
      </c>
      <c r="F144" s="240" t="s">
        <v>265</v>
      </c>
      <c r="G144" s="238"/>
      <c r="H144" s="239" t="s">
        <v>19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140</v>
      </c>
      <c r="AU144" s="246" t="s">
        <v>82</v>
      </c>
      <c r="AV144" s="13" t="s">
        <v>80</v>
      </c>
      <c r="AW144" s="13" t="s">
        <v>33</v>
      </c>
      <c r="AX144" s="13" t="s">
        <v>72</v>
      </c>
      <c r="AY144" s="246" t="s">
        <v>128</v>
      </c>
    </row>
    <row r="145" s="14" customFormat="1">
      <c r="A145" s="14"/>
      <c r="B145" s="247"/>
      <c r="C145" s="248"/>
      <c r="D145" s="230" t="s">
        <v>140</v>
      </c>
      <c r="E145" s="249" t="s">
        <v>19</v>
      </c>
      <c r="F145" s="250" t="s">
        <v>266</v>
      </c>
      <c r="G145" s="248"/>
      <c r="H145" s="251">
        <v>-154.368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140</v>
      </c>
      <c r="AU145" s="257" t="s">
        <v>82</v>
      </c>
      <c r="AV145" s="14" t="s">
        <v>82</v>
      </c>
      <c r="AW145" s="14" t="s">
        <v>33</v>
      </c>
      <c r="AX145" s="14" t="s">
        <v>72</v>
      </c>
      <c r="AY145" s="257" t="s">
        <v>128</v>
      </c>
    </row>
    <row r="146" s="16" customFormat="1">
      <c r="A146" s="16"/>
      <c r="B146" s="272"/>
      <c r="C146" s="273"/>
      <c r="D146" s="230" t="s">
        <v>140</v>
      </c>
      <c r="E146" s="274" t="s">
        <v>19</v>
      </c>
      <c r="F146" s="275" t="s">
        <v>224</v>
      </c>
      <c r="G146" s="273"/>
      <c r="H146" s="276">
        <v>286.06400000000002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140</v>
      </c>
      <c r="AU146" s="282" t="s">
        <v>82</v>
      </c>
      <c r="AV146" s="16" t="s">
        <v>134</v>
      </c>
      <c r="AW146" s="16" t="s">
        <v>33</v>
      </c>
      <c r="AX146" s="16" t="s">
        <v>80</v>
      </c>
      <c r="AY146" s="282" t="s">
        <v>128</v>
      </c>
    </row>
    <row r="147" s="2" customFormat="1" ht="24.15" customHeight="1">
      <c r="A147" s="41"/>
      <c r="B147" s="42"/>
      <c r="C147" s="216" t="s">
        <v>182</v>
      </c>
      <c r="D147" s="216" t="s">
        <v>130</v>
      </c>
      <c r="E147" s="217" t="s">
        <v>267</v>
      </c>
      <c r="F147" s="218" t="s">
        <v>268</v>
      </c>
      <c r="G147" s="219" t="s">
        <v>133</v>
      </c>
      <c r="H147" s="220">
        <v>833.00999999999999</v>
      </c>
      <c r="I147" s="221"/>
      <c r="J147" s="222">
        <f>ROUND(I147*H147,2)</f>
        <v>0</v>
      </c>
      <c r="K147" s="223"/>
      <c r="L147" s="47"/>
      <c r="M147" s="224" t="s">
        <v>19</v>
      </c>
      <c r="N147" s="225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134</v>
      </c>
      <c r="AT147" s="228" t="s">
        <v>130</v>
      </c>
      <c r="AU147" s="228" t="s">
        <v>82</v>
      </c>
      <c r="AY147" s="20" t="s">
        <v>128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134</v>
      </c>
      <c r="BM147" s="228" t="s">
        <v>269</v>
      </c>
    </row>
    <row r="148" s="2" customFormat="1">
      <c r="A148" s="41"/>
      <c r="B148" s="42"/>
      <c r="C148" s="43"/>
      <c r="D148" s="230" t="s">
        <v>136</v>
      </c>
      <c r="E148" s="43"/>
      <c r="F148" s="231" t="s">
        <v>270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136</v>
      </c>
      <c r="AU148" s="20" t="s">
        <v>82</v>
      </c>
    </row>
    <row r="149" s="2" customFormat="1">
      <c r="A149" s="41"/>
      <c r="B149" s="42"/>
      <c r="C149" s="43"/>
      <c r="D149" s="235" t="s">
        <v>138</v>
      </c>
      <c r="E149" s="43"/>
      <c r="F149" s="236" t="s">
        <v>271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138</v>
      </c>
      <c r="AU149" s="20" t="s">
        <v>82</v>
      </c>
    </row>
    <row r="150" s="13" customFormat="1">
      <c r="A150" s="13"/>
      <c r="B150" s="237"/>
      <c r="C150" s="238"/>
      <c r="D150" s="230" t="s">
        <v>140</v>
      </c>
      <c r="E150" s="239" t="s">
        <v>19</v>
      </c>
      <c r="F150" s="240" t="s">
        <v>272</v>
      </c>
      <c r="G150" s="238"/>
      <c r="H150" s="239" t="s">
        <v>19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140</v>
      </c>
      <c r="AU150" s="246" t="s">
        <v>82</v>
      </c>
      <c r="AV150" s="13" t="s">
        <v>80</v>
      </c>
      <c r="AW150" s="13" t="s">
        <v>33</v>
      </c>
      <c r="AX150" s="13" t="s">
        <v>72</v>
      </c>
      <c r="AY150" s="246" t="s">
        <v>128</v>
      </c>
    </row>
    <row r="151" s="14" customFormat="1">
      <c r="A151" s="14"/>
      <c r="B151" s="247"/>
      <c r="C151" s="248"/>
      <c r="D151" s="230" t="s">
        <v>140</v>
      </c>
      <c r="E151" s="249" t="s">
        <v>19</v>
      </c>
      <c r="F151" s="250" t="s">
        <v>273</v>
      </c>
      <c r="G151" s="248"/>
      <c r="H151" s="251">
        <v>769.11000000000001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140</v>
      </c>
      <c r="AU151" s="257" t="s">
        <v>82</v>
      </c>
      <c r="AV151" s="14" t="s">
        <v>82</v>
      </c>
      <c r="AW151" s="14" t="s">
        <v>33</v>
      </c>
      <c r="AX151" s="14" t="s">
        <v>72</v>
      </c>
      <c r="AY151" s="257" t="s">
        <v>128</v>
      </c>
    </row>
    <row r="152" s="14" customFormat="1">
      <c r="A152" s="14"/>
      <c r="B152" s="247"/>
      <c r="C152" s="248"/>
      <c r="D152" s="230" t="s">
        <v>140</v>
      </c>
      <c r="E152" s="249" t="s">
        <v>19</v>
      </c>
      <c r="F152" s="250" t="s">
        <v>274</v>
      </c>
      <c r="G152" s="248"/>
      <c r="H152" s="251">
        <v>46.5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140</v>
      </c>
      <c r="AU152" s="257" t="s">
        <v>82</v>
      </c>
      <c r="AV152" s="14" t="s">
        <v>82</v>
      </c>
      <c r="AW152" s="14" t="s">
        <v>33</v>
      </c>
      <c r="AX152" s="14" t="s">
        <v>72</v>
      </c>
      <c r="AY152" s="257" t="s">
        <v>128</v>
      </c>
    </row>
    <row r="153" s="14" customFormat="1">
      <c r="A153" s="14"/>
      <c r="B153" s="247"/>
      <c r="C153" s="248"/>
      <c r="D153" s="230" t="s">
        <v>140</v>
      </c>
      <c r="E153" s="249" t="s">
        <v>19</v>
      </c>
      <c r="F153" s="250" t="s">
        <v>275</v>
      </c>
      <c r="G153" s="248"/>
      <c r="H153" s="251">
        <v>17.399999999999999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140</v>
      </c>
      <c r="AU153" s="257" t="s">
        <v>82</v>
      </c>
      <c r="AV153" s="14" t="s">
        <v>82</v>
      </c>
      <c r="AW153" s="14" t="s">
        <v>33</v>
      </c>
      <c r="AX153" s="14" t="s">
        <v>72</v>
      </c>
      <c r="AY153" s="257" t="s">
        <v>128</v>
      </c>
    </row>
    <row r="154" s="16" customFormat="1">
      <c r="A154" s="16"/>
      <c r="B154" s="272"/>
      <c r="C154" s="273"/>
      <c r="D154" s="230" t="s">
        <v>140</v>
      </c>
      <c r="E154" s="274" t="s">
        <v>19</v>
      </c>
      <c r="F154" s="275" t="s">
        <v>224</v>
      </c>
      <c r="G154" s="273"/>
      <c r="H154" s="276">
        <v>833.00999999999999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2" t="s">
        <v>140</v>
      </c>
      <c r="AU154" s="282" t="s">
        <v>82</v>
      </c>
      <c r="AV154" s="16" t="s">
        <v>134</v>
      </c>
      <c r="AW154" s="16" t="s">
        <v>33</v>
      </c>
      <c r="AX154" s="16" t="s">
        <v>80</v>
      </c>
      <c r="AY154" s="282" t="s">
        <v>128</v>
      </c>
    </row>
    <row r="155" s="12" customFormat="1" ht="22.8" customHeight="1">
      <c r="A155" s="12"/>
      <c r="B155" s="200"/>
      <c r="C155" s="201"/>
      <c r="D155" s="202" t="s">
        <v>71</v>
      </c>
      <c r="E155" s="214" t="s">
        <v>82</v>
      </c>
      <c r="F155" s="214" t="s">
        <v>276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SUM(P156:P213)</f>
        <v>0</v>
      </c>
      <c r="Q155" s="208"/>
      <c r="R155" s="209">
        <f>SUM(R156:R213)</f>
        <v>22.943616859999995</v>
      </c>
      <c r="S155" s="208"/>
      <c r="T155" s="210">
        <f>SUM(T156:T213)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71</v>
      </c>
      <c r="AU155" s="212" t="s">
        <v>80</v>
      </c>
      <c r="AY155" s="211" t="s">
        <v>128</v>
      </c>
      <c r="BK155" s="213">
        <f>SUM(BK156:BK213)</f>
        <v>0</v>
      </c>
    </row>
    <row r="156" s="2" customFormat="1" ht="16.5" customHeight="1">
      <c r="A156" s="41"/>
      <c r="B156" s="42"/>
      <c r="C156" s="216" t="s">
        <v>189</v>
      </c>
      <c r="D156" s="216" t="s">
        <v>130</v>
      </c>
      <c r="E156" s="217" t="s">
        <v>277</v>
      </c>
      <c r="F156" s="218" t="s">
        <v>278</v>
      </c>
      <c r="G156" s="219" t="s">
        <v>211</v>
      </c>
      <c r="H156" s="220">
        <v>0.307</v>
      </c>
      <c r="I156" s="221"/>
      <c r="J156" s="222">
        <f>ROUND(I156*H156,2)</f>
        <v>0</v>
      </c>
      <c r="K156" s="223"/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2.3010199999999998</v>
      </c>
      <c r="R156" s="226">
        <f>Q156*H156</f>
        <v>0.70641313999999999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134</v>
      </c>
      <c r="AT156" s="228" t="s">
        <v>130</v>
      </c>
      <c r="AU156" s="228" t="s">
        <v>82</v>
      </c>
      <c r="AY156" s="20" t="s">
        <v>128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134</v>
      </c>
      <c r="BM156" s="228" t="s">
        <v>279</v>
      </c>
    </row>
    <row r="157" s="2" customFormat="1">
      <c r="A157" s="41"/>
      <c r="B157" s="42"/>
      <c r="C157" s="43"/>
      <c r="D157" s="230" t="s">
        <v>136</v>
      </c>
      <c r="E157" s="43"/>
      <c r="F157" s="231" t="s">
        <v>280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136</v>
      </c>
      <c r="AU157" s="20" t="s">
        <v>82</v>
      </c>
    </row>
    <row r="158" s="2" customFormat="1">
      <c r="A158" s="41"/>
      <c r="B158" s="42"/>
      <c r="C158" s="43"/>
      <c r="D158" s="235" t="s">
        <v>138</v>
      </c>
      <c r="E158" s="43"/>
      <c r="F158" s="236" t="s">
        <v>281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138</v>
      </c>
      <c r="AU158" s="20" t="s">
        <v>82</v>
      </c>
    </row>
    <row r="159" s="13" customFormat="1">
      <c r="A159" s="13"/>
      <c r="B159" s="237"/>
      <c r="C159" s="238"/>
      <c r="D159" s="230" t="s">
        <v>140</v>
      </c>
      <c r="E159" s="239" t="s">
        <v>19</v>
      </c>
      <c r="F159" s="240" t="s">
        <v>230</v>
      </c>
      <c r="G159" s="238"/>
      <c r="H159" s="239" t="s">
        <v>19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140</v>
      </c>
      <c r="AU159" s="246" t="s">
        <v>82</v>
      </c>
      <c r="AV159" s="13" t="s">
        <v>80</v>
      </c>
      <c r="AW159" s="13" t="s">
        <v>33</v>
      </c>
      <c r="AX159" s="13" t="s">
        <v>72</v>
      </c>
      <c r="AY159" s="246" t="s">
        <v>128</v>
      </c>
    </row>
    <row r="160" s="13" customFormat="1">
      <c r="A160" s="13"/>
      <c r="B160" s="237"/>
      <c r="C160" s="238"/>
      <c r="D160" s="230" t="s">
        <v>140</v>
      </c>
      <c r="E160" s="239" t="s">
        <v>19</v>
      </c>
      <c r="F160" s="240" t="s">
        <v>282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140</v>
      </c>
      <c r="AU160" s="246" t="s">
        <v>82</v>
      </c>
      <c r="AV160" s="13" t="s">
        <v>80</v>
      </c>
      <c r="AW160" s="13" t="s">
        <v>33</v>
      </c>
      <c r="AX160" s="13" t="s">
        <v>72</v>
      </c>
      <c r="AY160" s="246" t="s">
        <v>128</v>
      </c>
    </row>
    <row r="161" s="14" customFormat="1">
      <c r="A161" s="14"/>
      <c r="B161" s="247"/>
      <c r="C161" s="248"/>
      <c r="D161" s="230" t="s">
        <v>140</v>
      </c>
      <c r="E161" s="249" t="s">
        <v>19</v>
      </c>
      <c r="F161" s="250" t="s">
        <v>283</v>
      </c>
      <c r="G161" s="248"/>
      <c r="H161" s="251">
        <v>0.307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140</v>
      </c>
      <c r="AU161" s="257" t="s">
        <v>82</v>
      </c>
      <c r="AV161" s="14" t="s">
        <v>82</v>
      </c>
      <c r="AW161" s="14" t="s">
        <v>33</v>
      </c>
      <c r="AX161" s="14" t="s">
        <v>80</v>
      </c>
      <c r="AY161" s="257" t="s">
        <v>128</v>
      </c>
    </row>
    <row r="162" s="2" customFormat="1" ht="16.5" customHeight="1">
      <c r="A162" s="41"/>
      <c r="B162" s="42"/>
      <c r="C162" s="216" t="s">
        <v>158</v>
      </c>
      <c r="D162" s="216" t="s">
        <v>130</v>
      </c>
      <c r="E162" s="217" t="s">
        <v>284</v>
      </c>
      <c r="F162" s="218" t="s">
        <v>285</v>
      </c>
      <c r="G162" s="219" t="s">
        <v>133</v>
      </c>
      <c r="H162" s="220">
        <v>3.3279999999999998</v>
      </c>
      <c r="I162" s="221"/>
      <c r="J162" s="222">
        <f>ROUND(I162*H162,2)</f>
        <v>0</v>
      </c>
      <c r="K162" s="223"/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0.0026900000000000001</v>
      </c>
      <c r="R162" s="226">
        <f>Q162*H162</f>
        <v>0.0089523199999999997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134</v>
      </c>
      <c r="AT162" s="228" t="s">
        <v>130</v>
      </c>
      <c r="AU162" s="228" t="s">
        <v>82</v>
      </c>
      <c r="AY162" s="20" t="s">
        <v>128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134</v>
      </c>
      <c r="BM162" s="228" t="s">
        <v>286</v>
      </c>
    </row>
    <row r="163" s="2" customFormat="1">
      <c r="A163" s="41"/>
      <c r="B163" s="42"/>
      <c r="C163" s="43"/>
      <c r="D163" s="230" t="s">
        <v>136</v>
      </c>
      <c r="E163" s="43"/>
      <c r="F163" s="231" t="s">
        <v>287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136</v>
      </c>
      <c r="AU163" s="20" t="s">
        <v>82</v>
      </c>
    </row>
    <row r="164" s="2" customFormat="1">
      <c r="A164" s="41"/>
      <c r="B164" s="42"/>
      <c r="C164" s="43"/>
      <c r="D164" s="235" t="s">
        <v>138</v>
      </c>
      <c r="E164" s="43"/>
      <c r="F164" s="236" t="s">
        <v>288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138</v>
      </c>
      <c r="AU164" s="20" t="s">
        <v>82</v>
      </c>
    </row>
    <row r="165" s="13" customFormat="1">
      <c r="A165" s="13"/>
      <c r="B165" s="237"/>
      <c r="C165" s="238"/>
      <c r="D165" s="230" t="s">
        <v>140</v>
      </c>
      <c r="E165" s="239" t="s">
        <v>19</v>
      </c>
      <c r="F165" s="240" t="s">
        <v>230</v>
      </c>
      <c r="G165" s="238"/>
      <c r="H165" s="239" t="s">
        <v>19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140</v>
      </c>
      <c r="AU165" s="246" t="s">
        <v>82</v>
      </c>
      <c r="AV165" s="13" t="s">
        <v>80</v>
      </c>
      <c r="AW165" s="13" t="s">
        <v>33</v>
      </c>
      <c r="AX165" s="13" t="s">
        <v>72</v>
      </c>
      <c r="AY165" s="246" t="s">
        <v>128</v>
      </c>
    </row>
    <row r="166" s="13" customFormat="1">
      <c r="A166" s="13"/>
      <c r="B166" s="237"/>
      <c r="C166" s="238"/>
      <c r="D166" s="230" t="s">
        <v>140</v>
      </c>
      <c r="E166" s="239" t="s">
        <v>19</v>
      </c>
      <c r="F166" s="240" t="s">
        <v>282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140</v>
      </c>
      <c r="AU166" s="246" t="s">
        <v>82</v>
      </c>
      <c r="AV166" s="13" t="s">
        <v>80</v>
      </c>
      <c r="AW166" s="13" t="s">
        <v>33</v>
      </c>
      <c r="AX166" s="13" t="s">
        <v>72</v>
      </c>
      <c r="AY166" s="246" t="s">
        <v>128</v>
      </c>
    </row>
    <row r="167" s="14" customFormat="1">
      <c r="A167" s="14"/>
      <c r="B167" s="247"/>
      <c r="C167" s="248"/>
      <c r="D167" s="230" t="s">
        <v>140</v>
      </c>
      <c r="E167" s="249" t="s">
        <v>19</v>
      </c>
      <c r="F167" s="250" t="s">
        <v>289</v>
      </c>
      <c r="G167" s="248"/>
      <c r="H167" s="251">
        <v>3.3279999999999998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140</v>
      </c>
      <c r="AU167" s="257" t="s">
        <v>82</v>
      </c>
      <c r="AV167" s="14" t="s">
        <v>82</v>
      </c>
      <c r="AW167" s="14" t="s">
        <v>33</v>
      </c>
      <c r="AX167" s="14" t="s">
        <v>80</v>
      </c>
      <c r="AY167" s="257" t="s">
        <v>128</v>
      </c>
    </row>
    <row r="168" s="2" customFormat="1" ht="16.5" customHeight="1">
      <c r="A168" s="41"/>
      <c r="B168" s="42"/>
      <c r="C168" s="216" t="s">
        <v>290</v>
      </c>
      <c r="D168" s="216" t="s">
        <v>130</v>
      </c>
      <c r="E168" s="217" t="s">
        <v>291</v>
      </c>
      <c r="F168" s="218" t="s">
        <v>292</v>
      </c>
      <c r="G168" s="219" t="s">
        <v>133</v>
      </c>
      <c r="H168" s="220">
        <v>3.3279999999999998</v>
      </c>
      <c r="I168" s="221"/>
      <c r="J168" s="222">
        <f>ROUND(I168*H168,2)</f>
        <v>0</v>
      </c>
      <c r="K168" s="223"/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134</v>
      </c>
      <c r="AT168" s="228" t="s">
        <v>130</v>
      </c>
      <c r="AU168" s="228" t="s">
        <v>82</v>
      </c>
      <c r="AY168" s="20" t="s">
        <v>128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134</v>
      </c>
      <c r="BM168" s="228" t="s">
        <v>293</v>
      </c>
    </row>
    <row r="169" s="2" customFormat="1">
      <c r="A169" s="41"/>
      <c r="B169" s="42"/>
      <c r="C169" s="43"/>
      <c r="D169" s="230" t="s">
        <v>136</v>
      </c>
      <c r="E169" s="43"/>
      <c r="F169" s="231" t="s">
        <v>294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136</v>
      </c>
      <c r="AU169" s="20" t="s">
        <v>82</v>
      </c>
    </row>
    <row r="170" s="2" customFormat="1">
      <c r="A170" s="41"/>
      <c r="B170" s="42"/>
      <c r="C170" s="43"/>
      <c r="D170" s="235" t="s">
        <v>138</v>
      </c>
      <c r="E170" s="43"/>
      <c r="F170" s="236" t="s">
        <v>295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138</v>
      </c>
      <c r="AU170" s="20" t="s">
        <v>82</v>
      </c>
    </row>
    <row r="171" s="2" customFormat="1" ht="16.5" customHeight="1">
      <c r="A171" s="41"/>
      <c r="B171" s="42"/>
      <c r="C171" s="216" t="s">
        <v>296</v>
      </c>
      <c r="D171" s="216" t="s">
        <v>130</v>
      </c>
      <c r="E171" s="217" t="s">
        <v>297</v>
      </c>
      <c r="F171" s="218" t="s">
        <v>298</v>
      </c>
      <c r="G171" s="219" t="s">
        <v>211</v>
      </c>
      <c r="H171" s="220">
        <v>8.2400000000000002</v>
      </c>
      <c r="I171" s="221"/>
      <c r="J171" s="222">
        <f>ROUND(I171*H171,2)</f>
        <v>0</v>
      </c>
      <c r="K171" s="223"/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2.3010199999999998</v>
      </c>
      <c r="R171" s="226">
        <f>Q171*H171</f>
        <v>18.960404799999999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134</v>
      </c>
      <c r="AT171" s="228" t="s">
        <v>130</v>
      </c>
      <c r="AU171" s="228" t="s">
        <v>82</v>
      </c>
      <c r="AY171" s="20" t="s">
        <v>128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134</v>
      </c>
      <c r="BM171" s="228" t="s">
        <v>299</v>
      </c>
    </row>
    <row r="172" s="2" customFormat="1">
      <c r="A172" s="41"/>
      <c r="B172" s="42"/>
      <c r="C172" s="43"/>
      <c r="D172" s="230" t="s">
        <v>136</v>
      </c>
      <c r="E172" s="43"/>
      <c r="F172" s="231" t="s">
        <v>300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136</v>
      </c>
      <c r="AU172" s="20" t="s">
        <v>82</v>
      </c>
    </row>
    <row r="173" s="2" customFormat="1">
      <c r="A173" s="41"/>
      <c r="B173" s="42"/>
      <c r="C173" s="43"/>
      <c r="D173" s="235" t="s">
        <v>138</v>
      </c>
      <c r="E173" s="43"/>
      <c r="F173" s="236" t="s">
        <v>301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138</v>
      </c>
      <c r="AU173" s="20" t="s">
        <v>82</v>
      </c>
    </row>
    <row r="174" s="13" customFormat="1">
      <c r="A174" s="13"/>
      <c r="B174" s="237"/>
      <c r="C174" s="238"/>
      <c r="D174" s="230" t="s">
        <v>140</v>
      </c>
      <c r="E174" s="239" t="s">
        <v>19</v>
      </c>
      <c r="F174" s="240" t="s">
        <v>230</v>
      </c>
      <c r="G174" s="238"/>
      <c r="H174" s="239" t="s">
        <v>19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140</v>
      </c>
      <c r="AU174" s="246" t="s">
        <v>82</v>
      </c>
      <c r="AV174" s="13" t="s">
        <v>80</v>
      </c>
      <c r="AW174" s="13" t="s">
        <v>33</v>
      </c>
      <c r="AX174" s="13" t="s">
        <v>72</v>
      </c>
      <c r="AY174" s="246" t="s">
        <v>128</v>
      </c>
    </row>
    <row r="175" s="14" customFormat="1">
      <c r="A175" s="14"/>
      <c r="B175" s="247"/>
      <c r="C175" s="248"/>
      <c r="D175" s="230" t="s">
        <v>140</v>
      </c>
      <c r="E175" s="249" t="s">
        <v>19</v>
      </c>
      <c r="F175" s="250" t="s">
        <v>302</v>
      </c>
      <c r="G175" s="248"/>
      <c r="H175" s="251">
        <v>5.1210000000000004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140</v>
      </c>
      <c r="AU175" s="257" t="s">
        <v>82</v>
      </c>
      <c r="AV175" s="14" t="s">
        <v>82</v>
      </c>
      <c r="AW175" s="14" t="s">
        <v>33</v>
      </c>
      <c r="AX175" s="14" t="s">
        <v>72</v>
      </c>
      <c r="AY175" s="257" t="s">
        <v>128</v>
      </c>
    </row>
    <row r="176" s="13" customFormat="1">
      <c r="A176" s="13"/>
      <c r="B176" s="237"/>
      <c r="C176" s="238"/>
      <c r="D176" s="230" t="s">
        <v>140</v>
      </c>
      <c r="E176" s="239" t="s">
        <v>19</v>
      </c>
      <c r="F176" s="240" t="s">
        <v>232</v>
      </c>
      <c r="G176" s="238"/>
      <c r="H176" s="239" t="s">
        <v>19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140</v>
      </c>
      <c r="AU176" s="246" t="s">
        <v>82</v>
      </c>
      <c r="AV176" s="13" t="s">
        <v>80</v>
      </c>
      <c r="AW176" s="13" t="s">
        <v>33</v>
      </c>
      <c r="AX176" s="13" t="s">
        <v>72</v>
      </c>
      <c r="AY176" s="246" t="s">
        <v>128</v>
      </c>
    </row>
    <row r="177" s="14" customFormat="1">
      <c r="A177" s="14"/>
      <c r="B177" s="247"/>
      <c r="C177" s="248"/>
      <c r="D177" s="230" t="s">
        <v>140</v>
      </c>
      <c r="E177" s="249" t="s">
        <v>19</v>
      </c>
      <c r="F177" s="250" t="s">
        <v>303</v>
      </c>
      <c r="G177" s="248"/>
      <c r="H177" s="251">
        <v>0.85499999999999998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140</v>
      </c>
      <c r="AU177" s="257" t="s">
        <v>82</v>
      </c>
      <c r="AV177" s="14" t="s">
        <v>82</v>
      </c>
      <c r="AW177" s="14" t="s">
        <v>33</v>
      </c>
      <c r="AX177" s="14" t="s">
        <v>72</v>
      </c>
      <c r="AY177" s="257" t="s">
        <v>128</v>
      </c>
    </row>
    <row r="178" s="13" customFormat="1">
      <c r="A178" s="13"/>
      <c r="B178" s="237"/>
      <c r="C178" s="238"/>
      <c r="D178" s="230" t="s">
        <v>140</v>
      </c>
      <c r="E178" s="239" t="s">
        <v>19</v>
      </c>
      <c r="F178" s="240" t="s">
        <v>234</v>
      </c>
      <c r="G178" s="238"/>
      <c r="H178" s="239" t="s">
        <v>19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140</v>
      </c>
      <c r="AU178" s="246" t="s">
        <v>82</v>
      </c>
      <c r="AV178" s="13" t="s">
        <v>80</v>
      </c>
      <c r="AW178" s="13" t="s">
        <v>33</v>
      </c>
      <c r="AX178" s="13" t="s">
        <v>72</v>
      </c>
      <c r="AY178" s="246" t="s">
        <v>128</v>
      </c>
    </row>
    <row r="179" s="14" customFormat="1">
      <c r="A179" s="14"/>
      <c r="B179" s="247"/>
      <c r="C179" s="248"/>
      <c r="D179" s="230" t="s">
        <v>140</v>
      </c>
      <c r="E179" s="249" t="s">
        <v>19</v>
      </c>
      <c r="F179" s="250" t="s">
        <v>304</v>
      </c>
      <c r="G179" s="248"/>
      <c r="H179" s="251">
        <v>1.3680000000000001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140</v>
      </c>
      <c r="AU179" s="257" t="s">
        <v>82</v>
      </c>
      <c r="AV179" s="14" t="s">
        <v>82</v>
      </c>
      <c r="AW179" s="14" t="s">
        <v>33</v>
      </c>
      <c r="AX179" s="14" t="s">
        <v>72</v>
      </c>
      <c r="AY179" s="257" t="s">
        <v>128</v>
      </c>
    </row>
    <row r="180" s="13" customFormat="1">
      <c r="A180" s="13"/>
      <c r="B180" s="237"/>
      <c r="C180" s="238"/>
      <c r="D180" s="230" t="s">
        <v>140</v>
      </c>
      <c r="E180" s="239" t="s">
        <v>19</v>
      </c>
      <c r="F180" s="240" t="s">
        <v>236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140</v>
      </c>
      <c r="AU180" s="246" t="s">
        <v>82</v>
      </c>
      <c r="AV180" s="13" t="s">
        <v>80</v>
      </c>
      <c r="AW180" s="13" t="s">
        <v>33</v>
      </c>
      <c r="AX180" s="13" t="s">
        <v>72</v>
      </c>
      <c r="AY180" s="246" t="s">
        <v>128</v>
      </c>
    </row>
    <row r="181" s="14" customFormat="1">
      <c r="A181" s="14"/>
      <c r="B181" s="247"/>
      <c r="C181" s="248"/>
      <c r="D181" s="230" t="s">
        <v>140</v>
      </c>
      <c r="E181" s="249" t="s">
        <v>19</v>
      </c>
      <c r="F181" s="250" t="s">
        <v>305</v>
      </c>
      <c r="G181" s="248"/>
      <c r="H181" s="251">
        <v>0.44800000000000001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140</v>
      </c>
      <c r="AU181" s="257" t="s">
        <v>82</v>
      </c>
      <c r="AV181" s="14" t="s">
        <v>82</v>
      </c>
      <c r="AW181" s="14" t="s">
        <v>33</v>
      </c>
      <c r="AX181" s="14" t="s">
        <v>72</v>
      </c>
      <c r="AY181" s="257" t="s">
        <v>128</v>
      </c>
    </row>
    <row r="182" s="13" customFormat="1">
      <c r="A182" s="13"/>
      <c r="B182" s="237"/>
      <c r="C182" s="238"/>
      <c r="D182" s="230" t="s">
        <v>140</v>
      </c>
      <c r="E182" s="239" t="s">
        <v>19</v>
      </c>
      <c r="F182" s="240" t="s">
        <v>238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140</v>
      </c>
      <c r="AU182" s="246" t="s">
        <v>82</v>
      </c>
      <c r="AV182" s="13" t="s">
        <v>80</v>
      </c>
      <c r="AW182" s="13" t="s">
        <v>33</v>
      </c>
      <c r="AX182" s="13" t="s">
        <v>72</v>
      </c>
      <c r="AY182" s="246" t="s">
        <v>128</v>
      </c>
    </row>
    <row r="183" s="14" customFormat="1">
      <c r="A183" s="14"/>
      <c r="B183" s="247"/>
      <c r="C183" s="248"/>
      <c r="D183" s="230" t="s">
        <v>140</v>
      </c>
      <c r="E183" s="249" t="s">
        <v>19</v>
      </c>
      <c r="F183" s="250" t="s">
        <v>305</v>
      </c>
      <c r="G183" s="248"/>
      <c r="H183" s="251">
        <v>0.44800000000000001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140</v>
      </c>
      <c r="AU183" s="257" t="s">
        <v>82</v>
      </c>
      <c r="AV183" s="14" t="s">
        <v>82</v>
      </c>
      <c r="AW183" s="14" t="s">
        <v>33</v>
      </c>
      <c r="AX183" s="14" t="s">
        <v>72</v>
      </c>
      <c r="AY183" s="257" t="s">
        <v>128</v>
      </c>
    </row>
    <row r="184" s="16" customFormat="1">
      <c r="A184" s="16"/>
      <c r="B184" s="272"/>
      <c r="C184" s="273"/>
      <c r="D184" s="230" t="s">
        <v>140</v>
      </c>
      <c r="E184" s="274" t="s">
        <v>19</v>
      </c>
      <c r="F184" s="275" t="s">
        <v>224</v>
      </c>
      <c r="G184" s="273"/>
      <c r="H184" s="276">
        <v>8.240000000000002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2" t="s">
        <v>140</v>
      </c>
      <c r="AU184" s="282" t="s">
        <v>82</v>
      </c>
      <c r="AV184" s="16" t="s">
        <v>134</v>
      </c>
      <c r="AW184" s="16" t="s">
        <v>33</v>
      </c>
      <c r="AX184" s="16" t="s">
        <v>80</v>
      </c>
      <c r="AY184" s="282" t="s">
        <v>128</v>
      </c>
    </row>
    <row r="185" s="2" customFormat="1" ht="16.5" customHeight="1">
      <c r="A185" s="41"/>
      <c r="B185" s="42"/>
      <c r="C185" s="216" t="s">
        <v>8</v>
      </c>
      <c r="D185" s="216" t="s">
        <v>130</v>
      </c>
      <c r="E185" s="217" t="s">
        <v>306</v>
      </c>
      <c r="F185" s="218" t="s">
        <v>307</v>
      </c>
      <c r="G185" s="219" t="s">
        <v>133</v>
      </c>
      <c r="H185" s="220">
        <v>81.730000000000004</v>
      </c>
      <c r="I185" s="221"/>
      <c r="J185" s="222">
        <f>ROUND(I185*H185,2)</f>
        <v>0</v>
      </c>
      <c r="K185" s="223"/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0.00264</v>
      </c>
      <c r="R185" s="226">
        <f>Q185*H185</f>
        <v>0.21576720000000002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134</v>
      </c>
      <c r="AT185" s="228" t="s">
        <v>130</v>
      </c>
      <c r="AU185" s="228" t="s">
        <v>82</v>
      </c>
      <c r="AY185" s="20" t="s">
        <v>128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134</v>
      </c>
      <c r="BM185" s="228" t="s">
        <v>308</v>
      </c>
    </row>
    <row r="186" s="2" customFormat="1">
      <c r="A186" s="41"/>
      <c r="B186" s="42"/>
      <c r="C186" s="43"/>
      <c r="D186" s="230" t="s">
        <v>136</v>
      </c>
      <c r="E186" s="43"/>
      <c r="F186" s="231" t="s">
        <v>309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136</v>
      </c>
      <c r="AU186" s="20" t="s">
        <v>82</v>
      </c>
    </row>
    <row r="187" s="2" customFormat="1">
      <c r="A187" s="41"/>
      <c r="B187" s="42"/>
      <c r="C187" s="43"/>
      <c r="D187" s="235" t="s">
        <v>138</v>
      </c>
      <c r="E187" s="43"/>
      <c r="F187" s="236" t="s">
        <v>310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138</v>
      </c>
      <c r="AU187" s="20" t="s">
        <v>82</v>
      </c>
    </row>
    <row r="188" s="13" customFormat="1">
      <c r="A188" s="13"/>
      <c r="B188" s="237"/>
      <c r="C188" s="238"/>
      <c r="D188" s="230" t="s">
        <v>140</v>
      </c>
      <c r="E188" s="239" t="s">
        <v>19</v>
      </c>
      <c r="F188" s="240" t="s">
        <v>230</v>
      </c>
      <c r="G188" s="238"/>
      <c r="H188" s="239" t="s">
        <v>19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140</v>
      </c>
      <c r="AU188" s="246" t="s">
        <v>82</v>
      </c>
      <c r="AV188" s="13" t="s">
        <v>80</v>
      </c>
      <c r="AW188" s="13" t="s">
        <v>33</v>
      </c>
      <c r="AX188" s="13" t="s">
        <v>72</v>
      </c>
      <c r="AY188" s="246" t="s">
        <v>128</v>
      </c>
    </row>
    <row r="189" s="14" customFormat="1">
      <c r="A189" s="14"/>
      <c r="B189" s="247"/>
      <c r="C189" s="248"/>
      <c r="D189" s="230" t="s">
        <v>140</v>
      </c>
      <c r="E189" s="249" t="s">
        <v>19</v>
      </c>
      <c r="F189" s="250" t="s">
        <v>311</v>
      </c>
      <c r="G189" s="248"/>
      <c r="H189" s="251">
        <v>58.520000000000003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140</v>
      </c>
      <c r="AU189" s="257" t="s">
        <v>82</v>
      </c>
      <c r="AV189" s="14" t="s">
        <v>82</v>
      </c>
      <c r="AW189" s="14" t="s">
        <v>33</v>
      </c>
      <c r="AX189" s="14" t="s">
        <v>72</v>
      </c>
      <c r="AY189" s="257" t="s">
        <v>128</v>
      </c>
    </row>
    <row r="190" s="13" customFormat="1">
      <c r="A190" s="13"/>
      <c r="B190" s="237"/>
      <c r="C190" s="238"/>
      <c r="D190" s="230" t="s">
        <v>140</v>
      </c>
      <c r="E190" s="239" t="s">
        <v>19</v>
      </c>
      <c r="F190" s="240" t="s">
        <v>232</v>
      </c>
      <c r="G190" s="238"/>
      <c r="H190" s="239" t="s">
        <v>19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140</v>
      </c>
      <c r="AU190" s="246" t="s">
        <v>82</v>
      </c>
      <c r="AV190" s="13" t="s">
        <v>80</v>
      </c>
      <c r="AW190" s="13" t="s">
        <v>33</v>
      </c>
      <c r="AX190" s="13" t="s">
        <v>72</v>
      </c>
      <c r="AY190" s="246" t="s">
        <v>128</v>
      </c>
    </row>
    <row r="191" s="14" customFormat="1">
      <c r="A191" s="14"/>
      <c r="B191" s="247"/>
      <c r="C191" s="248"/>
      <c r="D191" s="230" t="s">
        <v>140</v>
      </c>
      <c r="E191" s="249" t="s">
        <v>19</v>
      </c>
      <c r="F191" s="250" t="s">
        <v>312</v>
      </c>
      <c r="G191" s="248"/>
      <c r="H191" s="251">
        <v>5.1299999999999999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140</v>
      </c>
      <c r="AU191" s="257" t="s">
        <v>82</v>
      </c>
      <c r="AV191" s="14" t="s">
        <v>82</v>
      </c>
      <c r="AW191" s="14" t="s">
        <v>33</v>
      </c>
      <c r="AX191" s="14" t="s">
        <v>72</v>
      </c>
      <c r="AY191" s="257" t="s">
        <v>128</v>
      </c>
    </row>
    <row r="192" s="13" customFormat="1">
      <c r="A192" s="13"/>
      <c r="B192" s="237"/>
      <c r="C192" s="238"/>
      <c r="D192" s="230" t="s">
        <v>140</v>
      </c>
      <c r="E192" s="239" t="s">
        <v>19</v>
      </c>
      <c r="F192" s="240" t="s">
        <v>234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140</v>
      </c>
      <c r="AU192" s="246" t="s">
        <v>82</v>
      </c>
      <c r="AV192" s="13" t="s">
        <v>80</v>
      </c>
      <c r="AW192" s="13" t="s">
        <v>33</v>
      </c>
      <c r="AX192" s="13" t="s">
        <v>72</v>
      </c>
      <c r="AY192" s="246" t="s">
        <v>128</v>
      </c>
    </row>
    <row r="193" s="14" customFormat="1">
      <c r="A193" s="14"/>
      <c r="B193" s="247"/>
      <c r="C193" s="248"/>
      <c r="D193" s="230" t="s">
        <v>140</v>
      </c>
      <c r="E193" s="249" t="s">
        <v>19</v>
      </c>
      <c r="F193" s="250" t="s">
        <v>313</v>
      </c>
      <c r="G193" s="248"/>
      <c r="H193" s="251">
        <v>9.1199999999999992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140</v>
      </c>
      <c r="AU193" s="257" t="s">
        <v>82</v>
      </c>
      <c r="AV193" s="14" t="s">
        <v>82</v>
      </c>
      <c r="AW193" s="14" t="s">
        <v>33</v>
      </c>
      <c r="AX193" s="14" t="s">
        <v>72</v>
      </c>
      <c r="AY193" s="257" t="s">
        <v>128</v>
      </c>
    </row>
    <row r="194" s="13" customFormat="1">
      <c r="A194" s="13"/>
      <c r="B194" s="237"/>
      <c r="C194" s="238"/>
      <c r="D194" s="230" t="s">
        <v>140</v>
      </c>
      <c r="E194" s="239" t="s">
        <v>19</v>
      </c>
      <c r="F194" s="240" t="s">
        <v>236</v>
      </c>
      <c r="G194" s="238"/>
      <c r="H194" s="239" t="s">
        <v>19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140</v>
      </c>
      <c r="AU194" s="246" t="s">
        <v>82</v>
      </c>
      <c r="AV194" s="13" t="s">
        <v>80</v>
      </c>
      <c r="AW194" s="13" t="s">
        <v>33</v>
      </c>
      <c r="AX194" s="13" t="s">
        <v>72</v>
      </c>
      <c r="AY194" s="246" t="s">
        <v>128</v>
      </c>
    </row>
    <row r="195" s="14" customFormat="1">
      <c r="A195" s="14"/>
      <c r="B195" s="247"/>
      <c r="C195" s="248"/>
      <c r="D195" s="230" t="s">
        <v>140</v>
      </c>
      <c r="E195" s="249" t="s">
        <v>19</v>
      </c>
      <c r="F195" s="250" t="s">
        <v>314</v>
      </c>
      <c r="G195" s="248"/>
      <c r="H195" s="251">
        <v>4.4800000000000004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140</v>
      </c>
      <c r="AU195" s="257" t="s">
        <v>82</v>
      </c>
      <c r="AV195" s="14" t="s">
        <v>82</v>
      </c>
      <c r="AW195" s="14" t="s">
        <v>33</v>
      </c>
      <c r="AX195" s="14" t="s">
        <v>72</v>
      </c>
      <c r="AY195" s="257" t="s">
        <v>128</v>
      </c>
    </row>
    <row r="196" s="13" customFormat="1">
      <c r="A196" s="13"/>
      <c r="B196" s="237"/>
      <c r="C196" s="238"/>
      <c r="D196" s="230" t="s">
        <v>140</v>
      </c>
      <c r="E196" s="239" t="s">
        <v>19</v>
      </c>
      <c r="F196" s="240" t="s">
        <v>238</v>
      </c>
      <c r="G196" s="238"/>
      <c r="H196" s="239" t="s">
        <v>19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140</v>
      </c>
      <c r="AU196" s="246" t="s">
        <v>82</v>
      </c>
      <c r="AV196" s="13" t="s">
        <v>80</v>
      </c>
      <c r="AW196" s="13" t="s">
        <v>33</v>
      </c>
      <c r="AX196" s="13" t="s">
        <v>72</v>
      </c>
      <c r="AY196" s="246" t="s">
        <v>128</v>
      </c>
    </row>
    <row r="197" s="14" customFormat="1">
      <c r="A197" s="14"/>
      <c r="B197" s="247"/>
      <c r="C197" s="248"/>
      <c r="D197" s="230" t="s">
        <v>140</v>
      </c>
      <c r="E197" s="249" t="s">
        <v>19</v>
      </c>
      <c r="F197" s="250" t="s">
        <v>314</v>
      </c>
      <c r="G197" s="248"/>
      <c r="H197" s="251">
        <v>4.4800000000000004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140</v>
      </c>
      <c r="AU197" s="257" t="s">
        <v>82</v>
      </c>
      <c r="AV197" s="14" t="s">
        <v>82</v>
      </c>
      <c r="AW197" s="14" t="s">
        <v>33</v>
      </c>
      <c r="AX197" s="14" t="s">
        <v>72</v>
      </c>
      <c r="AY197" s="257" t="s">
        <v>128</v>
      </c>
    </row>
    <row r="198" s="16" customFormat="1">
      <c r="A198" s="16"/>
      <c r="B198" s="272"/>
      <c r="C198" s="273"/>
      <c r="D198" s="230" t="s">
        <v>140</v>
      </c>
      <c r="E198" s="274" t="s">
        <v>19</v>
      </c>
      <c r="F198" s="275" t="s">
        <v>224</v>
      </c>
      <c r="G198" s="273"/>
      <c r="H198" s="276">
        <v>81.730000000000018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140</v>
      </c>
      <c r="AU198" s="282" t="s">
        <v>82</v>
      </c>
      <c r="AV198" s="16" t="s">
        <v>134</v>
      </c>
      <c r="AW198" s="16" t="s">
        <v>33</v>
      </c>
      <c r="AX198" s="16" t="s">
        <v>80</v>
      </c>
      <c r="AY198" s="282" t="s">
        <v>128</v>
      </c>
    </row>
    <row r="199" s="2" customFormat="1" ht="16.5" customHeight="1">
      <c r="A199" s="41"/>
      <c r="B199" s="42"/>
      <c r="C199" s="216" t="s">
        <v>315</v>
      </c>
      <c r="D199" s="216" t="s">
        <v>130</v>
      </c>
      <c r="E199" s="217" t="s">
        <v>316</v>
      </c>
      <c r="F199" s="218" t="s">
        <v>317</v>
      </c>
      <c r="G199" s="219" t="s">
        <v>133</v>
      </c>
      <c r="H199" s="220">
        <v>81.730000000000004</v>
      </c>
      <c r="I199" s="221"/>
      <c r="J199" s="222">
        <f>ROUND(I199*H199,2)</f>
        <v>0</v>
      </c>
      <c r="K199" s="223"/>
      <c r="L199" s="47"/>
      <c r="M199" s="224" t="s">
        <v>19</v>
      </c>
      <c r="N199" s="225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134</v>
      </c>
      <c r="AT199" s="228" t="s">
        <v>130</v>
      </c>
      <c r="AU199" s="228" t="s">
        <v>82</v>
      </c>
      <c r="AY199" s="20" t="s">
        <v>128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134</v>
      </c>
      <c r="BM199" s="228" t="s">
        <v>318</v>
      </c>
    </row>
    <row r="200" s="2" customFormat="1">
      <c r="A200" s="41"/>
      <c r="B200" s="42"/>
      <c r="C200" s="43"/>
      <c r="D200" s="230" t="s">
        <v>136</v>
      </c>
      <c r="E200" s="43"/>
      <c r="F200" s="231" t="s">
        <v>319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136</v>
      </c>
      <c r="AU200" s="20" t="s">
        <v>82</v>
      </c>
    </row>
    <row r="201" s="2" customFormat="1">
      <c r="A201" s="41"/>
      <c r="B201" s="42"/>
      <c r="C201" s="43"/>
      <c r="D201" s="235" t="s">
        <v>138</v>
      </c>
      <c r="E201" s="43"/>
      <c r="F201" s="236" t="s">
        <v>320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138</v>
      </c>
      <c r="AU201" s="20" t="s">
        <v>82</v>
      </c>
    </row>
    <row r="202" s="2" customFormat="1" ht="33" customHeight="1">
      <c r="A202" s="41"/>
      <c r="B202" s="42"/>
      <c r="C202" s="216" t="s">
        <v>321</v>
      </c>
      <c r="D202" s="216" t="s">
        <v>130</v>
      </c>
      <c r="E202" s="217" t="s">
        <v>322</v>
      </c>
      <c r="F202" s="218" t="s">
        <v>323</v>
      </c>
      <c r="G202" s="219" t="s">
        <v>169</v>
      </c>
      <c r="H202" s="220">
        <v>57.200000000000003</v>
      </c>
      <c r="I202" s="221"/>
      <c r="J202" s="222">
        <f>ROUND(I202*H202,2)</f>
        <v>0</v>
      </c>
      <c r="K202" s="223"/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0.018360000000000001</v>
      </c>
      <c r="R202" s="226">
        <f>Q202*H202</f>
        <v>1.0501920000000002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134</v>
      </c>
      <c r="AT202" s="228" t="s">
        <v>130</v>
      </c>
      <c r="AU202" s="228" t="s">
        <v>82</v>
      </c>
      <c r="AY202" s="20" t="s">
        <v>128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134</v>
      </c>
      <c r="BM202" s="228" t="s">
        <v>324</v>
      </c>
    </row>
    <row r="203" s="2" customFormat="1">
      <c r="A203" s="41"/>
      <c r="B203" s="42"/>
      <c r="C203" s="43"/>
      <c r="D203" s="230" t="s">
        <v>136</v>
      </c>
      <c r="E203" s="43"/>
      <c r="F203" s="231" t="s">
        <v>325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136</v>
      </c>
      <c r="AU203" s="20" t="s">
        <v>82</v>
      </c>
    </row>
    <row r="204" s="2" customFormat="1">
      <c r="A204" s="41"/>
      <c r="B204" s="42"/>
      <c r="C204" s="43"/>
      <c r="D204" s="235" t="s">
        <v>138</v>
      </c>
      <c r="E204" s="43"/>
      <c r="F204" s="236" t="s">
        <v>326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138</v>
      </c>
      <c r="AU204" s="20" t="s">
        <v>82</v>
      </c>
    </row>
    <row r="205" s="13" customFormat="1">
      <c r="A205" s="13"/>
      <c r="B205" s="237"/>
      <c r="C205" s="238"/>
      <c r="D205" s="230" t="s">
        <v>140</v>
      </c>
      <c r="E205" s="239" t="s">
        <v>19</v>
      </c>
      <c r="F205" s="240" t="s">
        <v>230</v>
      </c>
      <c r="G205" s="238"/>
      <c r="H205" s="239" t="s">
        <v>19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140</v>
      </c>
      <c r="AU205" s="246" t="s">
        <v>82</v>
      </c>
      <c r="AV205" s="13" t="s">
        <v>80</v>
      </c>
      <c r="AW205" s="13" t="s">
        <v>33</v>
      </c>
      <c r="AX205" s="13" t="s">
        <v>72</v>
      </c>
      <c r="AY205" s="246" t="s">
        <v>128</v>
      </c>
    </row>
    <row r="206" s="14" customFormat="1">
      <c r="A206" s="14"/>
      <c r="B206" s="247"/>
      <c r="C206" s="248"/>
      <c r="D206" s="230" t="s">
        <v>140</v>
      </c>
      <c r="E206" s="249" t="s">
        <v>19</v>
      </c>
      <c r="F206" s="250" t="s">
        <v>327</v>
      </c>
      <c r="G206" s="248"/>
      <c r="H206" s="251">
        <v>57.200000000000003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140</v>
      </c>
      <c r="AU206" s="257" t="s">
        <v>82</v>
      </c>
      <c r="AV206" s="14" t="s">
        <v>82</v>
      </c>
      <c r="AW206" s="14" t="s">
        <v>33</v>
      </c>
      <c r="AX206" s="14" t="s">
        <v>80</v>
      </c>
      <c r="AY206" s="257" t="s">
        <v>128</v>
      </c>
    </row>
    <row r="207" s="2" customFormat="1" ht="24.15" customHeight="1">
      <c r="A207" s="41"/>
      <c r="B207" s="42"/>
      <c r="C207" s="216" t="s">
        <v>328</v>
      </c>
      <c r="D207" s="216" t="s">
        <v>130</v>
      </c>
      <c r="E207" s="217" t="s">
        <v>329</v>
      </c>
      <c r="F207" s="218" t="s">
        <v>330</v>
      </c>
      <c r="G207" s="219" t="s">
        <v>211</v>
      </c>
      <c r="H207" s="220">
        <v>0.87</v>
      </c>
      <c r="I207" s="221"/>
      <c r="J207" s="222">
        <f>ROUND(I207*H207,2)</f>
        <v>0</v>
      </c>
      <c r="K207" s="223"/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2.3010199999999998</v>
      </c>
      <c r="R207" s="226">
        <f>Q207*H207</f>
        <v>2.0018873999999998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134</v>
      </c>
      <c r="AT207" s="228" t="s">
        <v>130</v>
      </c>
      <c r="AU207" s="228" t="s">
        <v>82</v>
      </c>
      <c r="AY207" s="20" t="s">
        <v>128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134</v>
      </c>
      <c r="BM207" s="228" t="s">
        <v>331</v>
      </c>
    </row>
    <row r="208" s="2" customFormat="1">
      <c r="A208" s="41"/>
      <c r="B208" s="42"/>
      <c r="C208" s="43"/>
      <c r="D208" s="230" t="s">
        <v>136</v>
      </c>
      <c r="E208" s="43"/>
      <c r="F208" s="231" t="s">
        <v>332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136</v>
      </c>
      <c r="AU208" s="20" t="s">
        <v>82</v>
      </c>
    </row>
    <row r="209" s="2" customFormat="1">
      <c r="A209" s="41"/>
      <c r="B209" s="42"/>
      <c r="C209" s="43"/>
      <c r="D209" s="235" t="s">
        <v>138</v>
      </c>
      <c r="E209" s="43"/>
      <c r="F209" s="236" t="s">
        <v>333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138</v>
      </c>
      <c r="AU209" s="20" t="s">
        <v>82</v>
      </c>
    </row>
    <row r="210" s="13" customFormat="1">
      <c r="A210" s="13"/>
      <c r="B210" s="237"/>
      <c r="C210" s="238"/>
      <c r="D210" s="230" t="s">
        <v>140</v>
      </c>
      <c r="E210" s="239" t="s">
        <v>19</v>
      </c>
      <c r="F210" s="240" t="s">
        <v>230</v>
      </c>
      <c r="G210" s="238"/>
      <c r="H210" s="239" t="s">
        <v>19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140</v>
      </c>
      <c r="AU210" s="246" t="s">
        <v>82</v>
      </c>
      <c r="AV210" s="13" t="s">
        <v>80</v>
      </c>
      <c r="AW210" s="13" t="s">
        <v>33</v>
      </c>
      <c r="AX210" s="13" t="s">
        <v>72</v>
      </c>
      <c r="AY210" s="246" t="s">
        <v>128</v>
      </c>
    </row>
    <row r="211" s="14" customFormat="1">
      <c r="A211" s="14"/>
      <c r="B211" s="247"/>
      <c r="C211" s="248"/>
      <c r="D211" s="230" t="s">
        <v>140</v>
      </c>
      <c r="E211" s="249" t="s">
        <v>19</v>
      </c>
      <c r="F211" s="250" t="s">
        <v>334</v>
      </c>
      <c r="G211" s="248"/>
      <c r="H211" s="251">
        <v>1.0169999999999999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140</v>
      </c>
      <c r="AU211" s="257" t="s">
        <v>82</v>
      </c>
      <c r="AV211" s="14" t="s">
        <v>82</v>
      </c>
      <c r="AW211" s="14" t="s">
        <v>33</v>
      </c>
      <c r="AX211" s="14" t="s">
        <v>72</v>
      </c>
      <c r="AY211" s="257" t="s">
        <v>128</v>
      </c>
    </row>
    <row r="212" s="14" customFormat="1">
      <c r="A212" s="14"/>
      <c r="B212" s="247"/>
      <c r="C212" s="248"/>
      <c r="D212" s="230" t="s">
        <v>140</v>
      </c>
      <c r="E212" s="249" t="s">
        <v>19</v>
      </c>
      <c r="F212" s="250" t="s">
        <v>335</v>
      </c>
      <c r="G212" s="248"/>
      <c r="H212" s="251">
        <v>-0.14699999999999999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140</v>
      </c>
      <c r="AU212" s="257" t="s">
        <v>82</v>
      </c>
      <c r="AV212" s="14" t="s">
        <v>82</v>
      </c>
      <c r="AW212" s="14" t="s">
        <v>33</v>
      </c>
      <c r="AX212" s="14" t="s">
        <v>72</v>
      </c>
      <c r="AY212" s="257" t="s">
        <v>128</v>
      </c>
    </row>
    <row r="213" s="16" customFormat="1">
      <c r="A213" s="16"/>
      <c r="B213" s="272"/>
      <c r="C213" s="273"/>
      <c r="D213" s="230" t="s">
        <v>140</v>
      </c>
      <c r="E213" s="274" t="s">
        <v>19</v>
      </c>
      <c r="F213" s="275" t="s">
        <v>224</v>
      </c>
      <c r="G213" s="273"/>
      <c r="H213" s="276">
        <v>0.86999999999999988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140</v>
      </c>
      <c r="AU213" s="282" t="s">
        <v>82</v>
      </c>
      <c r="AV213" s="16" t="s">
        <v>134</v>
      </c>
      <c r="AW213" s="16" t="s">
        <v>33</v>
      </c>
      <c r="AX213" s="16" t="s">
        <v>80</v>
      </c>
      <c r="AY213" s="282" t="s">
        <v>128</v>
      </c>
    </row>
    <row r="214" s="12" customFormat="1" ht="22.8" customHeight="1">
      <c r="A214" s="12"/>
      <c r="B214" s="200"/>
      <c r="C214" s="201"/>
      <c r="D214" s="202" t="s">
        <v>71</v>
      </c>
      <c r="E214" s="214" t="s">
        <v>149</v>
      </c>
      <c r="F214" s="214" t="s">
        <v>336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SUM(P215:P248)</f>
        <v>0</v>
      </c>
      <c r="Q214" s="208"/>
      <c r="R214" s="209">
        <f>SUM(R215:R248)</f>
        <v>3.4758399999999998</v>
      </c>
      <c r="S214" s="208"/>
      <c r="T214" s="210">
        <f>SUM(T215:T248)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80</v>
      </c>
      <c r="AT214" s="212" t="s">
        <v>71</v>
      </c>
      <c r="AU214" s="212" t="s">
        <v>80</v>
      </c>
      <c r="AY214" s="211" t="s">
        <v>128</v>
      </c>
      <c r="BK214" s="213">
        <f>SUM(BK215:BK248)</f>
        <v>0</v>
      </c>
    </row>
    <row r="215" s="2" customFormat="1" ht="44.25" customHeight="1">
      <c r="A215" s="41"/>
      <c r="B215" s="42"/>
      <c r="C215" s="216" t="s">
        <v>337</v>
      </c>
      <c r="D215" s="216" t="s">
        <v>130</v>
      </c>
      <c r="E215" s="217" t="s">
        <v>338</v>
      </c>
      <c r="F215" s="218" t="s">
        <v>339</v>
      </c>
      <c r="G215" s="219" t="s">
        <v>169</v>
      </c>
      <c r="H215" s="220">
        <v>46</v>
      </c>
      <c r="I215" s="221"/>
      <c r="J215" s="222">
        <f>ROUND(I215*H215,2)</f>
        <v>0</v>
      </c>
      <c r="K215" s="223"/>
      <c r="L215" s="47"/>
      <c r="M215" s="224" t="s">
        <v>19</v>
      </c>
      <c r="N215" s="225" t="s">
        <v>43</v>
      </c>
      <c r="O215" s="87"/>
      <c r="P215" s="226">
        <f>O215*H215</f>
        <v>0</v>
      </c>
      <c r="Q215" s="226">
        <v>0.0070200000000000002</v>
      </c>
      <c r="R215" s="226">
        <f>Q215*H215</f>
        <v>0.32291999999999998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134</v>
      </c>
      <c r="AT215" s="228" t="s">
        <v>130</v>
      </c>
      <c r="AU215" s="228" t="s">
        <v>82</v>
      </c>
      <c r="AY215" s="20" t="s">
        <v>128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134</v>
      </c>
      <c r="BM215" s="228" t="s">
        <v>340</v>
      </c>
    </row>
    <row r="216" s="2" customFormat="1">
      <c r="A216" s="41"/>
      <c r="B216" s="42"/>
      <c r="C216" s="43"/>
      <c r="D216" s="230" t="s">
        <v>136</v>
      </c>
      <c r="E216" s="43"/>
      <c r="F216" s="231" t="s">
        <v>339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136</v>
      </c>
      <c r="AU216" s="20" t="s">
        <v>82</v>
      </c>
    </row>
    <row r="217" s="13" customFormat="1">
      <c r="A217" s="13"/>
      <c r="B217" s="237"/>
      <c r="C217" s="238"/>
      <c r="D217" s="230" t="s">
        <v>140</v>
      </c>
      <c r="E217" s="239" t="s">
        <v>19</v>
      </c>
      <c r="F217" s="240" t="s">
        <v>341</v>
      </c>
      <c r="G217" s="238"/>
      <c r="H217" s="239" t="s">
        <v>19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140</v>
      </c>
      <c r="AU217" s="246" t="s">
        <v>82</v>
      </c>
      <c r="AV217" s="13" t="s">
        <v>80</v>
      </c>
      <c r="AW217" s="13" t="s">
        <v>33</v>
      </c>
      <c r="AX217" s="13" t="s">
        <v>72</v>
      </c>
      <c r="AY217" s="246" t="s">
        <v>128</v>
      </c>
    </row>
    <row r="218" s="14" customFormat="1">
      <c r="A218" s="14"/>
      <c r="B218" s="247"/>
      <c r="C218" s="248"/>
      <c r="D218" s="230" t="s">
        <v>140</v>
      </c>
      <c r="E218" s="249" t="s">
        <v>19</v>
      </c>
      <c r="F218" s="250" t="s">
        <v>342</v>
      </c>
      <c r="G218" s="248"/>
      <c r="H218" s="251">
        <v>46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140</v>
      </c>
      <c r="AU218" s="257" t="s">
        <v>82</v>
      </c>
      <c r="AV218" s="14" t="s">
        <v>82</v>
      </c>
      <c r="AW218" s="14" t="s">
        <v>33</v>
      </c>
      <c r="AX218" s="14" t="s">
        <v>80</v>
      </c>
      <c r="AY218" s="257" t="s">
        <v>128</v>
      </c>
    </row>
    <row r="219" s="2" customFormat="1" ht="37.8" customHeight="1">
      <c r="A219" s="41"/>
      <c r="B219" s="42"/>
      <c r="C219" s="283" t="s">
        <v>343</v>
      </c>
      <c r="D219" s="283" t="s">
        <v>344</v>
      </c>
      <c r="E219" s="284" t="s">
        <v>345</v>
      </c>
      <c r="F219" s="285" t="s">
        <v>346</v>
      </c>
      <c r="G219" s="286" t="s">
        <v>169</v>
      </c>
      <c r="H219" s="287">
        <v>46</v>
      </c>
      <c r="I219" s="288"/>
      <c r="J219" s="289">
        <f>ROUND(I219*H219,2)</f>
        <v>0</v>
      </c>
      <c r="K219" s="290"/>
      <c r="L219" s="291"/>
      <c r="M219" s="292" t="s">
        <v>19</v>
      </c>
      <c r="N219" s="293" t="s">
        <v>43</v>
      </c>
      <c r="O219" s="87"/>
      <c r="P219" s="226">
        <f>O219*H219</f>
        <v>0</v>
      </c>
      <c r="Q219" s="226">
        <v>0.027449999999999999</v>
      </c>
      <c r="R219" s="226">
        <f>Q219*H219</f>
        <v>1.2626999999999999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189</v>
      </c>
      <c r="AT219" s="228" t="s">
        <v>344</v>
      </c>
      <c r="AU219" s="228" t="s">
        <v>82</v>
      </c>
      <c r="AY219" s="20" t="s">
        <v>128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134</v>
      </c>
      <c r="BM219" s="228" t="s">
        <v>347</v>
      </c>
    </row>
    <row r="220" s="2" customFormat="1">
      <c r="A220" s="41"/>
      <c r="B220" s="42"/>
      <c r="C220" s="43"/>
      <c r="D220" s="230" t="s">
        <v>136</v>
      </c>
      <c r="E220" s="43"/>
      <c r="F220" s="231" t="s">
        <v>346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136</v>
      </c>
      <c r="AU220" s="20" t="s">
        <v>82</v>
      </c>
    </row>
    <row r="221" s="2" customFormat="1" ht="24.15" customHeight="1">
      <c r="A221" s="41"/>
      <c r="B221" s="42"/>
      <c r="C221" s="216" t="s">
        <v>348</v>
      </c>
      <c r="D221" s="216" t="s">
        <v>130</v>
      </c>
      <c r="E221" s="217" t="s">
        <v>349</v>
      </c>
      <c r="F221" s="218" t="s">
        <v>350</v>
      </c>
      <c r="G221" s="219" t="s">
        <v>169</v>
      </c>
      <c r="H221" s="220">
        <v>1</v>
      </c>
      <c r="I221" s="221"/>
      <c r="J221" s="222">
        <f>ROUND(I221*H221,2)</f>
        <v>0</v>
      </c>
      <c r="K221" s="223"/>
      <c r="L221" s="47"/>
      <c r="M221" s="224" t="s">
        <v>19</v>
      </c>
      <c r="N221" s="225" t="s">
        <v>43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134</v>
      </c>
      <c r="AT221" s="228" t="s">
        <v>130</v>
      </c>
      <c r="AU221" s="228" t="s">
        <v>82</v>
      </c>
      <c r="AY221" s="20" t="s">
        <v>128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134</v>
      </c>
      <c r="BM221" s="228" t="s">
        <v>351</v>
      </c>
    </row>
    <row r="222" s="2" customFormat="1">
      <c r="A222" s="41"/>
      <c r="B222" s="42"/>
      <c r="C222" s="43"/>
      <c r="D222" s="230" t="s">
        <v>136</v>
      </c>
      <c r="E222" s="43"/>
      <c r="F222" s="231" t="s">
        <v>350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136</v>
      </c>
      <c r="AU222" s="20" t="s">
        <v>82</v>
      </c>
    </row>
    <row r="223" s="13" customFormat="1">
      <c r="A223" s="13"/>
      <c r="B223" s="237"/>
      <c r="C223" s="238"/>
      <c r="D223" s="230" t="s">
        <v>140</v>
      </c>
      <c r="E223" s="239" t="s">
        <v>19</v>
      </c>
      <c r="F223" s="240" t="s">
        <v>352</v>
      </c>
      <c r="G223" s="238"/>
      <c r="H223" s="239" t="s">
        <v>19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140</v>
      </c>
      <c r="AU223" s="246" t="s">
        <v>82</v>
      </c>
      <c r="AV223" s="13" t="s">
        <v>80</v>
      </c>
      <c r="AW223" s="13" t="s">
        <v>33</v>
      </c>
      <c r="AX223" s="13" t="s">
        <v>72</v>
      </c>
      <c r="AY223" s="246" t="s">
        <v>128</v>
      </c>
    </row>
    <row r="224" s="14" customFormat="1">
      <c r="A224" s="14"/>
      <c r="B224" s="247"/>
      <c r="C224" s="248"/>
      <c r="D224" s="230" t="s">
        <v>140</v>
      </c>
      <c r="E224" s="249" t="s">
        <v>19</v>
      </c>
      <c r="F224" s="250" t="s">
        <v>80</v>
      </c>
      <c r="G224" s="248"/>
      <c r="H224" s="251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140</v>
      </c>
      <c r="AU224" s="257" t="s">
        <v>82</v>
      </c>
      <c r="AV224" s="14" t="s">
        <v>82</v>
      </c>
      <c r="AW224" s="14" t="s">
        <v>33</v>
      </c>
      <c r="AX224" s="14" t="s">
        <v>80</v>
      </c>
      <c r="AY224" s="257" t="s">
        <v>128</v>
      </c>
    </row>
    <row r="225" s="2" customFormat="1" ht="24.15" customHeight="1">
      <c r="A225" s="41"/>
      <c r="B225" s="42"/>
      <c r="C225" s="283" t="s">
        <v>353</v>
      </c>
      <c r="D225" s="283" t="s">
        <v>344</v>
      </c>
      <c r="E225" s="284" t="s">
        <v>354</v>
      </c>
      <c r="F225" s="285" t="s">
        <v>355</v>
      </c>
      <c r="G225" s="286" t="s">
        <v>169</v>
      </c>
      <c r="H225" s="287">
        <v>1</v>
      </c>
      <c r="I225" s="288"/>
      <c r="J225" s="289">
        <f>ROUND(I225*H225,2)</f>
        <v>0</v>
      </c>
      <c r="K225" s="290"/>
      <c r="L225" s="291"/>
      <c r="M225" s="292" t="s">
        <v>19</v>
      </c>
      <c r="N225" s="293" t="s">
        <v>43</v>
      </c>
      <c r="O225" s="87"/>
      <c r="P225" s="226">
        <f>O225*H225</f>
        <v>0</v>
      </c>
      <c r="Q225" s="226">
        <v>0.099220000000000003</v>
      </c>
      <c r="R225" s="226">
        <f>Q225*H225</f>
        <v>0.099220000000000003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189</v>
      </c>
      <c r="AT225" s="228" t="s">
        <v>344</v>
      </c>
      <c r="AU225" s="228" t="s">
        <v>82</v>
      </c>
      <c r="AY225" s="20" t="s">
        <v>128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134</v>
      </c>
      <c r="BM225" s="228" t="s">
        <v>356</v>
      </c>
    </row>
    <row r="226" s="2" customFormat="1">
      <c r="A226" s="41"/>
      <c r="B226" s="42"/>
      <c r="C226" s="43"/>
      <c r="D226" s="230" t="s">
        <v>136</v>
      </c>
      <c r="E226" s="43"/>
      <c r="F226" s="231" t="s">
        <v>357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136</v>
      </c>
      <c r="AU226" s="20" t="s">
        <v>82</v>
      </c>
    </row>
    <row r="227" s="2" customFormat="1">
      <c r="A227" s="41"/>
      <c r="B227" s="42"/>
      <c r="C227" s="43"/>
      <c r="D227" s="230" t="s">
        <v>358</v>
      </c>
      <c r="E227" s="43"/>
      <c r="F227" s="294" t="s">
        <v>359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358</v>
      </c>
      <c r="AU227" s="20" t="s">
        <v>82</v>
      </c>
    </row>
    <row r="228" s="2" customFormat="1" ht="24.15" customHeight="1">
      <c r="A228" s="41"/>
      <c r="B228" s="42"/>
      <c r="C228" s="216" t="s">
        <v>360</v>
      </c>
      <c r="D228" s="216" t="s">
        <v>130</v>
      </c>
      <c r="E228" s="217" t="s">
        <v>361</v>
      </c>
      <c r="F228" s="218" t="s">
        <v>362</v>
      </c>
      <c r="G228" s="219" t="s">
        <v>169</v>
      </c>
      <c r="H228" s="220">
        <v>1</v>
      </c>
      <c r="I228" s="221"/>
      <c r="J228" s="222">
        <f>ROUND(I228*H228,2)</f>
        <v>0</v>
      </c>
      <c r="K228" s="223"/>
      <c r="L228" s="47"/>
      <c r="M228" s="224" t="s">
        <v>19</v>
      </c>
      <c r="N228" s="225" t="s">
        <v>43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134</v>
      </c>
      <c r="AT228" s="228" t="s">
        <v>130</v>
      </c>
      <c r="AU228" s="228" t="s">
        <v>82</v>
      </c>
      <c r="AY228" s="20" t="s">
        <v>128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134</v>
      </c>
      <c r="BM228" s="228" t="s">
        <v>363</v>
      </c>
    </row>
    <row r="229" s="2" customFormat="1">
      <c r="A229" s="41"/>
      <c r="B229" s="42"/>
      <c r="C229" s="43"/>
      <c r="D229" s="230" t="s">
        <v>136</v>
      </c>
      <c r="E229" s="43"/>
      <c r="F229" s="231" t="s">
        <v>362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136</v>
      </c>
      <c r="AU229" s="20" t="s">
        <v>82</v>
      </c>
    </row>
    <row r="230" s="13" customFormat="1">
      <c r="A230" s="13"/>
      <c r="B230" s="237"/>
      <c r="C230" s="238"/>
      <c r="D230" s="230" t="s">
        <v>140</v>
      </c>
      <c r="E230" s="239" t="s">
        <v>19</v>
      </c>
      <c r="F230" s="240" t="s">
        <v>364</v>
      </c>
      <c r="G230" s="238"/>
      <c r="H230" s="239" t="s">
        <v>19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140</v>
      </c>
      <c r="AU230" s="246" t="s">
        <v>82</v>
      </c>
      <c r="AV230" s="13" t="s">
        <v>80</v>
      </c>
      <c r="AW230" s="13" t="s">
        <v>33</v>
      </c>
      <c r="AX230" s="13" t="s">
        <v>72</v>
      </c>
      <c r="AY230" s="246" t="s">
        <v>128</v>
      </c>
    </row>
    <row r="231" s="13" customFormat="1">
      <c r="A231" s="13"/>
      <c r="B231" s="237"/>
      <c r="C231" s="238"/>
      <c r="D231" s="230" t="s">
        <v>140</v>
      </c>
      <c r="E231" s="239" t="s">
        <v>19</v>
      </c>
      <c r="F231" s="240" t="s">
        <v>365</v>
      </c>
      <c r="G231" s="238"/>
      <c r="H231" s="239" t="s">
        <v>19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140</v>
      </c>
      <c r="AU231" s="246" t="s">
        <v>82</v>
      </c>
      <c r="AV231" s="13" t="s">
        <v>80</v>
      </c>
      <c r="AW231" s="13" t="s">
        <v>33</v>
      </c>
      <c r="AX231" s="13" t="s">
        <v>72</v>
      </c>
      <c r="AY231" s="246" t="s">
        <v>128</v>
      </c>
    </row>
    <row r="232" s="14" customFormat="1">
      <c r="A232" s="14"/>
      <c r="B232" s="247"/>
      <c r="C232" s="248"/>
      <c r="D232" s="230" t="s">
        <v>140</v>
      </c>
      <c r="E232" s="249" t="s">
        <v>19</v>
      </c>
      <c r="F232" s="250" t="s">
        <v>80</v>
      </c>
      <c r="G232" s="248"/>
      <c r="H232" s="251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140</v>
      </c>
      <c r="AU232" s="257" t="s">
        <v>82</v>
      </c>
      <c r="AV232" s="14" t="s">
        <v>82</v>
      </c>
      <c r="AW232" s="14" t="s">
        <v>33</v>
      </c>
      <c r="AX232" s="14" t="s">
        <v>80</v>
      </c>
      <c r="AY232" s="257" t="s">
        <v>128</v>
      </c>
    </row>
    <row r="233" s="2" customFormat="1" ht="37.8" customHeight="1">
      <c r="A233" s="41"/>
      <c r="B233" s="42"/>
      <c r="C233" s="216" t="s">
        <v>7</v>
      </c>
      <c r="D233" s="216" t="s">
        <v>130</v>
      </c>
      <c r="E233" s="217" t="s">
        <v>366</v>
      </c>
      <c r="F233" s="218" t="s">
        <v>367</v>
      </c>
      <c r="G233" s="219" t="s">
        <v>152</v>
      </c>
      <c r="H233" s="220">
        <v>116.64</v>
      </c>
      <c r="I233" s="221"/>
      <c r="J233" s="222">
        <f>ROUND(I233*H233,2)</f>
        <v>0</v>
      </c>
      <c r="K233" s="223"/>
      <c r="L233" s="47"/>
      <c r="M233" s="224" t="s">
        <v>19</v>
      </c>
      <c r="N233" s="225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134</v>
      </c>
      <c r="AT233" s="228" t="s">
        <v>130</v>
      </c>
      <c r="AU233" s="228" t="s">
        <v>82</v>
      </c>
      <c r="AY233" s="20" t="s">
        <v>128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134</v>
      </c>
      <c r="BM233" s="228" t="s">
        <v>368</v>
      </c>
    </row>
    <row r="234" s="2" customFormat="1">
      <c r="A234" s="41"/>
      <c r="B234" s="42"/>
      <c r="C234" s="43"/>
      <c r="D234" s="230" t="s">
        <v>136</v>
      </c>
      <c r="E234" s="43"/>
      <c r="F234" s="231" t="s">
        <v>367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136</v>
      </c>
      <c r="AU234" s="20" t="s">
        <v>82</v>
      </c>
    </row>
    <row r="235" s="13" customFormat="1">
      <c r="A235" s="13"/>
      <c r="B235" s="237"/>
      <c r="C235" s="238"/>
      <c r="D235" s="230" t="s">
        <v>140</v>
      </c>
      <c r="E235" s="239" t="s">
        <v>19</v>
      </c>
      <c r="F235" s="240" t="s">
        <v>341</v>
      </c>
      <c r="G235" s="238"/>
      <c r="H235" s="239" t="s">
        <v>19</v>
      </c>
      <c r="I235" s="241"/>
      <c r="J235" s="238"/>
      <c r="K235" s="238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140</v>
      </c>
      <c r="AU235" s="246" t="s">
        <v>82</v>
      </c>
      <c r="AV235" s="13" t="s">
        <v>80</v>
      </c>
      <c r="AW235" s="13" t="s">
        <v>33</v>
      </c>
      <c r="AX235" s="13" t="s">
        <v>72</v>
      </c>
      <c r="AY235" s="246" t="s">
        <v>128</v>
      </c>
    </row>
    <row r="236" s="13" customFormat="1">
      <c r="A236" s="13"/>
      <c r="B236" s="237"/>
      <c r="C236" s="238"/>
      <c r="D236" s="230" t="s">
        <v>140</v>
      </c>
      <c r="E236" s="239" t="s">
        <v>19</v>
      </c>
      <c r="F236" s="240" t="s">
        <v>369</v>
      </c>
      <c r="G236" s="238"/>
      <c r="H236" s="239" t="s">
        <v>19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140</v>
      </c>
      <c r="AU236" s="246" t="s">
        <v>82</v>
      </c>
      <c r="AV236" s="13" t="s">
        <v>80</v>
      </c>
      <c r="AW236" s="13" t="s">
        <v>33</v>
      </c>
      <c r="AX236" s="13" t="s">
        <v>72</v>
      </c>
      <c r="AY236" s="246" t="s">
        <v>128</v>
      </c>
    </row>
    <row r="237" s="14" customFormat="1">
      <c r="A237" s="14"/>
      <c r="B237" s="247"/>
      <c r="C237" s="248"/>
      <c r="D237" s="230" t="s">
        <v>140</v>
      </c>
      <c r="E237" s="249" t="s">
        <v>19</v>
      </c>
      <c r="F237" s="250" t="s">
        <v>370</v>
      </c>
      <c r="G237" s="248"/>
      <c r="H237" s="251">
        <v>116.64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140</v>
      </c>
      <c r="AU237" s="257" t="s">
        <v>82</v>
      </c>
      <c r="AV237" s="14" t="s">
        <v>82</v>
      </c>
      <c r="AW237" s="14" t="s">
        <v>33</v>
      </c>
      <c r="AX237" s="14" t="s">
        <v>80</v>
      </c>
      <c r="AY237" s="257" t="s">
        <v>128</v>
      </c>
    </row>
    <row r="238" s="2" customFormat="1" ht="24.15" customHeight="1">
      <c r="A238" s="41"/>
      <c r="B238" s="42"/>
      <c r="C238" s="283" t="s">
        <v>371</v>
      </c>
      <c r="D238" s="283" t="s">
        <v>344</v>
      </c>
      <c r="E238" s="284" t="s">
        <v>372</v>
      </c>
      <c r="F238" s="285" t="s">
        <v>373</v>
      </c>
      <c r="G238" s="286" t="s">
        <v>169</v>
      </c>
      <c r="H238" s="287">
        <v>90</v>
      </c>
      <c r="I238" s="288"/>
      <c r="J238" s="289">
        <f>ROUND(I238*H238,2)</f>
        <v>0</v>
      </c>
      <c r="K238" s="290"/>
      <c r="L238" s="291"/>
      <c r="M238" s="292" t="s">
        <v>19</v>
      </c>
      <c r="N238" s="293" t="s">
        <v>43</v>
      </c>
      <c r="O238" s="87"/>
      <c r="P238" s="226">
        <f>O238*H238</f>
        <v>0</v>
      </c>
      <c r="Q238" s="226">
        <v>0.019900000000000001</v>
      </c>
      <c r="R238" s="226">
        <f>Q238*H238</f>
        <v>1.7910000000000002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189</v>
      </c>
      <c r="AT238" s="228" t="s">
        <v>344</v>
      </c>
      <c r="AU238" s="228" t="s">
        <v>82</v>
      </c>
      <c r="AY238" s="20" t="s">
        <v>128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134</v>
      </c>
      <c r="BM238" s="228" t="s">
        <v>374</v>
      </c>
    </row>
    <row r="239" s="2" customFormat="1">
      <c r="A239" s="41"/>
      <c r="B239" s="42"/>
      <c r="C239" s="43"/>
      <c r="D239" s="230" t="s">
        <v>136</v>
      </c>
      <c r="E239" s="43"/>
      <c r="F239" s="231" t="s">
        <v>373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136</v>
      </c>
      <c r="AU239" s="20" t="s">
        <v>82</v>
      </c>
    </row>
    <row r="240" s="13" customFormat="1">
      <c r="A240" s="13"/>
      <c r="B240" s="237"/>
      <c r="C240" s="238"/>
      <c r="D240" s="230" t="s">
        <v>140</v>
      </c>
      <c r="E240" s="239" t="s">
        <v>19</v>
      </c>
      <c r="F240" s="240" t="s">
        <v>341</v>
      </c>
      <c r="G240" s="238"/>
      <c r="H240" s="239" t="s">
        <v>19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140</v>
      </c>
      <c r="AU240" s="246" t="s">
        <v>82</v>
      </c>
      <c r="AV240" s="13" t="s">
        <v>80</v>
      </c>
      <c r="AW240" s="13" t="s">
        <v>33</v>
      </c>
      <c r="AX240" s="13" t="s">
        <v>72</v>
      </c>
      <c r="AY240" s="246" t="s">
        <v>128</v>
      </c>
    </row>
    <row r="241" s="14" customFormat="1">
      <c r="A241" s="14"/>
      <c r="B241" s="247"/>
      <c r="C241" s="248"/>
      <c r="D241" s="230" t="s">
        <v>140</v>
      </c>
      <c r="E241" s="249" t="s">
        <v>19</v>
      </c>
      <c r="F241" s="250" t="s">
        <v>375</v>
      </c>
      <c r="G241" s="248"/>
      <c r="H241" s="251">
        <v>64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140</v>
      </c>
      <c r="AU241" s="257" t="s">
        <v>82</v>
      </c>
      <c r="AV241" s="14" t="s">
        <v>82</v>
      </c>
      <c r="AW241" s="14" t="s">
        <v>33</v>
      </c>
      <c r="AX241" s="14" t="s">
        <v>72</v>
      </c>
      <c r="AY241" s="257" t="s">
        <v>128</v>
      </c>
    </row>
    <row r="242" s="14" customFormat="1">
      <c r="A242" s="14"/>
      <c r="B242" s="247"/>
      <c r="C242" s="248"/>
      <c r="D242" s="230" t="s">
        <v>140</v>
      </c>
      <c r="E242" s="249" t="s">
        <v>19</v>
      </c>
      <c r="F242" s="250" t="s">
        <v>376</v>
      </c>
      <c r="G242" s="248"/>
      <c r="H242" s="251">
        <v>28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140</v>
      </c>
      <c r="AU242" s="257" t="s">
        <v>82</v>
      </c>
      <c r="AV242" s="14" t="s">
        <v>82</v>
      </c>
      <c r="AW242" s="14" t="s">
        <v>33</v>
      </c>
      <c r="AX242" s="14" t="s">
        <v>72</v>
      </c>
      <c r="AY242" s="257" t="s">
        <v>128</v>
      </c>
    </row>
    <row r="243" s="14" customFormat="1">
      <c r="A243" s="14"/>
      <c r="B243" s="247"/>
      <c r="C243" s="248"/>
      <c r="D243" s="230" t="s">
        <v>140</v>
      </c>
      <c r="E243" s="249" t="s">
        <v>19</v>
      </c>
      <c r="F243" s="250" t="s">
        <v>377</v>
      </c>
      <c r="G243" s="248"/>
      <c r="H243" s="251">
        <v>-2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140</v>
      </c>
      <c r="AU243" s="257" t="s">
        <v>82</v>
      </c>
      <c r="AV243" s="14" t="s">
        <v>82</v>
      </c>
      <c r="AW243" s="14" t="s">
        <v>33</v>
      </c>
      <c r="AX243" s="14" t="s">
        <v>72</v>
      </c>
      <c r="AY243" s="257" t="s">
        <v>128</v>
      </c>
    </row>
    <row r="244" s="16" customFormat="1">
      <c r="A244" s="16"/>
      <c r="B244" s="272"/>
      <c r="C244" s="273"/>
      <c r="D244" s="230" t="s">
        <v>140</v>
      </c>
      <c r="E244" s="274" t="s">
        <v>19</v>
      </c>
      <c r="F244" s="275" t="s">
        <v>224</v>
      </c>
      <c r="G244" s="273"/>
      <c r="H244" s="276">
        <v>90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140</v>
      </c>
      <c r="AU244" s="282" t="s">
        <v>82</v>
      </c>
      <c r="AV244" s="16" t="s">
        <v>134</v>
      </c>
      <c r="AW244" s="16" t="s">
        <v>33</v>
      </c>
      <c r="AX244" s="16" t="s">
        <v>80</v>
      </c>
      <c r="AY244" s="282" t="s">
        <v>128</v>
      </c>
    </row>
    <row r="245" s="2" customFormat="1" ht="24.15" customHeight="1">
      <c r="A245" s="41"/>
      <c r="B245" s="42"/>
      <c r="C245" s="216" t="s">
        <v>378</v>
      </c>
      <c r="D245" s="216" t="s">
        <v>130</v>
      </c>
      <c r="E245" s="217" t="s">
        <v>379</v>
      </c>
      <c r="F245" s="218" t="s">
        <v>380</v>
      </c>
      <c r="G245" s="219" t="s">
        <v>169</v>
      </c>
      <c r="H245" s="220">
        <v>1</v>
      </c>
      <c r="I245" s="221"/>
      <c r="J245" s="222">
        <f>ROUND(I245*H245,2)</f>
        <v>0</v>
      </c>
      <c r="K245" s="223"/>
      <c r="L245" s="47"/>
      <c r="M245" s="224" t="s">
        <v>19</v>
      </c>
      <c r="N245" s="225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134</v>
      </c>
      <c r="AT245" s="228" t="s">
        <v>130</v>
      </c>
      <c r="AU245" s="228" t="s">
        <v>82</v>
      </c>
      <c r="AY245" s="20" t="s">
        <v>128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134</v>
      </c>
      <c r="BM245" s="228" t="s">
        <v>381</v>
      </c>
    </row>
    <row r="246" s="2" customFormat="1">
      <c r="A246" s="41"/>
      <c r="B246" s="42"/>
      <c r="C246" s="43"/>
      <c r="D246" s="230" t="s">
        <v>136</v>
      </c>
      <c r="E246" s="43"/>
      <c r="F246" s="231" t="s">
        <v>380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136</v>
      </c>
      <c r="AU246" s="20" t="s">
        <v>82</v>
      </c>
    </row>
    <row r="247" s="13" customFormat="1">
      <c r="A247" s="13"/>
      <c r="B247" s="237"/>
      <c r="C247" s="238"/>
      <c r="D247" s="230" t="s">
        <v>140</v>
      </c>
      <c r="E247" s="239" t="s">
        <v>19</v>
      </c>
      <c r="F247" s="240" t="s">
        <v>382</v>
      </c>
      <c r="G247" s="238"/>
      <c r="H247" s="239" t="s">
        <v>19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140</v>
      </c>
      <c r="AU247" s="246" t="s">
        <v>82</v>
      </c>
      <c r="AV247" s="13" t="s">
        <v>80</v>
      </c>
      <c r="AW247" s="13" t="s">
        <v>33</v>
      </c>
      <c r="AX247" s="13" t="s">
        <v>72</v>
      </c>
      <c r="AY247" s="246" t="s">
        <v>128</v>
      </c>
    </row>
    <row r="248" s="14" customFormat="1">
      <c r="A248" s="14"/>
      <c r="B248" s="247"/>
      <c r="C248" s="248"/>
      <c r="D248" s="230" t="s">
        <v>140</v>
      </c>
      <c r="E248" s="249" t="s">
        <v>19</v>
      </c>
      <c r="F248" s="250" t="s">
        <v>80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140</v>
      </c>
      <c r="AU248" s="257" t="s">
        <v>82</v>
      </c>
      <c r="AV248" s="14" t="s">
        <v>82</v>
      </c>
      <c r="AW248" s="14" t="s">
        <v>33</v>
      </c>
      <c r="AX248" s="14" t="s">
        <v>80</v>
      </c>
      <c r="AY248" s="257" t="s">
        <v>128</v>
      </c>
    </row>
    <row r="249" s="12" customFormat="1" ht="22.8" customHeight="1">
      <c r="A249" s="12"/>
      <c r="B249" s="200"/>
      <c r="C249" s="201"/>
      <c r="D249" s="202" t="s">
        <v>71</v>
      </c>
      <c r="E249" s="214" t="s">
        <v>166</v>
      </c>
      <c r="F249" s="214" t="s">
        <v>383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SUM(P250:P311)</f>
        <v>0</v>
      </c>
      <c r="Q249" s="208"/>
      <c r="R249" s="209">
        <f>SUM(R250:R311)</f>
        <v>25.762657399999998</v>
      </c>
      <c r="S249" s="208"/>
      <c r="T249" s="210">
        <f>SUM(T250:T311)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80</v>
      </c>
      <c r="AT249" s="212" t="s">
        <v>71</v>
      </c>
      <c r="AU249" s="212" t="s">
        <v>80</v>
      </c>
      <c r="AY249" s="211" t="s">
        <v>128</v>
      </c>
      <c r="BK249" s="213">
        <f>SUM(BK250:BK311)</f>
        <v>0</v>
      </c>
    </row>
    <row r="250" s="2" customFormat="1" ht="24.15" customHeight="1">
      <c r="A250" s="41"/>
      <c r="B250" s="42"/>
      <c r="C250" s="216" t="s">
        <v>384</v>
      </c>
      <c r="D250" s="216" t="s">
        <v>130</v>
      </c>
      <c r="E250" s="217" t="s">
        <v>385</v>
      </c>
      <c r="F250" s="218" t="s">
        <v>386</v>
      </c>
      <c r="G250" s="219" t="s">
        <v>133</v>
      </c>
      <c r="H250" s="220">
        <v>742.38099999999997</v>
      </c>
      <c r="I250" s="221"/>
      <c r="J250" s="222">
        <f>ROUND(I250*H250,2)</f>
        <v>0</v>
      </c>
      <c r="K250" s="223"/>
      <c r="L250" s="47"/>
      <c r="M250" s="224" t="s">
        <v>19</v>
      </c>
      <c r="N250" s="225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134</v>
      </c>
      <c r="AT250" s="228" t="s">
        <v>130</v>
      </c>
      <c r="AU250" s="228" t="s">
        <v>82</v>
      </c>
      <c r="AY250" s="20" t="s">
        <v>128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134</v>
      </c>
      <c r="BM250" s="228" t="s">
        <v>387</v>
      </c>
    </row>
    <row r="251" s="2" customFormat="1">
      <c r="A251" s="41"/>
      <c r="B251" s="42"/>
      <c r="C251" s="43"/>
      <c r="D251" s="230" t="s">
        <v>136</v>
      </c>
      <c r="E251" s="43"/>
      <c r="F251" s="231" t="s">
        <v>388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136</v>
      </c>
      <c r="AU251" s="20" t="s">
        <v>82</v>
      </c>
    </row>
    <row r="252" s="2" customFormat="1">
      <c r="A252" s="41"/>
      <c r="B252" s="42"/>
      <c r="C252" s="43"/>
      <c r="D252" s="235" t="s">
        <v>138</v>
      </c>
      <c r="E252" s="43"/>
      <c r="F252" s="236" t="s">
        <v>389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138</v>
      </c>
      <c r="AU252" s="20" t="s">
        <v>82</v>
      </c>
    </row>
    <row r="253" s="2" customFormat="1">
      <c r="A253" s="41"/>
      <c r="B253" s="42"/>
      <c r="C253" s="43"/>
      <c r="D253" s="230" t="s">
        <v>358</v>
      </c>
      <c r="E253" s="43"/>
      <c r="F253" s="294" t="s">
        <v>390</v>
      </c>
      <c r="G253" s="43"/>
      <c r="H253" s="43"/>
      <c r="I253" s="232"/>
      <c r="J253" s="43"/>
      <c r="K253" s="43"/>
      <c r="L253" s="47"/>
      <c r="M253" s="233"/>
      <c r="N253" s="23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358</v>
      </c>
      <c r="AU253" s="20" t="s">
        <v>82</v>
      </c>
    </row>
    <row r="254" s="13" customFormat="1">
      <c r="A254" s="13"/>
      <c r="B254" s="237"/>
      <c r="C254" s="238"/>
      <c r="D254" s="230" t="s">
        <v>140</v>
      </c>
      <c r="E254" s="239" t="s">
        <v>19</v>
      </c>
      <c r="F254" s="240" t="s">
        <v>272</v>
      </c>
      <c r="G254" s="238"/>
      <c r="H254" s="239" t="s">
        <v>19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140</v>
      </c>
      <c r="AU254" s="246" t="s">
        <v>82</v>
      </c>
      <c r="AV254" s="13" t="s">
        <v>80</v>
      </c>
      <c r="AW254" s="13" t="s">
        <v>33</v>
      </c>
      <c r="AX254" s="13" t="s">
        <v>72</v>
      </c>
      <c r="AY254" s="246" t="s">
        <v>128</v>
      </c>
    </row>
    <row r="255" s="14" customFormat="1">
      <c r="A255" s="14"/>
      <c r="B255" s="247"/>
      <c r="C255" s="248"/>
      <c r="D255" s="230" t="s">
        <v>140</v>
      </c>
      <c r="E255" s="249" t="s">
        <v>19</v>
      </c>
      <c r="F255" s="250" t="s">
        <v>391</v>
      </c>
      <c r="G255" s="248"/>
      <c r="H255" s="251">
        <v>742.38099999999997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140</v>
      </c>
      <c r="AU255" s="257" t="s">
        <v>82</v>
      </c>
      <c r="AV255" s="14" t="s">
        <v>82</v>
      </c>
      <c r="AW255" s="14" t="s">
        <v>33</v>
      </c>
      <c r="AX255" s="14" t="s">
        <v>80</v>
      </c>
      <c r="AY255" s="257" t="s">
        <v>128</v>
      </c>
    </row>
    <row r="256" s="2" customFormat="1" ht="24.15" customHeight="1">
      <c r="A256" s="41"/>
      <c r="B256" s="42"/>
      <c r="C256" s="216" t="s">
        <v>392</v>
      </c>
      <c r="D256" s="216" t="s">
        <v>130</v>
      </c>
      <c r="E256" s="217" t="s">
        <v>393</v>
      </c>
      <c r="F256" s="218" t="s">
        <v>394</v>
      </c>
      <c r="G256" s="219" t="s">
        <v>133</v>
      </c>
      <c r="H256" s="220">
        <v>742.38099999999997</v>
      </c>
      <c r="I256" s="221"/>
      <c r="J256" s="222">
        <f>ROUND(I256*H256,2)</f>
        <v>0</v>
      </c>
      <c r="K256" s="223"/>
      <c r="L256" s="47"/>
      <c r="M256" s="224" t="s">
        <v>19</v>
      </c>
      <c r="N256" s="225" t="s">
        <v>43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134</v>
      </c>
      <c r="AT256" s="228" t="s">
        <v>130</v>
      </c>
      <c r="AU256" s="228" t="s">
        <v>82</v>
      </c>
      <c r="AY256" s="20" t="s">
        <v>128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134</v>
      </c>
      <c r="BM256" s="228" t="s">
        <v>395</v>
      </c>
    </row>
    <row r="257" s="2" customFormat="1">
      <c r="A257" s="41"/>
      <c r="B257" s="42"/>
      <c r="C257" s="43"/>
      <c r="D257" s="230" t="s">
        <v>136</v>
      </c>
      <c r="E257" s="43"/>
      <c r="F257" s="231" t="s">
        <v>396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136</v>
      </c>
      <c r="AU257" s="20" t="s">
        <v>82</v>
      </c>
    </row>
    <row r="258" s="2" customFormat="1">
      <c r="A258" s="41"/>
      <c r="B258" s="42"/>
      <c r="C258" s="43"/>
      <c r="D258" s="235" t="s">
        <v>138</v>
      </c>
      <c r="E258" s="43"/>
      <c r="F258" s="236" t="s">
        <v>397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138</v>
      </c>
      <c r="AU258" s="20" t="s">
        <v>82</v>
      </c>
    </row>
    <row r="259" s="13" customFormat="1">
      <c r="A259" s="13"/>
      <c r="B259" s="237"/>
      <c r="C259" s="238"/>
      <c r="D259" s="230" t="s">
        <v>140</v>
      </c>
      <c r="E259" s="239" t="s">
        <v>19</v>
      </c>
      <c r="F259" s="240" t="s">
        <v>272</v>
      </c>
      <c r="G259" s="238"/>
      <c r="H259" s="239" t="s">
        <v>19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140</v>
      </c>
      <c r="AU259" s="246" t="s">
        <v>82</v>
      </c>
      <c r="AV259" s="13" t="s">
        <v>80</v>
      </c>
      <c r="AW259" s="13" t="s">
        <v>33</v>
      </c>
      <c r="AX259" s="13" t="s">
        <v>72</v>
      </c>
      <c r="AY259" s="246" t="s">
        <v>128</v>
      </c>
    </row>
    <row r="260" s="14" customFormat="1">
      <c r="A260" s="14"/>
      <c r="B260" s="247"/>
      <c r="C260" s="248"/>
      <c r="D260" s="230" t="s">
        <v>140</v>
      </c>
      <c r="E260" s="249" t="s">
        <v>19</v>
      </c>
      <c r="F260" s="250" t="s">
        <v>391</v>
      </c>
      <c r="G260" s="248"/>
      <c r="H260" s="251">
        <v>742.38099999999997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140</v>
      </c>
      <c r="AU260" s="257" t="s">
        <v>82</v>
      </c>
      <c r="AV260" s="14" t="s">
        <v>82</v>
      </c>
      <c r="AW260" s="14" t="s">
        <v>33</v>
      </c>
      <c r="AX260" s="14" t="s">
        <v>80</v>
      </c>
      <c r="AY260" s="257" t="s">
        <v>128</v>
      </c>
    </row>
    <row r="261" s="2" customFormat="1" ht="24.15" customHeight="1">
      <c r="A261" s="41"/>
      <c r="B261" s="42"/>
      <c r="C261" s="216" t="s">
        <v>398</v>
      </c>
      <c r="D261" s="216" t="s">
        <v>130</v>
      </c>
      <c r="E261" s="217" t="s">
        <v>399</v>
      </c>
      <c r="F261" s="218" t="s">
        <v>400</v>
      </c>
      <c r="G261" s="219" t="s">
        <v>133</v>
      </c>
      <c r="H261" s="220">
        <v>742.38099999999997</v>
      </c>
      <c r="I261" s="221"/>
      <c r="J261" s="222">
        <f>ROUND(I261*H261,2)</f>
        <v>0</v>
      </c>
      <c r="K261" s="223"/>
      <c r="L261" s="47"/>
      <c r="M261" s="224" t="s">
        <v>19</v>
      </c>
      <c r="N261" s="225" t="s">
        <v>43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134</v>
      </c>
      <c r="AT261" s="228" t="s">
        <v>130</v>
      </c>
      <c r="AU261" s="228" t="s">
        <v>82</v>
      </c>
      <c r="AY261" s="20" t="s">
        <v>128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134</v>
      </c>
      <c r="BM261" s="228" t="s">
        <v>401</v>
      </c>
    </row>
    <row r="262" s="2" customFormat="1">
      <c r="A262" s="41"/>
      <c r="B262" s="42"/>
      <c r="C262" s="43"/>
      <c r="D262" s="230" t="s">
        <v>136</v>
      </c>
      <c r="E262" s="43"/>
      <c r="F262" s="231" t="s">
        <v>402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136</v>
      </c>
      <c r="AU262" s="20" t="s">
        <v>82</v>
      </c>
    </row>
    <row r="263" s="2" customFormat="1">
      <c r="A263" s="41"/>
      <c r="B263" s="42"/>
      <c r="C263" s="43"/>
      <c r="D263" s="235" t="s">
        <v>138</v>
      </c>
      <c r="E263" s="43"/>
      <c r="F263" s="236" t="s">
        <v>403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138</v>
      </c>
      <c r="AU263" s="20" t="s">
        <v>82</v>
      </c>
    </row>
    <row r="264" s="13" customFormat="1">
      <c r="A264" s="13"/>
      <c r="B264" s="237"/>
      <c r="C264" s="238"/>
      <c r="D264" s="230" t="s">
        <v>140</v>
      </c>
      <c r="E264" s="239" t="s">
        <v>19</v>
      </c>
      <c r="F264" s="240" t="s">
        <v>272</v>
      </c>
      <c r="G264" s="238"/>
      <c r="H264" s="239" t="s">
        <v>19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140</v>
      </c>
      <c r="AU264" s="246" t="s">
        <v>82</v>
      </c>
      <c r="AV264" s="13" t="s">
        <v>80</v>
      </c>
      <c r="AW264" s="13" t="s">
        <v>33</v>
      </c>
      <c r="AX264" s="13" t="s">
        <v>72</v>
      </c>
      <c r="AY264" s="246" t="s">
        <v>128</v>
      </c>
    </row>
    <row r="265" s="14" customFormat="1">
      <c r="A265" s="14"/>
      <c r="B265" s="247"/>
      <c r="C265" s="248"/>
      <c r="D265" s="230" t="s">
        <v>140</v>
      </c>
      <c r="E265" s="249" t="s">
        <v>19</v>
      </c>
      <c r="F265" s="250" t="s">
        <v>391</v>
      </c>
      <c r="G265" s="248"/>
      <c r="H265" s="251">
        <v>742.38099999999997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140</v>
      </c>
      <c r="AU265" s="257" t="s">
        <v>82</v>
      </c>
      <c r="AV265" s="14" t="s">
        <v>82</v>
      </c>
      <c r="AW265" s="14" t="s">
        <v>33</v>
      </c>
      <c r="AX265" s="14" t="s">
        <v>80</v>
      </c>
      <c r="AY265" s="257" t="s">
        <v>128</v>
      </c>
    </row>
    <row r="266" s="2" customFormat="1" ht="21.75" customHeight="1">
      <c r="A266" s="41"/>
      <c r="B266" s="42"/>
      <c r="C266" s="216" t="s">
        <v>404</v>
      </c>
      <c r="D266" s="216" t="s">
        <v>130</v>
      </c>
      <c r="E266" s="217" t="s">
        <v>405</v>
      </c>
      <c r="F266" s="218" t="s">
        <v>406</v>
      </c>
      <c r="G266" s="219" t="s">
        <v>133</v>
      </c>
      <c r="H266" s="220">
        <v>63.899999999999999</v>
      </c>
      <c r="I266" s="221"/>
      <c r="J266" s="222">
        <f>ROUND(I266*H266,2)</f>
        <v>0</v>
      </c>
      <c r="K266" s="223"/>
      <c r="L266" s="47"/>
      <c r="M266" s="224" t="s">
        <v>19</v>
      </c>
      <c r="N266" s="225" t="s">
        <v>43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134</v>
      </c>
      <c r="AT266" s="228" t="s">
        <v>130</v>
      </c>
      <c r="AU266" s="228" t="s">
        <v>82</v>
      </c>
      <c r="AY266" s="20" t="s">
        <v>128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134</v>
      </c>
      <c r="BM266" s="228" t="s">
        <v>407</v>
      </c>
    </row>
    <row r="267" s="2" customFormat="1">
      <c r="A267" s="41"/>
      <c r="B267" s="42"/>
      <c r="C267" s="43"/>
      <c r="D267" s="230" t="s">
        <v>136</v>
      </c>
      <c r="E267" s="43"/>
      <c r="F267" s="231" t="s">
        <v>408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136</v>
      </c>
      <c r="AU267" s="20" t="s">
        <v>82</v>
      </c>
    </row>
    <row r="268" s="2" customFormat="1">
      <c r="A268" s="41"/>
      <c r="B268" s="42"/>
      <c r="C268" s="43"/>
      <c r="D268" s="235" t="s">
        <v>138</v>
      </c>
      <c r="E268" s="43"/>
      <c r="F268" s="236" t="s">
        <v>409</v>
      </c>
      <c r="G268" s="43"/>
      <c r="H268" s="43"/>
      <c r="I268" s="232"/>
      <c r="J268" s="43"/>
      <c r="K268" s="43"/>
      <c r="L268" s="47"/>
      <c r="M268" s="233"/>
      <c r="N268" s="23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138</v>
      </c>
      <c r="AU268" s="20" t="s">
        <v>82</v>
      </c>
    </row>
    <row r="269" s="13" customFormat="1">
      <c r="A269" s="13"/>
      <c r="B269" s="237"/>
      <c r="C269" s="238"/>
      <c r="D269" s="230" t="s">
        <v>140</v>
      </c>
      <c r="E269" s="239" t="s">
        <v>19</v>
      </c>
      <c r="F269" s="240" t="s">
        <v>272</v>
      </c>
      <c r="G269" s="238"/>
      <c r="H269" s="239" t="s">
        <v>19</v>
      </c>
      <c r="I269" s="241"/>
      <c r="J269" s="238"/>
      <c r="K269" s="238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140</v>
      </c>
      <c r="AU269" s="246" t="s">
        <v>82</v>
      </c>
      <c r="AV269" s="13" t="s">
        <v>80</v>
      </c>
      <c r="AW269" s="13" t="s">
        <v>33</v>
      </c>
      <c r="AX269" s="13" t="s">
        <v>72</v>
      </c>
      <c r="AY269" s="246" t="s">
        <v>128</v>
      </c>
    </row>
    <row r="270" s="14" customFormat="1">
      <c r="A270" s="14"/>
      <c r="B270" s="247"/>
      <c r="C270" s="248"/>
      <c r="D270" s="230" t="s">
        <v>140</v>
      </c>
      <c r="E270" s="249" t="s">
        <v>19</v>
      </c>
      <c r="F270" s="250" t="s">
        <v>410</v>
      </c>
      <c r="G270" s="248"/>
      <c r="H270" s="251">
        <v>46.5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140</v>
      </c>
      <c r="AU270" s="257" t="s">
        <v>82</v>
      </c>
      <c r="AV270" s="14" t="s">
        <v>82</v>
      </c>
      <c r="AW270" s="14" t="s">
        <v>33</v>
      </c>
      <c r="AX270" s="14" t="s">
        <v>72</v>
      </c>
      <c r="AY270" s="257" t="s">
        <v>128</v>
      </c>
    </row>
    <row r="271" s="14" customFormat="1">
      <c r="A271" s="14"/>
      <c r="B271" s="247"/>
      <c r="C271" s="248"/>
      <c r="D271" s="230" t="s">
        <v>140</v>
      </c>
      <c r="E271" s="249" t="s">
        <v>19</v>
      </c>
      <c r="F271" s="250" t="s">
        <v>411</v>
      </c>
      <c r="G271" s="248"/>
      <c r="H271" s="251">
        <v>17.399999999999999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140</v>
      </c>
      <c r="AU271" s="257" t="s">
        <v>82</v>
      </c>
      <c r="AV271" s="14" t="s">
        <v>82</v>
      </c>
      <c r="AW271" s="14" t="s">
        <v>33</v>
      </c>
      <c r="AX271" s="14" t="s">
        <v>72</v>
      </c>
      <c r="AY271" s="257" t="s">
        <v>128</v>
      </c>
    </row>
    <row r="272" s="16" customFormat="1">
      <c r="A272" s="16"/>
      <c r="B272" s="272"/>
      <c r="C272" s="273"/>
      <c r="D272" s="230" t="s">
        <v>140</v>
      </c>
      <c r="E272" s="274" t="s">
        <v>19</v>
      </c>
      <c r="F272" s="275" t="s">
        <v>224</v>
      </c>
      <c r="G272" s="273"/>
      <c r="H272" s="276">
        <v>63.899999999999999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2" t="s">
        <v>140</v>
      </c>
      <c r="AU272" s="282" t="s">
        <v>82</v>
      </c>
      <c r="AV272" s="16" t="s">
        <v>134</v>
      </c>
      <c r="AW272" s="16" t="s">
        <v>33</v>
      </c>
      <c r="AX272" s="16" t="s">
        <v>80</v>
      </c>
      <c r="AY272" s="282" t="s">
        <v>128</v>
      </c>
    </row>
    <row r="273" s="2" customFormat="1" ht="21.75" customHeight="1">
      <c r="A273" s="41"/>
      <c r="B273" s="42"/>
      <c r="C273" s="216" t="s">
        <v>412</v>
      </c>
      <c r="D273" s="216" t="s">
        <v>130</v>
      </c>
      <c r="E273" s="217" t="s">
        <v>413</v>
      </c>
      <c r="F273" s="218" t="s">
        <v>414</v>
      </c>
      <c r="G273" s="219" t="s">
        <v>133</v>
      </c>
      <c r="H273" s="220">
        <v>742.38099999999997</v>
      </c>
      <c r="I273" s="221"/>
      <c r="J273" s="222">
        <f>ROUND(I273*H273,2)</f>
        <v>0</v>
      </c>
      <c r="K273" s="223"/>
      <c r="L273" s="47"/>
      <c r="M273" s="224" t="s">
        <v>19</v>
      </c>
      <c r="N273" s="225" t="s">
        <v>43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134</v>
      </c>
      <c r="AT273" s="228" t="s">
        <v>130</v>
      </c>
      <c r="AU273" s="228" t="s">
        <v>82</v>
      </c>
      <c r="AY273" s="20" t="s">
        <v>128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134</v>
      </c>
      <c r="BM273" s="228" t="s">
        <v>415</v>
      </c>
    </row>
    <row r="274" s="2" customFormat="1">
      <c r="A274" s="41"/>
      <c r="B274" s="42"/>
      <c r="C274" s="43"/>
      <c r="D274" s="230" t="s">
        <v>136</v>
      </c>
      <c r="E274" s="43"/>
      <c r="F274" s="231" t="s">
        <v>416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136</v>
      </c>
      <c r="AU274" s="20" t="s">
        <v>82</v>
      </c>
    </row>
    <row r="275" s="2" customFormat="1">
      <c r="A275" s="41"/>
      <c r="B275" s="42"/>
      <c r="C275" s="43"/>
      <c r="D275" s="235" t="s">
        <v>138</v>
      </c>
      <c r="E275" s="43"/>
      <c r="F275" s="236" t="s">
        <v>417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138</v>
      </c>
      <c r="AU275" s="20" t="s">
        <v>82</v>
      </c>
    </row>
    <row r="276" s="13" customFormat="1">
      <c r="A276" s="13"/>
      <c r="B276" s="237"/>
      <c r="C276" s="238"/>
      <c r="D276" s="230" t="s">
        <v>140</v>
      </c>
      <c r="E276" s="239" t="s">
        <v>19</v>
      </c>
      <c r="F276" s="240" t="s">
        <v>272</v>
      </c>
      <c r="G276" s="238"/>
      <c r="H276" s="239" t="s">
        <v>19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140</v>
      </c>
      <c r="AU276" s="246" t="s">
        <v>82</v>
      </c>
      <c r="AV276" s="13" t="s">
        <v>80</v>
      </c>
      <c r="AW276" s="13" t="s">
        <v>33</v>
      </c>
      <c r="AX276" s="13" t="s">
        <v>72</v>
      </c>
      <c r="AY276" s="246" t="s">
        <v>128</v>
      </c>
    </row>
    <row r="277" s="14" customFormat="1">
      <c r="A277" s="14"/>
      <c r="B277" s="247"/>
      <c r="C277" s="248"/>
      <c r="D277" s="230" t="s">
        <v>140</v>
      </c>
      <c r="E277" s="249" t="s">
        <v>19</v>
      </c>
      <c r="F277" s="250" t="s">
        <v>391</v>
      </c>
      <c r="G277" s="248"/>
      <c r="H277" s="251">
        <v>742.38099999999997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140</v>
      </c>
      <c r="AU277" s="257" t="s">
        <v>82</v>
      </c>
      <c r="AV277" s="14" t="s">
        <v>82</v>
      </c>
      <c r="AW277" s="14" t="s">
        <v>33</v>
      </c>
      <c r="AX277" s="14" t="s">
        <v>80</v>
      </c>
      <c r="AY277" s="257" t="s">
        <v>128</v>
      </c>
    </row>
    <row r="278" s="2" customFormat="1" ht="24.15" customHeight="1">
      <c r="A278" s="41"/>
      <c r="B278" s="42"/>
      <c r="C278" s="216" t="s">
        <v>418</v>
      </c>
      <c r="D278" s="216" t="s">
        <v>130</v>
      </c>
      <c r="E278" s="217" t="s">
        <v>419</v>
      </c>
      <c r="F278" s="218" t="s">
        <v>420</v>
      </c>
      <c r="G278" s="219" t="s">
        <v>133</v>
      </c>
      <c r="H278" s="220">
        <v>742.38099999999997</v>
      </c>
      <c r="I278" s="221"/>
      <c r="J278" s="222">
        <f>ROUND(I278*H278,2)</f>
        <v>0</v>
      </c>
      <c r="K278" s="223"/>
      <c r="L278" s="47"/>
      <c r="M278" s="224" t="s">
        <v>19</v>
      </c>
      <c r="N278" s="225" t="s">
        <v>43</v>
      </c>
      <c r="O278" s="87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134</v>
      </c>
      <c r="AT278" s="228" t="s">
        <v>130</v>
      </c>
      <c r="AU278" s="228" t="s">
        <v>82</v>
      </c>
      <c r="AY278" s="20" t="s">
        <v>128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80</v>
      </c>
      <c r="BK278" s="229">
        <f>ROUND(I278*H278,2)</f>
        <v>0</v>
      </c>
      <c r="BL278" s="20" t="s">
        <v>134</v>
      </c>
      <c r="BM278" s="228" t="s">
        <v>421</v>
      </c>
    </row>
    <row r="279" s="2" customFormat="1">
      <c r="A279" s="41"/>
      <c r="B279" s="42"/>
      <c r="C279" s="43"/>
      <c r="D279" s="230" t="s">
        <v>136</v>
      </c>
      <c r="E279" s="43"/>
      <c r="F279" s="231" t="s">
        <v>422</v>
      </c>
      <c r="G279" s="43"/>
      <c r="H279" s="43"/>
      <c r="I279" s="232"/>
      <c r="J279" s="43"/>
      <c r="K279" s="43"/>
      <c r="L279" s="47"/>
      <c r="M279" s="233"/>
      <c r="N279" s="23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136</v>
      </c>
      <c r="AU279" s="20" t="s">
        <v>82</v>
      </c>
    </row>
    <row r="280" s="2" customFormat="1">
      <c r="A280" s="41"/>
      <c r="B280" s="42"/>
      <c r="C280" s="43"/>
      <c r="D280" s="235" t="s">
        <v>138</v>
      </c>
      <c r="E280" s="43"/>
      <c r="F280" s="236" t="s">
        <v>423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138</v>
      </c>
      <c r="AU280" s="20" t="s">
        <v>82</v>
      </c>
    </row>
    <row r="281" s="13" customFormat="1">
      <c r="A281" s="13"/>
      <c r="B281" s="237"/>
      <c r="C281" s="238"/>
      <c r="D281" s="230" t="s">
        <v>140</v>
      </c>
      <c r="E281" s="239" t="s">
        <v>19</v>
      </c>
      <c r="F281" s="240" t="s">
        <v>272</v>
      </c>
      <c r="G281" s="238"/>
      <c r="H281" s="239" t="s">
        <v>19</v>
      </c>
      <c r="I281" s="241"/>
      <c r="J281" s="238"/>
      <c r="K281" s="238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140</v>
      </c>
      <c r="AU281" s="246" t="s">
        <v>82</v>
      </c>
      <c r="AV281" s="13" t="s">
        <v>80</v>
      </c>
      <c r="AW281" s="13" t="s">
        <v>33</v>
      </c>
      <c r="AX281" s="13" t="s">
        <v>72</v>
      </c>
      <c r="AY281" s="246" t="s">
        <v>128</v>
      </c>
    </row>
    <row r="282" s="14" customFormat="1">
      <c r="A282" s="14"/>
      <c r="B282" s="247"/>
      <c r="C282" s="248"/>
      <c r="D282" s="230" t="s">
        <v>140</v>
      </c>
      <c r="E282" s="249" t="s">
        <v>19</v>
      </c>
      <c r="F282" s="250" t="s">
        <v>391</v>
      </c>
      <c r="G282" s="248"/>
      <c r="H282" s="251">
        <v>742.38099999999997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140</v>
      </c>
      <c r="AU282" s="257" t="s">
        <v>82</v>
      </c>
      <c r="AV282" s="14" t="s">
        <v>82</v>
      </c>
      <c r="AW282" s="14" t="s">
        <v>33</v>
      </c>
      <c r="AX282" s="14" t="s">
        <v>80</v>
      </c>
      <c r="AY282" s="257" t="s">
        <v>128</v>
      </c>
    </row>
    <row r="283" s="2" customFormat="1" ht="24.15" customHeight="1">
      <c r="A283" s="41"/>
      <c r="B283" s="42"/>
      <c r="C283" s="216" t="s">
        <v>424</v>
      </c>
      <c r="D283" s="216" t="s">
        <v>130</v>
      </c>
      <c r="E283" s="217" t="s">
        <v>425</v>
      </c>
      <c r="F283" s="218" t="s">
        <v>426</v>
      </c>
      <c r="G283" s="219" t="s">
        <v>133</v>
      </c>
      <c r="H283" s="220">
        <v>742.38099999999997</v>
      </c>
      <c r="I283" s="221"/>
      <c r="J283" s="222">
        <f>ROUND(I283*H283,2)</f>
        <v>0</v>
      </c>
      <c r="K283" s="223"/>
      <c r="L283" s="47"/>
      <c r="M283" s="224" t="s">
        <v>19</v>
      </c>
      <c r="N283" s="225" t="s">
        <v>43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134</v>
      </c>
      <c r="AT283" s="228" t="s">
        <v>130</v>
      </c>
      <c r="AU283" s="228" t="s">
        <v>82</v>
      </c>
      <c r="AY283" s="20" t="s">
        <v>128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80</v>
      </c>
      <c r="BK283" s="229">
        <f>ROUND(I283*H283,2)</f>
        <v>0</v>
      </c>
      <c r="BL283" s="20" t="s">
        <v>134</v>
      </c>
      <c r="BM283" s="228" t="s">
        <v>427</v>
      </c>
    </row>
    <row r="284" s="2" customFormat="1">
      <c r="A284" s="41"/>
      <c r="B284" s="42"/>
      <c r="C284" s="43"/>
      <c r="D284" s="230" t="s">
        <v>136</v>
      </c>
      <c r="E284" s="43"/>
      <c r="F284" s="231" t="s">
        <v>428</v>
      </c>
      <c r="G284" s="43"/>
      <c r="H284" s="43"/>
      <c r="I284" s="232"/>
      <c r="J284" s="43"/>
      <c r="K284" s="43"/>
      <c r="L284" s="47"/>
      <c r="M284" s="233"/>
      <c r="N284" s="23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136</v>
      </c>
      <c r="AU284" s="20" t="s">
        <v>82</v>
      </c>
    </row>
    <row r="285" s="2" customFormat="1">
      <c r="A285" s="41"/>
      <c r="B285" s="42"/>
      <c r="C285" s="43"/>
      <c r="D285" s="235" t="s">
        <v>138</v>
      </c>
      <c r="E285" s="43"/>
      <c r="F285" s="236" t="s">
        <v>429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138</v>
      </c>
      <c r="AU285" s="20" t="s">
        <v>82</v>
      </c>
    </row>
    <row r="286" s="13" customFormat="1">
      <c r="A286" s="13"/>
      <c r="B286" s="237"/>
      <c r="C286" s="238"/>
      <c r="D286" s="230" t="s">
        <v>140</v>
      </c>
      <c r="E286" s="239" t="s">
        <v>19</v>
      </c>
      <c r="F286" s="240" t="s">
        <v>272</v>
      </c>
      <c r="G286" s="238"/>
      <c r="H286" s="239" t="s">
        <v>19</v>
      </c>
      <c r="I286" s="241"/>
      <c r="J286" s="238"/>
      <c r="K286" s="238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140</v>
      </c>
      <c r="AU286" s="246" t="s">
        <v>82</v>
      </c>
      <c r="AV286" s="13" t="s">
        <v>80</v>
      </c>
      <c r="AW286" s="13" t="s">
        <v>33</v>
      </c>
      <c r="AX286" s="13" t="s">
        <v>72</v>
      </c>
      <c r="AY286" s="246" t="s">
        <v>128</v>
      </c>
    </row>
    <row r="287" s="14" customFormat="1">
      <c r="A287" s="14"/>
      <c r="B287" s="247"/>
      <c r="C287" s="248"/>
      <c r="D287" s="230" t="s">
        <v>140</v>
      </c>
      <c r="E287" s="249" t="s">
        <v>19</v>
      </c>
      <c r="F287" s="250" t="s">
        <v>391</v>
      </c>
      <c r="G287" s="248"/>
      <c r="H287" s="251">
        <v>742.38099999999997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140</v>
      </c>
      <c r="AU287" s="257" t="s">
        <v>82</v>
      </c>
      <c r="AV287" s="14" t="s">
        <v>82</v>
      </c>
      <c r="AW287" s="14" t="s">
        <v>33</v>
      </c>
      <c r="AX287" s="14" t="s">
        <v>80</v>
      </c>
      <c r="AY287" s="257" t="s">
        <v>128</v>
      </c>
    </row>
    <row r="288" s="2" customFormat="1" ht="33" customHeight="1">
      <c r="A288" s="41"/>
      <c r="B288" s="42"/>
      <c r="C288" s="216" t="s">
        <v>430</v>
      </c>
      <c r="D288" s="216" t="s">
        <v>130</v>
      </c>
      <c r="E288" s="217" t="s">
        <v>431</v>
      </c>
      <c r="F288" s="218" t="s">
        <v>432</v>
      </c>
      <c r="G288" s="219" t="s">
        <v>133</v>
      </c>
      <c r="H288" s="220">
        <v>742.38099999999997</v>
      </c>
      <c r="I288" s="221"/>
      <c r="J288" s="222">
        <f>ROUND(I288*H288,2)</f>
        <v>0</v>
      </c>
      <c r="K288" s="223"/>
      <c r="L288" s="47"/>
      <c r="M288" s="224" t="s">
        <v>19</v>
      </c>
      <c r="N288" s="225" t="s">
        <v>43</v>
      </c>
      <c r="O288" s="87"/>
      <c r="P288" s="226">
        <f>O288*H288</f>
        <v>0</v>
      </c>
      <c r="Q288" s="226">
        <v>0.015400000000000001</v>
      </c>
      <c r="R288" s="226">
        <f>Q288*H288</f>
        <v>11.4326674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134</v>
      </c>
      <c r="AT288" s="228" t="s">
        <v>130</v>
      </c>
      <c r="AU288" s="228" t="s">
        <v>82</v>
      </c>
      <c r="AY288" s="20" t="s">
        <v>128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80</v>
      </c>
      <c r="BK288" s="229">
        <f>ROUND(I288*H288,2)</f>
        <v>0</v>
      </c>
      <c r="BL288" s="20" t="s">
        <v>134</v>
      </c>
      <c r="BM288" s="228" t="s">
        <v>433</v>
      </c>
    </row>
    <row r="289" s="2" customFormat="1">
      <c r="A289" s="41"/>
      <c r="B289" s="42"/>
      <c r="C289" s="43"/>
      <c r="D289" s="230" t="s">
        <v>136</v>
      </c>
      <c r="E289" s="43"/>
      <c r="F289" s="231" t="s">
        <v>434</v>
      </c>
      <c r="G289" s="43"/>
      <c r="H289" s="43"/>
      <c r="I289" s="232"/>
      <c r="J289" s="43"/>
      <c r="K289" s="43"/>
      <c r="L289" s="47"/>
      <c r="M289" s="233"/>
      <c r="N289" s="23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136</v>
      </c>
      <c r="AU289" s="20" t="s">
        <v>82</v>
      </c>
    </row>
    <row r="290" s="2" customFormat="1">
      <c r="A290" s="41"/>
      <c r="B290" s="42"/>
      <c r="C290" s="43"/>
      <c r="D290" s="235" t="s">
        <v>138</v>
      </c>
      <c r="E290" s="43"/>
      <c r="F290" s="236" t="s">
        <v>435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138</v>
      </c>
      <c r="AU290" s="20" t="s">
        <v>82</v>
      </c>
    </row>
    <row r="291" s="13" customFormat="1">
      <c r="A291" s="13"/>
      <c r="B291" s="237"/>
      <c r="C291" s="238"/>
      <c r="D291" s="230" t="s">
        <v>140</v>
      </c>
      <c r="E291" s="239" t="s">
        <v>19</v>
      </c>
      <c r="F291" s="240" t="s">
        <v>272</v>
      </c>
      <c r="G291" s="238"/>
      <c r="H291" s="239" t="s">
        <v>19</v>
      </c>
      <c r="I291" s="241"/>
      <c r="J291" s="238"/>
      <c r="K291" s="238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140</v>
      </c>
      <c r="AU291" s="246" t="s">
        <v>82</v>
      </c>
      <c r="AV291" s="13" t="s">
        <v>80</v>
      </c>
      <c r="AW291" s="13" t="s">
        <v>33</v>
      </c>
      <c r="AX291" s="13" t="s">
        <v>72</v>
      </c>
      <c r="AY291" s="246" t="s">
        <v>128</v>
      </c>
    </row>
    <row r="292" s="14" customFormat="1">
      <c r="A292" s="14"/>
      <c r="B292" s="247"/>
      <c r="C292" s="248"/>
      <c r="D292" s="230" t="s">
        <v>140</v>
      </c>
      <c r="E292" s="249" t="s">
        <v>19</v>
      </c>
      <c r="F292" s="250" t="s">
        <v>391</v>
      </c>
      <c r="G292" s="248"/>
      <c r="H292" s="251">
        <v>742.38099999999997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140</v>
      </c>
      <c r="AU292" s="257" t="s">
        <v>82</v>
      </c>
      <c r="AV292" s="14" t="s">
        <v>82</v>
      </c>
      <c r="AW292" s="14" t="s">
        <v>33</v>
      </c>
      <c r="AX292" s="14" t="s">
        <v>80</v>
      </c>
      <c r="AY292" s="257" t="s">
        <v>128</v>
      </c>
    </row>
    <row r="293" s="2" customFormat="1" ht="24.15" customHeight="1">
      <c r="A293" s="41"/>
      <c r="B293" s="42"/>
      <c r="C293" s="216" t="s">
        <v>436</v>
      </c>
      <c r="D293" s="216" t="s">
        <v>130</v>
      </c>
      <c r="E293" s="217" t="s">
        <v>437</v>
      </c>
      <c r="F293" s="218" t="s">
        <v>438</v>
      </c>
      <c r="G293" s="219" t="s">
        <v>152</v>
      </c>
      <c r="H293" s="220">
        <v>680.5</v>
      </c>
      <c r="I293" s="221"/>
      <c r="J293" s="222">
        <f>ROUND(I293*H293,2)</f>
        <v>0</v>
      </c>
      <c r="K293" s="223"/>
      <c r="L293" s="47"/>
      <c r="M293" s="224" t="s">
        <v>19</v>
      </c>
      <c r="N293" s="225" t="s">
        <v>43</v>
      </c>
      <c r="O293" s="87"/>
      <c r="P293" s="226">
        <f>O293*H293</f>
        <v>0</v>
      </c>
      <c r="Q293" s="226">
        <v>1.0000000000000001E-05</v>
      </c>
      <c r="R293" s="226">
        <f>Q293*H293</f>
        <v>0.0068050000000000003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134</v>
      </c>
      <c r="AT293" s="228" t="s">
        <v>130</v>
      </c>
      <c r="AU293" s="228" t="s">
        <v>82</v>
      </c>
      <c r="AY293" s="20" t="s">
        <v>128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80</v>
      </c>
      <c r="BK293" s="229">
        <f>ROUND(I293*H293,2)</f>
        <v>0</v>
      </c>
      <c r="BL293" s="20" t="s">
        <v>134</v>
      </c>
      <c r="BM293" s="228" t="s">
        <v>439</v>
      </c>
    </row>
    <row r="294" s="2" customFormat="1">
      <c r="A294" s="41"/>
      <c r="B294" s="42"/>
      <c r="C294" s="43"/>
      <c r="D294" s="230" t="s">
        <v>136</v>
      </c>
      <c r="E294" s="43"/>
      <c r="F294" s="231" t="s">
        <v>440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136</v>
      </c>
      <c r="AU294" s="20" t="s">
        <v>82</v>
      </c>
    </row>
    <row r="295" s="2" customFormat="1">
      <c r="A295" s="41"/>
      <c r="B295" s="42"/>
      <c r="C295" s="43"/>
      <c r="D295" s="235" t="s">
        <v>138</v>
      </c>
      <c r="E295" s="43"/>
      <c r="F295" s="236" t="s">
        <v>441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138</v>
      </c>
      <c r="AU295" s="20" t="s">
        <v>82</v>
      </c>
    </row>
    <row r="296" s="13" customFormat="1">
      <c r="A296" s="13"/>
      <c r="B296" s="237"/>
      <c r="C296" s="238"/>
      <c r="D296" s="230" t="s">
        <v>140</v>
      </c>
      <c r="E296" s="239" t="s">
        <v>19</v>
      </c>
      <c r="F296" s="240" t="s">
        <v>272</v>
      </c>
      <c r="G296" s="238"/>
      <c r="H296" s="239" t="s">
        <v>19</v>
      </c>
      <c r="I296" s="241"/>
      <c r="J296" s="238"/>
      <c r="K296" s="238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140</v>
      </c>
      <c r="AU296" s="246" t="s">
        <v>82</v>
      </c>
      <c r="AV296" s="13" t="s">
        <v>80</v>
      </c>
      <c r="AW296" s="13" t="s">
        <v>33</v>
      </c>
      <c r="AX296" s="13" t="s">
        <v>72</v>
      </c>
      <c r="AY296" s="246" t="s">
        <v>128</v>
      </c>
    </row>
    <row r="297" s="14" customFormat="1">
      <c r="A297" s="14"/>
      <c r="B297" s="247"/>
      <c r="C297" s="248"/>
      <c r="D297" s="230" t="s">
        <v>140</v>
      </c>
      <c r="E297" s="249" t="s">
        <v>19</v>
      </c>
      <c r="F297" s="250" t="s">
        <v>442</v>
      </c>
      <c r="G297" s="248"/>
      <c r="H297" s="251">
        <v>114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140</v>
      </c>
      <c r="AU297" s="257" t="s">
        <v>82</v>
      </c>
      <c r="AV297" s="14" t="s">
        <v>82</v>
      </c>
      <c r="AW297" s="14" t="s">
        <v>33</v>
      </c>
      <c r="AX297" s="14" t="s">
        <v>72</v>
      </c>
      <c r="AY297" s="257" t="s">
        <v>128</v>
      </c>
    </row>
    <row r="298" s="14" customFormat="1">
      <c r="A298" s="14"/>
      <c r="B298" s="247"/>
      <c r="C298" s="248"/>
      <c r="D298" s="230" t="s">
        <v>140</v>
      </c>
      <c r="E298" s="249" t="s">
        <v>19</v>
      </c>
      <c r="F298" s="250" t="s">
        <v>443</v>
      </c>
      <c r="G298" s="248"/>
      <c r="H298" s="251">
        <v>293.19999999999999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140</v>
      </c>
      <c r="AU298" s="257" t="s">
        <v>82</v>
      </c>
      <c r="AV298" s="14" t="s">
        <v>82</v>
      </c>
      <c r="AW298" s="14" t="s">
        <v>33</v>
      </c>
      <c r="AX298" s="14" t="s">
        <v>72</v>
      </c>
      <c r="AY298" s="257" t="s">
        <v>128</v>
      </c>
    </row>
    <row r="299" s="14" customFormat="1">
      <c r="A299" s="14"/>
      <c r="B299" s="247"/>
      <c r="C299" s="248"/>
      <c r="D299" s="230" t="s">
        <v>140</v>
      </c>
      <c r="E299" s="249" t="s">
        <v>19</v>
      </c>
      <c r="F299" s="250" t="s">
        <v>444</v>
      </c>
      <c r="G299" s="248"/>
      <c r="H299" s="251">
        <v>166.30000000000001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140</v>
      </c>
      <c r="AU299" s="257" t="s">
        <v>82</v>
      </c>
      <c r="AV299" s="14" t="s">
        <v>82</v>
      </c>
      <c r="AW299" s="14" t="s">
        <v>33</v>
      </c>
      <c r="AX299" s="14" t="s">
        <v>72</v>
      </c>
      <c r="AY299" s="257" t="s">
        <v>128</v>
      </c>
    </row>
    <row r="300" s="14" customFormat="1">
      <c r="A300" s="14"/>
      <c r="B300" s="247"/>
      <c r="C300" s="248"/>
      <c r="D300" s="230" t="s">
        <v>140</v>
      </c>
      <c r="E300" s="249" t="s">
        <v>19</v>
      </c>
      <c r="F300" s="250" t="s">
        <v>445</v>
      </c>
      <c r="G300" s="248"/>
      <c r="H300" s="251">
        <v>107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140</v>
      </c>
      <c r="AU300" s="257" t="s">
        <v>82</v>
      </c>
      <c r="AV300" s="14" t="s">
        <v>82</v>
      </c>
      <c r="AW300" s="14" t="s">
        <v>33</v>
      </c>
      <c r="AX300" s="14" t="s">
        <v>72</v>
      </c>
      <c r="AY300" s="257" t="s">
        <v>128</v>
      </c>
    </row>
    <row r="301" s="16" customFormat="1">
      <c r="A301" s="16"/>
      <c r="B301" s="272"/>
      <c r="C301" s="273"/>
      <c r="D301" s="230" t="s">
        <v>140</v>
      </c>
      <c r="E301" s="274" t="s">
        <v>19</v>
      </c>
      <c r="F301" s="275" t="s">
        <v>224</v>
      </c>
      <c r="G301" s="273"/>
      <c r="H301" s="276">
        <v>680.5</v>
      </c>
      <c r="I301" s="277"/>
      <c r="J301" s="273"/>
      <c r="K301" s="273"/>
      <c r="L301" s="278"/>
      <c r="M301" s="279"/>
      <c r="N301" s="280"/>
      <c r="O301" s="280"/>
      <c r="P301" s="280"/>
      <c r="Q301" s="280"/>
      <c r="R301" s="280"/>
      <c r="S301" s="280"/>
      <c r="T301" s="28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82" t="s">
        <v>140</v>
      </c>
      <c r="AU301" s="282" t="s">
        <v>82</v>
      </c>
      <c r="AV301" s="16" t="s">
        <v>134</v>
      </c>
      <c r="AW301" s="16" t="s">
        <v>33</v>
      </c>
      <c r="AX301" s="16" t="s">
        <v>80</v>
      </c>
      <c r="AY301" s="282" t="s">
        <v>128</v>
      </c>
    </row>
    <row r="302" s="2" customFormat="1" ht="24.15" customHeight="1">
      <c r="A302" s="41"/>
      <c r="B302" s="42"/>
      <c r="C302" s="216" t="s">
        <v>446</v>
      </c>
      <c r="D302" s="216" t="s">
        <v>130</v>
      </c>
      <c r="E302" s="217" t="s">
        <v>447</v>
      </c>
      <c r="F302" s="218" t="s">
        <v>448</v>
      </c>
      <c r="G302" s="219" t="s">
        <v>133</v>
      </c>
      <c r="H302" s="220">
        <v>63.899999999999999</v>
      </c>
      <c r="I302" s="221"/>
      <c r="J302" s="222">
        <f>ROUND(I302*H302,2)</f>
        <v>0</v>
      </c>
      <c r="K302" s="223"/>
      <c r="L302" s="47"/>
      <c r="M302" s="224" t="s">
        <v>19</v>
      </c>
      <c r="N302" s="225" t="s">
        <v>43</v>
      </c>
      <c r="O302" s="87"/>
      <c r="P302" s="226">
        <f>O302*H302</f>
        <v>0</v>
      </c>
      <c r="Q302" s="226">
        <v>0.089219999999999994</v>
      </c>
      <c r="R302" s="226">
        <f>Q302*H302</f>
        <v>5.7011579999999995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134</v>
      </c>
      <c r="AT302" s="228" t="s">
        <v>130</v>
      </c>
      <c r="AU302" s="228" t="s">
        <v>82</v>
      </c>
      <c r="AY302" s="20" t="s">
        <v>128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80</v>
      </c>
      <c r="BK302" s="229">
        <f>ROUND(I302*H302,2)</f>
        <v>0</v>
      </c>
      <c r="BL302" s="20" t="s">
        <v>134</v>
      </c>
      <c r="BM302" s="228" t="s">
        <v>449</v>
      </c>
    </row>
    <row r="303" s="2" customFormat="1">
      <c r="A303" s="41"/>
      <c r="B303" s="42"/>
      <c r="C303" s="43"/>
      <c r="D303" s="230" t="s">
        <v>136</v>
      </c>
      <c r="E303" s="43"/>
      <c r="F303" s="231" t="s">
        <v>450</v>
      </c>
      <c r="G303" s="43"/>
      <c r="H303" s="43"/>
      <c r="I303" s="232"/>
      <c r="J303" s="43"/>
      <c r="K303" s="43"/>
      <c r="L303" s="47"/>
      <c r="M303" s="233"/>
      <c r="N303" s="23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136</v>
      </c>
      <c r="AU303" s="20" t="s">
        <v>82</v>
      </c>
    </row>
    <row r="304" s="2" customFormat="1">
      <c r="A304" s="41"/>
      <c r="B304" s="42"/>
      <c r="C304" s="43"/>
      <c r="D304" s="235" t="s">
        <v>138</v>
      </c>
      <c r="E304" s="43"/>
      <c r="F304" s="236" t="s">
        <v>451</v>
      </c>
      <c r="G304" s="43"/>
      <c r="H304" s="43"/>
      <c r="I304" s="232"/>
      <c r="J304" s="43"/>
      <c r="K304" s="43"/>
      <c r="L304" s="47"/>
      <c r="M304" s="233"/>
      <c r="N304" s="23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138</v>
      </c>
      <c r="AU304" s="20" t="s">
        <v>82</v>
      </c>
    </row>
    <row r="305" s="13" customFormat="1">
      <c r="A305" s="13"/>
      <c r="B305" s="237"/>
      <c r="C305" s="238"/>
      <c r="D305" s="230" t="s">
        <v>140</v>
      </c>
      <c r="E305" s="239" t="s">
        <v>19</v>
      </c>
      <c r="F305" s="240" t="s">
        <v>272</v>
      </c>
      <c r="G305" s="238"/>
      <c r="H305" s="239" t="s">
        <v>19</v>
      </c>
      <c r="I305" s="241"/>
      <c r="J305" s="238"/>
      <c r="K305" s="238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140</v>
      </c>
      <c r="AU305" s="246" t="s">
        <v>82</v>
      </c>
      <c r="AV305" s="13" t="s">
        <v>80</v>
      </c>
      <c r="AW305" s="13" t="s">
        <v>33</v>
      </c>
      <c r="AX305" s="13" t="s">
        <v>72</v>
      </c>
      <c r="AY305" s="246" t="s">
        <v>128</v>
      </c>
    </row>
    <row r="306" s="14" customFormat="1">
      <c r="A306" s="14"/>
      <c r="B306" s="247"/>
      <c r="C306" s="248"/>
      <c r="D306" s="230" t="s">
        <v>140</v>
      </c>
      <c r="E306" s="249" t="s">
        <v>19</v>
      </c>
      <c r="F306" s="250" t="s">
        <v>410</v>
      </c>
      <c r="G306" s="248"/>
      <c r="H306" s="251">
        <v>46.5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140</v>
      </c>
      <c r="AU306" s="257" t="s">
        <v>82</v>
      </c>
      <c r="AV306" s="14" t="s">
        <v>82</v>
      </c>
      <c r="AW306" s="14" t="s">
        <v>33</v>
      </c>
      <c r="AX306" s="14" t="s">
        <v>72</v>
      </c>
      <c r="AY306" s="257" t="s">
        <v>128</v>
      </c>
    </row>
    <row r="307" s="14" customFormat="1">
      <c r="A307" s="14"/>
      <c r="B307" s="247"/>
      <c r="C307" s="248"/>
      <c r="D307" s="230" t="s">
        <v>140</v>
      </c>
      <c r="E307" s="249" t="s">
        <v>19</v>
      </c>
      <c r="F307" s="250" t="s">
        <v>411</v>
      </c>
      <c r="G307" s="248"/>
      <c r="H307" s="251">
        <v>17.399999999999999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140</v>
      </c>
      <c r="AU307" s="257" t="s">
        <v>82</v>
      </c>
      <c r="AV307" s="14" t="s">
        <v>82</v>
      </c>
      <c r="AW307" s="14" t="s">
        <v>33</v>
      </c>
      <c r="AX307" s="14" t="s">
        <v>72</v>
      </c>
      <c r="AY307" s="257" t="s">
        <v>128</v>
      </c>
    </row>
    <row r="308" s="16" customFormat="1">
      <c r="A308" s="16"/>
      <c r="B308" s="272"/>
      <c r="C308" s="273"/>
      <c r="D308" s="230" t="s">
        <v>140</v>
      </c>
      <c r="E308" s="274" t="s">
        <v>19</v>
      </c>
      <c r="F308" s="275" t="s">
        <v>224</v>
      </c>
      <c r="G308" s="273"/>
      <c r="H308" s="276">
        <v>63.899999999999999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2" t="s">
        <v>140</v>
      </c>
      <c r="AU308" s="282" t="s">
        <v>82</v>
      </c>
      <c r="AV308" s="16" t="s">
        <v>134</v>
      </c>
      <c r="AW308" s="16" t="s">
        <v>33</v>
      </c>
      <c r="AX308" s="16" t="s">
        <v>80</v>
      </c>
      <c r="AY308" s="282" t="s">
        <v>128</v>
      </c>
    </row>
    <row r="309" s="2" customFormat="1" ht="24.15" customHeight="1">
      <c r="A309" s="41"/>
      <c r="B309" s="42"/>
      <c r="C309" s="283" t="s">
        <v>452</v>
      </c>
      <c r="D309" s="283" t="s">
        <v>344</v>
      </c>
      <c r="E309" s="284" t="s">
        <v>453</v>
      </c>
      <c r="F309" s="285" t="s">
        <v>454</v>
      </c>
      <c r="G309" s="286" t="s">
        <v>133</v>
      </c>
      <c r="H309" s="287">
        <v>65.816999999999993</v>
      </c>
      <c r="I309" s="288"/>
      <c r="J309" s="289">
        <f>ROUND(I309*H309,2)</f>
        <v>0</v>
      </c>
      <c r="K309" s="290"/>
      <c r="L309" s="291"/>
      <c r="M309" s="292" t="s">
        <v>19</v>
      </c>
      <c r="N309" s="293" t="s">
        <v>43</v>
      </c>
      <c r="O309" s="87"/>
      <c r="P309" s="226">
        <f>O309*H309</f>
        <v>0</v>
      </c>
      <c r="Q309" s="226">
        <v>0.13100000000000001</v>
      </c>
      <c r="R309" s="226">
        <f>Q309*H309</f>
        <v>8.6220269999999992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189</v>
      </c>
      <c r="AT309" s="228" t="s">
        <v>344</v>
      </c>
      <c r="AU309" s="228" t="s">
        <v>82</v>
      </c>
      <c r="AY309" s="20" t="s">
        <v>128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80</v>
      </c>
      <c r="BK309" s="229">
        <f>ROUND(I309*H309,2)</f>
        <v>0</v>
      </c>
      <c r="BL309" s="20" t="s">
        <v>134</v>
      </c>
      <c r="BM309" s="228" t="s">
        <v>455</v>
      </c>
    </row>
    <row r="310" s="2" customFormat="1">
      <c r="A310" s="41"/>
      <c r="B310" s="42"/>
      <c r="C310" s="43"/>
      <c r="D310" s="230" t="s">
        <v>136</v>
      </c>
      <c r="E310" s="43"/>
      <c r="F310" s="231" t="s">
        <v>454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136</v>
      </c>
      <c r="AU310" s="20" t="s">
        <v>82</v>
      </c>
    </row>
    <row r="311" s="14" customFormat="1">
      <c r="A311" s="14"/>
      <c r="B311" s="247"/>
      <c r="C311" s="248"/>
      <c r="D311" s="230" t="s">
        <v>140</v>
      </c>
      <c r="E311" s="249" t="s">
        <v>19</v>
      </c>
      <c r="F311" s="250" t="s">
        <v>456</v>
      </c>
      <c r="G311" s="248"/>
      <c r="H311" s="251">
        <v>65.816999999999993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140</v>
      </c>
      <c r="AU311" s="257" t="s">
        <v>82</v>
      </c>
      <c r="AV311" s="14" t="s">
        <v>82</v>
      </c>
      <c r="AW311" s="14" t="s">
        <v>33</v>
      </c>
      <c r="AX311" s="14" t="s">
        <v>80</v>
      </c>
      <c r="AY311" s="257" t="s">
        <v>128</v>
      </c>
    </row>
    <row r="312" s="12" customFormat="1" ht="22.8" customHeight="1">
      <c r="A312" s="12"/>
      <c r="B312" s="200"/>
      <c r="C312" s="201"/>
      <c r="D312" s="202" t="s">
        <v>71</v>
      </c>
      <c r="E312" s="214" t="s">
        <v>158</v>
      </c>
      <c r="F312" s="214" t="s">
        <v>159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SUM(P313:P332)</f>
        <v>0</v>
      </c>
      <c r="Q312" s="208"/>
      <c r="R312" s="209">
        <f>SUM(R313:R332)</f>
        <v>44.103537000000003</v>
      </c>
      <c r="S312" s="208"/>
      <c r="T312" s="210">
        <f>SUM(T313:T332)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80</v>
      </c>
      <c r="AT312" s="212" t="s">
        <v>71</v>
      </c>
      <c r="AU312" s="212" t="s">
        <v>80</v>
      </c>
      <c r="AY312" s="211" t="s">
        <v>128</v>
      </c>
      <c r="BK312" s="213">
        <f>SUM(BK313:BK332)</f>
        <v>0</v>
      </c>
    </row>
    <row r="313" s="2" customFormat="1" ht="33" customHeight="1">
      <c r="A313" s="41"/>
      <c r="B313" s="42"/>
      <c r="C313" s="216" t="s">
        <v>457</v>
      </c>
      <c r="D313" s="216" t="s">
        <v>130</v>
      </c>
      <c r="E313" s="217" t="s">
        <v>458</v>
      </c>
      <c r="F313" s="218" t="s">
        <v>459</v>
      </c>
      <c r="G313" s="219" t="s">
        <v>152</v>
      </c>
      <c r="H313" s="220">
        <v>140</v>
      </c>
      <c r="I313" s="221"/>
      <c r="J313" s="222">
        <f>ROUND(I313*H313,2)</f>
        <v>0</v>
      </c>
      <c r="K313" s="223"/>
      <c r="L313" s="47"/>
      <c r="M313" s="224" t="s">
        <v>19</v>
      </c>
      <c r="N313" s="225" t="s">
        <v>43</v>
      </c>
      <c r="O313" s="87"/>
      <c r="P313" s="226">
        <f>O313*H313</f>
        <v>0</v>
      </c>
      <c r="Q313" s="226">
        <v>0.1295</v>
      </c>
      <c r="R313" s="226">
        <f>Q313*H313</f>
        <v>18.129999999999999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134</v>
      </c>
      <c r="AT313" s="228" t="s">
        <v>130</v>
      </c>
      <c r="AU313" s="228" t="s">
        <v>82</v>
      </c>
      <c r="AY313" s="20" t="s">
        <v>128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80</v>
      </c>
      <c r="BK313" s="229">
        <f>ROUND(I313*H313,2)</f>
        <v>0</v>
      </c>
      <c r="BL313" s="20" t="s">
        <v>134</v>
      </c>
      <c r="BM313" s="228" t="s">
        <v>460</v>
      </c>
    </row>
    <row r="314" s="2" customFormat="1">
      <c r="A314" s="41"/>
      <c r="B314" s="42"/>
      <c r="C314" s="43"/>
      <c r="D314" s="230" t="s">
        <v>136</v>
      </c>
      <c r="E314" s="43"/>
      <c r="F314" s="231" t="s">
        <v>461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136</v>
      </c>
      <c r="AU314" s="20" t="s">
        <v>82</v>
      </c>
    </row>
    <row r="315" s="2" customFormat="1">
      <c r="A315" s="41"/>
      <c r="B315" s="42"/>
      <c r="C315" s="43"/>
      <c r="D315" s="235" t="s">
        <v>138</v>
      </c>
      <c r="E315" s="43"/>
      <c r="F315" s="236" t="s">
        <v>462</v>
      </c>
      <c r="G315" s="43"/>
      <c r="H315" s="43"/>
      <c r="I315" s="232"/>
      <c r="J315" s="43"/>
      <c r="K315" s="43"/>
      <c r="L315" s="47"/>
      <c r="M315" s="233"/>
      <c r="N315" s="23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138</v>
      </c>
      <c r="AU315" s="20" t="s">
        <v>82</v>
      </c>
    </row>
    <row r="316" s="13" customFormat="1">
      <c r="A316" s="13"/>
      <c r="B316" s="237"/>
      <c r="C316" s="238"/>
      <c r="D316" s="230" t="s">
        <v>140</v>
      </c>
      <c r="E316" s="239" t="s">
        <v>19</v>
      </c>
      <c r="F316" s="240" t="s">
        <v>272</v>
      </c>
      <c r="G316" s="238"/>
      <c r="H316" s="239" t="s">
        <v>19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140</v>
      </c>
      <c r="AU316" s="246" t="s">
        <v>82</v>
      </c>
      <c r="AV316" s="13" t="s">
        <v>80</v>
      </c>
      <c r="AW316" s="13" t="s">
        <v>33</v>
      </c>
      <c r="AX316" s="13" t="s">
        <v>72</v>
      </c>
      <c r="AY316" s="246" t="s">
        <v>128</v>
      </c>
    </row>
    <row r="317" s="14" customFormat="1">
      <c r="A317" s="14"/>
      <c r="B317" s="247"/>
      <c r="C317" s="248"/>
      <c r="D317" s="230" t="s">
        <v>140</v>
      </c>
      <c r="E317" s="249" t="s">
        <v>19</v>
      </c>
      <c r="F317" s="250" t="s">
        <v>463</v>
      </c>
      <c r="G317" s="248"/>
      <c r="H317" s="251">
        <v>140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140</v>
      </c>
      <c r="AU317" s="257" t="s">
        <v>82</v>
      </c>
      <c r="AV317" s="14" t="s">
        <v>82</v>
      </c>
      <c r="AW317" s="14" t="s">
        <v>33</v>
      </c>
      <c r="AX317" s="14" t="s">
        <v>80</v>
      </c>
      <c r="AY317" s="257" t="s">
        <v>128</v>
      </c>
    </row>
    <row r="318" s="2" customFormat="1" ht="16.5" customHeight="1">
      <c r="A318" s="41"/>
      <c r="B318" s="42"/>
      <c r="C318" s="283" t="s">
        <v>464</v>
      </c>
      <c r="D318" s="283" t="s">
        <v>344</v>
      </c>
      <c r="E318" s="284" t="s">
        <v>465</v>
      </c>
      <c r="F318" s="285" t="s">
        <v>466</v>
      </c>
      <c r="G318" s="286" t="s">
        <v>152</v>
      </c>
      <c r="H318" s="287">
        <v>142.80000000000001</v>
      </c>
      <c r="I318" s="288"/>
      <c r="J318" s="289">
        <f>ROUND(I318*H318,2)</f>
        <v>0</v>
      </c>
      <c r="K318" s="290"/>
      <c r="L318" s="291"/>
      <c r="M318" s="292" t="s">
        <v>19</v>
      </c>
      <c r="N318" s="293" t="s">
        <v>43</v>
      </c>
      <c r="O318" s="87"/>
      <c r="P318" s="226">
        <f>O318*H318</f>
        <v>0</v>
      </c>
      <c r="Q318" s="226">
        <v>0.044999999999999998</v>
      </c>
      <c r="R318" s="226">
        <f>Q318*H318</f>
        <v>6.4260000000000002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189</v>
      </c>
      <c r="AT318" s="228" t="s">
        <v>344</v>
      </c>
      <c r="AU318" s="228" t="s">
        <v>82</v>
      </c>
      <c r="AY318" s="20" t="s">
        <v>128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80</v>
      </c>
      <c r="BK318" s="229">
        <f>ROUND(I318*H318,2)</f>
        <v>0</v>
      </c>
      <c r="BL318" s="20" t="s">
        <v>134</v>
      </c>
      <c r="BM318" s="228" t="s">
        <v>467</v>
      </c>
    </row>
    <row r="319" s="2" customFormat="1">
      <c r="A319" s="41"/>
      <c r="B319" s="42"/>
      <c r="C319" s="43"/>
      <c r="D319" s="230" t="s">
        <v>136</v>
      </c>
      <c r="E319" s="43"/>
      <c r="F319" s="231" t="s">
        <v>466</v>
      </c>
      <c r="G319" s="43"/>
      <c r="H319" s="43"/>
      <c r="I319" s="232"/>
      <c r="J319" s="43"/>
      <c r="K319" s="43"/>
      <c r="L319" s="47"/>
      <c r="M319" s="233"/>
      <c r="N319" s="23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136</v>
      </c>
      <c r="AU319" s="20" t="s">
        <v>82</v>
      </c>
    </row>
    <row r="320" s="13" customFormat="1">
      <c r="A320" s="13"/>
      <c r="B320" s="237"/>
      <c r="C320" s="238"/>
      <c r="D320" s="230" t="s">
        <v>140</v>
      </c>
      <c r="E320" s="239" t="s">
        <v>19</v>
      </c>
      <c r="F320" s="240" t="s">
        <v>272</v>
      </c>
      <c r="G320" s="238"/>
      <c r="H320" s="239" t="s">
        <v>19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140</v>
      </c>
      <c r="AU320" s="246" t="s">
        <v>82</v>
      </c>
      <c r="AV320" s="13" t="s">
        <v>80</v>
      </c>
      <c r="AW320" s="13" t="s">
        <v>33</v>
      </c>
      <c r="AX320" s="13" t="s">
        <v>72</v>
      </c>
      <c r="AY320" s="246" t="s">
        <v>128</v>
      </c>
    </row>
    <row r="321" s="14" customFormat="1">
      <c r="A321" s="14"/>
      <c r="B321" s="247"/>
      <c r="C321" s="248"/>
      <c r="D321" s="230" t="s">
        <v>140</v>
      </c>
      <c r="E321" s="249" t="s">
        <v>19</v>
      </c>
      <c r="F321" s="250" t="s">
        <v>468</v>
      </c>
      <c r="G321" s="248"/>
      <c r="H321" s="251">
        <v>142.80000000000001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140</v>
      </c>
      <c r="AU321" s="257" t="s">
        <v>82</v>
      </c>
      <c r="AV321" s="14" t="s">
        <v>82</v>
      </c>
      <c r="AW321" s="14" t="s">
        <v>33</v>
      </c>
      <c r="AX321" s="14" t="s">
        <v>80</v>
      </c>
      <c r="AY321" s="257" t="s">
        <v>128</v>
      </c>
    </row>
    <row r="322" s="2" customFormat="1" ht="24.15" customHeight="1">
      <c r="A322" s="41"/>
      <c r="B322" s="42"/>
      <c r="C322" s="216" t="s">
        <v>469</v>
      </c>
      <c r="D322" s="216" t="s">
        <v>130</v>
      </c>
      <c r="E322" s="217" t="s">
        <v>470</v>
      </c>
      <c r="F322" s="218" t="s">
        <v>471</v>
      </c>
      <c r="G322" s="219" t="s">
        <v>211</v>
      </c>
      <c r="H322" s="220">
        <v>8.0500000000000007</v>
      </c>
      <c r="I322" s="221"/>
      <c r="J322" s="222">
        <f>ROUND(I322*H322,2)</f>
        <v>0</v>
      </c>
      <c r="K322" s="223"/>
      <c r="L322" s="47"/>
      <c r="M322" s="224" t="s">
        <v>19</v>
      </c>
      <c r="N322" s="225" t="s">
        <v>43</v>
      </c>
      <c r="O322" s="87"/>
      <c r="P322" s="226">
        <f>O322*H322</f>
        <v>0</v>
      </c>
      <c r="Q322" s="226">
        <v>2.2563399999999998</v>
      </c>
      <c r="R322" s="226">
        <f>Q322*H322</f>
        <v>18.163537000000002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134</v>
      </c>
      <c r="AT322" s="228" t="s">
        <v>130</v>
      </c>
      <c r="AU322" s="228" t="s">
        <v>82</v>
      </c>
      <c r="AY322" s="20" t="s">
        <v>128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80</v>
      </c>
      <c r="BK322" s="229">
        <f>ROUND(I322*H322,2)</f>
        <v>0</v>
      </c>
      <c r="BL322" s="20" t="s">
        <v>134</v>
      </c>
      <c r="BM322" s="228" t="s">
        <v>472</v>
      </c>
    </row>
    <row r="323" s="2" customFormat="1">
      <c r="A323" s="41"/>
      <c r="B323" s="42"/>
      <c r="C323" s="43"/>
      <c r="D323" s="230" t="s">
        <v>136</v>
      </c>
      <c r="E323" s="43"/>
      <c r="F323" s="231" t="s">
        <v>471</v>
      </c>
      <c r="G323" s="43"/>
      <c r="H323" s="43"/>
      <c r="I323" s="232"/>
      <c r="J323" s="43"/>
      <c r="K323" s="43"/>
      <c r="L323" s="47"/>
      <c r="M323" s="233"/>
      <c r="N323" s="23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136</v>
      </c>
      <c r="AU323" s="20" t="s">
        <v>82</v>
      </c>
    </row>
    <row r="324" s="2" customFormat="1">
      <c r="A324" s="41"/>
      <c r="B324" s="42"/>
      <c r="C324" s="43"/>
      <c r="D324" s="235" t="s">
        <v>138</v>
      </c>
      <c r="E324" s="43"/>
      <c r="F324" s="236" t="s">
        <v>473</v>
      </c>
      <c r="G324" s="43"/>
      <c r="H324" s="43"/>
      <c r="I324" s="232"/>
      <c r="J324" s="43"/>
      <c r="K324" s="43"/>
      <c r="L324" s="47"/>
      <c r="M324" s="233"/>
      <c r="N324" s="23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138</v>
      </c>
      <c r="AU324" s="20" t="s">
        <v>82</v>
      </c>
    </row>
    <row r="325" s="14" customFormat="1">
      <c r="A325" s="14"/>
      <c r="B325" s="247"/>
      <c r="C325" s="248"/>
      <c r="D325" s="230" t="s">
        <v>140</v>
      </c>
      <c r="E325" s="249" t="s">
        <v>19</v>
      </c>
      <c r="F325" s="250" t="s">
        <v>474</v>
      </c>
      <c r="G325" s="248"/>
      <c r="H325" s="251">
        <v>8.0500000000000007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140</v>
      </c>
      <c r="AU325" s="257" t="s">
        <v>82</v>
      </c>
      <c r="AV325" s="14" t="s">
        <v>82</v>
      </c>
      <c r="AW325" s="14" t="s">
        <v>33</v>
      </c>
      <c r="AX325" s="14" t="s">
        <v>80</v>
      </c>
      <c r="AY325" s="257" t="s">
        <v>128</v>
      </c>
    </row>
    <row r="326" s="2" customFormat="1" ht="24.15" customHeight="1">
      <c r="A326" s="41"/>
      <c r="B326" s="42"/>
      <c r="C326" s="216" t="s">
        <v>475</v>
      </c>
      <c r="D326" s="216" t="s">
        <v>130</v>
      </c>
      <c r="E326" s="217" t="s">
        <v>476</v>
      </c>
      <c r="F326" s="218" t="s">
        <v>477</v>
      </c>
      <c r="G326" s="219" t="s">
        <v>169</v>
      </c>
      <c r="H326" s="220">
        <v>4</v>
      </c>
      <c r="I326" s="221"/>
      <c r="J326" s="222">
        <f>ROUND(I326*H326,2)</f>
        <v>0</v>
      </c>
      <c r="K326" s="223"/>
      <c r="L326" s="47"/>
      <c r="M326" s="224" t="s">
        <v>19</v>
      </c>
      <c r="N326" s="225" t="s">
        <v>43</v>
      </c>
      <c r="O326" s="87"/>
      <c r="P326" s="226">
        <f>O326*H326</f>
        <v>0</v>
      </c>
      <c r="Q326" s="226">
        <v>0.001</v>
      </c>
      <c r="R326" s="226">
        <f>Q326*H326</f>
        <v>0.0040000000000000001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134</v>
      </c>
      <c r="AT326" s="228" t="s">
        <v>130</v>
      </c>
      <c r="AU326" s="228" t="s">
        <v>82</v>
      </c>
      <c r="AY326" s="20" t="s">
        <v>128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80</v>
      </c>
      <c r="BK326" s="229">
        <f>ROUND(I326*H326,2)</f>
        <v>0</v>
      </c>
      <c r="BL326" s="20" t="s">
        <v>134</v>
      </c>
      <c r="BM326" s="228" t="s">
        <v>478</v>
      </c>
    </row>
    <row r="327" s="2" customFormat="1">
      <c r="A327" s="41"/>
      <c r="B327" s="42"/>
      <c r="C327" s="43"/>
      <c r="D327" s="230" t="s">
        <v>136</v>
      </c>
      <c r="E327" s="43"/>
      <c r="F327" s="231" t="s">
        <v>477</v>
      </c>
      <c r="G327" s="43"/>
      <c r="H327" s="43"/>
      <c r="I327" s="232"/>
      <c r="J327" s="43"/>
      <c r="K327" s="43"/>
      <c r="L327" s="47"/>
      <c r="M327" s="233"/>
      <c r="N327" s="23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136</v>
      </c>
      <c r="AU327" s="20" t="s">
        <v>82</v>
      </c>
    </row>
    <row r="328" s="13" customFormat="1">
      <c r="A328" s="13"/>
      <c r="B328" s="237"/>
      <c r="C328" s="238"/>
      <c r="D328" s="230" t="s">
        <v>140</v>
      </c>
      <c r="E328" s="239" t="s">
        <v>19</v>
      </c>
      <c r="F328" s="240" t="s">
        <v>230</v>
      </c>
      <c r="G328" s="238"/>
      <c r="H328" s="239" t="s">
        <v>19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140</v>
      </c>
      <c r="AU328" s="246" t="s">
        <v>82</v>
      </c>
      <c r="AV328" s="13" t="s">
        <v>80</v>
      </c>
      <c r="AW328" s="13" t="s">
        <v>33</v>
      </c>
      <c r="AX328" s="13" t="s">
        <v>72</v>
      </c>
      <c r="AY328" s="246" t="s">
        <v>128</v>
      </c>
    </row>
    <row r="329" s="13" customFormat="1">
      <c r="A329" s="13"/>
      <c r="B329" s="237"/>
      <c r="C329" s="238"/>
      <c r="D329" s="230" t="s">
        <v>140</v>
      </c>
      <c r="E329" s="239" t="s">
        <v>19</v>
      </c>
      <c r="F329" s="240" t="s">
        <v>282</v>
      </c>
      <c r="G329" s="238"/>
      <c r="H329" s="239" t="s">
        <v>19</v>
      </c>
      <c r="I329" s="241"/>
      <c r="J329" s="238"/>
      <c r="K329" s="238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140</v>
      </c>
      <c r="AU329" s="246" t="s">
        <v>82</v>
      </c>
      <c r="AV329" s="13" t="s">
        <v>80</v>
      </c>
      <c r="AW329" s="13" t="s">
        <v>33</v>
      </c>
      <c r="AX329" s="13" t="s">
        <v>72</v>
      </c>
      <c r="AY329" s="246" t="s">
        <v>128</v>
      </c>
    </row>
    <row r="330" s="14" customFormat="1">
      <c r="A330" s="14"/>
      <c r="B330" s="247"/>
      <c r="C330" s="248"/>
      <c r="D330" s="230" t="s">
        <v>140</v>
      </c>
      <c r="E330" s="249" t="s">
        <v>19</v>
      </c>
      <c r="F330" s="250" t="s">
        <v>134</v>
      </c>
      <c r="G330" s="248"/>
      <c r="H330" s="251">
        <v>4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140</v>
      </c>
      <c r="AU330" s="257" t="s">
        <v>82</v>
      </c>
      <c r="AV330" s="14" t="s">
        <v>82</v>
      </c>
      <c r="AW330" s="14" t="s">
        <v>33</v>
      </c>
      <c r="AX330" s="14" t="s">
        <v>80</v>
      </c>
      <c r="AY330" s="257" t="s">
        <v>128</v>
      </c>
    </row>
    <row r="331" s="2" customFormat="1" ht="37.8" customHeight="1">
      <c r="A331" s="41"/>
      <c r="B331" s="42"/>
      <c r="C331" s="283" t="s">
        <v>479</v>
      </c>
      <c r="D331" s="283" t="s">
        <v>344</v>
      </c>
      <c r="E331" s="284" t="s">
        <v>480</v>
      </c>
      <c r="F331" s="285" t="s">
        <v>481</v>
      </c>
      <c r="G331" s="286" t="s">
        <v>169</v>
      </c>
      <c r="H331" s="287">
        <v>4</v>
      </c>
      <c r="I331" s="288"/>
      <c r="J331" s="289">
        <f>ROUND(I331*H331,2)</f>
        <v>0</v>
      </c>
      <c r="K331" s="290"/>
      <c r="L331" s="291"/>
      <c r="M331" s="292" t="s">
        <v>19</v>
      </c>
      <c r="N331" s="293" t="s">
        <v>43</v>
      </c>
      <c r="O331" s="87"/>
      <c r="P331" s="226">
        <f>O331*H331</f>
        <v>0</v>
      </c>
      <c r="Q331" s="226">
        <v>0.34499999999999997</v>
      </c>
      <c r="R331" s="226">
        <f>Q331*H331</f>
        <v>1.3799999999999999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189</v>
      </c>
      <c r="AT331" s="228" t="s">
        <v>344</v>
      </c>
      <c r="AU331" s="228" t="s">
        <v>82</v>
      </c>
      <c r="AY331" s="20" t="s">
        <v>128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80</v>
      </c>
      <c r="BK331" s="229">
        <f>ROUND(I331*H331,2)</f>
        <v>0</v>
      </c>
      <c r="BL331" s="20" t="s">
        <v>134</v>
      </c>
      <c r="BM331" s="228" t="s">
        <v>482</v>
      </c>
    </row>
    <row r="332" s="2" customFormat="1">
      <c r="A332" s="41"/>
      <c r="B332" s="42"/>
      <c r="C332" s="43"/>
      <c r="D332" s="230" t="s">
        <v>136</v>
      </c>
      <c r="E332" s="43"/>
      <c r="F332" s="231" t="s">
        <v>481</v>
      </c>
      <c r="G332" s="43"/>
      <c r="H332" s="43"/>
      <c r="I332" s="232"/>
      <c r="J332" s="43"/>
      <c r="K332" s="43"/>
      <c r="L332" s="47"/>
      <c r="M332" s="233"/>
      <c r="N332" s="23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136</v>
      </c>
      <c r="AU332" s="20" t="s">
        <v>82</v>
      </c>
    </row>
    <row r="333" s="12" customFormat="1" ht="22.8" customHeight="1">
      <c r="A333" s="12"/>
      <c r="B333" s="200"/>
      <c r="C333" s="201"/>
      <c r="D333" s="202" t="s">
        <v>71</v>
      </c>
      <c r="E333" s="214" t="s">
        <v>483</v>
      </c>
      <c r="F333" s="214" t="s">
        <v>484</v>
      </c>
      <c r="G333" s="201"/>
      <c r="H333" s="201"/>
      <c r="I333" s="204"/>
      <c r="J333" s="215">
        <f>BK333</f>
        <v>0</v>
      </c>
      <c r="K333" s="201"/>
      <c r="L333" s="206"/>
      <c r="M333" s="207"/>
      <c r="N333" s="208"/>
      <c r="O333" s="208"/>
      <c r="P333" s="209">
        <f>SUM(P334:P349)</f>
        <v>0</v>
      </c>
      <c r="Q333" s="208"/>
      <c r="R333" s="209">
        <f>SUM(R334:R349)</f>
        <v>0</v>
      </c>
      <c r="S333" s="208"/>
      <c r="T333" s="210">
        <f>SUM(T334:T349)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1" t="s">
        <v>80</v>
      </c>
      <c r="AT333" s="212" t="s">
        <v>71</v>
      </c>
      <c r="AU333" s="212" t="s">
        <v>80</v>
      </c>
      <c r="AY333" s="211" t="s">
        <v>128</v>
      </c>
      <c r="BK333" s="213">
        <f>SUM(BK334:BK349)</f>
        <v>0</v>
      </c>
    </row>
    <row r="334" s="2" customFormat="1" ht="24.15" customHeight="1">
      <c r="A334" s="41"/>
      <c r="B334" s="42"/>
      <c r="C334" s="216" t="s">
        <v>485</v>
      </c>
      <c r="D334" s="216" t="s">
        <v>130</v>
      </c>
      <c r="E334" s="217" t="s">
        <v>486</v>
      </c>
      <c r="F334" s="218" t="s">
        <v>487</v>
      </c>
      <c r="G334" s="219" t="s">
        <v>162</v>
      </c>
      <c r="H334" s="220">
        <v>1</v>
      </c>
      <c r="I334" s="221"/>
      <c r="J334" s="222">
        <f>ROUND(I334*H334,2)</f>
        <v>0</v>
      </c>
      <c r="K334" s="223"/>
      <c r="L334" s="47"/>
      <c r="M334" s="224" t="s">
        <v>19</v>
      </c>
      <c r="N334" s="225" t="s">
        <v>43</v>
      </c>
      <c r="O334" s="87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134</v>
      </c>
      <c r="AT334" s="228" t="s">
        <v>130</v>
      </c>
      <c r="AU334" s="228" t="s">
        <v>82</v>
      </c>
      <c r="AY334" s="20" t="s">
        <v>128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134</v>
      </c>
      <c r="BM334" s="228" t="s">
        <v>488</v>
      </c>
    </row>
    <row r="335" s="2" customFormat="1">
      <c r="A335" s="41"/>
      <c r="B335" s="42"/>
      <c r="C335" s="43"/>
      <c r="D335" s="230" t="s">
        <v>136</v>
      </c>
      <c r="E335" s="43"/>
      <c r="F335" s="231" t="s">
        <v>487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136</v>
      </c>
      <c r="AU335" s="20" t="s">
        <v>82</v>
      </c>
    </row>
    <row r="336" s="2" customFormat="1" ht="44.25" customHeight="1">
      <c r="A336" s="41"/>
      <c r="B336" s="42"/>
      <c r="C336" s="216" t="s">
        <v>489</v>
      </c>
      <c r="D336" s="216" t="s">
        <v>130</v>
      </c>
      <c r="E336" s="217" t="s">
        <v>490</v>
      </c>
      <c r="F336" s="218" t="s">
        <v>491</v>
      </c>
      <c r="G336" s="219" t="s">
        <v>169</v>
      </c>
      <c r="H336" s="220">
        <v>4</v>
      </c>
      <c r="I336" s="221"/>
      <c r="J336" s="222">
        <f>ROUND(I336*H336,2)</f>
        <v>0</v>
      </c>
      <c r="K336" s="223"/>
      <c r="L336" s="47"/>
      <c r="M336" s="224" t="s">
        <v>19</v>
      </c>
      <c r="N336" s="225" t="s">
        <v>43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134</v>
      </c>
      <c r="AT336" s="228" t="s">
        <v>130</v>
      </c>
      <c r="AU336" s="228" t="s">
        <v>82</v>
      </c>
      <c r="AY336" s="20" t="s">
        <v>128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80</v>
      </c>
      <c r="BK336" s="229">
        <f>ROUND(I336*H336,2)</f>
        <v>0</v>
      </c>
      <c r="BL336" s="20" t="s">
        <v>134</v>
      </c>
      <c r="BM336" s="228" t="s">
        <v>492</v>
      </c>
    </row>
    <row r="337" s="2" customFormat="1">
      <c r="A337" s="41"/>
      <c r="B337" s="42"/>
      <c r="C337" s="43"/>
      <c r="D337" s="230" t="s">
        <v>136</v>
      </c>
      <c r="E337" s="43"/>
      <c r="F337" s="231" t="s">
        <v>493</v>
      </c>
      <c r="G337" s="43"/>
      <c r="H337" s="43"/>
      <c r="I337" s="232"/>
      <c r="J337" s="43"/>
      <c r="K337" s="43"/>
      <c r="L337" s="47"/>
      <c r="M337" s="233"/>
      <c r="N337" s="23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136</v>
      </c>
      <c r="AU337" s="20" t="s">
        <v>82</v>
      </c>
    </row>
    <row r="338" s="2" customFormat="1" ht="33" customHeight="1">
      <c r="A338" s="41"/>
      <c r="B338" s="42"/>
      <c r="C338" s="216" t="s">
        <v>494</v>
      </c>
      <c r="D338" s="216" t="s">
        <v>130</v>
      </c>
      <c r="E338" s="217" t="s">
        <v>495</v>
      </c>
      <c r="F338" s="218" t="s">
        <v>496</v>
      </c>
      <c r="G338" s="219" t="s">
        <v>162</v>
      </c>
      <c r="H338" s="220">
        <v>2</v>
      </c>
      <c r="I338" s="221"/>
      <c r="J338" s="222">
        <f>ROUND(I338*H338,2)</f>
        <v>0</v>
      </c>
      <c r="K338" s="223"/>
      <c r="L338" s="47"/>
      <c r="M338" s="224" t="s">
        <v>19</v>
      </c>
      <c r="N338" s="225" t="s">
        <v>43</v>
      </c>
      <c r="O338" s="87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8" t="s">
        <v>134</v>
      </c>
      <c r="AT338" s="228" t="s">
        <v>130</v>
      </c>
      <c r="AU338" s="228" t="s">
        <v>82</v>
      </c>
      <c r="AY338" s="20" t="s">
        <v>128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0" t="s">
        <v>80</v>
      </c>
      <c r="BK338" s="229">
        <f>ROUND(I338*H338,2)</f>
        <v>0</v>
      </c>
      <c r="BL338" s="20" t="s">
        <v>134</v>
      </c>
      <c r="BM338" s="228" t="s">
        <v>497</v>
      </c>
    </row>
    <row r="339" s="2" customFormat="1">
      <c r="A339" s="41"/>
      <c r="B339" s="42"/>
      <c r="C339" s="43"/>
      <c r="D339" s="230" t="s">
        <v>136</v>
      </c>
      <c r="E339" s="43"/>
      <c r="F339" s="231" t="s">
        <v>498</v>
      </c>
      <c r="G339" s="43"/>
      <c r="H339" s="43"/>
      <c r="I339" s="232"/>
      <c r="J339" s="43"/>
      <c r="K339" s="43"/>
      <c r="L339" s="47"/>
      <c r="M339" s="233"/>
      <c r="N339" s="23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136</v>
      </c>
      <c r="AU339" s="20" t="s">
        <v>82</v>
      </c>
    </row>
    <row r="340" s="14" customFormat="1">
      <c r="A340" s="14"/>
      <c r="B340" s="247"/>
      <c r="C340" s="248"/>
      <c r="D340" s="230" t="s">
        <v>140</v>
      </c>
      <c r="E340" s="249" t="s">
        <v>19</v>
      </c>
      <c r="F340" s="250" t="s">
        <v>82</v>
      </c>
      <c r="G340" s="248"/>
      <c r="H340" s="251">
        <v>2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140</v>
      </c>
      <c r="AU340" s="257" t="s">
        <v>82</v>
      </c>
      <c r="AV340" s="14" t="s">
        <v>82</v>
      </c>
      <c r="AW340" s="14" t="s">
        <v>33</v>
      </c>
      <c r="AX340" s="14" t="s">
        <v>80</v>
      </c>
      <c r="AY340" s="257" t="s">
        <v>128</v>
      </c>
    </row>
    <row r="341" s="2" customFormat="1" ht="16.5" customHeight="1">
      <c r="A341" s="41"/>
      <c r="B341" s="42"/>
      <c r="C341" s="216" t="s">
        <v>499</v>
      </c>
      <c r="D341" s="216" t="s">
        <v>130</v>
      </c>
      <c r="E341" s="217" t="s">
        <v>500</v>
      </c>
      <c r="F341" s="218" t="s">
        <v>501</v>
      </c>
      <c r="G341" s="219" t="s">
        <v>169</v>
      </c>
      <c r="H341" s="220">
        <v>1</v>
      </c>
      <c r="I341" s="221"/>
      <c r="J341" s="222">
        <f>ROUND(I341*H341,2)</f>
        <v>0</v>
      </c>
      <c r="K341" s="223"/>
      <c r="L341" s="47"/>
      <c r="M341" s="224" t="s">
        <v>19</v>
      </c>
      <c r="N341" s="225" t="s">
        <v>43</v>
      </c>
      <c r="O341" s="87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134</v>
      </c>
      <c r="AT341" s="228" t="s">
        <v>130</v>
      </c>
      <c r="AU341" s="228" t="s">
        <v>82</v>
      </c>
      <c r="AY341" s="20" t="s">
        <v>128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80</v>
      </c>
      <c r="BK341" s="229">
        <f>ROUND(I341*H341,2)</f>
        <v>0</v>
      </c>
      <c r="BL341" s="20" t="s">
        <v>134</v>
      </c>
      <c r="BM341" s="228" t="s">
        <v>502</v>
      </c>
    </row>
    <row r="342" s="2" customFormat="1">
      <c r="A342" s="41"/>
      <c r="B342" s="42"/>
      <c r="C342" s="43"/>
      <c r="D342" s="230" t="s">
        <v>136</v>
      </c>
      <c r="E342" s="43"/>
      <c r="F342" s="231" t="s">
        <v>503</v>
      </c>
      <c r="G342" s="43"/>
      <c r="H342" s="43"/>
      <c r="I342" s="232"/>
      <c r="J342" s="43"/>
      <c r="K342" s="43"/>
      <c r="L342" s="47"/>
      <c r="M342" s="233"/>
      <c r="N342" s="23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136</v>
      </c>
      <c r="AU342" s="20" t="s">
        <v>82</v>
      </c>
    </row>
    <row r="343" s="14" customFormat="1">
      <c r="A343" s="14"/>
      <c r="B343" s="247"/>
      <c r="C343" s="248"/>
      <c r="D343" s="230" t="s">
        <v>140</v>
      </c>
      <c r="E343" s="249" t="s">
        <v>19</v>
      </c>
      <c r="F343" s="250" t="s">
        <v>80</v>
      </c>
      <c r="G343" s="248"/>
      <c r="H343" s="251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140</v>
      </c>
      <c r="AU343" s="257" t="s">
        <v>82</v>
      </c>
      <c r="AV343" s="14" t="s">
        <v>82</v>
      </c>
      <c r="AW343" s="14" t="s">
        <v>33</v>
      </c>
      <c r="AX343" s="14" t="s">
        <v>80</v>
      </c>
      <c r="AY343" s="257" t="s">
        <v>128</v>
      </c>
    </row>
    <row r="344" s="2" customFormat="1" ht="24.15" customHeight="1">
      <c r="A344" s="41"/>
      <c r="B344" s="42"/>
      <c r="C344" s="216" t="s">
        <v>504</v>
      </c>
      <c r="D344" s="216" t="s">
        <v>130</v>
      </c>
      <c r="E344" s="217" t="s">
        <v>505</v>
      </c>
      <c r="F344" s="218" t="s">
        <v>506</v>
      </c>
      <c r="G344" s="219" t="s">
        <v>169</v>
      </c>
      <c r="H344" s="220">
        <v>2</v>
      </c>
      <c r="I344" s="221"/>
      <c r="J344" s="222">
        <f>ROUND(I344*H344,2)</f>
        <v>0</v>
      </c>
      <c r="K344" s="223"/>
      <c r="L344" s="47"/>
      <c r="M344" s="224" t="s">
        <v>19</v>
      </c>
      <c r="N344" s="225" t="s">
        <v>43</v>
      </c>
      <c r="O344" s="87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8" t="s">
        <v>134</v>
      </c>
      <c r="AT344" s="228" t="s">
        <v>130</v>
      </c>
      <c r="AU344" s="228" t="s">
        <v>82</v>
      </c>
      <c r="AY344" s="20" t="s">
        <v>128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0" t="s">
        <v>80</v>
      </c>
      <c r="BK344" s="229">
        <f>ROUND(I344*H344,2)</f>
        <v>0</v>
      </c>
      <c r="BL344" s="20" t="s">
        <v>134</v>
      </c>
      <c r="BM344" s="228" t="s">
        <v>507</v>
      </c>
    </row>
    <row r="345" s="2" customFormat="1">
      <c r="A345" s="41"/>
      <c r="B345" s="42"/>
      <c r="C345" s="43"/>
      <c r="D345" s="230" t="s">
        <v>136</v>
      </c>
      <c r="E345" s="43"/>
      <c r="F345" s="231" t="s">
        <v>508</v>
      </c>
      <c r="G345" s="43"/>
      <c r="H345" s="43"/>
      <c r="I345" s="232"/>
      <c r="J345" s="43"/>
      <c r="K345" s="43"/>
      <c r="L345" s="47"/>
      <c r="M345" s="233"/>
      <c r="N345" s="23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136</v>
      </c>
      <c r="AU345" s="20" t="s">
        <v>82</v>
      </c>
    </row>
    <row r="346" s="14" customFormat="1">
      <c r="A346" s="14"/>
      <c r="B346" s="247"/>
      <c r="C346" s="248"/>
      <c r="D346" s="230" t="s">
        <v>140</v>
      </c>
      <c r="E346" s="249" t="s">
        <v>19</v>
      </c>
      <c r="F346" s="250" t="s">
        <v>82</v>
      </c>
      <c r="G346" s="248"/>
      <c r="H346" s="251">
        <v>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140</v>
      </c>
      <c r="AU346" s="257" t="s">
        <v>82</v>
      </c>
      <c r="AV346" s="14" t="s">
        <v>82</v>
      </c>
      <c r="AW346" s="14" t="s">
        <v>33</v>
      </c>
      <c r="AX346" s="14" t="s">
        <v>80</v>
      </c>
      <c r="AY346" s="257" t="s">
        <v>128</v>
      </c>
    </row>
    <row r="347" s="2" customFormat="1" ht="44.25" customHeight="1">
      <c r="A347" s="41"/>
      <c r="B347" s="42"/>
      <c r="C347" s="216" t="s">
        <v>509</v>
      </c>
      <c r="D347" s="216" t="s">
        <v>130</v>
      </c>
      <c r="E347" s="217" t="s">
        <v>510</v>
      </c>
      <c r="F347" s="218" t="s">
        <v>511</v>
      </c>
      <c r="G347" s="219" t="s">
        <v>162</v>
      </c>
      <c r="H347" s="220">
        <v>2</v>
      </c>
      <c r="I347" s="221"/>
      <c r="J347" s="222">
        <f>ROUND(I347*H347,2)</f>
        <v>0</v>
      </c>
      <c r="K347" s="223"/>
      <c r="L347" s="47"/>
      <c r="M347" s="224" t="s">
        <v>19</v>
      </c>
      <c r="N347" s="225" t="s">
        <v>43</v>
      </c>
      <c r="O347" s="87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8" t="s">
        <v>134</v>
      </c>
      <c r="AT347" s="228" t="s">
        <v>130</v>
      </c>
      <c r="AU347" s="228" t="s">
        <v>82</v>
      </c>
      <c r="AY347" s="20" t="s">
        <v>128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20" t="s">
        <v>80</v>
      </c>
      <c r="BK347" s="229">
        <f>ROUND(I347*H347,2)</f>
        <v>0</v>
      </c>
      <c r="BL347" s="20" t="s">
        <v>134</v>
      </c>
      <c r="BM347" s="228" t="s">
        <v>512</v>
      </c>
    </row>
    <row r="348" s="2" customFormat="1">
      <c r="A348" s="41"/>
      <c r="B348" s="42"/>
      <c r="C348" s="43"/>
      <c r="D348" s="230" t="s">
        <v>136</v>
      </c>
      <c r="E348" s="43"/>
      <c r="F348" s="231" t="s">
        <v>513</v>
      </c>
      <c r="G348" s="43"/>
      <c r="H348" s="43"/>
      <c r="I348" s="232"/>
      <c r="J348" s="43"/>
      <c r="K348" s="43"/>
      <c r="L348" s="47"/>
      <c r="M348" s="233"/>
      <c r="N348" s="23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136</v>
      </c>
      <c r="AU348" s="20" t="s">
        <v>82</v>
      </c>
    </row>
    <row r="349" s="14" customFormat="1">
      <c r="A349" s="14"/>
      <c r="B349" s="247"/>
      <c r="C349" s="248"/>
      <c r="D349" s="230" t="s">
        <v>140</v>
      </c>
      <c r="E349" s="249" t="s">
        <v>19</v>
      </c>
      <c r="F349" s="250" t="s">
        <v>82</v>
      </c>
      <c r="G349" s="248"/>
      <c r="H349" s="251">
        <v>2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140</v>
      </c>
      <c r="AU349" s="257" t="s">
        <v>82</v>
      </c>
      <c r="AV349" s="14" t="s">
        <v>82</v>
      </c>
      <c r="AW349" s="14" t="s">
        <v>33</v>
      </c>
      <c r="AX349" s="14" t="s">
        <v>80</v>
      </c>
      <c r="AY349" s="257" t="s">
        <v>128</v>
      </c>
    </row>
    <row r="350" s="12" customFormat="1" ht="22.8" customHeight="1">
      <c r="A350" s="12"/>
      <c r="B350" s="200"/>
      <c r="C350" s="201"/>
      <c r="D350" s="202" t="s">
        <v>71</v>
      </c>
      <c r="E350" s="214" t="s">
        <v>514</v>
      </c>
      <c r="F350" s="214" t="s">
        <v>515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SUM(P351:P353)</f>
        <v>0</v>
      </c>
      <c r="Q350" s="208"/>
      <c r="R350" s="209">
        <f>SUM(R351:R353)</f>
        <v>0</v>
      </c>
      <c r="S350" s="208"/>
      <c r="T350" s="210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80</v>
      </c>
      <c r="AT350" s="212" t="s">
        <v>71</v>
      </c>
      <c r="AU350" s="212" t="s">
        <v>80</v>
      </c>
      <c r="AY350" s="211" t="s">
        <v>128</v>
      </c>
      <c r="BK350" s="213">
        <f>SUM(BK351:BK353)</f>
        <v>0</v>
      </c>
    </row>
    <row r="351" s="2" customFormat="1" ht="16.5" customHeight="1">
      <c r="A351" s="41"/>
      <c r="B351" s="42"/>
      <c r="C351" s="216" t="s">
        <v>516</v>
      </c>
      <c r="D351" s="216" t="s">
        <v>130</v>
      </c>
      <c r="E351" s="217" t="s">
        <v>517</v>
      </c>
      <c r="F351" s="218" t="s">
        <v>518</v>
      </c>
      <c r="G351" s="219" t="s">
        <v>185</v>
      </c>
      <c r="H351" s="220">
        <v>96.286000000000001</v>
      </c>
      <c r="I351" s="221"/>
      <c r="J351" s="222">
        <f>ROUND(I351*H351,2)</f>
        <v>0</v>
      </c>
      <c r="K351" s="223"/>
      <c r="L351" s="47"/>
      <c r="M351" s="224" t="s">
        <v>19</v>
      </c>
      <c r="N351" s="225" t="s">
        <v>43</v>
      </c>
      <c r="O351" s="87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8" t="s">
        <v>134</v>
      </c>
      <c r="AT351" s="228" t="s">
        <v>130</v>
      </c>
      <c r="AU351" s="228" t="s">
        <v>82</v>
      </c>
      <c r="AY351" s="20" t="s">
        <v>128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0" t="s">
        <v>80</v>
      </c>
      <c r="BK351" s="229">
        <f>ROUND(I351*H351,2)</f>
        <v>0</v>
      </c>
      <c r="BL351" s="20" t="s">
        <v>134</v>
      </c>
      <c r="BM351" s="228" t="s">
        <v>519</v>
      </c>
    </row>
    <row r="352" s="2" customFormat="1">
      <c r="A352" s="41"/>
      <c r="B352" s="42"/>
      <c r="C352" s="43"/>
      <c r="D352" s="230" t="s">
        <v>136</v>
      </c>
      <c r="E352" s="43"/>
      <c r="F352" s="231" t="s">
        <v>520</v>
      </c>
      <c r="G352" s="43"/>
      <c r="H352" s="43"/>
      <c r="I352" s="232"/>
      <c r="J352" s="43"/>
      <c r="K352" s="43"/>
      <c r="L352" s="47"/>
      <c r="M352" s="233"/>
      <c r="N352" s="23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136</v>
      </c>
      <c r="AU352" s="20" t="s">
        <v>82</v>
      </c>
    </row>
    <row r="353" s="2" customFormat="1">
      <c r="A353" s="41"/>
      <c r="B353" s="42"/>
      <c r="C353" s="43"/>
      <c r="D353" s="235" t="s">
        <v>138</v>
      </c>
      <c r="E353" s="43"/>
      <c r="F353" s="236" t="s">
        <v>521</v>
      </c>
      <c r="G353" s="43"/>
      <c r="H353" s="43"/>
      <c r="I353" s="232"/>
      <c r="J353" s="43"/>
      <c r="K353" s="43"/>
      <c r="L353" s="47"/>
      <c r="M353" s="295"/>
      <c r="N353" s="296"/>
      <c r="O353" s="297"/>
      <c r="P353" s="297"/>
      <c r="Q353" s="297"/>
      <c r="R353" s="297"/>
      <c r="S353" s="297"/>
      <c r="T353" s="29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138</v>
      </c>
      <c r="AU353" s="20" t="s">
        <v>82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RD8sRWYEOfjdXuOldPfZZO7VIn5AYzMXCG+5Zo9g0dmACUdYAr2Fz4y/rqdn8yqwm9jO3eckEEiGTacUBckVDA==" hashValue="NYel5ZvhNagmACPH9lYjcaoqX9KiNPCD/u5C99ivdMGN67XCWcGAXmIqa+kE3+AaALlw2o9uLARbwUKdjjQixA==" algorithmName="SHA-512" password="CC2A"/>
  <autoFilter ref="C92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122251104"/>
    <hyperlink ref="F112" r:id="rId2" display="https://podminky.urs.cz/item/CS_URS_2024_01/133212811"/>
    <hyperlink ref="F126" r:id="rId3" display="https://podminky.urs.cz/item/CS_URS_2024_01/162751117"/>
    <hyperlink ref="F132" r:id="rId4" display="https://podminky.urs.cz/item/CS_URS_2024_01/162751119"/>
    <hyperlink ref="F136" r:id="rId5" display="https://podminky.urs.cz/item/CS_URS_2024_01/171201231"/>
    <hyperlink ref="F140" r:id="rId6" display="https://podminky.urs.cz/item/CS_URS_2024_01/174151102"/>
    <hyperlink ref="F149" r:id="rId7" display="https://podminky.urs.cz/item/CS_URS_2024_01/181951112"/>
    <hyperlink ref="F158" r:id="rId8" display="https://podminky.urs.cz/item/CS_URS_2024_01/274313611"/>
    <hyperlink ref="F164" r:id="rId9" display="https://podminky.urs.cz/item/CS_URS_2024_01/274351121"/>
    <hyperlink ref="F170" r:id="rId10" display="https://podminky.urs.cz/item/CS_URS_2024_01/274351122"/>
    <hyperlink ref="F173" r:id="rId11" display="https://podminky.urs.cz/item/CS_URS_2024_01/275313611"/>
    <hyperlink ref="F187" r:id="rId12" display="https://podminky.urs.cz/item/CS_URS_2024_01/275351121"/>
    <hyperlink ref="F201" r:id="rId13" display="https://podminky.urs.cz/item/CS_URS_2024_01/275351122"/>
    <hyperlink ref="F204" r:id="rId14" display="https://podminky.urs.cz/item/CS_URS_2024_01/275353123"/>
    <hyperlink ref="F209" r:id="rId15" display="https://podminky.urs.cz/item/CS_URS_2024_01/278311041"/>
    <hyperlink ref="F252" r:id="rId16" display="https://podminky.urs.cz/item/CS_URS_2024_01/564211111"/>
    <hyperlink ref="F258" r:id="rId17" display="https://podminky.urs.cz/item/CS_URS_2024_01/564730111"/>
    <hyperlink ref="F263" r:id="rId18" display="https://podminky.urs.cz/item/CS_URS_2024_01/564731111"/>
    <hyperlink ref="F268" r:id="rId19" display="https://podminky.urs.cz/item/CS_URS_2024_01/564851011"/>
    <hyperlink ref="F275" r:id="rId20" display="https://podminky.urs.cz/item/CS_URS_2024_01/573211109"/>
    <hyperlink ref="F280" r:id="rId21" display="https://podminky.urs.cz/item/CS_URS_2024_01/576136111"/>
    <hyperlink ref="F285" r:id="rId22" display="https://podminky.urs.cz/item/CS_URS_2024_01/576146311"/>
    <hyperlink ref="F290" r:id="rId23" display="https://podminky.urs.cz/item/CS_URS_2024_01/579221221"/>
    <hyperlink ref="F295" r:id="rId24" display="https://podminky.urs.cz/item/CS_URS_2024_01/579291111"/>
    <hyperlink ref="F304" r:id="rId25" display="https://podminky.urs.cz/item/CS_URS_2024_01/596211110"/>
    <hyperlink ref="F315" r:id="rId26" display="https://podminky.urs.cz/item/CS_URS_2024_01/916231213"/>
    <hyperlink ref="F324" r:id="rId27" display="https://podminky.urs.cz/item/CS_URS_2024_01/916991121"/>
    <hyperlink ref="F353" r:id="rId28" display="https://podminky.urs.cz/item/CS_URS_2024_01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82</v>
      </c>
    </row>
    <row r="4" s="1" customFormat="1" ht="24.96" customHeight="1">
      <c r="B4" s="23"/>
      <c r="D4" s="143" t="s">
        <v>101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Sportovní areál u Červených domků Hodoním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522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15. 1. 2024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523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382.5" customHeight="1">
      <c r="A27" s="150"/>
      <c r="B27" s="151"/>
      <c r="C27" s="150"/>
      <c r="D27" s="150"/>
      <c r="E27" s="152" t="s">
        <v>524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ROUND(J93,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ROUND((SUM(BE93:BE262)),  2)</f>
        <v>0</v>
      </c>
      <c r="G33" s="41"/>
      <c r="H33" s="41"/>
      <c r="I33" s="160">
        <v>0.20999999999999999</v>
      </c>
      <c r="J33" s="159">
        <f>ROUND(((SUM(BE93:BE262))*I33),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ROUND((SUM(BF93:BF262)),  2)</f>
        <v>0</v>
      </c>
      <c r="G34" s="41"/>
      <c r="H34" s="41"/>
      <c r="I34" s="160">
        <v>0.12</v>
      </c>
      <c r="J34" s="159">
        <f>ROUND(((SUM(BF93:BF262))*I34),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ROUND((SUM(BG93:BG262)),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ROUND((SUM(BH93:BH262)),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ROUND((SUM(BI93:BI262)),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Sportovní areál u Červených domků Hodoním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24-SO008.3 - IO I.201 Areálové vedení NN, IO I.202 Osvětlení hřiště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Hodonín</v>
      </c>
      <c r="G52" s="43"/>
      <c r="H52" s="43"/>
      <c r="I52" s="35" t="s">
        <v>23</v>
      </c>
      <c r="J52" s="75" t="str">
        <f>IF(J12="","",J12)</f>
        <v>15. 1. 2024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Hodonín</v>
      </c>
      <c r="G54" s="43"/>
      <c r="H54" s="43"/>
      <c r="I54" s="35" t="s">
        <v>31</v>
      </c>
      <c r="J54" s="39" t="str">
        <f>E21</f>
        <v>PROAM ARCHITEKTI s.r.o., Brno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Petr Winkler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525</v>
      </c>
      <c r="E60" s="180"/>
      <c r="F60" s="180"/>
      <c r="G60" s="180"/>
      <c r="H60" s="180"/>
      <c r="I60" s="180"/>
      <c r="J60" s="181">
        <f>J94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526</v>
      </c>
      <c r="E61" s="185"/>
      <c r="F61" s="185"/>
      <c r="G61" s="185"/>
      <c r="H61" s="185"/>
      <c r="I61" s="185"/>
      <c r="J61" s="186">
        <f>J95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527</v>
      </c>
      <c r="E62" s="185"/>
      <c r="F62" s="185"/>
      <c r="G62" s="185"/>
      <c r="H62" s="185"/>
      <c r="I62" s="185"/>
      <c r="J62" s="186">
        <f>J104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528</v>
      </c>
      <c r="E63" s="185"/>
      <c r="F63" s="185"/>
      <c r="G63" s="185"/>
      <c r="H63" s="185"/>
      <c r="I63" s="185"/>
      <c r="J63" s="186">
        <f>J111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529</v>
      </c>
      <c r="E64" s="185"/>
      <c r="F64" s="185"/>
      <c r="G64" s="185"/>
      <c r="H64" s="185"/>
      <c r="I64" s="185"/>
      <c r="J64" s="186">
        <f>J114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530</v>
      </c>
      <c r="E65" s="185"/>
      <c r="F65" s="185"/>
      <c r="G65" s="185"/>
      <c r="H65" s="185"/>
      <c r="I65" s="185"/>
      <c r="J65" s="186">
        <f>J119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531</v>
      </c>
      <c r="E66" s="185"/>
      <c r="F66" s="185"/>
      <c r="G66" s="185"/>
      <c r="H66" s="185"/>
      <c r="I66" s="185"/>
      <c r="J66" s="186">
        <f>J130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532</v>
      </c>
      <c r="E67" s="185"/>
      <c r="F67" s="185"/>
      <c r="G67" s="185"/>
      <c r="H67" s="185"/>
      <c r="I67" s="185"/>
      <c r="J67" s="186">
        <f>J137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533</v>
      </c>
      <c r="E68" s="185"/>
      <c r="F68" s="185"/>
      <c r="G68" s="185"/>
      <c r="H68" s="185"/>
      <c r="I68" s="185"/>
      <c r="J68" s="186">
        <f>J142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534</v>
      </c>
      <c r="E69" s="185"/>
      <c r="F69" s="185"/>
      <c r="G69" s="185"/>
      <c r="H69" s="185"/>
      <c r="I69" s="185"/>
      <c r="J69" s="186">
        <f>J149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535</v>
      </c>
      <c r="E70" s="185"/>
      <c r="F70" s="185"/>
      <c r="G70" s="185"/>
      <c r="H70" s="185"/>
      <c r="I70" s="185"/>
      <c r="J70" s="186">
        <f>J158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536</v>
      </c>
      <c r="E71" s="180"/>
      <c r="F71" s="180"/>
      <c r="G71" s="180"/>
      <c r="H71" s="180"/>
      <c r="I71" s="180"/>
      <c r="J71" s="181">
        <f>J228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537</v>
      </c>
      <c r="E72" s="185"/>
      <c r="F72" s="185"/>
      <c r="G72" s="185"/>
      <c r="H72" s="185"/>
      <c r="I72" s="185"/>
      <c r="J72" s="186">
        <f>J229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538</v>
      </c>
      <c r="E73" s="185"/>
      <c r="F73" s="185"/>
      <c r="G73" s="185"/>
      <c r="H73" s="185"/>
      <c r="I73" s="185"/>
      <c r="J73" s="186">
        <f>J254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113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Sportovní areál u Červených domků Hodoním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102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30" customHeight="1">
      <c r="A85" s="41"/>
      <c r="B85" s="42"/>
      <c r="C85" s="43"/>
      <c r="D85" s="43"/>
      <c r="E85" s="72" t="str">
        <f>E9</f>
        <v>24-SO008.3 - IO I.201 Areálové vedení NN, IO I.202 Osvětlení hřiště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Hodonín</v>
      </c>
      <c r="G87" s="43"/>
      <c r="H87" s="43"/>
      <c r="I87" s="35" t="s">
        <v>23</v>
      </c>
      <c r="J87" s="75" t="str">
        <f>IF(J12="","",J12)</f>
        <v>15. 1. 2024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E15</f>
        <v>Město Hodonín</v>
      </c>
      <c r="G89" s="43"/>
      <c r="H89" s="43"/>
      <c r="I89" s="35" t="s">
        <v>31</v>
      </c>
      <c r="J89" s="39" t="str">
        <f>E21</f>
        <v>PROAM ARCHITEKTI s.r.o., Brno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Petr Winkler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114</v>
      </c>
      <c r="D92" s="191" t="s">
        <v>57</v>
      </c>
      <c r="E92" s="191" t="s">
        <v>53</v>
      </c>
      <c r="F92" s="191" t="s">
        <v>54</v>
      </c>
      <c r="G92" s="191" t="s">
        <v>115</v>
      </c>
      <c r="H92" s="191" t="s">
        <v>116</v>
      </c>
      <c r="I92" s="191" t="s">
        <v>117</v>
      </c>
      <c r="J92" s="192" t="s">
        <v>107</v>
      </c>
      <c r="K92" s="193" t="s">
        <v>118</v>
      </c>
      <c r="L92" s="194"/>
      <c r="M92" s="95" t="s">
        <v>19</v>
      </c>
      <c r="N92" s="96" t="s">
        <v>42</v>
      </c>
      <c r="O92" s="96" t="s">
        <v>119</v>
      </c>
      <c r="P92" s="96" t="s">
        <v>120</v>
      </c>
      <c r="Q92" s="96" t="s">
        <v>121</v>
      </c>
      <c r="R92" s="96" t="s">
        <v>122</v>
      </c>
      <c r="S92" s="96" t="s">
        <v>123</v>
      </c>
      <c r="T92" s="97" t="s">
        <v>124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125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P94+P228</f>
        <v>0</v>
      </c>
      <c r="Q93" s="99"/>
      <c r="R93" s="197">
        <f>R94+R228</f>
        <v>0</v>
      </c>
      <c r="S93" s="99"/>
      <c r="T93" s="198">
        <f>T94+T228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108</v>
      </c>
      <c r="BK93" s="199">
        <f>BK94+BK228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539</v>
      </c>
      <c r="F94" s="203" t="s">
        <v>540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P95+P104+P111+P114+P119+P130+P137+P142+P149+P158</f>
        <v>0</v>
      </c>
      <c r="Q94" s="208"/>
      <c r="R94" s="209">
        <f>R95+R104+R111+R114+R119+R130+R137+R142+R149+R158</f>
        <v>0</v>
      </c>
      <c r="S94" s="208"/>
      <c r="T94" s="210">
        <f>T95+T104+T111+T114+T119+T130+T137+T142+T149+T158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71</v>
      </c>
      <c r="AU94" s="212" t="s">
        <v>72</v>
      </c>
      <c r="AY94" s="211" t="s">
        <v>128</v>
      </c>
      <c r="BK94" s="213">
        <f>BK95+BK104+BK111+BK114+BK119+BK130+BK137+BK142+BK149+BK158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541</v>
      </c>
      <c r="F95" s="214" t="s">
        <v>542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SUM(P96:P103)</f>
        <v>0</v>
      </c>
      <c r="Q95" s="208"/>
      <c r="R95" s="209">
        <f>SUM(R96:R103)</f>
        <v>0</v>
      </c>
      <c r="S95" s="208"/>
      <c r="T95" s="210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71</v>
      </c>
      <c r="AU95" s="212" t="s">
        <v>80</v>
      </c>
      <c r="AY95" s="211" t="s">
        <v>128</v>
      </c>
      <c r="BK95" s="213">
        <f>SUM(BK96:BK103)</f>
        <v>0</v>
      </c>
    </row>
    <row r="96" s="2" customFormat="1" ht="16.5" customHeight="1">
      <c r="A96" s="41"/>
      <c r="B96" s="42"/>
      <c r="C96" s="283" t="s">
        <v>149</v>
      </c>
      <c r="D96" s="283" t="s">
        <v>344</v>
      </c>
      <c r="E96" s="284" t="s">
        <v>543</v>
      </c>
      <c r="F96" s="285" t="s">
        <v>544</v>
      </c>
      <c r="G96" s="286" t="s">
        <v>344</v>
      </c>
      <c r="H96" s="287">
        <v>20</v>
      </c>
      <c r="I96" s="288"/>
      <c r="J96" s="289">
        <f>ROUND(I96*H96,2)</f>
        <v>0</v>
      </c>
      <c r="K96" s="290"/>
      <c r="L96" s="291"/>
      <c r="M96" s="292" t="s">
        <v>19</v>
      </c>
      <c r="N96" s="293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436</v>
      </c>
      <c r="AT96" s="228" t="s">
        <v>344</v>
      </c>
      <c r="AU96" s="228" t="s">
        <v>82</v>
      </c>
      <c r="AY96" s="20" t="s">
        <v>128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337</v>
      </c>
      <c r="BM96" s="228" t="s">
        <v>545</v>
      </c>
    </row>
    <row r="97" s="2" customFormat="1">
      <c r="A97" s="41"/>
      <c r="B97" s="42"/>
      <c r="C97" s="43"/>
      <c r="D97" s="230" t="s">
        <v>136</v>
      </c>
      <c r="E97" s="43"/>
      <c r="F97" s="231" t="s">
        <v>544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136</v>
      </c>
      <c r="AU97" s="20" t="s">
        <v>82</v>
      </c>
    </row>
    <row r="98" s="2" customFormat="1" ht="16.5" customHeight="1">
      <c r="A98" s="41"/>
      <c r="B98" s="42"/>
      <c r="C98" s="283" t="s">
        <v>134</v>
      </c>
      <c r="D98" s="283" t="s">
        <v>344</v>
      </c>
      <c r="E98" s="284" t="s">
        <v>546</v>
      </c>
      <c r="F98" s="285" t="s">
        <v>547</v>
      </c>
      <c r="G98" s="286" t="s">
        <v>344</v>
      </c>
      <c r="H98" s="287">
        <v>108</v>
      </c>
      <c r="I98" s="288"/>
      <c r="J98" s="289">
        <f>ROUND(I98*H98,2)</f>
        <v>0</v>
      </c>
      <c r="K98" s="290"/>
      <c r="L98" s="291"/>
      <c r="M98" s="292" t="s">
        <v>19</v>
      </c>
      <c r="N98" s="293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436</v>
      </c>
      <c r="AT98" s="228" t="s">
        <v>344</v>
      </c>
      <c r="AU98" s="228" t="s">
        <v>82</v>
      </c>
      <c r="AY98" s="20" t="s">
        <v>128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337</v>
      </c>
      <c r="BM98" s="228" t="s">
        <v>548</v>
      </c>
    </row>
    <row r="99" s="2" customFormat="1">
      <c r="A99" s="41"/>
      <c r="B99" s="42"/>
      <c r="C99" s="43"/>
      <c r="D99" s="230" t="s">
        <v>136</v>
      </c>
      <c r="E99" s="43"/>
      <c r="F99" s="231" t="s">
        <v>547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136</v>
      </c>
      <c r="AU99" s="20" t="s">
        <v>82</v>
      </c>
    </row>
    <row r="100" s="2" customFormat="1" ht="16.5" customHeight="1">
      <c r="A100" s="41"/>
      <c r="B100" s="42"/>
      <c r="C100" s="283" t="s">
        <v>166</v>
      </c>
      <c r="D100" s="283" t="s">
        <v>344</v>
      </c>
      <c r="E100" s="284" t="s">
        <v>549</v>
      </c>
      <c r="F100" s="285" t="s">
        <v>550</v>
      </c>
      <c r="G100" s="286" t="s">
        <v>344</v>
      </c>
      <c r="H100" s="287">
        <v>104</v>
      </c>
      <c r="I100" s="288"/>
      <c r="J100" s="289">
        <f>ROUND(I100*H100,2)</f>
        <v>0</v>
      </c>
      <c r="K100" s="290"/>
      <c r="L100" s="291"/>
      <c r="M100" s="292" t="s">
        <v>19</v>
      </c>
      <c r="N100" s="293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436</v>
      </c>
      <c r="AT100" s="228" t="s">
        <v>344</v>
      </c>
      <c r="AU100" s="228" t="s">
        <v>82</v>
      </c>
      <c r="AY100" s="20" t="s">
        <v>128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337</v>
      </c>
      <c r="BM100" s="228" t="s">
        <v>551</v>
      </c>
    </row>
    <row r="101" s="2" customFormat="1">
      <c r="A101" s="41"/>
      <c r="B101" s="42"/>
      <c r="C101" s="43"/>
      <c r="D101" s="230" t="s">
        <v>136</v>
      </c>
      <c r="E101" s="43"/>
      <c r="F101" s="231" t="s">
        <v>550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136</v>
      </c>
      <c r="AU101" s="20" t="s">
        <v>82</v>
      </c>
    </row>
    <row r="102" s="2" customFormat="1" ht="16.5" customHeight="1">
      <c r="A102" s="41"/>
      <c r="B102" s="42"/>
      <c r="C102" s="283" t="s">
        <v>173</v>
      </c>
      <c r="D102" s="283" t="s">
        <v>344</v>
      </c>
      <c r="E102" s="284" t="s">
        <v>552</v>
      </c>
      <c r="F102" s="285" t="s">
        <v>553</v>
      </c>
      <c r="G102" s="286" t="s">
        <v>344</v>
      </c>
      <c r="H102" s="287">
        <v>215</v>
      </c>
      <c r="I102" s="288"/>
      <c r="J102" s="289">
        <f>ROUND(I102*H102,2)</f>
        <v>0</v>
      </c>
      <c r="K102" s="290"/>
      <c r="L102" s="291"/>
      <c r="M102" s="292" t="s">
        <v>19</v>
      </c>
      <c r="N102" s="293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436</v>
      </c>
      <c r="AT102" s="228" t="s">
        <v>344</v>
      </c>
      <c r="AU102" s="228" t="s">
        <v>82</v>
      </c>
      <c r="AY102" s="20" t="s">
        <v>128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337</v>
      </c>
      <c r="BM102" s="228" t="s">
        <v>554</v>
      </c>
    </row>
    <row r="103" s="2" customFormat="1">
      <c r="A103" s="41"/>
      <c r="B103" s="42"/>
      <c r="C103" s="43"/>
      <c r="D103" s="230" t="s">
        <v>136</v>
      </c>
      <c r="E103" s="43"/>
      <c r="F103" s="231" t="s">
        <v>553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136</v>
      </c>
      <c r="AU103" s="20" t="s">
        <v>82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555</v>
      </c>
      <c r="F104" s="214" t="s">
        <v>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71</v>
      </c>
      <c r="AU104" s="212" t="s">
        <v>80</v>
      </c>
      <c r="AY104" s="211" t="s">
        <v>128</v>
      </c>
      <c r="BK104" s="213">
        <f>SUM(BK105:BK110)</f>
        <v>0</v>
      </c>
    </row>
    <row r="105" s="2" customFormat="1" ht="24.15" customHeight="1">
      <c r="A105" s="41"/>
      <c r="B105" s="42"/>
      <c r="C105" s="283" t="s">
        <v>182</v>
      </c>
      <c r="D105" s="283" t="s">
        <v>344</v>
      </c>
      <c r="E105" s="284" t="s">
        <v>557</v>
      </c>
      <c r="F105" s="285" t="s">
        <v>558</v>
      </c>
      <c r="G105" s="286" t="s">
        <v>559</v>
      </c>
      <c r="H105" s="287">
        <v>40</v>
      </c>
      <c r="I105" s="288"/>
      <c r="J105" s="289">
        <f>ROUND(I105*H105,2)</f>
        <v>0</v>
      </c>
      <c r="K105" s="290"/>
      <c r="L105" s="291"/>
      <c r="M105" s="292" t="s">
        <v>19</v>
      </c>
      <c r="N105" s="293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436</v>
      </c>
      <c r="AT105" s="228" t="s">
        <v>344</v>
      </c>
      <c r="AU105" s="228" t="s">
        <v>82</v>
      </c>
      <c r="AY105" s="20" t="s">
        <v>128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337</v>
      </c>
      <c r="BM105" s="228" t="s">
        <v>560</v>
      </c>
    </row>
    <row r="106" s="2" customFormat="1">
      <c r="A106" s="41"/>
      <c r="B106" s="42"/>
      <c r="C106" s="43"/>
      <c r="D106" s="230" t="s">
        <v>136</v>
      </c>
      <c r="E106" s="43"/>
      <c r="F106" s="231" t="s">
        <v>558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136</v>
      </c>
      <c r="AU106" s="20" t="s">
        <v>82</v>
      </c>
    </row>
    <row r="107" s="2" customFormat="1" ht="16.5" customHeight="1">
      <c r="A107" s="41"/>
      <c r="B107" s="42"/>
      <c r="C107" s="283" t="s">
        <v>189</v>
      </c>
      <c r="D107" s="283" t="s">
        <v>344</v>
      </c>
      <c r="E107" s="284" t="s">
        <v>561</v>
      </c>
      <c r="F107" s="285" t="s">
        <v>562</v>
      </c>
      <c r="G107" s="286" t="s">
        <v>344</v>
      </c>
      <c r="H107" s="287">
        <v>215</v>
      </c>
      <c r="I107" s="288"/>
      <c r="J107" s="289">
        <f>ROUND(I107*H107,2)</f>
        <v>0</v>
      </c>
      <c r="K107" s="290"/>
      <c r="L107" s="291"/>
      <c r="M107" s="292" t="s">
        <v>19</v>
      </c>
      <c r="N107" s="293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436</v>
      </c>
      <c r="AT107" s="228" t="s">
        <v>344</v>
      </c>
      <c r="AU107" s="228" t="s">
        <v>82</v>
      </c>
      <c r="AY107" s="20" t="s">
        <v>128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337</v>
      </c>
      <c r="BM107" s="228" t="s">
        <v>563</v>
      </c>
    </row>
    <row r="108" s="2" customFormat="1">
      <c r="A108" s="41"/>
      <c r="B108" s="42"/>
      <c r="C108" s="43"/>
      <c r="D108" s="230" t="s">
        <v>136</v>
      </c>
      <c r="E108" s="43"/>
      <c r="F108" s="231" t="s">
        <v>562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136</v>
      </c>
      <c r="AU108" s="20" t="s">
        <v>82</v>
      </c>
    </row>
    <row r="109" s="2" customFormat="1" ht="16.5" customHeight="1">
      <c r="A109" s="41"/>
      <c r="B109" s="42"/>
      <c r="C109" s="283" t="s">
        <v>158</v>
      </c>
      <c r="D109" s="283" t="s">
        <v>344</v>
      </c>
      <c r="E109" s="284" t="s">
        <v>564</v>
      </c>
      <c r="F109" s="285" t="s">
        <v>565</v>
      </c>
      <c r="G109" s="286" t="s">
        <v>344</v>
      </c>
      <c r="H109" s="287">
        <v>20</v>
      </c>
      <c r="I109" s="288"/>
      <c r="J109" s="289">
        <f>ROUND(I109*H109,2)</f>
        <v>0</v>
      </c>
      <c r="K109" s="290"/>
      <c r="L109" s="291"/>
      <c r="M109" s="292" t="s">
        <v>19</v>
      </c>
      <c r="N109" s="293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436</v>
      </c>
      <c r="AT109" s="228" t="s">
        <v>344</v>
      </c>
      <c r="AU109" s="228" t="s">
        <v>82</v>
      </c>
      <c r="AY109" s="20" t="s">
        <v>128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337</v>
      </c>
      <c r="BM109" s="228" t="s">
        <v>566</v>
      </c>
    </row>
    <row r="110" s="2" customFormat="1">
      <c r="A110" s="41"/>
      <c r="B110" s="42"/>
      <c r="C110" s="43"/>
      <c r="D110" s="230" t="s">
        <v>136</v>
      </c>
      <c r="E110" s="43"/>
      <c r="F110" s="231" t="s">
        <v>565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136</v>
      </c>
      <c r="AU110" s="20" t="s">
        <v>82</v>
      </c>
    </row>
    <row r="111" s="12" customFormat="1" ht="22.8" customHeight="1">
      <c r="A111" s="12"/>
      <c r="B111" s="200"/>
      <c r="C111" s="201"/>
      <c r="D111" s="202" t="s">
        <v>71</v>
      </c>
      <c r="E111" s="214" t="s">
        <v>567</v>
      </c>
      <c r="F111" s="214" t="s">
        <v>568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71</v>
      </c>
      <c r="AU111" s="212" t="s">
        <v>80</v>
      </c>
      <c r="AY111" s="211" t="s">
        <v>128</v>
      </c>
      <c r="BK111" s="213">
        <f>SUM(BK112:BK113)</f>
        <v>0</v>
      </c>
    </row>
    <row r="112" s="2" customFormat="1" ht="16.5" customHeight="1">
      <c r="A112" s="41"/>
      <c r="B112" s="42"/>
      <c r="C112" s="283" t="s">
        <v>290</v>
      </c>
      <c r="D112" s="283" t="s">
        <v>344</v>
      </c>
      <c r="E112" s="284" t="s">
        <v>569</v>
      </c>
      <c r="F112" s="285" t="s">
        <v>570</v>
      </c>
      <c r="G112" s="286" t="s">
        <v>169</v>
      </c>
      <c r="H112" s="287">
        <v>1</v>
      </c>
      <c r="I112" s="288"/>
      <c r="J112" s="289">
        <f>ROUND(I112*H112,2)</f>
        <v>0</v>
      </c>
      <c r="K112" s="290"/>
      <c r="L112" s="291"/>
      <c r="M112" s="292" t="s">
        <v>19</v>
      </c>
      <c r="N112" s="293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436</v>
      </c>
      <c r="AT112" s="228" t="s">
        <v>344</v>
      </c>
      <c r="AU112" s="228" t="s">
        <v>82</v>
      </c>
      <c r="AY112" s="20" t="s">
        <v>128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337</v>
      </c>
      <c r="BM112" s="228" t="s">
        <v>571</v>
      </c>
    </row>
    <row r="113" s="2" customFormat="1">
      <c r="A113" s="41"/>
      <c r="B113" s="42"/>
      <c r="C113" s="43"/>
      <c r="D113" s="230" t="s">
        <v>136</v>
      </c>
      <c r="E113" s="43"/>
      <c r="F113" s="231" t="s">
        <v>570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136</v>
      </c>
      <c r="AU113" s="20" t="s">
        <v>82</v>
      </c>
    </row>
    <row r="114" s="12" customFormat="1" ht="22.8" customHeight="1">
      <c r="A114" s="12"/>
      <c r="B114" s="200"/>
      <c r="C114" s="201"/>
      <c r="D114" s="202" t="s">
        <v>71</v>
      </c>
      <c r="E114" s="214" t="s">
        <v>572</v>
      </c>
      <c r="F114" s="214" t="s">
        <v>573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SUM(P115:P118)</f>
        <v>0</v>
      </c>
      <c r="Q114" s="208"/>
      <c r="R114" s="209">
        <f>SUM(R115:R118)</f>
        <v>0</v>
      </c>
      <c r="S114" s="208"/>
      <c r="T114" s="210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82</v>
      </c>
      <c r="AT114" s="212" t="s">
        <v>71</v>
      </c>
      <c r="AU114" s="212" t="s">
        <v>80</v>
      </c>
      <c r="AY114" s="211" t="s">
        <v>128</v>
      </c>
      <c r="BK114" s="213">
        <f>SUM(BK115:BK118)</f>
        <v>0</v>
      </c>
    </row>
    <row r="115" s="2" customFormat="1" ht="16.5" customHeight="1">
      <c r="A115" s="41"/>
      <c r="B115" s="42"/>
      <c r="C115" s="283" t="s">
        <v>296</v>
      </c>
      <c r="D115" s="283" t="s">
        <v>344</v>
      </c>
      <c r="E115" s="284" t="s">
        <v>574</v>
      </c>
      <c r="F115" s="285" t="s">
        <v>575</v>
      </c>
      <c r="G115" s="286" t="s">
        <v>576</v>
      </c>
      <c r="H115" s="287">
        <v>1</v>
      </c>
      <c r="I115" s="288"/>
      <c r="J115" s="289">
        <f>ROUND(I115*H115,2)</f>
        <v>0</v>
      </c>
      <c r="K115" s="290"/>
      <c r="L115" s="291"/>
      <c r="M115" s="292" t="s">
        <v>19</v>
      </c>
      <c r="N115" s="293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436</v>
      </c>
      <c r="AT115" s="228" t="s">
        <v>344</v>
      </c>
      <c r="AU115" s="228" t="s">
        <v>82</v>
      </c>
      <c r="AY115" s="20" t="s">
        <v>128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337</v>
      </c>
      <c r="BM115" s="228" t="s">
        <v>577</v>
      </c>
    </row>
    <row r="116" s="2" customFormat="1">
      <c r="A116" s="41"/>
      <c r="B116" s="42"/>
      <c r="C116" s="43"/>
      <c r="D116" s="230" t="s">
        <v>136</v>
      </c>
      <c r="E116" s="43"/>
      <c r="F116" s="231" t="s">
        <v>575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136</v>
      </c>
      <c r="AU116" s="20" t="s">
        <v>82</v>
      </c>
    </row>
    <row r="117" s="2" customFormat="1" ht="16.5" customHeight="1">
      <c r="A117" s="41"/>
      <c r="B117" s="42"/>
      <c r="C117" s="283" t="s">
        <v>8</v>
      </c>
      <c r="D117" s="283" t="s">
        <v>344</v>
      </c>
      <c r="E117" s="284" t="s">
        <v>578</v>
      </c>
      <c r="F117" s="285" t="s">
        <v>579</v>
      </c>
      <c r="G117" s="286" t="s">
        <v>576</v>
      </c>
      <c r="H117" s="287">
        <v>1</v>
      </c>
      <c r="I117" s="288"/>
      <c r="J117" s="289">
        <f>ROUND(I117*H117,2)</f>
        <v>0</v>
      </c>
      <c r="K117" s="290"/>
      <c r="L117" s="291"/>
      <c r="M117" s="292" t="s">
        <v>19</v>
      </c>
      <c r="N117" s="293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436</v>
      </c>
      <c r="AT117" s="228" t="s">
        <v>344</v>
      </c>
      <c r="AU117" s="228" t="s">
        <v>82</v>
      </c>
      <c r="AY117" s="20" t="s">
        <v>128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337</v>
      </c>
      <c r="BM117" s="228" t="s">
        <v>580</v>
      </c>
    </row>
    <row r="118" s="2" customFormat="1">
      <c r="A118" s="41"/>
      <c r="B118" s="42"/>
      <c r="C118" s="43"/>
      <c r="D118" s="230" t="s">
        <v>136</v>
      </c>
      <c r="E118" s="43"/>
      <c r="F118" s="231" t="s">
        <v>579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136</v>
      </c>
      <c r="AU118" s="20" t="s">
        <v>82</v>
      </c>
    </row>
    <row r="119" s="12" customFormat="1" ht="22.8" customHeight="1">
      <c r="A119" s="12"/>
      <c r="B119" s="200"/>
      <c r="C119" s="201"/>
      <c r="D119" s="202" t="s">
        <v>71</v>
      </c>
      <c r="E119" s="214" t="s">
        <v>581</v>
      </c>
      <c r="F119" s="214" t="s">
        <v>582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0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71</v>
      </c>
      <c r="AU119" s="212" t="s">
        <v>80</v>
      </c>
      <c r="AY119" s="211" t="s">
        <v>128</v>
      </c>
      <c r="BK119" s="213">
        <f>SUM(BK120:BK129)</f>
        <v>0</v>
      </c>
    </row>
    <row r="120" s="2" customFormat="1" ht="21.75" customHeight="1">
      <c r="A120" s="41"/>
      <c r="B120" s="42"/>
      <c r="C120" s="283" t="s">
        <v>315</v>
      </c>
      <c r="D120" s="283" t="s">
        <v>344</v>
      </c>
      <c r="E120" s="284" t="s">
        <v>583</v>
      </c>
      <c r="F120" s="285" t="s">
        <v>584</v>
      </c>
      <c r="G120" s="286" t="s">
        <v>576</v>
      </c>
      <c r="H120" s="287">
        <v>2</v>
      </c>
      <c r="I120" s="288"/>
      <c r="J120" s="289">
        <f>ROUND(I120*H120,2)</f>
        <v>0</v>
      </c>
      <c r="K120" s="290"/>
      <c r="L120" s="291"/>
      <c r="M120" s="292" t="s">
        <v>19</v>
      </c>
      <c r="N120" s="293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436</v>
      </c>
      <c r="AT120" s="228" t="s">
        <v>344</v>
      </c>
      <c r="AU120" s="228" t="s">
        <v>82</v>
      </c>
      <c r="AY120" s="20" t="s">
        <v>128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337</v>
      </c>
      <c r="BM120" s="228" t="s">
        <v>585</v>
      </c>
    </row>
    <row r="121" s="2" customFormat="1">
      <c r="A121" s="41"/>
      <c r="B121" s="42"/>
      <c r="C121" s="43"/>
      <c r="D121" s="230" t="s">
        <v>136</v>
      </c>
      <c r="E121" s="43"/>
      <c r="F121" s="231" t="s">
        <v>584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82</v>
      </c>
    </row>
    <row r="122" s="2" customFormat="1" ht="16.5" customHeight="1">
      <c r="A122" s="41"/>
      <c r="B122" s="42"/>
      <c r="C122" s="283" t="s">
        <v>321</v>
      </c>
      <c r="D122" s="283" t="s">
        <v>344</v>
      </c>
      <c r="E122" s="284" t="s">
        <v>586</v>
      </c>
      <c r="F122" s="285" t="s">
        <v>587</v>
      </c>
      <c r="G122" s="286" t="s">
        <v>576</v>
      </c>
      <c r="H122" s="287">
        <v>2</v>
      </c>
      <c r="I122" s="288"/>
      <c r="J122" s="289">
        <f>ROUND(I122*H122,2)</f>
        <v>0</v>
      </c>
      <c r="K122" s="290"/>
      <c r="L122" s="291"/>
      <c r="M122" s="292" t="s">
        <v>19</v>
      </c>
      <c r="N122" s="293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436</v>
      </c>
      <c r="AT122" s="228" t="s">
        <v>344</v>
      </c>
      <c r="AU122" s="228" t="s">
        <v>82</v>
      </c>
      <c r="AY122" s="20" t="s">
        <v>128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337</v>
      </c>
      <c r="BM122" s="228" t="s">
        <v>588</v>
      </c>
    </row>
    <row r="123" s="2" customFormat="1">
      <c r="A123" s="41"/>
      <c r="B123" s="42"/>
      <c r="C123" s="43"/>
      <c r="D123" s="230" t="s">
        <v>136</v>
      </c>
      <c r="E123" s="43"/>
      <c r="F123" s="231" t="s">
        <v>587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136</v>
      </c>
      <c r="AU123" s="20" t="s">
        <v>82</v>
      </c>
    </row>
    <row r="124" s="2" customFormat="1" ht="16.5" customHeight="1">
      <c r="A124" s="41"/>
      <c r="B124" s="42"/>
      <c r="C124" s="283" t="s">
        <v>328</v>
      </c>
      <c r="D124" s="283" t="s">
        <v>344</v>
      </c>
      <c r="E124" s="284" t="s">
        <v>589</v>
      </c>
      <c r="F124" s="285" t="s">
        <v>590</v>
      </c>
      <c r="G124" s="286" t="s">
        <v>211</v>
      </c>
      <c r="H124" s="287">
        <v>2.7599999999999998</v>
      </c>
      <c r="I124" s="288"/>
      <c r="J124" s="289">
        <f>ROUND(I124*H124,2)</f>
        <v>0</v>
      </c>
      <c r="K124" s="290"/>
      <c r="L124" s="291"/>
      <c r="M124" s="292" t="s">
        <v>19</v>
      </c>
      <c r="N124" s="293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436</v>
      </c>
      <c r="AT124" s="228" t="s">
        <v>344</v>
      </c>
      <c r="AU124" s="228" t="s">
        <v>82</v>
      </c>
      <c r="AY124" s="20" t="s">
        <v>128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337</v>
      </c>
      <c r="BM124" s="228" t="s">
        <v>591</v>
      </c>
    </row>
    <row r="125" s="2" customFormat="1">
      <c r="A125" s="41"/>
      <c r="B125" s="42"/>
      <c r="C125" s="43"/>
      <c r="D125" s="230" t="s">
        <v>136</v>
      </c>
      <c r="E125" s="43"/>
      <c r="F125" s="231" t="s">
        <v>590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136</v>
      </c>
      <c r="AU125" s="20" t="s">
        <v>82</v>
      </c>
    </row>
    <row r="126" s="2" customFormat="1" ht="16.5" customHeight="1">
      <c r="A126" s="41"/>
      <c r="B126" s="42"/>
      <c r="C126" s="283" t="s">
        <v>337</v>
      </c>
      <c r="D126" s="283" t="s">
        <v>344</v>
      </c>
      <c r="E126" s="284" t="s">
        <v>592</v>
      </c>
      <c r="F126" s="285" t="s">
        <v>593</v>
      </c>
      <c r="G126" s="286" t="s">
        <v>211</v>
      </c>
      <c r="H126" s="287">
        <v>7.5599999999999996</v>
      </c>
      <c r="I126" s="288"/>
      <c r="J126" s="289">
        <f>ROUND(I126*H126,2)</f>
        <v>0</v>
      </c>
      <c r="K126" s="290"/>
      <c r="L126" s="291"/>
      <c r="M126" s="292" t="s">
        <v>19</v>
      </c>
      <c r="N126" s="293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436</v>
      </c>
      <c r="AT126" s="228" t="s">
        <v>344</v>
      </c>
      <c r="AU126" s="228" t="s">
        <v>82</v>
      </c>
      <c r="AY126" s="20" t="s">
        <v>128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337</v>
      </c>
      <c r="BM126" s="228" t="s">
        <v>594</v>
      </c>
    </row>
    <row r="127" s="2" customFormat="1">
      <c r="A127" s="41"/>
      <c r="B127" s="42"/>
      <c r="C127" s="43"/>
      <c r="D127" s="230" t="s">
        <v>136</v>
      </c>
      <c r="E127" s="43"/>
      <c r="F127" s="231" t="s">
        <v>593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136</v>
      </c>
      <c r="AU127" s="20" t="s">
        <v>82</v>
      </c>
    </row>
    <row r="128" s="2" customFormat="1" ht="16.5" customHeight="1">
      <c r="A128" s="41"/>
      <c r="B128" s="42"/>
      <c r="C128" s="283" t="s">
        <v>343</v>
      </c>
      <c r="D128" s="283" t="s">
        <v>344</v>
      </c>
      <c r="E128" s="284" t="s">
        <v>595</v>
      </c>
      <c r="F128" s="285" t="s">
        <v>596</v>
      </c>
      <c r="G128" s="286" t="s">
        <v>211</v>
      </c>
      <c r="H128" s="287">
        <v>1</v>
      </c>
      <c r="I128" s="288"/>
      <c r="J128" s="289">
        <f>ROUND(I128*H128,2)</f>
        <v>0</v>
      </c>
      <c r="K128" s="290"/>
      <c r="L128" s="291"/>
      <c r="M128" s="292" t="s">
        <v>19</v>
      </c>
      <c r="N128" s="293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436</v>
      </c>
      <c r="AT128" s="228" t="s">
        <v>344</v>
      </c>
      <c r="AU128" s="228" t="s">
        <v>82</v>
      </c>
      <c r="AY128" s="20" t="s">
        <v>128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337</v>
      </c>
      <c r="BM128" s="228" t="s">
        <v>597</v>
      </c>
    </row>
    <row r="129" s="2" customFormat="1">
      <c r="A129" s="41"/>
      <c r="B129" s="42"/>
      <c r="C129" s="43"/>
      <c r="D129" s="230" t="s">
        <v>136</v>
      </c>
      <c r="E129" s="43"/>
      <c r="F129" s="231" t="s">
        <v>596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136</v>
      </c>
      <c r="AU129" s="20" t="s">
        <v>82</v>
      </c>
    </row>
    <row r="130" s="12" customFormat="1" ht="22.8" customHeight="1">
      <c r="A130" s="12"/>
      <c r="B130" s="200"/>
      <c r="C130" s="201"/>
      <c r="D130" s="202" t="s">
        <v>71</v>
      </c>
      <c r="E130" s="214" t="s">
        <v>598</v>
      </c>
      <c r="F130" s="214" t="s">
        <v>599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SUM(P131:P136)</f>
        <v>0</v>
      </c>
      <c r="Q130" s="208"/>
      <c r="R130" s="209">
        <f>SUM(R131:R136)</f>
        <v>0</v>
      </c>
      <c r="S130" s="208"/>
      <c r="T130" s="210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71</v>
      </c>
      <c r="AU130" s="212" t="s">
        <v>80</v>
      </c>
      <c r="AY130" s="211" t="s">
        <v>128</v>
      </c>
      <c r="BK130" s="213">
        <f>SUM(BK131:BK136)</f>
        <v>0</v>
      </c>
    </row>
    <row r="131" s="2" customFormat="1" ht="16.5" customHeight="1">
      <c r="A131" s="41"/>
      <c r="B131" s="42"/>
      <c r="C131" s="283" t="s">
        <v>348</v>
      </c>
      <c r="D131" s="283" t="s">
        <v>344</v>
      </c>
      <c r="E131" s="284" t="s">
        <v>600</v>
      </c>
      <c r="F131" s="285" t="s">
        <v>601</v>
      </c>
      <c r="G131" s="286" t="s">
        <v>602</v>
      </c>
      <c r="H131" s="287">
        <v>74.400000000000006</v>
      </c>
      <c r="I131" s="288"/>
      <c r="J131" s="289">
        <f>ROUND(I131*H131,2)</f>
        <v>0</v>
      </c>
      <c r="K131" s="290"/>
      <c r="L131" s="291"/>
      <c r="M131" s="292" t="s">
        <v>19</v>
      </c>
      <c r="N131" s="293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436</v>
      </c>
      <c r="AT131" s="228" t="s">
        <v>344</v>
      </c>
      <c r="AU131" s="228" t="s">
        <v>82</v>
      </c>
      <c r="AY131" s="20" t="s">
        <v>128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337</v>
      </c>
      <c r="BM131" s="228" t="s">
        <v>603</v>
      </c>
    </row>
    <row r="132" s="2" customFormat="1">
      <c r="A132" s="41"/>
      <c r="B132" s="42"/>
      <c r="C132" s="43"/>
      <c r="D132" s="230" t="s">
        <v>136</v>
      </c>
      <c r="E132" s="43"/>
      <c r="F132" s="231" t="s">
        <v>601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136</v>
      </c>
      <c r="AU132" s="20" t="s">
        <v>82</v>
      </c>
    </row>
    <row r="133" s="2" customFormat="1" ht="16.5" customHeight="1">
      <c r="A133" s="41"/>
      <c r="B133" s="42"/>
      <c r="C133" s="283" t="s">
        <v>353</v>
      </c>
      <c r="D133" s="283" t="s">
        <v>344</v>
      </c>
      <c r="E133" s="284" t="s">
        <v>604</v>
      </c>
      <c r="F133" s="285" t="s">
        <v>605</v>
      </c>
      <c r="G133" s="286" t="s">
        <v>559</v>
      </c>
      <c r="H133" s="287">
        <v>12</v>
      </c>
      <c r="I133" s="288"/>
      <c r="J133" s="289">
        <f>ROUND(I133*H133,2)</f>
        <v>0</v>
      </c>
      <c r="K133" s="290"/>
      <c r="L133" s="291"/>
      <c r="M133" s="292" t="s">
        <v>19</v>
      </c>
      <c r="N133" s="293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436</v>
      </c>
      <c r="AT133" s="228" t="s">
        <v>344</v>
      </c>
      <c r="AU133" s="228" t="s">
        <v>82</v>
      </c>
      <c r="AY133" s="20" t="s">
        <v>128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337</v>
      </c>
      <c r="BM133" s="228" t="s">
        <v>606</v>
      </c>
    </row>
    <row r="134" s="2" customFormat="1">
      <c r="A134" s="41"/>
      <c r="B134" s="42"/>
      <c r="C134" s="43"/>
      <c r="D134" s="230" t="s">
        <v>136</v>
      </c>
      <c r="E134" s="43"/>
      <c r="F134" s="231" t="s">
        <v>605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136</v>
      </c>
      <c r="AU134" s="20" t="s">
        <v>82</v>
      </c>
    </row>
    <row r="135" s="2" customFormat="1" ht="16.5" customHeight="1">
      <c r="A135" s="41"/>
      <c r="B135" s="42"/>
      <c r="C135" s="283" t="s">
        <v>360</v>
      </c>
      <c r="D135" s="283" t="s">
        <v>344</v>
      </c>
      <c r="E135" s="284" t="s">
        <v>607</v>
      </c>
      <c r="F135" s="285" t="s">
        <v>608</v>
      </c>
      <c r="G135" s="286" t="s">
        <v>559</v>
      </c>
      <c r="H135" s="287">
        <v>5</v>
      </c>
      <c r="I135" s="288"/>
      <c r="J135" s="289">
        <f>ROUND(I135*H135,2)</f>
        <v>0</v>
      </c>
      <c r="K135" s="290"/>
      <c r="L135" s="291"/>
      <c r="M135" s="292" t="s">
        <v>19</v>
      </c>
      <c r="N135" s="293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436</v>
      </c>
      <c r="AT135" s="228" t="s">
        <v>344</v>
      </c>
      <c r="AU135" s="228" t="s">
        <v>82</v>
      </c>
      <c r="AY135" s="20" t="s">
        <v>128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337</v>
      </c>
      <c r="BM135" s="228" t="s">
        <v>609</v>
      </c>
    </row>
    <row r="136" s="2" customFormat="1">
      <c r="A136" s="41"/>
      <c r="B136" s="42"/>
      <c r="C136" s="43"/>
      <c r="D136" s="230" t="s">
        <v>136</v>
      </c>
      <c r="E136" s="43"/>
      <c r="F136" s="231" t="s">
        <v>608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136</v>
      </c>
      <c r="AU136" s="20" t="s">
        <v>82</v>
      </c>
    </row>
    <row r="137" s="12" customFormat="1" ht="22.8" customHeight="1">
      <c r="A137" s="12"/>
      <c r="B137" s="200"/>
      <c r="C137" s="201"/>
      <c r="D137" s="202" t="s">
        <v>71</v>
      </c>
      <c r="E137" s="214" t="s">
        <v>610</v>
      </c>
      <c r="F137" s="214" t="s">
        <v>611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SUM(P138:P141)</f>
        <v>0</v>
      </c>
      <c r="Q137" s="208"/>
      <c r="R137" s="209">
        <f>SUM(R138:R141)</f>
        <v>0</v>
      </c>
      <c r="S137" s="208"/>
      <c r="T137" s="21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71</v>
      </c>
      <c r="AU137" s="212" t="s">
        <v>80</v>
      </c>
      <c r="AY137" s="211" t="s">
        <v>128</v>
      </c>
      <c r="BK137" s="213">
        <f>SUM(BK138:BK141)</f>
        <v>0</v>
      </c>
    </row>
    <row r="138" s="2" customFormat="1" ht="16.5" customHeight="1">
      <c r="A138" s="41"/>
      <c r="B138" s="42"/>
      <c r="C138" s="283" t="s">
        <v>7</v>
      </c>
      <c r="D138" s="283" t="s">
        <v>344</v>
      </c>
      <c r="E138" s="284" t="s">
        <v>612</v>
      </c>
      <c r="F138" s="285" t="s">
        <v>613</v>
      </c>
      <c r="G138" s="286" t="s">
        <v>614</v>
      </c>
      <c r="H138" s="287">
        <v>5</v>
      </c>
      <c r="I138" s="288"/>
      <c r="J138" s="289">
        <f>ROUND(I138*H138,2)</f>
        <v>0</v>
      </c>
      <c r="K138" s="290"/>
      <c r="L138" s="291"/>
      <c r="M138" s="292" t="s">
        <v>19</v>
      </c>
      <c r="N138" s="293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436</v>
      </c>
      <c r="AT138" s="228" t="s">
        <v>344</v>
      </c>
      <c r="AU138" s="228" t="s">
        <v>82</v>
      </c>
      <c r="AY138" s="20" t="s">
        <v>128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337</v>
      </c>
      <c r="BM138" s="228" t="s">
        <v>615</v>
      </c>
    </row>
    <row r="139" s="2" customFormat="1">
      <c r="A139" s="41"/>
      <c r="B139" s="42"/>
      <c r="C139" s="43"/>
      <c r="D139" s="230" t="s">
        <v>136</v>
      </c>
      <c r="E139" s="43"/>
      <c r="F139" s="231" t="s">
        <v>613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136</v>
      </c>
      <c r="AU139" s="20" t="s">
        <v>82</v>
      </c>
    </row>
    <row r="140" s="2" customFormat="1" ht="16.5" customHeight="1">
      <c r="A140" s="41"/>
      <c r="B140" s="42"/>
      <c r="C140" s="283" t="s">
        <v>371</v>
      </c>
      <c r="D140" s="283" t="s">
        <v>344</v>
      </c>
      <c r="E140" s="284" t="s">
        <v>616</v>
      </c>
      <c r="F140" s="285" t="s">
        <v>617</v>
      </c>
      <c r="G140" s="286" t="s">
        <v>618</v>
      </c>
      <c r="H140" s="287">
        <v>1</v>
      </c>
      <c r="I140" s="288"/>
      <c r="J140" s="289">
        <f>ROUND(I140*H140,2)</f>
        <v>0</v>
      </c>
      <c r="K140" s="290"/>
      <c r="L140" s="291"/>
      <c r="M140" s="292" t="s">
        <v>19</v>
      </c>
      <c r="N140" s="293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436</v>
      </c>
      <c r="AT140" s="228" t="s">
        <v>344</v>
      </c>
      <c r="AU140" s="228" t="s">
        <v>82</v>
      </c>
      <c r="AY140" s="20" t="s">
        <v>128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337</v>
      </c>
      <c r="BM140" s="228" t="s">
        <v>619</v>
      </c>
    </row>
    <row r="141" s="2" customFormat="1">
      <c r="A141" s="41"/>
      <c r="B141" s="42"/>
      <c r="C141" s="43"/>
      <c r="D141" s="230" t="s">
        <v>136</v>
      </c>
      <c r="E141" s="43"/>
      <c r="F141" s="231" t="s">
        <v>617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136</v>
      </c>
      <c r="AU141" s="20" t="s">
        <v>82</v>
      </c>
    </row>
    <row r="142" s="12" customFormat="1" ht="22.8" customHeight="1">
      <c r="A142" s="12"/>
      <c r="B142" s="200"/>
      <c r="C142" s="201"/>
      <c r="D142" s="202" t="s">
        <v>71</v>
      </c>
      <c r="E142" s="214" t="s">
        <v>620</v>
      </c>
      <c r="F142" s="214" t="s">
        <v>621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SUM(P143:P148)</f>
        <v>0</v>
      </c>
      <c r="Q142" s="208"/>
      <c r="R142" s="209">
        <f>SUM(R143:R148)</f>
        <v>0</v>
      </c>
      <c r="S142" s="208"/>
      <c r="T142" s="21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82</v>
      </c>
      <c r="AT142" s="212" t="s">
        <v>71</v>
      </c>
      <c r="AU142" s="212" t="s">
        <v>80</v>
      </c>
      <c r="AY142" s="211" t="s">
        <v>128</v>
      </c>
      <c r="BK142" s="213">
        <f>SUM(BK143:BK148)</f>
        <v>0</v>
      </c>
    </row>
    <row r="143" s="2" customFormat="1" ht="24.15" customHeight="1">
      <c r="A143" s="41"/>
      <c r="B143" s="42"/>
      <c r="C143" s="283" t="s">
        <v>378</v>
      </c>
      <c r="D143" s="283" t="s">
        <v>344</v>
      </c>
      <c r="E143" s="284" t="s">
        <v>622</v>
      </c>
      <c r="F143" s="285" t="s">
        <v>623</v>
      </c>
      <c r="G143" s="286" t="s">
        <v>576</v>
      </c>
      <c r="H143" s="287">
        <v>2</v>
      </c>
      <c r="I143" s="288"/>
      <c r="J143" s="289">
        <f>ROUND(I143*H143,2)</f>
        <v>0</v>
      </c>
      <c r="K143" s="290"/>
      <c r="L143" s="291"/>
      <c r="M143" s="292" t="s">
        <v>19</v>
      </c>
      <c r="N143" s="293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436</v>
      </c>
      <c r="AT143" s="228" t="s">
        <v>344</v>
      </c>
      <c r="AU143" s="228" t="s">
        <v>82</v>
      </c>
      <c r="AY143" s="20" t="s">
        <v>128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337</v>
      </c>
      <c r="BM143" s="228" t="s">
        <v>624</v>
      </c>
    </row>
    <row r="144" s="2" customFormat="1">
      <c r="A144" s="41"/>
      <c r="B144" s="42"/>
      <c r="C144" s="43"/>
      <c r="D144" s="230" t="s">
        <v>136</v>
      </c>
      <c r="E144" s="43"/>
      <c r="F144" s="231" t="s">
        <v>623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136</v>
      </c>
      <c r="AU144" s="20" t="s">
        <v>82</v>
      </c>
    </row>
    <row r="145" s="2" customFormat="1" ht="16.5" customHeight="1">
      <c r="A145" s="41"/>
      <c r="B145" s="42"/>
      <c r="C145" s="283" t="s">
        <v>384</v>
      </c>
      <c r="D145" s="283" t="s">
        <v>344</v>
      </c>
      <c r="E145" s="284" t="s">
        <v>625</v>
      </c>
      <c r="F145" s="285" t="s">
        <v>626</v>
      </c>
      <c r="G145" s="286" t="s">
        <v>576</v>
      </c>
      <c r="H145" s="287">
        <v>2</v>
      </c>
      <c r="I145" s="288"/>
      <c r="J145" s="289">
        <f>ROUND(I145*H145,2)</f>
        <v>0</v>
      </c>
      <c r="K145" s="290"/>
      <c r="L145" s="291"/>
      <c r="M145" s="292" t="s">
        <v>19</v>
      </c>
      <c r="N145" s="293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436</v>
      </c>
      <c r="AT145" s="228" t="s">
        <v>344</v>
      </c>
      <c r="AU145" s="228" t="s">
        <v>82</v>
      </c>
      <c r="AY145" s="20" t="s">
        <v>128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337</v>
      </c>
      <c r="BM145" s="228" t="s">
        <v>627</v>
      </c>
    </row>
    <row r="146" s="2" customFormat="1">
      <c r="A146" s="41"/>
      <c r="B146" s="42"/>
      <c r="C146" s="43"/>
      <c r="D146" s="230" t="s">
        <v>136</v>
      </c>
      <c r="E146" s="43"/>
      <c r="F146" s="231" t="s">
        <v>626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136</v>
      </c>
      <c r="AU146" s="20" t="s">
        <v>82</v>
      </c>
    </row>
    <row r="147" s="2" customFormat="1" ht="16.5" customHeight="1">
      <c r="A147" s="41"/>
      <c r="B147" s="42"/>
      <c r="C147" s="283" t="s">
        <v>392</v>
      </c>
      <c r="D147" s="283" t="s">
        <v>344</v>
      </c>
      <c r="E147" s="284" t="s">
        <v>628</v>
      </c>
      <c r="F147" s="285" t="s">
        <v>629</v>
      </c>
      <c r="G147" s="286" t="s">
        <v>576</v>
      </c>
      <c r="H147" s="287">
        <v>8</v>
      </c>
      <c r="I147" s="288"/>
      <c r="J147" s="289">
        <f>ROUND(I147*H147,2)</f>
        <v>0</v>
      </c>
      <c r="K147" s="290"/>
      <c r="L147" s="291"/>
      <c r="M147" s="292" t="s">
        <v>19</v>
      </c>
      <c r="N147" s="293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436</v>
      </c>
      <c r="AT147" s="228" t="s">
        <v>344</v>
      </c>
      <c r="AU147" s="228" t="s">
        <v>82</v>
      </c>
      <c r="AY147" s="20" t="s">
        <v>128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337</v>
      </c>
      <c r="BM147" s="228" t="s">
        <v>630</v>
      </c>
    </row>
    <row r="148" s="2" customFormat="1">
      <c r="A148" s="41"/>
      <c r="B148" s="42"/>
      <c r="C148" s="43"/>
      <c r="D148" s="230" t="s">
        <v>136</v>
      </c>
      <c r="E148" s="43"/>
      <c r="F148" s="231" t="s">
        <v>629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136</v>
      </c>
      <c r="AU148" s="20" t="s">
        <v>82</v>
      </c>
    </row>
    <row r="149" s="12" customFormat="1" ht="22.8" customHeight="1">
      <c r="A149" s="12"/>
      <c r="B149" s="200"/>
      <c r="C149" s="201"/>
      <c r="D149" s="202" t="s">
        <v>71</v>
      </c>
      <c r="E149" s="214" t="s">
        <v>631</v>
      </c>
      <c r="F149" s="214" t="s">
        <v>632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SUM(P150:P157)</f>
        <v>0</v>
      </c>
      <c r="Q149" s="208"/>
      <c r="R149" s="209">
        <f>SUM(R150:R157)</f>
        <v>0</v>
      </c>
      <c r="S149" s="208"/>
      <c r="T149" s="210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71</v>
      </c>
      <c r="AU149" s="212" t="s">
        <v>80</v>
      </c>
      <c r="AY149" s="211" t="s">
        <v>128</v>
      </c>
      <c r="BK149" s="213">
        <f>SUM(BK150:BK157)</f>
        <v>0</v>
      </c>
    </row>
    <row r="150" s="2" customFormat="1" ht="24.15" customHeight="1">
      <c r="A150" s="41"/>
      <c r="B150" s="42"/>
      <c r="C150" s="283" t="s">
        <v>398</v>
      </c>
      <c r="D150" s="283" t="s">
        <v>344</v>
      </c>
      <c r="E150" s="284" t="s">
        <v>633</v>
      </c>
      <c r="F150" s="285" t="s">
        <v>634</v>
      </c>
      <c r="G150" s="286" t="s">
        <v>576</v>
      </c>
      <c r="H150" s="287">
        <v>2</v>
      </c>
      <c r="I150" s="288"/>
      <c r="J150" s="289">
        <f>ROUND(I150*H150,2)</f>
        <v>0</v>
      </c>
      <c r="K150" s="290"/>
      <c r="L150" s="291"/>
      <c r="M150" s="292" t="s">
        <v>19</v>
      </c>
      <c r="N150" s="293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436</v>
      </c>
      <c r="AT150" s="228" t="s">
        <v>344</v>
      </c>
      <c r="AU150" s="228" t="s">
        <v>82</v>
      </c>
      <c r="AY150" s="20" t="s">
        <v>128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337</v>
      </c>
      <c r="BM150" s="228" t="s">
        <v>635</v>
      </c>
    </row>
    <row r="151" s="2" customFormat="1">
      <c r="A151" s="41"/>
      <c r="B151" s="42"/>
      <c r="C151" s="43"/>
      <c r="D151" s="230" t="s">
        <v>136</v>
      </c>
      <c r="E151" s="43"/>
      <c r="F151" s="231" t="s">
        <v>634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136</v>
      </c>
      <c r="AU151" s="20" t="s">
        <v>82</v>
      </c>
    </row>
    <row r="152" s="2" customFormat="1" ht="24.15" customHeight="1">
      <c r="A152" s="41"/>
      <c r="B152" s="42"/>
      <c r="C152" s="283" t="s">
        <v>404</v>
      </c>
      <c r="D152" s="283" t="s">
        <v>344</v>
      </c>
      <c r="E152" s="284" t="s">
        <v>636</v>
      </c>
      <c r="F152" s="285" t="s">
        <v>637</v>
      </c>
      <c r="G152" s="286" t="s">
        <v>576</v>
      </c>
      <c r="H152" s="287">
        <v>2</v>
      </c>
      <c r="I152" s="288"/>
      <c r="J152" s="289">
        <f>ROUND(I152*H152,2)</f>
        <v>0</v>
      </c>
      <c r="K152" s="290"/>
      <c r="L152" s="291"/>
      <c r="M152" s="292" t="s">
        <v>19</v>
      </c>
      <c r="N152" s="293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436</v>
      </c>
      <c r="AT152" s="228" t="s">
        <v>344</v>
      </c>
      <c r="AU152" s="228" t="s">
        <v>82</v>
      </c>
      <c r="AY152" s="20" t="s">
        <v>128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337</v>
      </c>
      <c r="BM152" s="228" t="s">
        <v>638</v>
      </c>
    </row>
    <row r="153" s="2" customFormat="1">
      <c r="A153" s="41"/>
      <c r="B153" s="42"/>
      <c r="C153" s="43"/>
      <c r="D153" s="230" t="s">
        <v>136</v>
      </c>
      <c r="E153" s="43"/>
      <c r="F153" s="231" t="s">
        <v>637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136</v>
      </c>
      <c r="AU153" s="20" t="s">
        <v>82</v>
      </c>
    </row>
    <row r="154" s="2" customFormat="1" ht="44.25" customHeight="1">
      <c r="A154" s="41"/>
      <c r="B154" s="42"/>
      <c r="C154" s="283" t="s">
        <v>412</v>
      </c>
      <c r="D154" s="283" t="s">
        <v>344</v>
      </c>
      <c r="E154" s="284" t="s">
        <v>639</v>
      </c>
      <c r="F154" s="285" t="s">
        <v>640</v>
      </c>
      <c r="G154" s="286" t="s">
        <v>576</v>
      </c>
      <c r="H154" s="287">
        <v>8</v>
      </c>
      <c r="I154" s="288"/>
      <c r="J154" s="289">
        <f>ROUND(I154*H154,2)</f>
        <v>0</v>
      </c>
      <c r="K154" s="290"/>
      <c r="L154" s="291"/>
      <c r="M154" s="292" t="s">
        <v>19</v>
      </c>
      <c r="N154" s="293" t="s">
        <v>43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436</v>
      </c>
      <c r="AT154" s="228" t="s">
        <v>344</v>
      </c>
      <c r="AU154" s="228" t="s">
        <v>82</v>
      </c>
      <c r="AY154" s="20" t="s">
        <v>128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337</v>
      </c>
      <c r="BM154" s="228" t="s">
        <v>641</v>
      </c>
    </row>
    <row r="155" s="2" customFormat="1">
      <c r="A155" s="41"/>
      <c r="B155" s="42"/>
      <c r="C155" s="43"/>
      <c r="D155" s="230" t="s">
        <v>136</v>
      </c>
      <c r="E155" s="43"/>
      <c r="F155" s="231" t="s">
        <v>640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136</v>
      </c>
      <c r="AU155" s="20" t="s">
        <v>82</v>
      </c>
    </row>
    <row r="156" s="2" customFormat="1" ht="16.5" customHeight="1">
      <c r="A156" s="41"/>
      <c r="B156" s="42"/>
      <c r="C156" s="283" t="s">
        <v>418</v>
      </c>
      <c r="D156" s="283" t="s">
        <v>344</v>
      </c>
      <c r="E156" s="284" t="s">
        <v>642</v>
      </c>
      <c r="F156" s="285" t="s">
        <v>643</v>
      </c>
      <c r="G156" s="286" t="s">
        <v>576</v>
      </c>
      <c r="H156" s="287">
        <v>2</v>
      </c>
      <c r="I156" s="288"/>
      <c r="J156" s="289">
        <f>ROUND(I156*H156,2)</f>
        <v>0</v>
      </c>
      <c r="K156" s="290"/>
      <c r="L156" s="291"/>
      <c r="M156" s="292" t="s">
        <v>19</v>
      </c>
      <c r="N156" s="293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436</v>
      </c>
      <c r="AT156" s="228" t="s">
        <v>344</v>
      </c>
      <c r="AU156" s="228" t="s">
        <v>82</v>
      </c>
      <c r="AY156" s="20" t="s">
        <v>128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337</v>
      </c>
      <c r="BM156" s="228" t="s">
        <v>644</v>
      </c>
    </row>
    <row r="157" s="2" customFormat="1">
      <c r="A157" s="41"/>
      <c r="B157" s="42"/>
      <c r="C157" s="43"/>
      <c r="D157" s="230" t="s">
        <v>136</v>
      </c>
      <c r="E157" s="43"/>
      <c r="F157" s="231" t="s">
        <v>643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136</v>
      </c>
      <c r="AU157" s="20" t="s">
        <v>82</v>
      </c>
    </row>
    <row r="158" s="12" customFormat="1" ht="22.8" customHeight="1">
      <c r="A158" s="12"/>
      <c r="B158" s="200"/>
      <c r="C158" s="201"/>
      <c r="D158" s="202" t="s">
        <v>71</v>
      </c>
      <c r="E158" s="214" t="s">
        <v>645</v>
      </c>
      <c r="F158" s="214" t="s">
        <v>646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SUM(P159:P227)</f>
        <v>0</v>
      </c>
      <c r="Q158" s="208"/>
      <c r="R158" s="209">
        <f>SUM(R159:R227)</f>
        <v>0</v>
      </c>
      <c r="S158" s="208"/>
      <c r="T158" s="210">
        <f>SUM(T159:T227)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71</v>
      </c>
      <c r="AU158" s="212" t="s">
        <v>80</v>
      </c>
      <c r="AY158" s="211" t="s">
        <v>128</v>
      </c>
      <c r="BK158" s="213">
        <f>SUM(BK159:BK227)</f>
        <v>0</v>
      </c>
    </row>
    <row r="159" s="2" customFormat="1" ht="37.8" customHeight="1">
      <c r="A159" s="41"/>
      <c r="B159" s="42"/>
      <c r="C159" s="216" t="s">
        <v>424</v>
      </c>
      <c r="D159" s="216" t="s">
        <v>130</v>
      </c>
      <c r="E159" s="217" t="s">
        <v>647</v>
      </c>
      <c r="F159" s="218" t="s">
        <v>648</v>
      </c>
      <c r="G159" s="219" t="s">
        <v>649</v>
      </c>
      <c r="H159" s="220">
        <v>1</v>
      </c>
      <c r="I159" s="221"/>
      <c r="J159" s="222">
        <f>ROUND(I159*H159,2)</f>
        <v>0</v>
      </c>
      <c r="K159" s="223"/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337</v>
      </c>
      <c r="AT159" s="228" t="s">
        <v>130</v>
      </c>
      <c r="AU159" s="228" t="s">
        <v>82</v>
      </c>
      <c r="AY159" s="20" t="s">
        <v>128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337</v>
      </c>
      <c r="BM159" s="228" t="s">
        <v>650</v>
      </c>
    </row>
    <row r="160" s="2" customFormat="1">
      <c r="A160" s="41"/>
      <c r="B160" s="42"/>
      <c r="C160" s="43"/>
      <c r="D160" s="230" t="s">
        <v>136</v>
      </c>
      <c r="E160" s="43"/>
      <c r="F160" s="231" t="s">
        <v>648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136</v>
      </c>
      <c r="AU160" s="20" t="s">
        <v>82</v>
      </c>
    </row>
    <row r="161" s="2" customFormat="1" ht="16.5" customHeight="1">
      <c r="A161" s="41"/>
      <c r="B161" s="42"/>
      <c r="C161" s="216" t="s">
        <v>430</v>
      </c>
      <c r="D161" s="216" t="s">
        <v>130</v>
      </c>
      <c r="E161" s="217" t="s">
        <v>651</v>
      </c>
      <c r="F161" s="218" t="s">
        <v>652</v>
      </c>
      <c r="G161" s="219" t="s">
        <v>649</v>
      </c>
      <c r="H161" s="220">
        <v>1</v>
      </c>
      <c r="I161" s="221"/>
      <c r="J161" s="222">
        <f>ROUND(I161*H161,2)</f>
        <v>0</v>
      </c>
      <c r="K161" s="223"/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337</v>
      </c>
      <c r="AT161" s="228" t="s">
        <v>130</v>
      </c>
      <c r="AU161" s="228" t="s">
        <v>82</v>
      </c>
      <c r="AY161" s="20" t="s">
        <v>128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337</v>
      </c>
      <c r="BM161" s="228" t="s">
        <v>653</v>
      </c>
    </row>
    <row r="162" s="2" customFormat="1">
      <c r="A162" s="41"/>
      <c r="B162" s="42"/>
      <c r="C162" s="43"/>
      <c r="D162" s="230" t="s">
        <v>136</v>
      </c>
      <c r="E162" s="43"/>
      <c r="F162" s="231" t="s">
        <v>652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136</v>
      </c>
      <c r="AU162" s="20" t="s">
        <v>82</v>
      </c>
    </row>
    <row r="163" s="2" customFormat="1">
      <c r="A163" s="41"/>
      <c r="B163" s="42"/>
      <c r="C163" s="43"/>
      <c r="D163" s="230" t="s">
        <v>358</v>
      </c>
      <c r="E163" s="43"/>
      <c r="F163" s="294" t="s">
        <v>654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358</v>
      </c>
      <c r="AU163" s="20" t="s">
        <v>82</v>
      </c>
    </row>
    <row r="164" s="2" customFormat="1" ht="49.05" customHeight="1">
      <c r="A164" s="41"/>
      <c r="B164" s="42"/>
      <c r="C164" s="216" t="s">
        <v>436</v>
      </c>
      <c r="D164" s="216" t="s">
        <v>130</v>
      </c>
      <c r="E164" s="217" t="s">
        <v>655</v>
      </c>
      <c r="F164" s="218" t="s">
        <v>656</v>
      </c>
      <c r="G164" s="219" t="s">
        <v>649</v>
      </c>
      <c r="H164" s="220">
        <v>1</v>
      </c>
      <c r="I164" s="221"/>
      <c r="J164" s="222">
        <f>ROUND(I164*H164,2)</f>
        <v>0</v>
      </c>
      <c r="K164" s="223"/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337</v>
      </c>
      <c r="AT164" s="228" t="s">
        <v>130</v>
      </c>
      <c r="AU164" s="228" t="s">
        <v>82</v>
      </c>
      <c r="AY164" s="20" t="s">
        <v>128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337</v>
      </c>
      <c r="BM164" s="228" t="s">
        <v>657</v>
      </c>
    </row>
    <row r="165" s="2" customFormat="1">
      <c r="A165" s="41"/>
      <c r="B165" s="42"/>
      <c r="C165" s="43"/>
      <c r="D165" s="230" t="s">
        <v>136</v>
      </c>
      <c r="E165" s="43"/>
      <c r="F165" s="231" t="s">
        <v>656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136</v>
      </c>
      <c r="AU165" s="20" t="s">
        <v>82</v>
      </c>
    </row>
    <row r="166" s="2" customFormat="1" ht="16.5" customHeight="1">
      <c r="A166" s="41"/>
      <c r="B166" s="42"/>
      <c r="C166" s="216" t="s">
        <v>446</v>
      </c>
      <c r="D166" s="216" t="s">
        <v>130</v>
      </c>
      <c r="E166" s="217" t="s">
        <v>658</v>
      </c>
      <c r="F166" s="218" t="s">
        <v>659</v>
      </c>
      <c r="G166" s="219" t="s">
        <v>169</v>
      </c>
      <c r="H166" s="220">
        <v>48</v>
      </c>
      <c r="I166" s="221"/>
      <c r="J166" s="222">
        <f>ROUND(I166*H166,2)</f>
        <v>0</v>
      </c>
      <c r="K166" s="223"/>
      <c r="L166" s="47"/>
      <c r="M166" s="224" t="s">
        <v>19</v>
      </c>
      <c r="N166" s="225" t="s">
        <v>43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337</v>
      </c>
      <c r="AT166" s="228" t="s">
        <v>130</v>
      </c>
      <c r="AU166" s="228" t="s">
        <v>82</v>
      </c>
      <c r="AY166" s="20" t="s">
        <v>128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337</v>
      </c>
      <c r="BM166" s="228" t="s">
        <v>660</v>
      </c>
    </row>
    <row r="167" s="2" customFormat="1">
      <c r="A167" s="41"/>
      <c r="B167" s="42"/>
      <c r="C167" s="43"/>
      <c r="D167" s="230" t="s">
        <v>136</v>
      </c>
      <c r="E167" s="43"/>
      <c r="F167" s="231" t="s">
        <v>659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136</v>
      </c>
      <c r="AU167" s="20" t="s">
        <v>82</v>
      </c>
    </row>
    <row r="168" s="2" customFormat="1" ht="16.5" customHeight="1">
      <c r="A168" s="41"/>
      <c r="B168" s="42"/>
      <c r="C168" s="216" t="s">
        <v>452</v>
      </c>
      <c r="D168" s="216" t="s">
        <v>130</v>
      </c>
      <c r="E168" s="217" t="s">
        <v>661</v>
      </c>
      <c r="F168" s="218" t="s">
        <v>662</v>
      </c>
      <c r="G168" s="219" t="s">
        <v>169</v>
      </c>
      <c r="H168" s="220">
        <v>24</v>
      </c>
      <c r="I168" s="221"/>
      <c r="J168" s="222">
        <f>ROUND(I168*H168,2)</f>
        <v>0</v>
      </c>
      <c r="K168" s="223"/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337</v>
      </c>
      <c r="AT168" s="228" t="s">
        <v>130</v>
      </c>
      <c r="AU168" s="228" t="s">
        <v>82</v>
      </c>
      <c r="AY168" s="20" t="s">
        <v>128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337</v>
      </c>
      <c r="BM168" s="228" t="s">
        <v>663</v>
      </c>
    </row>
    <row r="169" s="2" customFormat="1">
      <c r="A169" s="41"/>
      <c r="B169" s="42"/>
      <c r="C169" s="43"/>
      <c r="D169" s="230" t="s">
        <v>136</v>
      </c>
      <c r="E169" s="43"/>
      <c r="F169" s="231" t="s">
        <v>662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136</v>
      </c>
      <c r="AU169" s="20" t="s">
        <v>82</v>
      </c>
    </row>
    <row r="170" s="2" customFormat="1" ht="16.5" customHeight="1">
      <c r="A170" s="41"/>
      <c r="B170" s="42"/>
      <c r="C170" s="216" t="s">
        <v>457</v>
      </c>
      <c r="D170" s="216" t="s">
        <v>130</v>
      </c>
      <c r="E170" s="217" t="s">
        <v>664</v>
      </c>
      <c r="F170" s="218" t="s">
        <v>665</v>
      </c>
      <c r="G170" s="219" t="s">
        <v>169</v>
      </c>
      <c r="H170" s="220">
        <v>8</v>
      </c>
      <c r="I170" s="221"/>
      <c r="J170" s="222">
        <f>ROUND(I170*H170,2)</f>
        <v>0</v>
      </c>
      <c r="K170" s="223"/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337</v>
      </c>
      <c r="AT170" s="228" t="s">
        <v>130</v>
      </c>
      <c r="AU170" s="228" t="s">
        <v>82</v>
      </c>
      <c r="AY170" s="20" t="s">
        <v>128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337</v>
      </c>
      <c r="BM170" s="228" t="s">
        <v>666</v>
      </c>
    </row>
    <row r="171" s="2" customFormat="1">
      <c r="A171" s="41"/>
      <c r="B171" s="42"/>
      <c r="C171" s="43"/>
      <c r="D171" s="230" t="s">
        <v>136</v>
      </c>
      <c r="E171" s="43"/>
      <c r="F171" s="231" t="s">
        <v>665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136</v>
      </c>
      <c r="AU171" s="20" t="s">
        <v>82</v>
      </c>
    </row>
    <row r="172" s="2" customFormat="1" ht="16.5" customHeight="1">
      <c r="A172" s="41"/>
      <c r="B172" s="42"/>
      <c r="C172" s="216" t="s">
        <v>464</v>
      </c>
      <c r="D172" s="216" t="s">
        <v>130</v>
      </c>
      <c r="E172" s="217" t="s">
        <v>667</v>
      </c>
      <c r="F172" s="218" t="s">
        <v>668</v>
      </c>
      <c r="G172" s="219" t="s">
        <v>152</v>
      </c>
      <c r="H172" s="220">
        <v>215</v>
      </c>
      <c r="I172" s="221"/>
      <c r="J172" s="222">
        <f>ROUND(I172*H172,2)</f>
        <v>0</v>
      </c>
      <c r="K172" s="223"/>
      <c r="L172" s="47"/>
      <c r="M172" s="224" t="s">
        <v>19</v>
      </c>
      <c r="N172" s="225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337</v>
      </c>
      <c r="AT172" s="228" t="s">
        <v>130</v>
      </c>
      <c r="AU172" s="228" t="s">
        <v>82</v>
      </c>
      <c r="AY172" s="20" t="s">
        <v>128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337</v>
      </c>
      <c r="BM172" s="228" t="s">
        <v>669</v>
      </c>
    </row>
    <row r="173" s="2" customFormat="1">
      <c r="A173" s="41"/>
      <c r="B173" s="42"/>
      <c r="C173" s="43"/>
      <c r="D173" s="230" t="s">
        <v>136</v>
      </c>
      <c r="E173" s="43"/>
      <c r="F173" s="231" t="s">
        <v>668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136</v>
      </c>
      <c r="AU173" s="20" t="s">
        <v>82</v>
      </c>
    </row>
    <row r="174" s="2" customFormat="1" ht="16.5" customHeight="1">
      <c r="A174" s="41"/>
      <c r="B174" s="42"/>
      <c r="C174" s="216" t="s">
        <v>469</v>
      </c>
      <c r="D174" s="216" t="s">
        <v>130</v>
      </c>
      <c r="E174" s="217" t="s">
        <v>670</v>
      </c>
      <c r="F174" s="218" t="s">
        <v>671</v>
      </c>
      <c r="G174" s="219" t="s">
        <v>152</v>
      </c>
      <c r="H174" s="220">
        <v>319</v>
      </c>
      <c r="I174" s="221"/>
      <c r="J174" s="222">
        <f>ROUND(I174*H174,2)</f>
        <v>0</v>
      </c>
      <c r="K174" s="223"/>
      <c r="L174" s="47"/>
      <c r="M174" s="224" t="s">
        <v>19</v>
      </c>
      <c r="N174" s="225" t="s">
        <v>43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337</v>
      </c>
      <c r="AT174" s="228" t="s">
        <v>130</v>
      </c>
      <c r="AU174" s="228" t="s">
        <v>82</v>
      </c>
      <c r="AY174" s="20" t="s">
        <v>128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337</v>
      </c>
      <c r="BM174" s="228" t="s">
        <v>672</v>
      </c>
    </row>
    <row r="175" s="2" customFormat="1">
      <c r="A175" s="41"/>
      <c r="B175" s="42"/>
      <c r="C175" s="43"/>
      <c r="D175" s="230" t="s">
        <v>136</v>
      </c>
      <c r="E175" s="43"/>
      <c r="F175" s="231" t="s">
        <v>671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136</v>
      </c>
      <c r="AU175" s="20" t="s">
        <v>82</v>
      </c>
    </row>
    <row r="176" s="2" customFormat="1" ht="16.5" customHeight="1">
      <c r="A176" s="41"/>
      <c r="B176" s="42"/>
      <c r="C176" s="216" t="s">
        <v>475</v>
      </c>
      <c r="D176" s="216" t="s">
        <v>130</v>
      </c>
      <c r="E176" s="217" t="s">
        <v>673</v>
      </c>
      <c r="F176" s="218" t="s">
        <v>674</v>
      </c>
      <c r="G176" s="219" t="s">
        <v>152</v>
      </c>
      <c r="H176" s="220">
        <v>20</v>
      </c>
      <c r="I176" s="221"/>
      <c r="J176" s="222">
        <f>ROUND(I176*H176,2)</f>
        <v>0</v>
      </c>
      <c r="K176" s="223"/>
      <c r="L176" s="47"/>
      <c r="M176" s="224" t="s">
        <v>19</v>
      </c>
      <c r="N176" s="225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337</v>
      </c>
      <c r="AT176" s="228" t="s">
        <v>130</v>
      </c>
      <c r="AU176" s="228" t="s">
        <v>82</v>
      </c>
      <c r="AY176" s="20" t="s">
        <v>128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337</v>
      </c>
      <c r="BM176" s="228" t="s">
        <v>675</v>
      </c>
    </row>
    <row r="177" s="2" customFormat="1">
      <c r="A177" s="41"/>
      <c r="B177" s="42"/>
      <c r="C177" s="43"/>
      <c r="D177" s="230" t="s">
        <v>136</v>
      </c>
      <c r="E177" s="43"/>
      <c r="F177" s="231" t="s">
        <v>674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136</v>
      </c>
      <c r="AU177" s="20" t="s">
        <v>82</v>
      </c>
    </row>
    <row r="178" s="2" customFormat="1" ht="16.5" customHeight="1">
      <c r="A178" s="41"/>
      <c r="B178" s="42"/>
      <c r="C178" s="216" t="s">
        <v>479</v>
      </c>
      <c r="D178" s="216" t="s">
        <v>130</v>
      </c>
      <c r="E178" s="217" t="s">
        <v>676</v>
      </c>
      <c r="F178" s="218" t="s">
        <v>677</v>
      </c>
      <c r="G178" s="219" t="s">
        <v>152</v>
      </c>
      <c r="H178" s="220">
        <v>104</v>
      </c>
      <c r="I178" s="221"/>
      <c r="J178" s="222">
        <f>ROUND(I178*H178,2)</f>
        <v>0</v>
      </c>
      <c r="K178" s="223"/>
      <c r="L178" s="47"/>
      <c r="M178" s="224" t="s">
        <v>19</v>
      </c>
      <c r="N178" s="225" t="s">
        <v>43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337</v>
      </c>
      <c r="AT178" s="228" t="s">
        <v>130</v>
      </c>
      <c r="AU178" s="228" t="s">
        <v>82</v>
      </c>
      <c r="AY178" s="20" t="s">
        <v>128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337</v>
      </c>
      <c r="BM178" s="228" t="s">
        <v>678</v>
      </c>
    </row>
    <row r="179" s="2" customFormat="1">
      <c r="A179" s="41"/>
      <c r="B179" s="42"/>
      <c r="C179" s="43"/>
      <c r="D179" s="230" t="s">
        <v>136</v>
      </c>
      <c r="E179" s="43"/>
      <c r="F179" s="231" t="s">
        <v>677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136</v>
      </c>
      <c r="AU179" s="20" t="s">
        <v>82</v>
      </c>
    </row>
    <row r="180" s="2" customFormat="1" ht="16.5" customHeight="1">
      <c r="A180" s="41"/>
      <c r="B180" s="42"/>
      <c r="C180" s="216" t="s">
        <v>485</v>
      </c>
      <c r="D180" s="216" t="s">
        <v>130</v>
      </c>
      <c r="E180" s="217" t="s">
        <v>679</v>
      </c>
      <c r="F180" s="218" t="s">
        <v>680</v>
      </c>
      <c r="G180" s="219" t="s">
        <v>169</v>
      </c>
      <c r="H180" s="220">
        <v>1</v>
      </c>
      <c r="I180" s="221"/>
      <c r="J180" s="222">
        <f>ROUND(I180*H180,2)</f>
        <v>0</v>
      </c>
      <c r="K180" s="223"/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337</v>
      </c>
      <c r="AT180" s="228" t="s">
        <v>130</v>
      </c>
      <c r="AU180" s="228" t="s">
        <v>82</v>
      </c>
      <c r="AY180" s="20" t="s">
        <v>128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337</v>
      </c>
      <c r="BM180" s="228" t="s">
        <v>681</v>
      </c>
    </row>
    <row r="181" s="2" customFormat="1">
      <c r="A181" s="41"/>
      <c r="B181" s="42"/>
      <c r="C181" s="43"/>
      <c r="D181" s="230" t="s">
        <v>136</v>
      </c>
      <c r="E181" s="43"/>
      <c r="F181" s="231" t="s">
        <v>680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136</v>
      </c>
      <c r="AU181" s="20" t="s">
        <v>82</v>
      </c>
    </row>
    <row r="182" s="2" customFormat="1" ht="16.5" customHeight="1">
      <c r="A182" s="41"/>
      <c r="B182" s="42"/>
      <c r="C182" s="216" t="s">
        <v>489</v>
      </c>
      <c r="D182" s="216" t="s">
        <v>130</v>
      </c>
      <c r="E182" s="217" t="s">
        <v>682</v>
      </c>
      <c r="F182" s="218" t="s">
        <v>683</v>
      </c>
      <c r="G182" s="219" t="s">
        <v>169</v>
      </c>
      <c r="H182" s="220">
        <v>2</v>
      </c>
      <c r="I182" s="221"/>
      <c r="J182" s="222">
        <f>ROUND(I182*H182,2)</f>
        <v>0</v>
      </c>
      <c r="K182" s="223"/>
      <c r="L182" s="47"/>
      <c r="M182" s="224" t="s">
        <v>19</v>
      </c>
      <c r="N182" s="225" t="s">
        <v>43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337</v>
      </c>
      <c r="AT182" s="228" t="s">
        <v>130</v>
      </c>
      <c r="AU182" s="228" t="s">
        <v>82</v>
      </c>
      <c r="AY182" s="20" t="s">
        <v>128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337</v>
      </c>
      <c r="BM182" s="228" t="s">
        <v>684</v>
      </c>
    </row>
    <row r="183" s="2" customFormat="1">
      <c r="A183" s="41"/>
      <c r="B183" s="42"/>
      <c r="C183" s="43"/>
      <c r="D183" s="230" t="s">
        <v>136</v>
      </c>
      <c r="E183" s="43"/>
      <c r="F183" s="231" t="s">
        <v>683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136</v>
      </c>
      <c r="AU183" s="20" t="s">
        <v>82</v>
      </c>
    </row>
    <row r="184" s="2" customFormat="1" ht="16.5" customHeight="1">
      <c r="A184" s="41"/>
      <c r="B184" s="42"/>
      <c r="C184" s="216" t="s">
        <v>494</v>
      </c>
      <c r="D184" s="216" t="s">
        <v>130</v>
      </c>
      <c r="E184" s="217" t="s">
        <v>685</v>
      </c>
      <c r="F184" s="218" t="s">
        <v>686</v>
      </c>
      <c r="G184" s="219" t="s">
        <v>169</v>
      </c>
      <c r="H184" s="220">
        <v>4</v>
      </c>
      <c r="I184" s="221"/>
      <c r="J184" s="222">
        <f>ROUND(I184*H184,2)</f>
        <v>0</v>
      </c>
      <c r="K184" s="223"/>
      <c r="L184" s="47"/>
      <c r="M184" s="224" t="s">
        <v>19</v>
      </c>
      <c r="N184" s="225" t="s">
        <v>43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337</v>
      </c>
      <c r="AT184" s="228" t="s">
        <v>130</v>
      </c>
      <c r="AU184" s="228" t="s">
        <v>82</v>
      </c>
      <c r="AY184" s="20" t="s">
        <v>128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337</v>
      </c>
      <c r="BM184" s="228" t="s">
        <v>687</v>
      </c>
    </row>
    <row r="185" s="2" customFormat="1">
      <c r="A185" s="41"/>
      <c r="B185" s="42"/>
      <c r="C185" s="43"/>
      <c r="D185" s="230" t="s">
        <v>136</v>
      </c>
      <c r="E185" s="43"/>
      <c r="F185" s="231" t="s">
        <v>686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136</v>
      </c>
      <c r="AU185" s="20" t="s">
        <v>82</v>
      </c>
    </row>
    <row r="186" s="2" customFormat="1" ht="16.5" customHeight="1">
      <c r="A186" s="41"/>
      <c r="B186" s="42"/>
      <c r="C186" s="216" t="s">
        <v>499</v>
      </c>
      <c r="D186" s="216" t="s">
        <v>130</v>
      </c>
      <c r="E186" s="217" t="s">
        <v>688</v>
      </c>
      <c r="F186" s="218" t="s">
        <v>689</v>
      </c>
      <c r="G186" s="219" t="s">
        <v>152</v>
      </c>
      <c r="H186" s="220">
        <v>5</v>
      </c>
      <c r="I186" s="221"/>
      <c r="J186" s="222">
        <f>ROUND(I186*H186,2)</f>
        <v>0</v>
      </c>
      <c r="K186" s="223"/>
      <c r="L186" s="47"/>
      <c r="M186" s="224" t="s">
        <v>19</v>
      </c>
      <c r="N186" s="225" t="s">
        <v>43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337</v>
      </c>
      <c r="AT186" s="228" t="s">
        <v>130</v>
      </c>
      <c r="AU186" s="228" t="s">
        <v>82</v>
      </c>
      <c r="AY186" s="20" t="s">
        <v>128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337</v>
      </c>
      <c r="BM186" s="228" t="s">
        <v>690</v>
      </c>
    </row>
    <row r="187" s="2" customFormat="1">
      <c r="A187" s="41"/>
      <c r="B187" s="42"/>
      <c r="C187" s="43"/>
      <c r="D187" s="230" t="s">
        <v>136</v>
      </c>
      <c r="E187" s="43"/>
      <c r="F187" s="231" t="s">
        <v>689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136</v>
      </c>
      <c r="AU187" s="20" t="s">
        <v>82</v>
      </c>
    </row>
    <row r="188" s="2" customFormat="1" ht="16.5" customHeight="1">
      <c r="A188" s="41"/>
      <c r="B188" s="42"/>
      <c r="C188" s="216" t="s">
        <v>504</v>
      </c>
      <c r="D188" s="216" t="s">
        <v>130</v>
      </c>
      <c r="E188" s="217" t="s">
        <v>691</v>
      </c>
      <c r="F188" s="218" t="s">
        <v>692</v>
      </c>
      <c r="G188" s="219" t="s">
        <v>169</v>
      </c>
      <c r="H188" s="220">
        <v>2</v>
      </c>
      <c r="I188" s="221"/>
      <c r="J188" s="222">
        <f>ROUND(I188*H188,2)</f>
        <v>0</v>
      </c>
      <c r="K188" s="223"/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337</v>
      </c>
      <c r="AT188" s="228" t="s">
        <v>130</v>
      </c>
      <c r="AU188" s="228" t="s">
        <v>82</v>
      </c>
      <c r="AY188" s="20" t="s">
        <v>128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337</v>
      </c>
      <c r="BM188" s="228" t="s">
        <v>693</v>
      </c>
    </row>
    <row r="189" s="2" customFormat="1">
      <c r="A189" s="41"/>
      <c r="B189" s="42"/>
      <c r="C189" s="43"/>
      <c r="D189" s="230" t="s">
        <v>136</v>
      </c>
      <c r="E189" s="43"/>
      <c r="F189" s="231" t="s">
        <v>692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136</v>
      </c>
      <c r="AU189" s="20" t="s">
        <v>82</v>
      </c>
    </row>
    <row r="190" s="2" customFormat="1" ht="16.5" customHeight="1">
      <c r="A190" s="41"/>
      <c r="B190" s="42"/>
      <c r="C190" s="216" t="s">
        <v>509</v>
      </c>
      <c r="D190" s="216" t="s">
        <v>130</v>
      </c>
      <c r="E190" s="217" t="s">
        <v>694</v>
      </c>
      <c r="F190" s="218" t="s">
        <v>695</v>
      </c>
      <c r="G190" s="219" t="s">
        <v>169</v>
      </c>
      <c r="H190" s="220">
        <v>8</v>
      </c>
      <c r="I190" s="221"/>
      <c r="J190" s="222">
        <f>ROUND(I190*H190,2)</f>
        <v>0</v>
      </c>
      <c r="K190" s="223"/>
      <c r="L190" s="47"/>
      <c r="M190" s="224" t="s">
        <v>19</v>
      </c>
      <c r="N190" s="225" t="s">
        <v>43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337</v>
      </c>
      <c r="AT190" s="228" t="s">
        <v>130</v>
      </c>
      <c r="AU190" s="228" t="s">
        <v>82</v>
      </c>
      <c r="AY190" s="20" t="s">
        <v>128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337</v>
      </c>
      <c r="BM190" s="228" t="s">
        <v>696</v>
      </c>
    </row>
    <row r="191" s="2" customFormat="1">
      <c r="A191" s="41"/>
      <c r="B191" s="42"/>
      <c r="C191" s="43"/>
      <c r="D191" s="230" t="s">
        <v>136</v>
      </c>
      <c r="E191" s="43"/>
      <c r="F191" s="231" t="s">
        <v>695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136</v>
      </c>
      <c r="AU191" s="20" t="s">
        <v>82</v>
      </c>
    </row>
    <row r="192" s="2" customFormat="1" ht="16.5" customHeight="1">
      <c r="A192" s="41"/>
      <c r="B192" s="42"/>
      <c r="C192" s="216" t="s">
        <v>516</v>
      </c>
      <c r="D192" s="216" t="s">
        <v>130</v>
      </c>
      <c r="E192" s="217" t="s">
        <v>697</v>
      </c>
      <c r="F192" s="218" t="s">
        <v>698</v>
      </c>
      <c r="G192" s="219" t="s">
        <v>169</v>
      </c>
      <c r="H192" s="220">
        <v>2</v>
      </c>
      <c r="I192" s="221"/>
      <c r="J192" s="222">
        <f>ROUND(I192*H192,2)</f>
        <v>0</v>
      </c>
      <c r="K192" s="223"/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337</v>
      </c>
      <c r="AT192" s="228" t="s">
        <v>130</v>
      </c>
      <c r="AU192" s="228" t="s">
        <v>82</v>
      </c>
      <c r="AY192" s="20" t="s">
        <v>128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337</v>
      </c>
      <c r="BM192" s="228" t="s">
        <v>699</v>
      </c>
    </row>
    <row r="193" s="2" customFormat="1">
      <c r="A193" s="41"/>
      <c r="B193" s="42"/>
      <c r="C193" s="43"/>
      <c r="D193" s="230" t="s">
        <v>136</v>
      </c>
      <c r="E193" s="43"/>
      <c r="F193" s="231" t="s">
        <v>698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136</v>
      </c>
      <c r="AU193" s="20" t="s">
        <v>82</v>
      </c>
    </row>
    <row r="194" s="2" customFormat="1" ht="16.5" customHeight="1">
      <c r="A194" s="41"/>
      <c r="B194" s="42"/>
      <c r="C194" s="216" t="s">
        <v>700</v>
      </c>
      <c r="D194" s="216" t="s">
        <v>130</v>
      </c>
      <c r="E194" s="217" t="s">
        <v>701</v>
      </c>
      <c r="F194" s="218" t="s">
        <v>702</v>
      </c>
      <c r="G194" s="219" t="s">
        <v>169</v>
      </c>
      <c r="H194" s="220">
        <v>2</v>
      </c>
      <c r="I194" s="221"/>
      <c r="J194" s="222">
        <f>ROUND(I194*H194,2)</f>
        <v>0</v>
      </c>
      <c r="K194" s="223"/>
      <c r="L194" s="47"/>
      <c r="M194" s="224" t="s">
        <v>19</v>
      </c>
      <c r="N194" s="225" t="s">
        <v>43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337</v>
      </c>
      <c r="AT194" s="228" t="s">
        <v>130</v>
      </c>
      <c r="AU194" s="228" t="s">
        <v>82</v>
      </c>
      <c r="AY194" s="20" t="s">
        <v>128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337</v>
      </c>
      <c r="BM194" s="228" t="s">
        <v>703</v>
      </c>
    </row>
    <row r="195" s="2" customFormat="1">
      <c r="A195" s="41"/>
      <c r="B195" s="42"/>
      <c r="C195" s="43"/>
      <c r="D195" s="230" t="s">
        <v>136</v>
      </c>
      <c r="E195" s="43"/>
      <c r="F195" s="231" t="s">
        <v>702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136</v>
      </c>
      <c r="AU195" s="20" t="s">
        <v>82</v>
      </c>
    </row>
    <row r="196" s="2" customFormat="1" ht="16.5" customHeight="1">
      <c r="A196" s="41"/>
      <c r="B196" s="42"/>
      <c r="C196" s="216" t="s">
        <v>704</v>
      </c>
      <c r="D196" s="216" t="s">
        <v>130</v>
      </c>
      <c r="E196" s="217" t="s">
        <v>705</v>
      </c>
      <c r="F196" s="218" t="s">
        <v>706</v>
      </c>
      <c r="G196" s="219" t="s">
        <v>169</v>
      </c>
      <c r="H196" s="220">
        <v>5</v>
      </c>
      <c r="I196" s="221"/>
      <c r="J196" s="222">
        <f>ROUND(I196*H196,2)</f>
        <v>0</v>
      </c>
      <c r="K196" s="223"/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337</v>
      </c>
      <c r="AT196" s="228" t="s">
        <v>130</v>
      </c>
      <c r="AU196" s="228" t="s">
        <v>82</v>
      </c>
      <c r="AY196" s="20" t="s">
        <v>128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337</v>
      </c>
      <c r="BM196" s="228" t="s">
        <v>707</v>
      </c>
    </row>
    <row r="197" s="2" customFormat="1">
      <c r="A197" s="41"/>
      <c r="B197" s="42"/>
      <c r="C197" s="43"/>
      <c r="D197" s="230" t="s">
        <v>136</v>
      </c>
      <c r="E197" s="43"/>
      <c r="F197" s="231" t="s">
        <v>706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136</v>
      </c>
      <c r="AU197" s="20" t="s">
        <v>82</v>
      </c>
    </row>
    <row r="198" s="2" customFormat="1" ht="16.5" customHeight="1">
      <c r="A198" s="41"/>
      <c r="B198" s="42"/>
      <c r="C198" s="216" t="s">
        <v>708</v>
      </c>
      <c r="D198" s="216" t="s">
        <v>130</v>
      </c>
      <c r="E198" s="217" t="s">
        <v>709</v>
      </c>
      <c r="F198" s="218" t="s">
        <v>710</v>
      </c>
      <c r="G198" s="219" t="s">
        <v>711</v>
      </c>
      <c r="H198" s="220">
        <v>1</v>
      </c>
      <c r="I198" s="221"/>
      <c r="J198" s="222">
        <f>ROUND(I198*H198,2)</f>
        <v>0</v>
      </c>
      <c r="K198" s="223"/>
      <c r="L198" s="47"/>
      <c r="M198" s="224" t="s">
        <v>19</v>
      </c>
      <c r="N198" s="225" t="s">
        <v>43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337</v>
      </c>
      <c r="AT198" s="228" t="s">
        <v>130</v>
      </c>
      <c r="AU198" s="228" t="s">
        <v>82</v>
      </c>
      <c r="AY198" s="20" t="s">
        <v>128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337</v>
      </c>
      <c r="BM198" s="228" t="s">
        <v>712</v>
      </c>
    </row>
    <row r="199" s="2" customFormat="1">
      <c r="A199" s="41"/>
      <c r="B199" s="42"/>
      <c r="C199" s="43"/>
      <c r="D199" s="230" t="s">
        <v>136</v>
      </c>
      <c r="E199" s="43"/>
      <c r="F199" s="231" t="s">
        <v>710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136</v>
      </c>
      <c r="AU199" s="20" t="s">
        <v>82</v>
      </c>
    </row>
    <row r="200" s="2" customFormat="1" ht="24.15" customHeight="1">
      <c r="A200" s="41"/>
      <c r="B200" s="42"/>
      <c r="C200" s="216" t="s">
        <v>713</v>
      </c>
      <c r="D200" s="216" t="s">
        <v>130</v>
      </c>
      <c r="E200" s="217" t="s">
        <v>714</v>
      </c>
      <c r="F200" s="218" t="s">
        <v>715</v>
      </c>
      <c r="G200" s="219" t="s">
        <v>711</v>
      </c>
      <c r="H200" s="220">
        <v>1</v>
      </c>
      <c r="I200" s="221"/>
      <c r="J200" s="222">
        <f>ROUND(I200*H200,2)</f>
        <v>0</v>
      </c>
      <c r="K200" s="223"/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337</v>
      </c>
      <c r="AT200" s="228" t="s">
        <v>130</v>
      </c>
      <c r="AU200" s="228" t="s">
        <v>82</v>
      </c>
      <c r="AY200" s="20" t="s">
        <v>128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337</v>
      </c>
      <c r="BM200" s="228" t="s">
        <v>716</v>
      </c>
    </row>
    <row r="201" s="2" customFormat="1">
      <c r="A201" s="41"/>
      <c r="B201" s="42"/>
      <c r="C201" s="43"/>
      <c r="D201" s="230" t="s">
        <v>136</v>
      </c>
      <c r="E201" s="43"/>
      <c r="F201" s="231" t="s">
        <v>715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136</v>
      </c>
      <c r="AU201" s="20" t="s">
        <v>82</v>
      </c>
    </row>
    <row r="202" s="2" customFormat="1" ht="16.5" customHeight="1">
      <c r="A202" s="41"/>
      <c r="B202" s="42"/>
      <c r="C202" s="216" t="s">
        <v>717</v>
      </c>
      <c r="D202" s="216" t="s">
        <v>130</v>
      </c>
      <c r="E202" s="217" t="s">
        <v>718</v>
      </c>
      <c r="F202" s="218" t="s">
        <v>719</v>
      </c>
      <c r="G202" s="219" t="s">
        <v>711</v>
      </c>
      <c r="H202" s="220">
        <v>1</v>
      </c>
      <c r="I202" s="221"/>
      <c r="J202" s="222">
        <f>ROUND(I202*H202,2)</f>
        <v>0</v>
      </c>
      <c r="K202" s="223"/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337</v>
      </c>
      <c r="AT202" s="228" t="s">
        <v>130</v>
      </c>
      <c r="AU202" s="228" t="s">
        <v>82</v>
      </c>
      <c r="AY202" s="20" t="s">
        <v>128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337</v>
      </c>
      <c r="BM202" s="228" t="s">
        <v>720</v>
      </c>
    </row>
    <row r="203" s="2" customFormat="1">
      <c r="A203" s="41"/>
      <c r="B203" s="42"/>
      <c r="C203" s="43"/>
      <c r="D203" s="230" t="s">
        <v>136</v>
      </c>
      <c r="E203" s="43"/>
      <c r="F203" s="231" t="s">
        <v>719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136</v>
      </c>
      <c r="AU203" s="20" t="s">
        <v>82</v>
      </c>
    </row>
    <row r="204" s="2" customFormat="1" ht="16.5" customHeight="1">
      <c r="A204" s="41"/>
      <c r="B204" s="42"/>
      <c r="C204" s="216" t="s">
        <v>721</v>
      </c>
      <c r="D204" s="216" t="s">
        <v>130</v>
      </c>
      <c r="E204" s="217" t="s">
        <v>722</v>
      </c>
      <c r="F204" s="218" t="s">
        <v>723</v>
      </c>
      <c r="G204" s="219" t="s">
        <v>711</v>
      </c>
      <c r="H204" s="220">
        <v>1</v>
      </c>
      <c r="I204" s="221"/>
      <c r="J204" s="222">
        <f>ROUND(I204*H204,2)</f>
        <v>0</v>
      </c>
      <c r="K204" s="223"/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337</v>
      </c>
      <c r="AT204" s="228" t="s">
        <v>130</v>
      </c>
      <c r="AU204" s="228" t="s">
        <v>82</v>
      </c>
      <c r="AY204" s="20" t="s">
        <v>128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337</v>
      </c>
      <c r="BM204" s="228" t="s">
        <v>724</v>
      </c>
    </row>
    <row r="205" s="2" customFormat="1">
      <c r="A205" s="41"/>
      <c r="B205" s="42"/>
      <c r="C205" s="43"/>
      <c r="D205" s="230" t="s">
        <v>136</v>
      </c>
      <c r="E205" s="43"/>
      <c r="F205" s="231" t="s">
        <v>723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136</v>
      </c>
      <c r="AU205" s="20" t="s">
        <v>82</v>
      </c>
    </row>
    <row r="206" s="2" customFormat="1" ht="16.5" customHeight="1">
      <c r="A206" s="41"/>
      <c r="B206" s="42"/>
      <c r="C206" s="216" t="s">
        <v>725</v>
      </c>
      <c r="D206" s="216" t="s">
        <v>130</v>
      </c>
      <c r="E206" s="217" t="s">
        <v>726</v>
      </c>
      <c r="F206" s="218" t="s">
        <v>727</v>
      </c>
      <c r="G206" s="219" t="s">
        <v>576</v>
      </c>
      <c r="H206" s="220">
        <v>1</v>
      </c>
      <c r="I206" s="221"/>
      <c r="J206" s="222">
        <f>ROUND(I206*H206,2)</f>
        <v>0</v>
      </c>
      <c r="K206" s="223"/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337</v>
      </c>
      <c r="AT206" s="228" t="s">
        <v>130</v>
      </c>
      <c r="AU206" s="228" t="s">
        <v>82</v>
      </c>
      <c r="AY206" s="20" t="s">
        <v>128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337</v>
      </c>
      <c r="BM206" s="228" t="s">
        <v>728</v>
      </c>
    </row>
    <row r="207" s="2" customFormat="1">
      <c r="A207" s="41"/>
      <c r="B207" s="42"/>
      <c r="C207" s="43"/>
      <c r="D207" s="230" t="s">
        <v>136</v>
      </c>
      <c r="E207" s="43"/>
      <c r="F207" s="231" t="s">
        <v>727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136</v>
      </c>
      <c r="AU207" s="20" t="s">
        <v>82</v>
      </c>
    </row>
    <row r="208" s="2" customFormat="1" ht="16.5" customHeight="1">
      <c r="A208" s="41"/>
      <c r="B208" s="42"/>
      <c r="C208" s="216" t="s">
        <v>729</v>
      </c>
      <c r="D208" s="216" t="s">
        <v>130</v>
      </c>
      <c r="E208" s="217" t="s">
        <v>730</v>
      </c>
      <c r="F208" s="218" t="s">
        <v>731</v>
      </c>
      <c r="G208" s="219" t="s">
        <v>711</v>
      </c>
      <c r="H208" s="220">
        <v>1</v>
      </c>
      <c r="I208" s="221"/>
      <c r="J208" s="222">
        <f>ROUND(I208*H208,2)</f>
        <v>0</v>
      </c>
      <c r="K208" s="223"/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337</v>
      </c>
      <c r="AT208" s="228" t="s">
        <v>130</v>
      </c>
      <c r="AU208" s="228" t="s">
        <v>82</v>
      </c>
      <c r="AY208" s="20" t="s">
        <v>128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337</v>
      </c>
      <c r="BM208" s="228" t="s">
        <v>732</v>
      </c>
    </row>
    <row r="209" s="2" customFormat="1">
      <c r="A209" s="41"/>
      <c r="B209" s="42"/>
      <c r="C209" s="43"/>
      <c r="D209" s="230" t="s">
        <v>136</v>
      </c>
      <c r="E209" s="43"/>
      <c r="F209" s="231" t="s">
        <v>731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136</v>
      </c>
      <c r="AU209" s="20" t="s">
        <v>82</v>
      </c>
    </row>
    <row r="210" s="2" customFormat="1" ht="16.5" customHeight="1">
      <c r="A210" s="41"/>
      <c r="B210" s="42"/>
      <c r="C210" s="216" t="s">
        <v>733</v>
      </c>
      <c r="D210" s="216" t="s">
        <v>130</v>
      </c>
      <c r="E210" s="217" t="s">
        <v>734</v>
      </c>
      <c r="F210" s="218" t="s">
        <v>735</v>
      </c>
      <c r="G210" s="219" t="s">
        <v>711</v>
      </c>
      <c r="H210" s="220">
        <v>1</v>
      </c>
      <c r="I210" s="221"/>
      <c r="J210" s="222">
        <f>ROUND(I210*H210,2)</f>
        <v>0</v>
      </c>
      <c r="K210" s="223"/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337</v>
      </c>
      <c r="AT210" s="228" t="s">
        <v>130</v>
      </c>
      <c r="AU210" s="228" t="s">
        <v>82</v>
      </c>
      <c r="AY210" s="20" t="s">
        <v>128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337</v>
      </c>
      <c r="BM210" s="228" t="s">
        <v>736</v>
      </c>
    </row>
    <row r="211" s="2" customFormat="1">
      <c r="A211" s="41"/>
      <c r="B211" s="42"/>
      <c r="C211" s="43"/>
      <c r="D211" s="230" t="s">
        <v>136</v>
      </c>
      <c r="E211" s="43"/>
      <c r="F211" s="231" t="s">
        <v>735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136</v>
      </c>
      <c r="AU211" s="20" t="s">
        <v>82</v>
      </c>
    </row>
    <row r="212" s="2" customFormat="1" ht="16.5" customHeight="1">
      <c r="A212" s="41"/>
      <c r="B212" s="42"/>
      <c r="C212" s="216" t="s">
        <v>737</v>
      </c>
      <c r="D212" s="216" t="s">
        <v>130</v>
      </c>
      <c r="E212" s="217" t="s">
        <v>738</v>
      </c>
      <c r="F212" s="218" t="s">
        <v>739</v>
      </c>
      <c r="G212" s="219" t="s">
        <v>711</v>
      </c>
      <c r="H212" s="220">
        <v>1</v>
      </c>
      <c r="I212" s="221"/>
      <c r="J212" s="222">
        <f>ROUND(I212*H212,2)</f>
        <v>0</v>
      </c>
      <c r="K212" s="223"/>
      <c r="L212" s="47"/>
      <c r="M212" s="224" t="s">
        <v>19</v>
      </c>
      <c r="N212" s="225" t="s">
        <v>43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337</v>
      </c>
      <c r="AT212" s="228" t="s">
        <v>130</v>
      </c>
      <c r="AU212" s="228" t="s">
        <v>82</v>
      </c>
      <c r="AY212" s="20" t="s">
        <v>128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337</v>
      </c>
      <c r="BM212" s="228" t="s">
        <v>740</v>
      </c>
    </row>
    <row r="213" s="2" customFormat="1">
      <c r="A213" s="41"/>
      <c r="B213" s="42"/>
      <c r="C213" s="43"/>
      <c r="D213" s="230" t="s">
        <v>136</v>
      </c>
      <c r="E213" s="43"/>
      <c r="F213" s="231" t="s">
        <v>739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136</v>
      </c>
      <c r="AU213" s="20" t="s">
        <v>82</v>
      </c>
    </row>
    <row r="214" s="2" customFormat="1" ht="16.5" customHeight="1">
      <c r="A214" s="41"/>
      <c r="B214" s="42"/>
      <c r="C214" s="216" t="s">
        <v>741</v>
      </c>
      <c r="D214" s="216" t="s">
        <v>130</v>
      </c>
      <c r="E214" s="217" t="s">
        <v>742</v>
      </c>
      <c r="F214" s="218" t="s">
        <v>743</v>
      </c>
      <c r="G214" s="219" t="s">
        <v>152</v>
      </c>
      <c r="H214" s="220">
        <v>20</v>
      </c>
      <c r="I214" s="221"/>
      <c r="J214" s="222">
        <f>ROUND(I214*H214,2)</f>
        <v>0</v>
      </c>
      <c r="K214" s="223"/>
      <c r="L214" s="47"/>
      <c r="M214" s="224" t="s">
        <v>19</v>
      </c>
      <c r="N214" s="225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337</v>
      </c>
      <c r="AT214" s="228" t="s">
        <v>130</v>
      </c>
      <c r="AU214" s="228" t="s">
        <v>82</v>
      </c>
      <c r="AY214" s="20" t="s">
        <v>128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337</v>
      </c>
      <c r="BM214" s="228" t="s">
        <v>744</v>
      </c>
    </row>
    <row r="215" s="2" customFormat="1">
      <c r="A215" s="41"/>
      <c r="B215" s="42"/>
      <c r="C215" s="43"/>
      <c r="D215" s="230" t="s">
        <v>136</v>
      </c>
      <c r="E215" s="43"/>
      <c r="F215" s="231" t="s">
        <v>743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136</v>
      </c>
      <c r="AU215" s="20" t="s">
        <v>82</v>
      </c>
    </row>
    <row r="216" s="2" customFormat="1" ht="16.5" customHeight="1">
      <c r="A216" s="41"/>
      <c r="B216" s="42"/>
      <c r="C216" s="216" t="s">
        <v>745</v>
      </c>
      <c r="D216" s="216" t="s">
        <v>130</v>
      </c>
      <c r="E216" s="217" t="s">
        <v>746</v>
      </c>
      <c r="F216" s="218" t="s">
        <v>747</v>
      </c>
      <c r="G216" s="219" t="s">
        <v>152</v>
      </c>
      <c r="H216" s="220">
        <v>120</v>
      </c>
      <c r="I216" s="221"/>
      <c r="J216" s="222">
        <f>ROUND(I216*H216,2)</f>
        <v>0</v>
      </c>
      <c r="K216" s="223"/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337</v>
      </c>
      <c r="AT216" s="228" t="s">
        <v>130</v>
      </c>
      <c r="AU216" s="228" t="s">
        <v>82</v>
      </c>
      <c r="AY216" s="20" t="s">
        <v>128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337</v>
      </c>
      <c r="BM216" s="228" t="s">
        <v>748</v>
      </c>
    </row>
    <row r="217" s="2" customFormat="1">
      <c r="A217" s="41"/>
      <c r="B217" s="42"/>
      <c r="C217" s="43"/>
      <c r="D217" s="230" t="s">
        <v>136</v>
      </c>
      <c r="E217" s="43"/>
      <c r="F217" s="231" t="s">
        <v>747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136</v>
      </c>
      <c r="AU217" s="20" t="s">
        <v>82</v>
      </c>
    </row>
    <row r="218" s="2" customFormat="1" ht="16.5" customHeight="1">
      <c r="A218" s="41"/>
      <c r="B218" s="42"/>
      <c r="C218" s="216" t="s">
        <v>749</v>
      </c>
      <c r="D218" s="216" t="s">
        <v>130</v>
      </c>
      <c r="E218" s="217" t="s">
        <v>750</v>
      </c>
      <c r="F218" s="218" t="s">
        <v>751</v>
      </c>
      <c r="G218" s="219" t="s">
        <v>169</v>
      </c>
      <c r="H218" s="220">
        <v>12</v>
      </c>
      <c r="I218" s="221"/>
      <c r="J218" s="222">
        <f>ROUND(I218*H218,2)</f>
        <v>0</v>
      </c>
      <c r="K218" s="223"/>
      <c r="L218" s="47"/>
      <c r="M218" s="224" t="s">
        <v>19</v>
      </c>
      <c r="N218" s="225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337</v>
      </c>
      <c r="AT218" s="228" t="s">
        <v>130</v>
      </c>
      <c r="AU218" s="228" t="s">
        <v>82</v>
      </c>
      <c r="AY218" s="20" t="s">
        <v>128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337</v>
      </c>
      <c r="BM218" s="228" t="s">
        <v>752</v>
      </c>
    </row>
    <row r="219" s="2" customFormat="1">
      <c r="A219" s="41"/>
      <c r="B219" s="42"/>
      <c r="C219" s="43"/>
      <c r="D219" s="230" t="s">
        <v>136</v>
      </c>
      <c r="E219" s="43"/>
      <c r="F219" s="231" t="s">
        <v>751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136</v>
      </c>
      <c r="AU219" s="20" t="s">
        <v>82</v>
      </c>
    </row>
    <row r="220" s="2" customFormat="1" ht="16.5" customHeight="1">
      <c r="A220" s="41"/>
      <c r="B220" s="42"/>
      <c r="C220" s="216" t="s">
        <v>753</v>
      </c>
      <c r="D220" s="216" t="s">
        <v>130</v>
      </c>
      <c r="E220" s="217" t="s">
        <v>754</v>
      </c>
      <c r="F220" s="218" t="s">
        <v>755</v>
      </c>
      <c r="G220" s="219" t="s">
        <v>152</v>
      </c>
      <c r="H220" s="220">
        <v>215</v>
      </c>
      <c r="I220" s="221"/>
      <c r="J220" s="222">
        <f>ROUND(I220*H220,2)</f>
        <v>0</v>
      </c>
      <c r="K220" s="223"/>
      <c r="L220" s="47"/>
      <c r="M220" s="224" t="s">
        <v>19</v>
      </c>
      <c r="N220" s="225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337</v>
      </c>
      <c r="AT220" s="228" t="s">
        <v>130</v>
      </c>
      <c r="AU220" s="228" t="s">
        <v>82</v>
      </c>
      <c r="AY220" s="20" t="s">
        <v>128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337</v>
      </c>
      <c r="BM220" s="228" t="s">
        <v>756</v>
      </c>
    </row>
    <row r="221" s="2" customFormat="1">
      <c r="A221" s="41"/>
      <c r="B221" s="42"/>
      <c r="C221" s="43"/>
      <c r="D221" s="230" t="s">
        <v>136</v>
      </c>
      <c r="E221" s="43"/>
      <c r="F221" s="231" t="s">
        <v>755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136</v>
      </c>
      <c r="AU221" s="20" t="s">
        <v>82</v>
      </c>
    </row>
    <row r="222" s="2" customFormat="1" ht="16.5" customHeight="1">
      <c r="A222" s="41"/>
      <c r="B222" s="42"/>
      <c r="C222" s="216" t="s">
        <v>757</v>
      </c>
      <c r="D222" s="216" t="s">
        <v>130</v>
      </c>
      <c r="E222" s="217" t="s">
        <v>758</v>
      </c>
      <c r="F222" s="218" t="s">
        <v>759</v>
      </c>
      <c r="G222" s="219" t="s">
        <v>711</v>
      </c>
      <c r="H222" s="220">
        <v>1</v>
      </c>
      <c r="I222" s="221"/>
      <c r="J222" s="222">
        <f>ROUND(I222*H222,2)</f>
        <v>0</v>
      </c>
      <c r="K222" s="223"/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337</v>
      </c>
      <c r="AT222" s="228" t="s">
        <v>130</v>
      </c>
      <c r="AU222" s="228" t="s">
        <v>82</v>
      </c>
      <c r="AY222" s="20" t="s">
        <v>128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337</v>
      </c>
      <c r="BM222" s="228" t="s">
        <v>760</v>
      </c>
    </row>
    <row r="223" s="2" customFormat="1">
      <c r="A223" s="41"/>
      <c r="B223" s="42"/>
      <c r="C223" s="43"/>
      <c r="D223" s="230" t="s">
        <v>136</v>
      </c>
      <c r="E223" s="43"/>
      <c r="F223" s="231" t="s">
        <v>759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136</v>
      </c>
      <c r="AU223" s="20" t="s">
        <v>82</v>
      </c>
    </row>
    <row r="224" s="2" customFormat="1" ht="16.5" customHeight="1">
      <c r="A224" s="41"/>
      <c r="B224" s="42"/>
      <c r="C224" s="216" t="s">
        <v>761</v>
      </c>
      <c r="D224" s="216" t="s">
        <v>130</v>
      </c>
      <c r="E224" s="217" t="s">
        <v>762</v>
      </c>
      <c r="F224" s="218" t="s">
        <v>763</v>
      </c>
      <c r="G224" s="219" t="s">
        <v>711</v>
      </c>
      <c r="H224" s="220">
        <v>1</v>
      </c>
      <c r="I224" s="221"/>
      <c r="J224" s="222">
        <f>ROUND(I224*H224,2)</f>
        <v>0</v>
      </c>
      <c r="K224" s="223"/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337</v>
      </c>
      <c r="AT224" s="228" t="s">
        <v>130</v>
      </c>
      <c r="AU224" s="228" t="s">
        <v>82</v>
      </c>
      <c r="AY224" s="20" t="s">
        <v>128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337</v>
      </c>
      <c r="BM224" s="228" t="s">
        <v>764</v>
      </c>
    </row>
    <row r="225" s="2" customFormat="1">
      <c r="A225" s="41"/>
      <c r="B225" s="42"/>
      <c r="C225" s="43"/>
      <c r="D225" s="230" t="s">
        <v>136</v>
      </c>
      <c r="E225" s="43"/>
      <c r="F225" s="231" t="s">
        <v>763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136</v>
      </c>
      <c r="AU225" s="20" t="s">
        <v>82</v>
      </c>
    </row>
    <row r="226" s="2" customFormat="1" ht="16.5" customHeight="1">
      <c r="A226" s="41"/>
      <c r="B226" s="42"/>
      <c r="C226" s="216" t="s">
        <v>765</v>
      </c>
      <c r="D226" s="216" t="s">
        <v>130</v>
      </c>
      <c r="E226" s="217" t="s">
        <v>766</v>
      </c>
      <c r="F226" s="218" t="s">
        <v>767</v>
      </c>
      <c r="G226" s="219" t="s">
        <v>169</v>
      </c>
      <c r="H226" s="220">
        <v>1</v>
      </c>
      <c r="I226" s="221"/>
      <c r="J226" s="222">
        <f>ROUND(I226*H226,2)</f>
        <v>0</v>
      </c>
      <c r="K226" s="223"/>
      <c r="L226" s="47"/>
      <c r="M226" s="224" t="s">
        <v>19</v>
      </c>
      <c r="N226" s="225" t="s">
        <v>43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337</v>
      </c>
      <c r="AT226" s="228" t="s">
        <v>130</v>
      </c>
      <c r="AU226" s="228" t="s">
        <v>82</v>
      </c>
      <c r="AY226" s="20" t="s">
        <v>128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337</v>
      </c>
      <c r="BM226" s="228" t="s">
        <v>768</v>
      </c>
    </row>
    <row r="227" s="2" customFormat="1">
      <c r="A227" s="41"/>
      <c r="B227" s="42"/>
      <c r="C227" s="43"/>
      <c r="D227" s="230" t="s">
        <v>136</v>
      </c>
      <c r="E227" s="43"/>
      <c r="F227" s="231" t="s">
        <v>767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136</v>
      </c>
      <c r="AU227" s="20" t="s">
        <v>82</v>
      </c>
    </row>
    <row r="228" s="12" customFormat="1" ht="25.92" customHeight="1">
      <c r="A228" s="12"/>
      <c r="B228" s="200"/>
      <c r="C228" s="201"/>
      <c r="D228" s="202" t="s">
        <v>71</v>
      </c>
      <c r="E228" s="203" t="s">
        <v>344</v>
      </c>
      <c r="F228" s="203" t="s">
        <v>769</v>
      </c>
      <c r="G228" s="201"/>
      <c r="H228" s="201"/>
      <c r="I228" s="204"/>
      <c r="J228" s="205">
        <f>BK228</f>
        <v>0</v>
      </c>
      <c r="K228" s="201"/>
      <c r="L228" s="206"/>
      <c r="M228" s="207"/>
      <c r="N228" s="208"/>
      <c r="O228" s="208"/>
      <c r="P228" s="209">
        <f>P229+P254</f>
        <v>0</v>
      </c>
      <c r="Q228" s="208"/>
      <c r="R228" s="209">
        <f>R229+R254</f>
        <v>0</v>
      </c>
      <c r="S228" s="208"/>
      <c r="T228" s="210">
        <f>T229+T254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149</v>
      </c>
      <c r="AT228" s="212" t="s">
        <v>71</v>
      </c>
      <c r="AU228" s="212" t="s">
        <v>72</v>
      </c>
      <c r="AY228" s="211" t="s">
        <v>128</v>
      </c>
      <c r="BK228" s="213">
        <f>BK229+BK254</f>
        <v>0</v>
      </c>
    </row>
    <row r="229" s="12" customFormat="1" ht="22.8" customHeight="1">
      <c r="A229" s="12"/>
      <c r="B229" s="200"/>
      <c r="C229" s="201"/>
      <c r="D229" s="202" t="s">
        <v>71</v>
      </c>
      <c r="E229" s="214" t="s">
        <v>770</v>
      </c>
      <c r="F229" s="214" t="s">
        <v>771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SUM(P230:P253)</f>
        <v>0</v>
      </c>
      <c r="Q229" s="208"/>
      <c r="R229" s="209">
        <f>SUM(R230:R253)</f>
        <v>0</v>
      </c>
      <c r="S229" s="208"/>
      <c r="T229" s="210">
        <f>SUM(T230:T253)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149</v>
      </c>
      <c r="AT229" s="212" t="s">
        <v>71</v>
      </c>
      <c r="AU229" s="212" t="s">
        <v>80</v>
      </c>
      <c r="AY229" s="211" t="s">
        <v>128</v>
      </c>
      <c r="BK229" s="213">
        <f>SUM(BK230:BK253)</f>
        <v>0</v>
      </c>
    </row>
    <row r="230" s="2" customFormat="1" ht="16.5" customHeight="1">
      <c r="A230" s="41"/>
      <c r="B230" s="42"/>
      <c r="C230" s="283" t="s">
        <v>772</v>
      </c>
      <c r="D230" s="283" t="s">
        <v>344</v>
      </c>
      <c r="E230" s="284" t="s">
        <v>773</v>
      </c>
      <c r="F230" s="285" t="s">
        <v>774</v>
      </c>
      <c r="G230" s="286" t="s">
        <v>169</v>
      </c>
      <c r="H230" s="287">
        <v>2</v>
      </c>
      <c r="I230" s="288"/>
      <c r="J230" s="289">
        <f>ROUND(I230*H230,2)</f>
        <v>0</v>
      </c>
      <c r="K230" s="290"/>
      <c r="L230" s="291"/>
      <c r="M230" s="292" t="s">
        <v>19</v>
      </c>
      <c r="N230" s="293" t="s">
        <v>43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775</v>
      </c>
      <c r="AT230" s="228" t="s">
        <v>344</v>
      </c>
      <c r="AU230" s="228" t="s">
        <v>82</v>
      </c>
      <c r="AY230" s="20" t="s">
        <v>128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772</v>
      </c>
      <c r="BM230" s="228" t="s">
        <v>776</v>
      </c>
    </row>
    <row r="231" s="2" customFormat="1">
      <c r="A231" s="41"/>
      <c r="B231" s="42"/>
      <c r="C231" s="43"/>
      <c r="D231" s="230" t="s">
        <v>136</v>
      </c>
      <c r="E231" s="43"/>
      <c r="F231" s="231" t="s">
        <v>774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136</v>
      </c>
      <c r="AU231" s="20" t="s">
        <v>82</v>
      </c>
    </row>
    <row r="232" s="2" customFormat="1" ht="16.5" customHeight="1">
      <c r="A232" s="41"/>
      <c r="B232" s="42"/>
      <c r="C232" s="283" t="s">
        <v>777</v>
      </c>
      <c r="D232" s="283" t="s">
        <v>344</v>
      </c>
      <c r="E232" s="284" t="s">
        <v>778</v>
      </c>
      <c r="F232" s="285" t="s">
        <v>779</v>
      </c>
      <c r="G232" s="286" t="s">
        <v>211</v>
      </c>
      <c r="H232" s="287">
        <v>2.7599999999999998</v>
      </c>
      <c r="I232" s="288"/>
      <c r="J232" s="289">
        <f>ROUND(I232*H232,2)</f>
        <v>0</v>
      </c>
      <c r="K232" s="290"/>
      <c r="L232" s="291"/>
      <c r="M232" s="292" t="s">
        <v>19</v>
      </c>
      <c r="N232" s="293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775</v>
      </c>
      <c r="AT232" s="228" t="s">
        <v>344</v>
      </c>
      <c r="AU232" s="228" t="s">
        <v>82</v>
      </c>
      <c r="AY232" s="20" t="s">
        <v>128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772</v>
      </c>
      <c r="BM232" s="228" t="s">
        <v>780</v>
      </c>
    </row>
    <row r="233" s="2" customFormat="1">
      <c r="A233" s="41"/>
      <c r="B233" s="42"/>
      <c r="C233" s="43"/>
      <c r="D233" s="230" t="s">
        <v>136</v>
      </c>
      <c r="E233" s="43"/>
      <c r="F233" s="231" t="s">
        <v>779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136</v>
      </c>
      <c r="AU233" s="20" t="s">
        <v>82</v>
      </c>
    </row>
    <row r="234" s="2" customFormat="1" ht="16.5" customHeight="1">
      <c r="A234" s="41"/>
      <c r="B234" s="42"/>
      <c r="C234" s="283" t="s">
        <v>781</v>
      </c>
      <c r="D234" s="283" t="s">
        <v>344</v>
      </c>
      <c r="E234" s="284" t="s">
        <v>782</v>
      </c>
      <c r="F234" s="285" t="s">
        <v>783</v>
      </c>
      <c r="G234" s="286" t="s">
        <v>133</v>
      </c>
      <c r="H234" s="287">
        <v>38.149999999999999</v>
      </c>
      <c r="I234" s="288"/>
      <c r="J234" s="289">
        <f>ROUND(I234*H234,2)</f>
        <v>0</v>
      </c>
      <c r="K234" s="290"/>
      <c r="L234" s="291"/>
      <c r="M234" s="292" t="s">
        <v>19</v>
      </c>
      <c r="N234" s="293" t="s">
        <v>43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775</v>
      </c>
      <c r="AT234" s="228" t="s">
        <v>344</v>
      </c>
      <c r="AU234" s="228" t="s">
        <v>82</v>
      </c>
      <c r="AY234" s="20" t="s">
        <v>128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772</v>
      </c>
      <c r="BM234" s="228" t="s">
        <v>784</v>
      </c>
    </row>
    <row r="235" s="2" customFormat="1">
      <c r="A235" s="41"/>
      <c r="B235" s="42"/>
      <c r="C235" s="43"/>
      <c r="D235" s="230" t="s">
        <v>136</v>
      </c>
      <c r="E235" s="43"/>
      <c r="F235" s="231" t="s">
        <v>783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136</v>
      </c>
      <c r="AU235" s="20" t="s">
        <v>82</v>
      </c>
    </row>
    <row r="236" s="2" customFormat="1" ht="16.5" customHeight="1">
      <c r="A236" s="41"/>
      <c r="B236" s="42"/>
      <c r="C236" s="283" t="s">
        <v>785</v>
      </c>
      <c r="D236" s="283" t="s">
        <v>344</v>
      </c>
      <c r="E236" s="284" t="s">
        <v>786</v>
      </c>
      <c r="F236" s="285" t="s">
        <v>787</v>
      </c>
      <c r="G236" s="286" t="s">
        <v>169</v>
      </c>
      <c r="H236" s="287">
        <v>40</v>
      </c>
      <c r="I236" s="288"/>
      <c r="J236" s="289">
        <f>ROUND(I236*H236,2)</f>
        <v>0</v>
      </c>
      <c r="K236" s="290"/>
      <c r="L236" s="291"/>
      <c r="M236" s="292" t="s">
        <v>19</v>
      </c>
      <c r="N236" s="293" t="s">
        <v>43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775</v>
      </c>
      <c r="AT236" s="228" t="s">
        <v>344</v>
      </c>
      <c r="AU236" s="228" t="s">
        <v>82</v>
      </c>
      <c r="AY236" s="20" t="s">
        <v>128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772</v>
      </c>
      <c r="BM236" s="228" t="s">
        <v>788</v>
      </c>
    </row>
    <row r="237" s="2" customFormat="1">
      <c r="A237" s="41"/>
      <c r="B237" s="42"/>
      <c r="C237" s="43"/>
      <c r="D237" s="230" t="s">
        <v>136</v>
      </c>
      <c r="E237" s="43"/>
      <c r="F237" s="231" t="s">
        <v>787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136</v>
      </c>
      <c r="AU237" s="20" t="s">
        <v>82</v>
      </c>
    </row>
    <row r="238" s="2" customFormat="1" ht="16.5" customHeight="1">
      <c r="A238" s="41"/>
      <c r="B238" s="42"/>
      <c r="C238" s="283" t="s">
        <v>789</v>
      </c>
      <c r="D238" s="283" t="s">
        <v>344</v>
      </c>
      <c r="E238" s="284" t="s">
        <v>790</v>
      </c>
      <c r="F238" s="285" t="s">
        <v>791</v>
      </c>
      <c r="G238" s="286" t="s">
        <v>152</v>
      </c>
      <c r="H238" s="287">
        <v>108</v>
      </c>
      <c r="I238" s="288"/>
      <c r="J238" s="289">
        <f>ROUND(I238*H238,2)</f>
        <v>0</v>
      </c>
      <c r="K238" s="290"/>
      <c r="L238" s="291"/>
      <c r="M238" s="292" t="s">
        <v>19</v>
      </c>
      <c r="N238" s="293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775</v>
      </c>
      <c r="AT238" s="228" t="s">
        <v>344</v>
      </c>
      <c r="AU238" s="228" t="s">
        <v>82</v>
      </c>
      <c r="AY238" s="20" t="s">
        <v>128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772</v>
      </c>
      <c r="BM238" s="228" t="s">
        <v>792</v>
      </c>
    </row>
    <row r="239" s="2" customFormat="1">
      <c r="A239" s="41"/>
      <c r="B239" s="42"/>
      <c r="C239" s="43"/>
      <c r="D239" s="230" t="s">
        <v>136</v>
      </c>
      <c r="E239" s="43"/>
      <c r="F239" s="231" t="s">
        <v>791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136</v>
      </c>
      <c r="AU239" s="20" t="s">
        <v>82</v>
      </c>
    </row>
    <row r="240" s="2" customFormat="1" ht="16.5" customHeight="1">
      <c r="A240" s="41"/>
      <c r="B240" s="42"/>
      <c r="C240" s="283" t="s">
        <v>793</v>
      </c>
      <c r="D240" s="283" t="s">
        <v>344</v>
      </c>
      <c r="E240" s="284" t="s">
        <v>794</v>
      </c>
      <c r="F240" s="285" t="s">
        <v>795</v>
      </c>
      <c r="G240" s="286" t="s">
        <v>152</v>
      </c>
      <c r="H240" s="287">
        <v>215</v>
      </c>
      <c r="I240" s="288"/>
      <c r="J240" s="289">
        <f>ROUND(I240*H240,2)</f>
        <v>0</v>
      </c>
      <c r="K240" s="290"/>
      <c r="L240" s="291"/>
      <c r="M240" s="292" t="s">
        <v>19</v>
      </c>
      <c r="N240" s="293" t="s">
        <v>43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775</v>
      </c>
      <c r="AT240" s="228" t="s">
        <v>344</v>
      </c>
      <c r="AU240" s="228" t="s">
        <v>82</v>
      </c>
      <c r="AY240" s="20" t="s">
        <v>128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80</v>
      </c>
      <c r="BK240" s="229">
        <f>ROUND(I240*H240,2)</f>
        <v>0</v>
      </c>
      <c r="BL240" s="20" t="s">
        <v>772</v>
      </c>
      <c r="BM240" s="228" t="s">
        <v>796</v>
      </c>
    </row>
    <row r="241" s="2" customFormat="1">
      <c r="A241" s="41"/>
      <c r="B241" s="42"/>
      <c r="C241" s="43"/>
      <c r="D241" s="230" t="s">
        <v>136</v>
      </c>
      <c r="E241" s="43"/>
      <c r="F241" s="231" t="s">
        <v>795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136</v>
      </c>
      <c r="AU241" s="20" t="s">
        <v>82</v>
      </c>
    </row>
    <row r="242" s="2" customFormat="1" ht="16.5" customHeight="1">
      <c r="A242" s="41"/>
      <c r="B242" s="42"/>
      <c r="C242" s="283" t="s">
        <v>797</v>
      </c>
      <c r="D242" s="283" t="s">
        <v>344</v>
      </c>
      <c r="E242" s="284" t="s">
        <v>798</v>
      </c>
      <c r="F242" s="285" t="s">
        <v>799</v>
      </c>
      <c r="G242" s="286" t="s">
        <v>169</v>
      </c>
      <c r="H242" s="287">
        <v>1</v>
      </c>
      <c r="I242" s="288"/>
      <c r="J242" s="289">
        <f>ROUND(I242*H242,2)</f>
        <v>0</v>
      </c>
      <c r="K242" s="290"/>
      <c r="L242" s="291"/>
      <c r="M242" s="292" t="s">
        <v>19</v>
      </c>
      <c r="N242" s="293" t="s">
        <v>43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775</v>
      </c>
      <c r="AT242" s="228" t="s">
        <v>344</v>
      </c>
      <c r="AU242" s="228" t="s">
        <v>82</v>
      </c>
      <c r="AY242" s="20" t="s">
        <v>128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772</v>
      </c>
      <c r="BM242" s="228" t="s">
        <v>800</v>
      </c>
    </row>
    <row r="243" s="2" customFormat="1">
      <c r="A243" s="41"/>
      <c r="B243" s="42"/>
      <c r="C243" s="43"/>
      <c r="D243" s="230" t="s">
        <v>136</v>
      </c>
      <c r="E243" s="43"/>
      <c r="F243" s="231" t="s">
        <v>799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136</v>
      </c>
      <c r="AU243" s="20" t="s">
        <v>82</v>
      </c>
    </row>
    <row r="244" s="2" customFormat="1" ht="16.5" customHeight="1">
      <c r="A244" s="41"/>
      <c r="B244" s="42"/>
      <c r="C244" s="283" t="s">
        <v>801</v>
      </c>
      <c r="D244" s="283" t="s">
        <v>344</v>
      </c>
      <c r="E244" s="284" t="s">
        <v>802</v>
      </c>
      <c r="F244" s="285" t="s">
        <v>803</v>
      </c>
      <c r="G244" s="286" t="s">
        <v>169</v>
      </c>
      <c r="H244" s="287">
        <v>2</v>
      </c>
      <c r="I244" s="288"/>
      <c r="J244" s="289">
        <f>ROUND(I244*H244,2)</f>
        <v>0</v>
      </c>
      <c r="K244" s="290"/>
      <c r="L244" s="291"/>
      <c r="M244" s="292" t="s">
        <v>19</v>
      </c>
      <c r="N244" s="293" t="s">
        <v>43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775</v>
      </c>
      <c r="AT244" s="228" t="s">
        <v>344</v>
      </c>
      <c r="AU244" s="228" t="s">
        <v>82</v>
      </c>
      <c r="AY244" s="20" t="s">
        <v>128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772</v>
      </c>
      <c r="BM244" s="228" t="s">
        <v>804</v>
      </c>
    </row>
    <row r="245" s="2" customFormat="1">
      <c r="A245" s="41"/>
      <c r="B245" s="42"/>
      <c r="C245" s="43"/>
      <c r="D245" s="230" t="s">
        <v>136</v>
      </c>
      <c r="E245" s="43"/>
      <c r="F245" s="231" t="s">
        <v>803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136</v>
      </c>
      <c r="AU245" s="20" t="s">
        <v>82</v>
      </c>
    </row>
    <row r="246" s="2" customFormat="1" ht="16.5" customHeight="1">
      <c r="A246" s="41"/>
      <c r="B246" s="42"/>
      <c r="C246" s="283" t="s">
        <v>805</v>
      </c>
      <c r="D246" s="283" t="s">
        <v>344</v>
      </c>
      <c r="E246" s="284" t="s">
        <v>806</v>
      </c>
      <c r="F246" s="285" t="s">
        <v>807</v>
      </c>
      <c r="G246" s="286" t="s">
        <v>808</v>
      </c>
      <c r="H246" s="287">
        <v>0.108</v>
      </c>
      <c r="I246" s="288"/>
      <c r="J246" s="289">
        <f>ROUND(I246*H246,2)</f>
        <v>0</v>
      </c>
      <c r="K246" s="290"/>
      <c r="L246" s="291"/>
      <c r="M246" s="292" t="s">
        <v>19</v>
      </c>
      <c r="N246" s="293" t="s">
        <v>43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775</v>
      </c>
      <c r="AT246" s="228" t="s">
        <v>344</v>
      </c>
      <c r="AU246" s="228" t="s">
        <v>82</v>
      </c>
      <c r="AY246" s="20" t="s">
        <v>128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80</v>
      </c>
      <c r="BK246" s="229">
        <f>ROUND(I246*H246,2)</f>
        <v>0</v>
      </c>
      <c r="BL246" s="20" t="s">
        <v>772</v>
      </c>
      <c r="BM246" s="228" t="s">
        <v>809</v>
      </c>
    </row>
    <row r="247" s="2" customFormat="1">
      <c r="A247" s="41"/>
      <c r="B247" s="42"/>
      <c r="C247" s="43"/>
      <c r="D247" s="230" t="s">
        <v>136</v>
      </c>
      <c r="E247" s="43"/>
      <c r="F247" s="231" t="s">
        <v>807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136</v>
      </c>
      <c r="AU247" s="20" t="s">
        <v>82</v>
      </c>
    </row>
    <row r="248" s="2" customFormat="1" ht="16.5" customHeight="1">
      <c r="A248" s="41"/>
      <c r="B248" s="42"/>
      <c r="C248" s="283" t="s">
        <v>810</v>
      </c>
      <c r="D248" s="283" t="s">
        <v>344</v>
      </c>
      <c r="E248" s="284" t="s">
        <v>811</v>
      </c>
      <c r="F248" s="285" t="s">
        <v>812</v>
      </c>
      <c r="G248" s="286" t="s">
        <v>152</v>
      </c>
      <c r="H248" s="287">
        <v>108</v>
      </c>
      <c r="I248" s="288"/>
      <c r="J248" s="289">
        <f>ROUND(I248*H248,2)</f>
        <v>0</v>
      </c>
      <c r="K248" s="290"/>
      <c r="L248" s="291"/>
      <c r="M248" s="292" t="s">
        <v>19</v>
      </c>
      <c r="N248" s="293" t="s">
        <v>43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775</v>
      </c>
      <c r="AT248" s="228" t="s">
        <v>344</v>
      </c>
      <c r="AU248" s="228" t="s">
        <v>82</v>
      </c>
      <c r="AY248" s="20" t="s">
        <v>128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772</v>
      </c>
      <c r="BM248" s="228" t="s">
        <v>813</v>
      </c>
    </row>
    <row r="249" s="2" customFormat="1">
      <c r="A249" s="41"/>
      <c r="B249" s="42"/>
      <c r="C249" s="43"/>
      <c r="D249" s="230" t="s">
        <v>136</v>
      </c>
      <c r="E249" s="43"/>
      <c r="F249" s="231" t="s">
        <v>812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136</v>
      </c>
      <c r="AU249" s="20" t="s">
        <v>82</v>
      </c>
    </row>
    <row r="250" s="2" customFormat="1" ht="16.5" customHeight="1">
      <c r="A250" s="41"/>
      <c r="B250" s="42"/>
      <c r="C250" s="283" t="s">
        <v>814</v>
      </c>
      <c r="D250" s="283" t="s">
        <v>344</v>
      </c>
      <c r="E250" s="284" t="s">
        <v>815</v>
      </c>
      <c r="F250" s="285" t="s">
        <v>816</v>
      </c>
      <c r="G250" s="286" t="s">
        <v>211</v>
      </c>
      <c r="H250" s="287">
        <v>30.239999999999998</v>
      </c>
      <c r="I250" s="288"/>
      <c r="J250" s="289">
        <f>ROUND(I250*H250,2)</f>
        <v>0</v>
      </c>
      <c r="K250" s="290"/>
      <c r="L250" s="291"/>
      <c r="M250" s="292" t="s">
        <v>19</v>
      </c>
      <c r="N250" s="293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775</v>
      </c>
      <c r="AT250" s="228" t="s">
        <v>344</v>
      </c>
      <c r="AU250" s="228" t="s">
        <v>82</v>
      </c>
      <c r="AY250" s="20" t="s">
        <v>128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772</v>
      </c>
      <c r="BM250" s="228" t="s">
        <v>817</v>
      </c>
    </row>
    <row r="251" s="2" customFormat="1">
      <c r="A251" s="41"/>
      <c r="B251" s="42"/>
      <c r="C251" s="43"/>
      <c r="D251" s="230" t="s">
        <v>136</v>
      </c>
      <c r="E251" s="43"/>
      <c r="F251" s="231" t="s">
        <v>816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136</v>
      </c>
      <c r="AU251" s="20" t="s">
        <v>82</v>
      </c>
    </row>
    <row r="252" s="2" customFormat="1" ht="16.5" customHeight="1">
      <c r="A252" s="41"/>
      <c r="B252" s="42"/>
      <c r="C252" s="283" t="s">
        <v>818</v>
      </c>
      <c r="D252" s="283" t="s">
        <v>344</v>
      </c>
      <c r="E252" s="284" t="s">
        <v>819</v>
      </c>
      <c r="F252" s="285" t="s">
        <v>820</v>
      </c>
      <c r="G252" s="286" t="s">
        <v>152</v>
      </c>
      <c r="H252" s="287">
        <v>108</v>
      </c>
      <c r="I252" s="288"/>
      <c r="J252" s="289">
        <f>ROUND(I252*H252,2)</f>
        <v>0</v>
      </c>
      <c r="K252" s="290"/>
      <c r="L252" s="291"/>
      <c r="M252" s="292" t="s">
        <v>19</v>
      </c>
      <c r="N252" s="293" t="s">
        <v>43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775</v>
      </c>
      <c r="AT252" s="228" t="s">
        <v>344</v>
      </c>
      <c r="AU252" s="228" t="s">
        <v>82</v>
      </c>
      <c r="AY252" s="20" t="s">
        <v>128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80</v>
      </c>
      <c r="BK252" s="229">
        <f>ROUND(I252*H252,2)</f>
        <v>0</v>
      </c>
      <c r="BL252" s="20" t="s">
        <v>772</v>
      </c>
      <c r="BM252" s="228" t="s">
        <v>821</v>
      </c>
    </row>
    <row r="253" s="2" customFormat="1">
      <c r="A253" s="41"/>
      <c r="B253" s="42"/>
      <c r="C253" s="43"/>
      <c r="D253" s="230" t="s">
        <v>136</v>
      </c>
      <c r="E253" s="43"/>
      <c r="F253" s="231" t="s">
        <v>820</v>
      </c>
      <c r="G253" s="43"/>
      <c r="H253" s="43"/>
      <c r="I253" s="232"/>
      <c r="J253" s="43"/>
      <c r="K253" s="43"/>
      <c r="L253" s="47"/>
      <c r="M253" s="233"/>
      <c r="N253" s="23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136</v>
      </c>
      <c r="AU253" s="20" t="s">
        <v>82</v>
      </c>
    </row>
    <row r="254" s="12" customFormat="1" ht="22.8" customHeight="1">
      <c r="A254" s="12"/>
      <c r="B254" s="200"/>
      <c r="C254" s="201"/>
      <c r="D254" s="202" t="s">
        <v>71</v>
      </c>
      <c r="E254" s="214" t="s">
        <v>822</v>
      </c>
      <c r="F254" s="214" t="s">
        <v>823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SUM(P255:P262)</f>
        <v>0</v>
      </c>
      <c r="Q254" s="208"/>
      <c r="R254" s="209">
        <f>SUM(R255:R262)</f>
        <v>0</v>
      </c>
      <c r="S254" s="208"/>
      <c r="T254" s="210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149</v>
      </c>
      <c r="AT254" s="212" t="s">
        <v>71</v>
      </c>
      <c r="AU254" s="212" t="s">
        <v>80</v>
      </c>
      <c r="AY254" s="211" t="s">
        <v>128</v>
      </c>
      <c r="BK254" s="213">
        <f>SUM(BK255:BK262)</f>
        <v>0</v>
      </c>
    </row>
    <row r="255" s="2" customFormat="1" ht="16.5" customHeight="1">
      <c r="A255" s="41"/>
      <c r="B255" s="42"/>
      <c r="C255" s="283" t="s">
        <v>824</v>
      </c>
      <c r="D255" s="283" t="s">
        <v>344</v>
      </c>
      <c r="E255" s="284" t="s">
        <v>825</v>
      </c>
      <c r="F255" s="285" t="s">
        <v>702</v>
      </c>
      <c r="G255" s="286" t="s">
        <v>169</v>
      </c>
      <c r="H255" s="287">
        <v>2</v>
      </c>
      <c r="I255" s="288"/>
      <c r="J255" s="289">
        <f>ROUND(I255*H255,2)</f>
        <v>0</v>
      </c>
      <c r="K255" s="290"/>
      <c r="L255" s="291"/>
      <c r="M255" s="292" t="s">
        <v>19</v>
      </c>
      <c r="N255" s="293" t="s">
        <v>43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775</v>
      </c>
      <c r="AT255" s="228" t="s">
        <v>344</v>
      </c>
      <c r="AU255" s="228" t="s">
        <v>82</v>
      </c>
      <c r="AY255" s="20" t="s">
        <v>128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772</v>
      </c>
      <c r="BM255" s="228" t="s">
        <v>826</v>
      </c>
    </row>
    <row r="256" s="2" customFormat="1">
      <c r="A256" s="41"/>
      <c r="B256" s="42"/>
      <c r="C256" s="43"/>
      <c r="D256" s="230" t="s">
        <v>136</v>
      </c>
      <c r="E256" s="43"/>
      <c r="F256" s="231" t="s">
        <v>702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136</v>
      </c>
      <c r="AU256" s="20" t="s">
        <v>82</v>
      </c>
    </row>
    <row r="257" s="2" customFormat="1" ht="16.5" customHeight="1">
      <c r="A257" s="41"/>
      <c r="B257" s="42"/>
      <c r="C257" s="283" t="s">
        <v>827</v>
      </c>
      <c r="D257" s="283" t="s">
        <v>344</v>
      </c>
      <c r="E257" s="284" t="s">
        <v>828</v>
      </c>
      <c r="F257" s="285" t="s">
        <v>686</v>
      </c>
      <c r="G257" s="286" t="s">
        <v>169</v>
      </c>
      <c r="H257" s="287">
        <v>2</v>
      </c>
      <c r="I257" s="288"/>
      <c r="J257" s="289">
        <f>ROUND(I257*H257,2)</f>
        <v>0</v>
      </c>
      <c r="K257" s="290"/>
      <c r="L257" s="291"/>
      <c r="M257" s="292" t="s">
        <v>19</v>
      </c>
      <c r="N257" s="293" t="s">
        <v>43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775</v>
      </c>
      <c r="AT257" s="228" t="s">
        <v>344</v>
      </c>
      <c r="AU257" s="228" t="s">
        <v>82</v>
      </c>
      <c r="AY257" s="20" t="s">
        <v>128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772</v>
      </c>
      <c r="BM257" s="228" t="s">
        <v>829</v>
      </c>
    </row>
    <row r="258" s="2" customFormat="1">
      <c r="A258" s="41"/>
      <c r="B258" s="42"/>
      <c r="C258" s="43"/>
      <c r="D258" s="230" t="s">
        <v>136</v>
      </c>
      <c r="E258" s="43"/>
      <c r="F258" s="231" t="s">
        <v>686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136</v>
      </c>
      <c r="AU258" s="20" t="s">
        <v>82</v>
      </c>
    </row>
    <row r="259" s="2" customFormat="1" ht="16.5" customHeight="1">
      <c r="A259" s="41"/>
      <c r="B259" s="42"/>
      <c r="C259" s="283" t="s">
        <v>830</v>
      </c>
      <c r="D259" s="283" t="s">
        <v>344</v>
      </c>
      <c r="E259" s="284" t="s">
        <v>831</v>
      </c>
      <c r="F259" s="285" t="s">
        <v>832</v>
      </c>
      <c r="G259" s="286" t="s">
        <v>169</v>
      </c>
      <c r="H259" s="287">
        <v>24</v>
      </c>
      <c r="I259" s="288"/>
      <c r="J259" s="289">
        <f>ROUND(I259*H259,2)</f>
        <v>0</v>
      </c>
      <c r="K259" s="290"/>
      <c r="L259" s="291"/>
      <c r="M259" s="292" t="s">
        <v>19</v>
      </c>
      <c r="N259" s="293" t="s">
        <v>43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775</v>
      </c>
      <c r="AT259" s="228" t="s">
        <v>344</v>
      </c>
      <c r="AU259" s="228" t="s">
        <v>82</v>
      </c>
      <c r="AY259" s="20" t="s">
        <v>128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772</v>
      </c>
      <c r="BM259" s="228" t="s">
        <v>833</v>
      </c>
    </row>
    <row r="260" s="2" customFormat="1">
      <c r="A260" s="41"/>
      <c r="B260" s="42"/>
      <c r="C260" s="43"/>
      <c r="D260" s="230" t="s">
        <v>136</v>
      </c>
      <c r="E260" s="43"/>
      <c r="F260" s="231" t="s">
        <v>832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136</v>
      </c>
      <c r="AU260" s="20" t="s">
        <v>82</v>
      </c>
    </row>
    <row r="261" s="2" customFormat="1" ht="16.5" customHeight="1">
      <c r="A261" s="41"/>
      <c r="B261" s="42"/>
      <c r="C261" s="283" t="s">
        <v>834</v>
      </c>
      <c r="D261" s="283" t="s">
        <v>344</v>
      </c>
      <c r="E261" s="284" t="s">
        <v>835</v>
      </c>
      <c r="F261" s="285" t="s">
        <v>836</v>
      </c>
      <c r="G261" s="286" t="s">
        <v>169</v>
      </c>
      <c r="H261" s="287">
        <v>4</v>
      </c>
      <c r="I261" s="288"/>
      <c r="J261" s="289">
        <f>ROUND(I261*H261,2)</f>
        <v>0</v>
      </c>
      <c r="K261" s="290"/>
      <c r="L261" s="291"/>
      <c r="M261" s="292" t="s">
        <v>19</v>
      </c>
      <c r="N261" s="293" t="s">
        <v>43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775</v>
      </c>
      <c r="AT261" s="228" t="s">
        <v>344</v>
      </c>
      <c r="AU261" s="228" t="s">
        <v>82</v>
      </c>
      <c r="AY261" s="20" t="s">
        <v>128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772</v>
      </c>
      <c r="BM261" s="228" t="s">
        <v>837</v>
      </c>
    </row>
    <row r="262" s="2" customFormat="1">
      <c r="A262" s="41"/>
      <c r="B262" s="42"/>
      <c r="C262" s="43"/>
      <c r="D262" s="230" t="s">
        <v>136</v>
      </c>
      <c r="E262" s="43"/>
      <c r="F262" s="231" t="s">
        <v>836</v>
      </c>
      <c r="G262" s="43"/>
      <c r="H262" s="43"/>
      <c r="I262" s="232"/>
      <c r="J262" s="43"/>
      <c r="K262" s="43"/>
      <c r="L262" s="47"/>
      <c r="M262" s="295"/>
      <c r="N262" s="296"/>
      <c r="O262" s="297"/>
      <c r="P262" s="297"/>
      <c r="Q262" s="297"/>
      <c r="R262" s="297"/>
      <c r="S262" s="297"/>
      <c r="T262" s="29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136</v>
      </c>
      <c r="AU262" s="20" t="s">
        <v>82</v>
      </c>
    </row>
    <row r="263" s="2" customFormat="1" ht="6.96" customHeight="1">
      <c r="A263" s="41"/>
      <c r="B263" s="62"/>
      <c r="C263" s="63"/>
      <c r="D263" s="63"/>
      <c r="E263" s="63"/>
      <c r="F263" s="63"/>
      <c r="G263" s="63"/>
      <c r="H263" s="63"/>
      <c r="I263" s="63"/>
      <c r="J263" s="63"/>
      <c r="K263" s="63"/>
      <c r="L263" s="47"/>
      <c r="M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</sheetData>
  <sheetProtection sheet="1" autoFilter="0" formatColumns="0" formatRows="0" objects="1" scenarios="1" spinCount="100000" saltValue="JQI1XsFY1J1JELyF3ZMZVG5LEG4pGdCQRjbiCPPYHU8J2yQXDmOHiCt5pWILoZoE1Rek38W90OOrr6lCvm7gnA==" hashValue="tTJ0zKjzfMXOndgZoH0sTjpyfSos65ahIiVAjy7n4juzdp0hplNNSG/603r/kVBhZbNUOMngigBfQGJVVBv3WQ==" algorithmName="SHA-512" password="CC2A"/>
  <autoFilter ref="C92:K26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82</v>
      </c>
    </row>
    <row r="4" s="1" customFormat="1" ht="24.96" customHeight="1">
      <c r="B4" s="23"/>
      <c r="D4" s="143" t="s">
        <v>101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Sportovní areál u Červených domků Hodoním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838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15. 1. 2024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ROUND((SUM(BE81:BE115)),  2)</f>
        <v>0</v>
      </c>
      <c r="G33" s="41"/>
      <c r="H33" s="41"/>
      <c r="I33" s="160">
        <v>0.20999999999999999</v>
      </c>
      <c r="J33" s="159">
        <f>ROUND(((SUM(BE81:BE115))*I33),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ROUND((SUM(BF81:BF115)),  2)</f>
        <v>0</v>
      </c>
      <c r="G34" s="41"/>
      <c r="H34" s="41"/>
      <c r="I34" s="160">
        <v>0.12</v>
      </c>
      <c r="J34" s="159">
        <f>ROUND(((SUM(BF81:BF115))*I34),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ROUND((SUM(BG81:BG115)),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ROUND((SUM(BH81:BH115)),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ROUND((SUM(BI81:BI115)),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Sportovní areál u Červených domků Hodoním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24-SO008.5 - IO I.403.1 Odvodnění zpevněných ploch, IO I.403.3 Retence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Hodonín</v>
      </c>
      <c r="G52" s="43"/>
      <c r="H52" s="43"/>
      <c r="I52" s="35" t="s">
        <v>23</v>
      </c>
      <c r="J52" s="75" t="str">
        <f>IF(J12="","",J12)</f>
        <v>15. 1. 2024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Hodonín</v>
      </c>
      <c r="G54" s="43"/>
      <c r="H54" s="43"/>
      <c r="I54" s="35" t="s">
        <v>31</v>
      </c>
      <c r="J54" s="39" t="str">
        <f>E21</f>
        <v>PROAM ARCHITEKTI s.r.o., Brno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839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840</v>
      </c>
      <c r="E61" s="185"/>
      <c r="F61" s="185"/>
      <c r="G61" s="185"/>
      <c r="H61" s="185"/>
      <c r="I61" s="185"/>
      <c r="J61" s="186">
        <f>J83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113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2" t="str">
        <f>E7</f>
        <v>Sportovní areál u Červených domků Hodoním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102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30" customHeight="1">
      <c r="A73" s="41"/>
      <c r="B73" s="42"/>
      <c r="C73" s="43"/>
      <c r="D73" s="43"/>
      <c r="E73" s="72" t="str">
        <f>E9</f>
        <v>24-SO008.5 - IO I.403.1 Odvodnění zpevněných ploch, IO I.403.3 Retence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Hodonín</v>
      </c>
      <c r="G75" s="43"/>
      <c r="H75" s="43"/>
      <c r="I75" s="35" t="s">
        <v>23</v>
      </c>
      <c r="J75" s="75" t="str">
        <f>IF(J12="","",J12)</f>
        <v>15. 1. 2024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Město Hodonín</v>
      </c>
      <c r="G77" s="43"/>
      <c r="H77" s="43"/>
      <c r="I77" s="35" t="s">
        <v>31</v>
      </c>
      <c r="J77" s="39" t="str">
        <f>E21</f>
        <v>PROAM ARCHITEKTI s.r.o., Brno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8"/>
      <c r="B80" s="189"/>
      <c r="C80" s="190" t="s">
        <v>114</v>
      </c>
      <c r="D80" s="191" t="s">
        <v>57</v>
      </c>
      <c r="E80" s="191" t="s">
        <v>53</v>
      </c>
      <c r="F80" s="191" t="s">
        <v>54</v>
      </c>
      <c r="G80" s="191" t="s">
        <v>115</v>
      </c>
      <c r="H80" s="191" t="s">
        <v>116</v>
      </c>
      <c r="I80" s="191" t="s">
        <v>117</v>
      </c>
      <c r="J80" s="192" t="s">
        <v>107</v>
      </c>
      <c r="K80" s="193" t="s">
        <v>118</v>
      </c>
      <c r="L80" s="194"/>
      <c r="M80" s="95" t="s">
        <v>19</v>
      </c>
      <c r="N80" s="96" t="s">
        <v>42</v>
      </c>
      <c r="O80" s="96" t="s">
        <v>119</v>
      </c>
      <c r="P80" s="96" t="s">
        <v>120</v>
      </c>
      <c r="Q80" s="96" t="s">
        <v>121</v>
      </c>
      <c r="R80" s="96" t="s">
        <v>122</v>
      </c>
      <c r="S80" s="96" t="s">
        <v>123</v>
      </c>
      <c r="T80" s="97" t="s">
        <v>124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1"/>
      <c r="B81" s="42"/>
      <c r="C81" s="102" t="s">
        <v>125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108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71</v>
      </c>
      <c r="E82" s="203" t="s">
        <v>539</v>
      </c>
      <c r="F82" s="203" t="s">
        <v>539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71</v>
      </c>
      <c r="AU82" s="212" t="s">
        <v>72</v>
      </c>
      <c r="AY82" s="211" t="s">
        <v>128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71</v>
      </c>
      <c r="E83" s="214" t="s">
        <v>841</v>
      </c>
      <c r="F83" s="214" t="s">
        <v>842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SUM(P84:P115)</f>
        <v>0</v>
      </c>
      <c r="Q83" s="208"/>
      <c r="R83" s="209">
        <f>SUM(R84:R115)</f>
        <v>0</v>
      </c>
      <c r="S83" s="208"/>
      <c r="T83" s="210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71</v>
      </c>
      <c r="AU83" s="212" t="s">
        <v>80</v>
      </c>
      <c r="AY83" s="211" t="s">
        <v>128</v>
      </c>
      <c r="BK83" s="213">
        <f>SUM(BK84:BK115)</f>
        <v>0</v>
      </c>
    </row>
    <row r="84" s="2" customFormat="1" ht="24.15" customHeight="1">
      <c r="A84" s="41"/>
      <c r="B84" s="42"/>
      <c r="C84" s="216" t="s">
        <v>80</v>
      </c>
      <c r="D84" s="216" t="s">
        <v>130</v>
      </c>
      <c r="E84" s="217" t="s">
        <v>843</v>
      </c>
      <c r="F84" s="218" t="s">
        <v>844</v>
      </c>
      <c r="G84" s="219" t="s">
        <v>152</v>
      </c>
      <c r="H84" s="220">
        <v>46</v>
      </c>
      <c r="I84" s="221"/>
      <c r="J84" s="222">
        <f>ROUND(I84*H84,2)</f>
        <v>0</v>
      </c>
      <c r="K84" s="223"/>
      <c r="L84" s="47"/>
      <c r="M84" s="224" t="s">
        <v>19</v>
      </c>
      <c r="N84" s="225" t="s">
        <v>43</v>
      </c>
      <c r="O84" s="87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8" t="s">
        <v>337</v>
      </c>
      <c r="AT84" s="228" t="s">
        <v>130</v>
      </c>
      <c r="AU84" s="228" t="s">
        <v>82</v>
      </c>
      <c r="AY84" s="20" t="s">
        <v>128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20" t="s">
        <v>80</v>
      </c>
      <c r="BK84" s="229">
        <f>ROUND(I84*H84,2)</f>
        <v>0</v>
      </c>
      <c r="BL84" s="20" t="s">
        <v>337</v>
      </c>
      <c r="BM84" s="228" t="s">
        <v>845</v>
      </c>
    </row>
    <row r="85" s="2" customFormat="1">
      <c r="A85" s="41"/>
      <c r="B85" s="42"/>
      <c r="C85" s="43"/>
      <c r="D85" s="230" t="s">
        <v>136</v>
      </c>
      <c r="E85" s="43"/>
      <c r="F85" s="231" t="s">
        <v>844</v>
      </c>
      <c r="G85" s="43"/>
      <c r="H85" s="43"/>
      <c r="I85" s="232"/>
      <c r="J85" s="43"/>
      <c r="K85" s="43"/>
      <c r="L85" s="47"/>
      <c r="M85" s="233"/>
      <c r="N85" s="23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136</v>
      </c>
      <c r="AU85" s="20" t="s">
        <v>82</v>
      </c>
    </row>
    <row r="86" s="2" customFormat="1" ht="16.5" customHeight="1">
      <c r="A86" s="41"/>
      <c r="B86" s="42"/>
      <c r="C86" s="216" t="s">
        <v>82</v>
      </c>
      <c r="D86" s="216" t="s">
        <v>130</v>
      </c>
      <c r="E86" s="217" t="s">
        <v>846</v>
      </c>
      <c r="F86" s="218" t="s">
        <v>847</v>
      </c>
      <c r="G86" s="219" t="s">
        <v>152</v>
      </c>
      <c r="H86" s="220">
        <v>46</v>
      </c>
      <c r="I86" s="221"/>
      <c r="J86" s="222">
        <f>ROUND(I86*H86,2)</f>
        <v>0</v>
      </c>
      <c r="K86" s="223"/>
      <c r="L86" s="47"/>
      <c r="M86" s="224" t="s">
        <v>19</v>
      </c>
      <c r="N86" s="225" t="s">
        <v>43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337</v>
      </c>
      <c r="AT86" s="228" t="s">
        <v>130</v>
      </c>
      <c r="AU86" s="228" t="s">
        <v>82</v>
      </c>
      <c r="AY86" s="20" t="s">
        <v>128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80</v>
      </c>
      <c r="BK86" s="229">
        <f>ROUND(I86*H86,2)</f>
        <v>0</v>
      </c>
      <c r="BL86" s="20" t="s">
        <v>337</v>
      </c>
      <c r="BM86" s="228" t="s">
        <v>848</v>
      </c>
    </row>
    <row r="87" s="2" customFormat="1">
      <c r="A87" s="41"/>
      <c r="B87" s="42"/>
      <c r="C87" s="43"/>
      <c r="D87" s="230" t="s">
        <v>136</v>
      </c>
      <c r="E87" s="43"/>
      <c r="F87" s="231" t="s">
        <v>847</v>
      </c>
      <c r="G87" s="43"/>
      <c r="H87" s="43"/>
      <c r="I87" s="232"/>
      <c r="J87" s="43"/>
      <c r="K87" s="43"/>
      <c r="L87" s="47"/>
      <c r="M87" s="233"/>
      <c r="N87" s="23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136</v>
      </c>
      <c r="AU87" s="20" t="s">
        <v>82</v>
      </c>
    </row>
    <row r="88" s="2" customFormat="1" ht="24.15" customHeight="1">
      <c r="A88" s="41"/>
      <c r="B88" s="42"/>
      <c r="C88" s="283" t="s">
        <v>149</v>
      </c>
      <c r="D88" s="283" t="s">
        <v>344</v>
      </c>
      <c r="E88" s="284" t="s">
        <v>849</v>
      </c>
      <c r="F88" s="285" t="s">
        <v>850</v>
      </c>
      <c r="G88" s="286" t="s">
        <v>576</v>
      </c>
      <c r="H88" s="287">
        <v>2</v>
      </c>
      <c r="I88" s="288"/>
      <c r="J88" s="289">
        <f>ROUND(I88*H88,2)</f>
        <v>0</v>
      </c>
      <c r="K88" s="290"/>
      <c r="L88" s="291"/>
      <c r="M88" s="292" t="s">
        <v>19</v>
      </c>
      <c r="N88" s="293" t="s">
        <v>43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436</v>
      </c>
      <c r="AT88" s="228" t="s">
        <v>344</v>
      </c>
      <c r="AU88" s="228" t="s">
        <v>82</v>
      </c>
      <c r="AY88" s="20" t="s">
        <v>128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337</v>
      </c>
      <c r="BM88" s="228" t="s">
        <v>851</v>
      </c>
    </row>
    <row r="89" s="2" customFormat="1">
      <c r="A89" s="41"/>
      <c r="B89" s="42"/>
      <c r="C89" s="43"/>
      <c r="D89" s="230" t="s">
        <v>136</v>
      </c>
      <c r="E89" s="43"/>
      <c r="F89" s="231" t="s">
        <v>850</v>
      </c>
      <c r="G89" s="43"/>
      <c r="H89" s="43"/>
      <c r="I89" s="232"/>
      <c r="J89" s="43"/>
      <c r="K89" s="43"/>
      <c r="L89" s="47"/>
      <c r="M89" s="233"/>
      <c r="N89" s="23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136</v>
      </c>
      <c r="AU89" s="20" t="s">
        <v>82</v>
      </c>
    </row>
    <row r="90" s="2" customFormat="1" ht="21.75" customHeight="1">
      <c r="A90" s="41"/>
      <c r="B90" s="42"/>
      <c r="C90" s="283" t="s">
        <v>134</v>
      </c>
      <c r="D90" s="283" t="s">
        <v>344</v>
      </c>
      <c r="E90" s="284" t="s">
        <v>852</v>
      </c>
      <c r="F90" s="285" t="s">
        <v>853</v>
      </c>
      <c r="G90" s="286" t="s">
        <v>576</v>
      </c>
      <c r="H90" s="287">
        <v>2</v>
      </c>
      <c r="I90" s="288"/>
      <c r="J90" s="289">
        <f>ROUND(I90*H90,2)</f>
        <v>0</v>
      </c>
      <c r="K90" s="290"/>
      <c r="L90" s="291"/>
      <c r="M90" s="292" t="s">
        <v>19</v>
      </c>
      <c r="N90" s="293" t="s">
        <v>43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436</v>
      </c>
      <c r="AT90" s="228" t="s">
        <v>344</v>
      </c>
      <c r="AU90" s="228" t="s">
        <v>82</v>
      </c>
      <c r="AY90" s="20" t="s">
        <v>128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337</v>
      </c>
      <c r="BM90" s="228" t="s">
        <v>854</v>
      </c>
    </row>
    <row r="91" s="2" customFormat="1">
      <c r="A91" s="41"/>
      <c r="B91" s="42"/>
      <c r="C91" s="43"/>
      <c r="D91" s="230" t="s">
        <v>136</v>
      </c>
      <c r="E91" s="43"/>
      <c r="F91" s="231" t="s">
        <v>853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136</v>
      </c>
      <c r="AU91" s="20" t="s">
        <v>82</v>
      </c>
    </row>
    <row r="92" s="2" customFormat="1" ht="24.15" customHeight="1">
      <c r="A92" s="41"/>
      <c r="B92" s="42"/>
      <c r="C92" s="283" t="s">
        <v>166</v>
      </c>
      <c r="D92" s="283" t="s">
        <v>344</v>
      </c>
      <c r="E92" s="284" t="s">
        <v>855</v>
      </c>
      <c r="F92" s="285" t="s">
        <v>856</v>
      </c>
      <c r="G92" s="286" t="s">
        <v>19</v>
      </c>
      <c r="H92" s="287">
        <v>2</v>
      </c>
      <c r="I92" s="288"/>
      <c r="J92" s="289">
        <f>ROUND(I92*H92,2)</f>
        <v>0</v>
      </c>
      <c r="K92" s="290"/>
      <c r="L92" s="291"/>
      <c r="M92" s="292" t="s">
        <v>19</v>
      </c>
      <c r="N92" s="293" t="s">
        <v>43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436</v>
      </c>
      <c r="AT92" s="228" t="s">
        <v>344</v>
      </c>
      <c r="AU92" s="228" t="s">
        <v>82</v>
      </c>
      <c r="AY92" s="20" t="s">
        <v>128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337</v>
      </c>
      <c r="BM92" s="228" t="s">
        <v>857</v>
      </c>
    </row>
    <row r="93" s="2" customFormat="1">
      <c r="A93" s="41"/>
      <c r="B93" s="42"/>
      <c r="C93" s="43"/>
      <c r="D93" s="230" t="s">
        <v>136</v>
      </c>
      <c r="E93" s="43"/>
      <c r="F93" s="231" t="s">
        <v>856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136</v>
      </c>
      <c r="AU93" s="20" t="s">
        <v>82</v>
      </c>
    </row>
    <row r="94" s="2" customFormat="1" ht="16.5" customHeight="1">
      <c r="A94" s="41"/>
      <c r="B94" s="42"/>
      <c r="C94" s="283" t="s">
        <v>173</v>
      </c>
      <c r="D94" s="283" t="s">
        <v>344</v>
      </c>
      <c r="E94" s="284" t="s">
        <v>858</v>
      </c>
      <c r="F94" s="285" t="s">
        <v>859</v>
      </c>
      <c r="G94" s="286" t="s">
        <v>576</v>
      </c>
      <c r="H94" s="287">
        <v>10</v>
      </c>
      <c r="I94" s="288"/>
      <c r="J94" s="289">
        <f>ROUND(I94*H94,2)</f>
        <v>0</v>
      </c>
      <c r="K94" s="290"/>
      <c r="L94" s="291"/>
      <c r="M94" s="292" t="s">
        <v>19</v>
      </c>
      <c r="N94" s="293" t="s">
        <v>43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436</v>
      </c>
      <c r="AT94" s="228" t="s">
        <v>344</v>
      </c>
      <c r="AU94" s="228" t="s">
        <v>82</v>
      </c>
      <c r="AY94" s="20" t="s">
        <v>128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337</v>
      </c>
      <c r="BM94" s="228" t="s">
        <v>860</v>
      </c>
    </row>
    <row r="95" s="2" customFormat="1">
      <c r="A95" s="41"/>
      <c r="B95" s="42"/>
      <c r="C95" s="43"/>
      <c r="D95" s="230" t="s">
        <v>136</v>
      </c>
      <c r="E95" s="43"/>
      <c r="F95" s="231" t="s">
        <v>859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136</v>
      </c>
      <c r="AU95" s="20" t="s">
        <v>82</v>
      </c>
    </row>
    <row r="96" s="2" customFormat="1" ht="16.5" customHeight="1">
      <c r="A96" s="41"/>
      <c r="B96" s="42"/>
      <c r="C96" s="283" t="s">
        <v>182</v>
      </c>
      <c r="D96" s="283" t="s">
        <v>344</v>
      </c>
      <c r="E96" s="284" t="s">
        <v>861</v>
      </c>
      <c r="F96" s="285" t="s">
        <v>862</v>
      </c>
      <c r="G96" s="286" t="s">
        <v>576</v>
      </c>
      <c r="H96" s="287">
        <v>1062</v>
      </c>
      <c r="I96" s="288"/>
      <c r="J96" s="289">
        <f>ROUND(I96*H96,2)</f>
        <v>0</v>
      </c>
      <c r="K96" s="290"/>
      <c r="L96" s="291"/>
      <c r="M96" s="292" t="s">
        <v>19</v>
      </c>
      <c r="N96" s="293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436</v>
      </c>
      <c r="AT96" s="228" t="s">
        <v>344</v>
      </c>
      <c r="AU96" s="228" t="s">
        <v>82</v>
      </c>
      <c r="AY96" s="20" t="s">
        <v>128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337</v>
      </c>
      <c r="BM96" s="228" t="s">
        <v>863</v>
      </c>
    </row>
    <row r="97" s="2" customFormat="1">
      <c r="A97" s="41"/>
      <c r="B97" s="42"/>
      <c r="C97" s="43"/>
      <c r="D97" s="230" t="s">
        <v>136</v>
      </c>
      <c r="E97" s="43"/>
      <c r="F97" s="231" t="s">
        <v>862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136</v>
      </c>
      <c r="AU97" s="20" t="s">
        <v>82</v>
      </c>
    </row>
    <row r="98" s="2" customFormat="1" ht="16.5" customHeight="1">
      <c r="A98" s="41"/>
      <c r="B98" s="42"/>
      <c r="C98" s="283" t="s">
        <v>189</v>
      </c>
      <c r="D98" s="283" t="s">
        <v>344</v>
      </c>
      <c r="E98" s="284" t="s">
        <v>864</v>
      </c>
      <c r="F98" s="285" t="s">
        <v>865</v>
      </c>
      <c r="G98" s="286" t="s">
        <v>576</v>
      </c>
      <c r="H98" s="287">
        <v>4248</v>
      </c>
      <c r="I98" s="288"/>
      <c r="J98" s="289">
        <f>ROUND(I98*H98,2)</f>
        <v>0</v>
      </c>
      <c r="K98" s="290"/>
      <c r="L98" s="291"/>
      <c r="M98" s="292" t="s">
        <v>19</v>
      </c>
      <c r="N98" s="293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436</v>
      </c>
      <c r="AT98" s="228" t="s">
        <v>344</v>
      </c>
      <c r="AU98" s="228" t="s">
        <v>82</v>
      </c>
      <c r="AY98" s="20" t="s">
        <v>128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337</v>
      </c>
      <c r="BM98" s="228" t="s">
        <v>866</v>
      </c>
    </row>
    <row r="99" s="2" customFormat="1">
      <c r="A99" s="41"/>
      <c r="B99" s="42"/>
      <c r="C99" s="43"/>
      <c r="D99" s="230" t="s">
        <v>136</v>
      </c>
      <c r="E99" s="43"/>
      <c r="F99" s="231" t="s">
        <v>865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136</v>
      </c>
      <c r="AU99" s="20" t="s">
        <v>82</v>
      </c>
    </row>
    <row r="100" s="2" customFormat="1" ht="24.15" customHeight="1">
      <c r="A100" s="41"/>
      <c r="B100" s="42"/>
      <c r="C100" s="283" t="s">
        <v>158</v>
      </c>
      <c r="D100" s="283" t="s">
        <v>344</v>
      </c>
      <c r="E100" s="284" t="s">
        <v>867</v>
      </c>
      <c r="F100" s="285" t="s">
        <v>868</v>
      </c>
      <c r="G100" s="286" t="s">
        <v>133</v>
      </c>
      <c r="H100" s="287">
        <v>416.88</v>
      </c>
      <c r="I100" s="288"/>
      <c r="J100" s="289">
        <f>ROUND(I100*H100,2)</f>
        <v>0</v>
      </c>
      <c r="K100" s="290"/>
      <c r="L100" s="291"/>
      <c r="M100" s="292" t="s">
        <v>19</v>
      </c>
      <c r="N100" s="293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436</v>
      </c>
      <c r="AT100" s="228" t="s">
        <v>344</v>
      </c>
      <c r="AU100" s="228" t="s">
        <v>82</v>
      </c>
      <c r="AY100" s="20" t="s">
        <v>128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337</v>
      </c>
      <c r="BM100" s="228" t="s">
        <v>869</v>
      </c>
    </row>
    <row r="101" s="2" customFormat="1">
      <c r="A101" s="41"/>
      <c r="B101" s="42"/>
      <c r="C101" s="43"/>
      <c r="D101" s="230" t="s">
        <v>136</v>
      </c>
      <c r="E101" s="43"/>
      <c r="F101" s="231" t="s">
        <v>868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136</v>
      </c>
      <c r="AU101" s="20" t="s">
        <v>82</v>
      </c>
    </row>
    <row r="102" s="2" customFormat="1" ht="16.5" customHeight="1">
      <c r="A102" s="41"/>
      <c r="B102" s="42"/>
      <c r="C102" s="216" t="s">
        <v>290</v>
      </c>
      <c r="D102" s="216" t="s">
        <v>130</v>
      </c>
      <c r="E102" s="217" t="s">
        <v>870</v>
      </c>
      <c r="F102" s="218" t="s">
        <v>871</v>
      </c>
      <c r="G102" s="219" t="s">
        <v>133</v>
      </c>
      <c r="H102" s="220">
        <v>416.88</v>
      </c>
      <c r="I102" s="221"/>
      <c r="J102" s="222">
        <f>ROUND(I102*H102,2)</f>
        <v>0</v>
      </c>
      <c r="K102" s="223"/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337</v>
      </c>
      <c r="AT102" s="228" t="s">
        <v>130</v>
      </c>
      <c r="AU102" s="228" t="s">
        <v>82</v>
      </c>
      <c r="AY102" s="20" t="s">
        <v>128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337</v>
      </c>
      <c r="BM102" s="228" t="s">
        <v>872</v>
      </c>
    </row>
    <row r="103" s="2" customFormat="1">
      <c r="A103" s="41"/>
      <c r="B103" s="42"/>
      <c r="C103" s="43"/>
      <c r="D103" s="230" t="s">
        <v>136</v>
      </c>
      <c r="E103" s="43"/>
      <c r="F103" s="231" t="s">
        <v>871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136</v>
      </c>
      <c r="AU103" s="20" t="s">
        <v>82</v>
      </c>
    </row>
    <row r="104" s="2" customFormat="1" ht="21.75" customHeight="1">
      <c r="A104" s="41"/>
      <c r="B104" s="42"/>
      <c r="C104" s="216" t="s">
        <v>296</v>
      </c>
      <c r="D104" s="216" t="s">
        <v>130</v>
      </c>
      <c r="E104" s="217" t="s">
        <v>873</v>
      </c>
      <c r="F104" s="218" t="s">
        <v>874</v>
      </c>
      <c r="G104" s="219" t="s">
        <v>133</v>
      </c>
      <c r="H104" s="220">
        <v>1072</v>
      </c>
      <c r="I104" s="221"/>
      <c r="J104" s="222">
        <f>ROUND(I104*H104,2)</f>
        <v>0</v>
      </c>
      <c r="K104" s="223"/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337</v>
      </c>
      <c r="AT104" s="228" t="s">
        <v>130</v>
      </c>
      <c r="AU104" s="228" t="s">
        <v>82</v>
      </c>
      <c r="AY104" s="20" t="s">
        <v>128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337</v>
      </c>
      <c r="BM104" s="228" t="s">
        <v>875</v>
      </c>
    </row>
    <row r="105" s="2" customFormat="1">
      <c r="A105" s="41"/>
      <c r="B105" s="42"/>
      <c r="C105" s="43"/>
      <c r="D105" s="230" t="s">
        <v>136</v>
      </c>
      <c r="E105" s="43"/>
      <c r="F105" s="231" t="s">
        <v>874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136</v>
      </c>
      <c r="AU105" s="20" t="s">
        <v>82</v>
      </c>
    </row>
    <row r="106" s="2" customFormat="1" ht="24.15" customHeight="1">
      <c r="A106" s="41"/>
      <c r="B106" s="42"/>
      <c r="C106" s="283" t="s">
        <v>8</v>
      </c>
      <c r="D106" s="283" t="s">
        <v>344</v>
      </c>
      <c r="E106" s="284" t="s">
        <v>876</v>
      </c>
      <c r="F106" s="285" t="s">
        <v>877</v>
      </c>
      <c r="G106" s="286" t="s">
        <v>152</v>
      </c>
      <c r="H106" s="287">
        <v>36</v>
      </c>
      <c r="I106" s="288"/>
      <c r="J106" s="289">
        <f>ROUND(I106*H106,2)</f>
        <v>0</v>
      </c>
      <c r="K106" s="290"/>
      <c r="L106" s="291"/>
      <c r="M106" s="292" t="s">
        <v>19</v>
      </c>
      <c r="N106" s="293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436</v>
      </c>
      <c r="AT106" s="228" t="s">
        <v>344</v>
      </c>
      <c r="AU106" s="228" t="s">
        <v>82</v>
      </c>
      <c r="AY106" s="20" t="s">
        <v>128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337</v>
      </c>
      <c r="BM106" s="228" t="s">
        <v>878</v>
      </c>
    </row>
    <row r="107" s="2" customFormat="1">
      <c r="A107" s="41"/>
      <c r="B107" s="42"/>
      <c r="C107" s="43"/>
      <c r="D107" s="230" t="s">
        <v>136</v>
      </c>
      <c r="E107" s="43"/>
      <c r="F107" s="231" t="s">
        <v>877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136</v>
      </c>
      <c r="AU107" s="20" t="s">
        <v>82</v>
      </c>
    </row>
    <row r="108" s="2" customFormat="1" ht="24.15" customHeight="1">
      <c r="A108" s="41"/>
      <c r="B108" s="42"/>
      <c r="C108" s="283" t="s">
        <v>315</v>
      </c>
      <c r="D108" s="283" t="s">
        <v>344</v>
      </c>
      <c r="E108" s="284" t="s">
        <v>879</v>
      </c>
      <c r="F108" s="285" t="s">
        <v>880</v>
      </c>
      <c r="G108" s="286" t="s">
        <v>152</v>
      </c>
      <c r="H108" s="287">
        <v>39</v>
      </c>
      <c r="I108" s="288"/>
      <c r="J108" s="289">
        <f>ROUND(I108*H108,2)</f>
        <v>0</v>
      </c>
      <c r="K108" s="290"/>
      <c r="L108" s="291"/>
      <c r="M108" s="292" t="s">
        <v>19</v>
      </c>
      <c r="N108" s="293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436</v>
      </c>
      <c r="AT108" s="228" t="s">
        <v>344</v>
      </c>
      <c r="AU108" s="228" t="s">
        <v>82</v>
      </c>
      <c r="AY108" s="20" t="s">
        <v>128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337</v>
      </c>
      <c r="BM108" s="228" t="s">
        <v>881</v>
      </c>
    </row>
    <row r="109" s="2" customFormat="1">
      <c r="A109" s="41"/>
      <c r="B109" s="42"/>
      <c r="C109" s="43"/>
      <c r="D109" s="230" t="s">
        <v>136</v>
      </c>
      <c r="E109" s="43"/>
      <c r="F109" s="231" t="s">
        <v>880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136</v>
      </c>
      <c r="AU109" s="20" t="s">
        <v>82</v>
      </c>
    </row>
    <row r="110" s="2" customFormat="1" ht="24.15" customHeight="1">
      <c r="A110" s="41"/>
      <c r="B110" s="42"/>
      <c r="C110" s="283" t="s">
        <v>321</v>
      </c>
      <c r="D110" s="283" t="s">
        <v>344</v>
      </c>
      <c r="E110" s="284" t="s">
        <v>882</v>
      </c>
      <c r="F110" s="285" t="s">
        <v>883</v>
      </c>
      <c r="G110" s="286" t="s">
        <v>152</v>
      </c>
      <c r="H110" s="287">
        <v>2</v>
      </c>
      <c r="I110" s="288"/>
      <c r="J110" s="289">
        <f>ROUND(I110*H110,2)</f>
        <v>0</v>
      </c>
      <c r="K110" s="290"/>
      <c r="L110" s="291"/>
      <c r="M110" s="292" t="s">
        <v>19</v>
      </c>
      <c r="N110" s="293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436</v>
      </c>
      <c r="AT110" s="228" t="s">
        <v>344</v>
      </c>
      <c r="AU110" s="228" t="s">
        <v>82</v>
      </c>
      <c r="AY110" s="20" t="s">
        <v>128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337</v>
      </c>
      <c r="BM110" s="228" t="s">
        <v>884</v>
      </c>
    </row>
    <row r="111" s="2" customFormat="1">
      <c r="A111" s="41"/>
      <c r="B111" s="42"/>
      <c r="C111" s="43"/>
      <c r="D111" s="230" t="s">
        <v>136</v>
      </c>
      <c r="E111" s="43"/>
      <c r="F111" s="231" t="s">
        <v>883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136</v>
      </c>
      <c r="AU111" s="20" t="s">
        <v>82</v>
      </c>
    </row>
    <row r="112" s="2" customFormat="1" ht="24.15" customHeight="1">
      <c r="A112" s="41"/>
      <c r="B112" s="42"/>
      <c r="C112" s="283" t="s">
        <v>328</v>
      </c>
      <c r="D112" s="283" t="s">
        <v>344</v>
      </c>
      <c r="E112" s="284" t="s">
        <v>885</v>
      </c>
      <c r="F112" s="285" t="s">
        <v>886</v>
      </c>
      <c r="G112" s="286" t="s">
        <v>152</v>
      </c>
      <c r="H112" s="287">
        <v>41</v>
      </c>
      <c r="I112" s="288"/>
      <c r="J112" s="289">
        <f>ROUND(I112*H112,2)</f>
        <v>0</v>
      </c>
      <c r="K112" s="290"/>
      <c r="L112" s="291"/>
      <c r="M112" s="292" t="s">
        <v>19</v>
      </c>
      <c r="N112" s="293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436</v>
      </c>
      <c r="AT112" s="228" t="s">
        <v>344</v>
      </c>
      <c r="AU112" s="228" t="s">
        <v>82</v>
      </c>
      <c r="AY112" s="20" t="s">
        <v>128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337</v>
      </c>
      <c r="BM112" s="228" t="s">
        <v>887</v>
      </c>
    </row>
    <row r="113" s="2" customFormat="1">
      <c r="A113" s="41"/>
      <c r="B113" s="42"/>
      <c r="C113" s="43"/>
      <c r="D113" s="230" t="s">
        <v>136</v>
      </c>
      <c r="E113" s="43"/>
      <c r="F113" s="231" t="s">
        <v>886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136</v>
      </c>
      <c r="AU113" s="20" t="s">
        <v>82</v>
      </c>
    </row>
    <row r="114" s="2" customFormat="1" ht="24.15" customHeight="1">
      <c r="A114" s="41"/>
      <c r="B114" s="42"/>
      <c r="C114" s="216" t="s">
        <v>337</v>
      </c>
      <c r="D114" s="216" t="s">
        <v>130</v>
      </c>
      <c r="E114" s="217" t="s">
        <v>888</v>
      </c>
      <c r="F114" s="218" t="s">
        <v>889</v>
      </c>
      <c r="G114" s="219" t="s">
        <v>152</v>
      </c>
      <c r="H114" s="220">
        <v>41</v>
      </c>
      <c r="I114" s="221"/>
      <c r="J114" s="222">
        <f>ROUND(I114*H114,2)</f>
        <v>0</v>
      </c>
      <c r="K114" s="223"/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337</v>
      </c>
      <c r="AT114" s="228" t="s">
        <v>130</v>
      </c>
      <c r="AU114" s="228" t="s">
        <v>82</v>
      </c>
      <c r="AY114" s="20" t="s">
        <v>128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337</v>
      </c>
      <c r="BM114" s="228" t="s">
        <v>890</v>
      </c>
    </row>
    <row r="115" s="2" customFormat="1">
      <c r="A115" s="41"/>
      <c r="B115" s="42"/>
      <c r="C115" s="43"/>
      <c r="D115" s="230" t="s">
        <v>136</v>
      </c>
      <c r="E115" s="43"/>
      <c r="F115" s="231" t="s">
        <v>889</v>
      </c>
      <c r="G115" s="43"/>
      <c r="H115" s="43"/>
      <c r="I115" s="232"/>
      <c r="J115" s="43"/>
      <c r="K115" s="43"/>
      <c r="L115" s="47"/>
      <c r="M115" s="295"/>
      <c r="N115" s="296"/>
      <c r="O115" s="297"/>
      <c r="P115" s="297"/>
      <c r="Q115" s="297"/>
      <c r="R115" s="297"/>
      <c r="S115" s="297"/>
      <c r="T115" s="29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136</v>
      </c>
      <c r="AU115" s="20" t="s">
        <v>82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vPYpc8a3sCSnmy8s4LyQ5dFJ8oy6/1fS09/TLzsao7cr/5Sb2ijht2/LnoFdww2acsg/3V7eDbRg9ShwImJxIA==" hashValue="pLKAu24WCntEYd+ImPFstN41f2qynWLbEJyGhSFElOvcN0etig4GMJqb4fICa6d6HvG9z3onaT/ghH6HUECzjg==" algorithmName="SHA-512" password="CC2A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82</v>
      </c>
    </row>
    <row r="4" s="1" customFormat="1" ht="24.96" customHeight="1">
      <c r="B4" s="23"/>
      <c r="D4" s="143" t="s">
        <v>101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Sportovní areál u Červených domků Hodoním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891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15. 1. 2024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104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ROUND((SUM(BE83:BE111)),  2)</f>
        <v>0</v>
      </c>
      <c r="G33" s="41"/>
      <c r="H33" s="41"/>
      <c r="I33" s="160">
        <v>0.20999999999999999</v>
      </c>
      <c r="J33" s="159">
        <f>ROUND(((SUM(BE83:BE111))*I33),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ROUND((SUM(BF83:BF111)),  2)</f>
        <v>0</v>
      </c>
      <c r="G34" s="41"/>
      <c r="H34" s="41"/>
      <c r="I34" s="160">
        <v>0.12</v>
      </c>
      <c r="J34" s="159">
        <f>ROUND(((SUM(BF83:BF111))*I34),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ROUND((SUM(BG83:BG111)),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ROUND((SUM(BH83:BH111)),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ROUND((SUM(BI83:BI111)),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Sportovní areál u Červených domků Hodoním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24-SO008.8 -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Hodonín</v>
      </c>
      <c r="G52" s="43"/>
      <c r="H52" s="43"/>
      <c r="I52" s="35" t="s">
        <v>23</v>
      </c>
      <c r="J52" s="75" t="str">
        <f>IF(J12="","",J12)</f>
        <v>15. 1. 2024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Hodonín</v>
      </c>
      <c r="G54" s="43"/>
      <c r="H54" s="43"/>
      <c r="I54" s="35" t="s">
        <v>31</v>
      </c>
      <c r="J54" s="39" t="str">
        <f>E21</f>
        <v>PROAM ARCHITEKTI s.r.o., Brno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Votavová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77"/>
      <c r="C60" s="178"/>
      <c r="D60" s="179" t="s">
        <v>892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893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894</v>
      </c>
      <c r="E62" s="185"/>
      <c r="F62" s="185"/>
      <c r="G62" s="185"/>
      <c r="H62" s="185"/>
      <c r="I62" s="185"/>
      <c r="J62" s="186">
        <f>J99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895</v>
      </c>
      <c r="E63" s="185"/>
      <c r="F63" s="185"/>
      <c r="G63" s="185"/>
      <c r="H63" s="185"/>
      <c r="I63" s="185"/>
      <c r="J63" s="186">
        <f>J104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113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2" t="str">
        <f>E7</f>
        <v>Sportovní areál u Červených domků Hodoním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102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24-SO008.8 - Vedlejší a ostatní náklady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Hodonín</v>
      </c>
      <c r="G77" s="43"/>
      <c r="H77" s="43"/>
      <c r="I77" s="35" t="s">
        <v>23</v>
      </c>
      <c r="J77" s="75" t="str">
        <f>IF(J12="","",J12)</f>
        <v>15. 1. 2024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Město Hodonín</v>
      </c>
      <c r="G79" s="43"/>
      <c r="H79" s="43"/>
      <c r="I79" s="35" t="s">
        <v>31</v>
      </c>
      <c r="J79" s="39" t="str">
        <f>E21</f>
        <v>PROAM ARCHITEKTI s.r.o., Brno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Votavová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114</v>
      </c>
      <c r="D82" s="191" t="s">
        <v>57</v>
      </c>
      <c r="E82" s="191" t="s">
        <v>53</v>
      </c>
      <c r="F82" s="191" t="s">
        <v>54</v>
      </c>
      <c r="G82" s="191" t="s">
        <v>115</v>
      </c>
      <c r="H82" s="191" t="s">
        <v>116</v>
      </c>
      <c r="I82" s="191" t="s">
        <v>117</v>
      </c>
      <c r="J82" s="192" t="s">
        <v>107</v>
      </c>
      <c r="K82" s="193" t="s">
        <v>118</v>
      </c>
      <c r="L82" s="194"/>
      <c r="M82" s="95" t="s">
        <v>19</v>
      </c>
      <c r="N82" s="96" t="s">
        <v>42</v>
      </c>
      <c r="O82" s="96" t="s">
        <v>119</v>
      </c>
      <c r="P82" s="96" t="s">
        <v>120</v>
      </c>
      <c r="Q82" s="96" t="s">
        <v>121</v>
      </c>
      <c r="R82" s="96" t="s">
        <v>122</v>
      </c>
      <c r="S82" s="96" t="s">
        <v>123</v>
      </c>
      <c r="T82" s="97" t="s">
        <v>124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125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108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71</v>
      </c>
      <c r="E84" s="203" t="s">
        <v>896</v>
      </c>
      <c r="F84" s="203" t="s">
        <v>897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P85+P99+P104</f>
        <v>0</v>
      </c>
      <c r="Q84" s="208"/>
      <c r="R84" s="209">
        <f>R85+R99+R104</f>
        <v>0</v>
      </c>
      <c r="S84" s="208"/>
      <c r="T84" s="210">
        <f>T85+T99+T104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166</v>
      </c>
      <c r="AT84" s="212" t="s">
        <v>71</v>
      </c>
      <c r="AU84" s="212" t="s">
        <v>72</v>
      </c>
      <c r="AY84" s="211" t="s">
        <v>128</v>
      </c>
      <c r="BK84" s="213">
        <f>BK85+BK99+BK104</f>
        <v>0</v>
      </c>
    </row>
    <row r="85" s="12" customFormat="1" ht="22.8" customHeight="1">
      <c r="A85" s="12"/>
      <c r="B85" s="200"/>
      <c r="C85" s="201"/>
      <c r="D85" s="202" t="s">
        <v>71</v>
      </c>
      <c r="E85" s="214" t="s">
        <v>898</v>
      </c>
      <c r="F85" s="214" t="s">
        <v>899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SUM(P86:P98)</f>
        <v>0</v>
      </c>
      <c r="Q85" s="208"/>
      <c r="R85" s="209">
        <f>SUM(R86:R98)</f>
        <v>0</v>
      </c>
      <c r="S85" s="208"/>
      <c r="T85" s="21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166</v>
      </c>
      <c r="AT85" s="212" t="s">
        <v>71</v>
      </c>
      <c r="AU85" s="212" t="s">
        <v>80</v>
      </c>
      <c r="AY85" s="211" t="s">
        <v>128</v>
      </c>
      <c r="BK85" s="213">
        <f>SUM(BK86:BK98)</f>
        <v>0</v>
      </c>
    </row>
    <row r="86" s="2" customFormat="1" ht="16.5" customHeight="1">
      <c r="A86" s="41"/>
      <c r="B86" s="42"/>
      <c r="C86" s="216" t="s">
        <v>80</v>
      </c>
      <c r="D86" s="216" t="s">
        <v>130</v>
      </c>
      <c r="E86" s="217" t="s">
        <v>900</v>
      </c>
      <c r="F86" s="218" t="s">
        <v>901</v>
      </c>
      <c r="G86" s="219" t="s">
        <v>902</v>
      </c>
      <c r="H86" s="220">
        <v>1</v>
      </c>
      <c r="I86" s="221"/>
      <c r="J86" s="222">
        <f>ROUND(I86*H86,2)</f>
        <v>0</v>
      </c>
      <c r="K86" s="223"/>
      <c r="L86" s="47"/>
      <c r="M86" s="224" t="s">
        <v>19</v>
      </c>
      <c r="N86" s="225" t="s">
        <v>43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903</v>
      </c>
      <c r="AT86" s="228" t="s">
        <v>130</v>
      </c>
      <c r="AU86" s="228" t="s">
        <v>82</v>
      </c>
      <c r="AY86" s="20" t="s">
        <v>128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80</v>
      </c>
      <c r="BK86" s="229">
        <f>ROUND(I86*H86,2)</f>
        <v>0</v>
      </c>
      <c r="BL86" s="20" t="s">
        <v>903</v>
      </c>
      <c r="BM86" s="228" t="s">
        <v>904</v>
      </c>
    </row>
    <row r="87" s="2" customFormat="1">
      <c r="A87" s="41"/>
      <c r="B87" s="42"/>
      <c r="C87" s="43"/>
      <c r="D87" s="230" t="s">
        <v>136</v>
      </c>
      <c r="E87" s="43"/>
      <c r="F87" s="231" t="s">
        <v>901</v>
      </c>
      <c r="G87" s="43"/>
      <c r="H87" s="43"/>
      <c r="I87" s="232"/>
      <c r="J87" s="43"/>
      <c r="K87" s="43"/>
      <c r="L87" s="47"/>
      <c r="M87" s="233"/>
      <c r="N87" s="23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136</v>
      </c>
      <c r="AU87" s="20" t="s">
        <v>82</v>
      </c>
    </row>
    <row r="88" s="2" customFormat="1">
      <c r="A88" s="41"/>
      <c r="B88" s="42"/>
      <c r="C88" s="43"/>
      <c r="D88" s="235" t="s">
        <v>138</v>
      </c>
      <c r="E88" s="43"/>
      <c r="F88" s="236" t="s">
        <v>905</v>
      </c>
      <c r="G88" s="43"/>
      <c r="H88" s="43"/>
      <c r="I88" s="232"/>
      <c r="J88" s="43"/>
      <c r="K88" s="43"/>
      <c r="L88" s="47"/>
      <c r="M88" s="233"/>
      <c r="N88" s="23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138</v>
      </c>
      <c r="AU88" s="20" t="s">
        <v>82</v>
      </c>
    </row>
    <row r="89" s="2" customFormat="1" ht="24.15" customHeight="1">
      <c r="A89" s="41"/>
      <c r="B89" s="42"/>
      <c r="C89" s="216" t="s">
        <v>82</v>
      </c>
      <c r="D89" s="216" t="s">
        <v>130</v>
      </c>
      <c r="E89" s="217" t="s">
        <v>906</v>
      </c>
      <c r="F89" s="218" t="s">
        <v>907</v>
      </c>
      <c r="G89" s="219" t="s">
        <v>902</v>
      </c>
      <c r="H89" s="220">
        <v>1</v>
      </c>
      <c r="I89" s="221"/>
      <c r="J89" s="222">
        <f>ROUND(I89*H89,2)</f>
        <v>0</v>
      </c>
      <c r="K89" s="223"/>
      <c r="L89" s="47"/>
      <c r="M89" s="224" t="s">
        <v>19</v>
      </c>
      <c r="N89" s="225" t="s">
        <v>43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903</v>
      </c>
      <c r="AT89" s="228" t="s">
        <v>130</v>
      </c>
      <c r="AU89" s="228" t="s">
        <v>82</v>
      </c>
      <c r="AY89" s="20" t="s">
        <v>128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903</v>
      </c>
      <c r="BM89" s="228" t="s">
        <v>908</v>
      </c>
    </row>
    <row r="90" s="2" customFormat="1">
      <c r="A90" s="41"/>
      <c r="B90" s="42"/>
      <c r="C90" s="43"/>
      <c r="D90" s="230" t="s">
        <v>136</v>
      </c>
      <c r="E90" s="43"/>
      <c r="F90" s="231" t="s">
        <v>907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136</v>
      </c>
      <c r="AU90" s="20" t="s">
        <v>82</v>
      </c>
    </row>
    <row r="91" s="2" customFormat="1">
      <c r="A91" s="41"/>
      <c r="B91" s="42"/>
      <c r="C91" s="43"/>
      <c r="D91" s="235" t="s">
        <v>138</v>
      </c>
      <c r="E91" s="43"/>
      <c r="F91" s="236" t="s">
        <v>909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138</v>
      </c>
      <c r="AU91" s="20" t="s">
        <v>82</v>
      </c>
    </row>
    <row r="92" s="2" customFormat="1" ht="37.8" customHeight="1">
      <c r="A92" s="41"/>
      <c r="B92" s="42"/>
      <c r="C92" s="216" t="s">
        <v>149</v>
      </c>
      <c r="D92" s="216" t="s">
        <v>130</v>
      </c>
      <c r="E92" s="217" t="s">
        <v>910</v>
      </c>
      <c r="F92" s="218" t="s">
        <v>911</v>
      </c>
      <c r="G92" s="219" t="s">
        <v>902</v>
      </c>
      <c r="H92" s="220">
        <v>1</v>
      </c>
      <c r="I92" s="221"/>
      <c r="J92" s="222">
        <f>ROUND(I92*H92,2)</f>
        <v>0</v>
      </c>
      <c r="K92" s="223"/>
      <c r="L92" s="47"/>
      <c r="M92" s="224" t="s">
        <v>19</v>
      </c>
      <c r="N92" s="225" t="s">
        <v>43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903</v>
      </c>
      <c r="AT92" s="228" t="s">
        <v>130</v>
      </c>
      <c r="AU92" s="228" t="s">
        <v>82</v>
      </c>
      <c r="AY92" s="20" t="s">
        <v>128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903</v>
      </c>
      <c r="BM92" s="228" t="s">
        <v>912</v>
      </c>
    </row>
    <row r="93" s="2" customFormat="1">
      <c r="A93" s="41"/>
      <c r="B93" s="42"/>
      <c r="C93" s="43"/>
      <c r="D93" s="230" t="s">
        <v>136</v>
      </c>
      <c r="E93" s="43"/>
      <c r="F93" s="231" t="s">
        <v>913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136</v>
      </c>
      <c r="AU93" s="20" t="s">
        <v>82</v>
      </c>
    </row>
    <row r="94" s="2" customFormat="1">
      <c r="A94" s="41"/>
      <c r="B94" s="42"/>
      <c r="C94" s="43"/>
      <c r="D94" s="235" t="s">
        <v>138</v>
      </c>
      <c r="E94" s="43"/>
      <c r="F94" s="236" t="s">
        <v>914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138</v>
      </c>
      <c r="AU94" s="20" t="s">
        <v>82</v>
      </c>
    </row>
    <row r="95" s="2" customFormat="1">
      <c r="A95" s="41"/>
      <c r="B95" s="42"/>
      <c r="C95" s="43"/>
      <c r="D95" s="230" t="s">
        <v>358</v>
      </c>
      <c r="E95" s="43"/>
      <c r="F95" s="294" t="s">
        <v>915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358</v>
      </c>
      <c r="AU95" s="20" t="s">
        <v>82</v>
      </c>
    </row>
    <row r="96" s="2" customFormat="1" ht="24.15" customHeight="1">
      <c r="A96" s="41"/>
      <c r="B96" s="42"/>
      <c r="C96" s="216" t="s">
        <v>134</v>
      </c>
      <c r="D96" s="216" t="s">
        <v>130</v>
      </c>
      <c r="E96" s="217" t="s">
        <v>916</v>
      </c>
      <c r="F96" s="218" t="s">
        <v>917</v>
      </c>
      <c r="G96" s="219" t="s">
        <v>162</v>
      </c>
      <c r="H96" s="220">
        <v>1</v>
      </c>
      <c r="I96" s="221"/>
      <c r="J96" s="222">
        <f>ROUND(I96*H96,2)</f>
        <v>0</v>
      </c>
      <c r="K96" s="223"/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903</v>
      </c>
      <c r="AT96" s="228" t="s">
        <v>130</v>
      </c>
      <c r="AU96" s="228" t="s">
        <v>82</v>
      </c>
      <c r="AY96" s="20" t="s">
        <v>128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903</v>
      </c>
      <c r="BM96" s="228" t="s">
        <v>918</v>
      </c>
    </row>
    <row r="97" s="2" customFormat="1">
      <c r="A97" s="41"/>
      <c r="B97" s="42"/>
      <c r="C97" s="43"/>
      <c r="D97" s="230" t="s">
        <v>136</v>
      </c>
      <c r="E97" s="43"/>
      <c r="F97" s="231" t="s">
        <v>917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136</v>
      </c>
      <c r="AU97" s="20" t="s">
        <v>82</v>
      </c>
    </row>
    <row r="98" s="2" customFormat="1">
      <c r="A98" s="41"/>
      <c r="B98" s="42"/>
      <c r="C98" s="43"/>
      <c r="D98" s="235" t="s">
        <v>138</v>
      </c>
      <c r="E98" s="43"/>
      <c r="F98" s="236" t="s">
        <v>919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82</v>
      </c>
    </row>
    <row r="99" s="12" customFormat="1" ht="22.8" customHeight="1">
      <c r="A99" s="12"/>
      <c r="B99" s="200"/>
      <c r="C99" s="201"/>
      <c r="D99" s="202" t="s">
        <v>71</v>
      </c>
      <c r="E99" s="214" t="s">
        <v>920</v>
      </c>
      <c r="F99" s="214" t="s">
        <v>921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166</v>
      </c>
      <c r="AT99" s="212" t="s">
        <v>71</v>
      </c>
      <c r="AU99" s="212" t="s">
        <v>80</v>
      </c>
      <c r="AY99" s="211" t="s">
        <v>128</v>
      </c>
      <c r="BK99" s="213">
        <f>SUM(BK100:BK103)</f>
        <v>0</v>
      </c>
    </row>
    <row r="100" s="2" customFormat="1" ht="21.75" customHeight="1">
      <c r="A100" s="41"/>
      <c r="B100" s="42"/>
      <c r="C100" s="216" t="s">
        <v>166</v>
      </c>
      <c r="D100" s="216" t="s">
        <v>130</v>
      </c>
      <c r="E100" s="217" t="s">
        <v>922</v>
      </c>
      <c r="F100" s="218" t="s">
        <v>923</v>
      </c>
      <c r="G100" s="219" t="s">
        <v>902</v>
      </c>
      <c r="H100" s="220">
        <v>1</v>
      </c>
      <c r="I100" s="221"/>
      <c r="J100" s="222">
        <f>ROUND(I100*H100,2)</f>
        <v>0</v>
      </c>
      <c r="K100" s="223"/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903</v>
      </c>
      <c r="AT100" s="228" t="s">
        <v>130</v>
      </c>
      <c r="AU100" s="228" t="s">
        <v>82</v>
      </c>
      <c r="AY100" s="20" t="s">
        <v>128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903</v>
      </c>
      <c r="BM100" s="228" t="s">
        <v>924</v>
      </c>
    </row>
    <row r="101" s="2" customFormat="1">
      <c r="A101" s="41"/>
      <c r="B101" s="42"/>
      <c r="C101" s="43"/>
      <c r="D101" s="230" t="s">
        <v>136</v>
      </c>
      <c r="E101" s="43"/>
      <c r="F101" s="231" t="s">
        <v>925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136</v>
      </c>
      <c r="AU101" s="20" t="s">
        <v>82</v>
      </c>
    </row>
    <row r="102" s="2" customFormat="1">
      <c r="A102" s="41"/>
      <c r="B102" s="42"/>
      <c r="C102" s="43"/>
      <c r="D102" s="235" t="s">
        <v>138</v>
      </c>
      <c r="E102" s="43"/>
      <c r="F102" s="236" t="s">
        <v>926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138</v>
      </c>
      <c r="AU102" s="20" t="s">
        <v>82</v>
      </c>
    </row>
    <row r="103" s="2" customFormat="1">
      <c r="A103" s="41"/>
      <c r="B103" s="42"/>
      <c r="C103" s="43"/>
      <c r="D103" s="230" t="s">
        <v>358</v>
      </c>
      <c r="E103" s="43"/>
      <c r="F103" s="294" t="s">
        <v>927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358</v>
      </c>
      <c r="AU103" s="20" t="s">
        <v>82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928</v>
      </c>
      <c r="F104" s="214" t="s">
        <v>929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SUM(P105:P111)</f>
        <v>0</v>
      </c>
      <c r="Q104" s="208"/>
      <c r="R104" s="209">
        <f>SUM(R105:R111)</f>
        <v>0</v>
      </c>
      <c r="S104" s="208"/>
      <c r="T104" s="210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166</v>
      </c>
      <c r="AT104" s="212" t="s">
        <v>71</v>
      </c>
      <c r="AU104" s="212" t="s">
        <v>80</v>
      </c>
      <c r="AY104" s="211" t="s">
        <v>128</v>
      </c>
      <c r="BK104" s="213">
        <f>SUM(BK105:BK111)</f>
        <v>0</v>
      </c>
    </row>
    <row r="105" s="2" customFormat="1" ht="16.5" customHeight="1">
      <c r="A105" s="41"/>
      <c r="B105" s="42"/>
      <c r="C105" s="216" t="s">
        <v>173</v>
      </c>
      <c r="D105" s="216" t="s">
        <v>130</v>
      </c>
      <c r="E105" s="217" t="s">
        <v>930</v>
      </c>
      <c r="F105" s="218" t="s">
        <v>931</v>
      </c>
      <c r="G105" s="219" t="s">
        <v>902</v>
      </c>
      <c r="H105" s="220">
        <v>1</v>
      </c>
      <c r="I105" s="221"/>
      <c r="J105" s="222">
        <f>ROUND(I105*H105,2)</f>
        <v>0</v>
      </c>
      <c r="K105" s="223"/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903</v>
      </c>
      <c r="AT105" s="228" t="s">
        <v>130</v>
      </c>
      <c r="AU105" s="228" t="s">
        <v>82</v>
      </c>
      <c r="AY105" s="20" t="s">
        <v>128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903</v>
      </c>
      <c r="BM105" s="228" t="s">
        <v>932</v>
      </c>
    </row>
    <row r="106" s="2" customFormat="1">
      <c r="A106" s="41"/>
      <c r="B106" s="42"/>
      <c r="C106" s="43"/>
      <c r="D106" s="230" t="s">
        <v>136</v>
      </c>
      <c r="E106" s="43"/>
      <c r="F106" s="231" t="s">
        <v>931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136</v>
      </c>
      <c r="AU106" s="20" t="s">
        <v>82</v>
      </c>
    </row>
    <row r="107" s="2" customFormat="1">
      <c r="A107" s="41"/>
      <c r="B107" s="42"/>
      <c r="C107" s="43"/>
      <c r="D107" s="235" t="s">
        <v>138</v>
      </c>
      <c r="E107" s="43"/>
      <c r="F107" s="236" t="s">
        <v>933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138</v>
      </c>
      <c r="AU107" s="20" t="s">
        <v>82</v>
      </c>
    </row>
    <row r="108" s="2" customFormat="1">
      <c r="A108" s="41"/>
      <c r="B108" s="42"/>
      <c r="C108" s="43"/>
      <c r="D108" s="230" t="s">
        <v>358</v>
      </c>
      <c r="E108" s="43"/>
      <c r="F108" s="294" t="s">
        <v>934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358</v>
      </c>
      <c r="AU108" s="20" t="s">
        <v>82</v>
      </c>
    </row>
    <row r="109" s="2" customFormat="1" ht="24.15" customHeight="1">
      <c r="A109" s="41"/>
      <c r="B109" s="42"/>
      <c r="C109" s="216" t="s">
        <v>182</v>
      </c>
      <c r="D109" s="216" t="s">
        <v>130</v>
      </c>
      <c r="E109" s="217" t="s">
        <v>935</v>
      </c>
      <c r="F109" s="218" t="s">
        <v>936</v>
      </c>
      <c r="G109" s="219" t="s">
        <v>902</v>
      </c>
      <c r="H109" s="220">
        <v>1</v>
      </c>
      <c r="I109" s="221"/>
      <c r="J109" s="222">
        <f>ROUND(I109*H109,2)</f>
        <v>0</v>
      </c>
      <c r="K109" s="223"/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903</v>
      </c>
      <c r="AT109" s="228" t="s">
        <v>130</v>
      </c>
      <c r="AU109" s="228" t="s">
        <v>82</v>
      </c>
      <c r="AY109" s="20" t="s">
        <v>128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903</v>
      </c>
      <c r="BM109" s="228" t="s">
        <v>937</v>
      </c>
    </row>
    <row r="110" s="2" customFormat="1">
      <c r="A110" s="41"/>
      <c r="B110" s="42"/>
      <c r="C110" s="43"/>
      <c r="D110" s="230" t="s">
        <v>136</v>
      </c>
      <c r="E110" s="43"/>
      <c r="F110" s="231" t="s">
        <v>936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136</v>
      </c>
      <c r="AU110" s="20" t="s">
        <v>82</v>
      </c>
    </row>
    <row r="111" s="2" customFormat="1">
      <c r="A111" s="41"/>
      <c r="B111" s="42"/>
      <c r="C111" s="43"/>
      <c r="D111" s="235" t="s">
        <v>138</v>
      </c>
      <c r="E111" s="43"/>
      <c r="F111" s="236" t="s">
        <v>938</v>
      </c>
      <c r="G111" s="43"/>
      <c r="H111" s="43"/>
      <c r="I111" s="232"/>
      <c r="J111" s="43"/>
      <c r="K111" s="43"/>
      <c r="L111" s="47"/>
      <c r="M111" s="295"/>
      <c r="N111" s="296"/>
      <c r="O111" s="297"/>
      <c r="P111" s="297"/>
      <c r="Q111" s="297"/>
      <c r="R111" s="297"/>
      <c r="S111" s="297"/>
      <c r="T111" s="29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138</v>
      </c>
      <c r="AU111" s="20" t="s">
        <v>82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L2RJdbJZ0UcgKp29xmwJ/Ur6zr/1YBee6AWV+UfgBmvSgS6HbJPZ0xrlaDp8kuoGD3onjtyCirRBNVQe272+uw==" hashValue="cha76otXfsAt91Xyr0E/W5oEVvWG1WsW1K0c/nE6KdknyMQ3Zdt6JVFfgWiSzpCNq9mEfYrjAnbXU8jDWHFWkA==" algorithmName="SHA-512" password="CC2A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2/011002000"/>
    <hyperlink ref="F91" r:id="rId2" display="https://podminky.urs.cz/item/CS_URS_2023_02/012303000"/>
    <hyperlink ref="F94" r:id="rId3" display="https://podminky.urs.cz/item/CS_URS_2023_02/013254000"/>
    <hyperlink ref="F98" r:id="rId4" display="https://podminky.urs.cz/item/CS_URS_2024_01/013294000"/>
    <hyperlink ref="F102" r:id="rId5" display="https://podminky.urs.cz/item/CS_URS_2023_02/031002000"/>
    <hyperlink ref="F107" r:id="rId6" display="https://podminky.urs.cz/item/CS_URS_2023_02/043103001"/>
    <hyperlink ref="F111" r:id="rId7" display="https://podminky.urs.cz/item/CS_URS_2023_02/045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939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940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941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942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943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944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945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946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947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948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949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79</v>
      </c>
      <c r="F18" s="310" t="s">
        <v>950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92</v>
      </c>
      <c r="F19" s="310" t="s">
        <v>951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952</v>
      </c>
      <c r="F20" s="310" t="s">
        <v>953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99</v>
      </c>
      <c r="F21" s="310" t="s">
        <v>98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954</v>
      </c>
      <c r="F22" s="310" t="s">
        <v>955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88</v>
      </c>
      <c r="F23" s="310" t="s">
        <v>956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957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958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959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960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961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962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963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964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965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114</v>
      </c>
      <c r="F36" s="310"/>
      <c r="G36" s="310" t="s">
        <v>966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967</v>
      </c>
      <c r="F37" s="310"/>
      <c r="G37" s="310" t="s">
        <v>968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53</v>
      </c>
      <c r="F38" s="310"/>
      <c r="G38" s="310" t="s">
        <v>969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54</v>
      </c>
      <c r="F39" s="310"/>
      <c r="G39" s="310" t="s">
        <v>970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115</v>
      </c>
      <c r="F40" s="310"/>
      <c r="G40" s="310" t="s">
        <v>971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116</v>
      </c>
      <c r="F41" s="310"/>
      <c r="G41" s="310" t="s">
        <v>972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973</v>
      </c>
      <c r="F42" s="310"/>
      <c r="G42" s="310" t="s">
        <v>974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975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976</v>
      </c>
      <c r="F44" s="310"/>
      <c r="G44" s="310" t="s">
        <v>977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118</v>
      </c>
      <c r="F45" s="310"/>
      <c r="G45" s="310" t="s">
        <v>978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979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980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981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982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983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984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985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986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987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988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989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990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991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992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993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994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995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996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997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998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999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1000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1001</v>
      </c>
      <c r="D76" s="328"/>
      <c r="E76" s="328"/>
      <c r="F76" s="328" t="s">
        <v>1002</v>
      </c>
      <c r="G76" s="329"/>
      <c r="H76" s="328" t="s">
        <v>54</v>
      </c>
      <c r="I76" s="328" t="s">
        <v>57</v>
      </c>
      <c r="J76" s="328" t="s">
        <v>1003</v>
      </c>
      <c r="K76" s="327"/>
    </row>
    <row r="77" s="1" customFormat="1" ht="17.25" customHeight="1">
      <c r="B77" s="325"/>
      <c r="C77" s="330" t="s">
        <v>1004</v>
      </c>
      <c r="D77" s="330"/>
      <c r="E77" s="330"/>
      <c r="F77" s="331" t="s">
        <v>1005</v>
      </c>
      <c r="G77" s="332"/>
      <c r="H77" s="330"/>
      <c r="I77" s="330"/>
      <c r="J77" s="330" t="s">
        <v>1006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53</v>
      </c>
      <c r="D79" s="335"/>
      <c r="E79" s="335"/>
      <c r="F79" s="336" t="s">
        <v>1007</v>
      </c>
      <c r="G79" s="337"/>
      <c r="H79" s="313" t="s">
        <v>1008</v>
      </c>
      <c r="I79" s="313" t="s">
        <v>1009</v>
      </c>
      <c r="J79" s="313">
        <v>20</v>
      </c>
      <c r="K79" s="327"/>
    </row>
    <row r="80" s="1" customFormat="1" ht="15" customHeight="1">
      <c r="B80" s="325"/>
      <c r="C80" s="313" t="s">
        <v>1010</v>
      </c>
      <c r="D80" s="313"/>
      <c r="E80" s="313"/>
      <c r="F80" s="336" t="s">
        <v>1007</v>
      </c>
      <c r="G80" s="337"/>
      <c r="H80" s="313" t="s">
        <v>1011</v>
      </c>
      <c r="I80" s="313" t="s">
        <v>1009</v>
      </c>
      <c r="J80" s="313">
        <v>120</v>
      </c>
      <c r="K80" s="327"/>
    </row>
    <row r="81" s="1" customFormat="1" ht="15" customHeight="1">
      <c r="B81" s="338"/>
      <c r="C81" s="313" t="s">
        <v>1012</v>
      </c>
      <c r="D81" s="313"/>
      <c r="E81" s="313"/>
      <c r="F81" s="336" t="s">
        <v>1013</v>
      </c>
      <c r="G81" s="337"/>
      <c r="H81" s="313" t="s">
        <v>1014</v>
      </c>
      <c r="I81" s="313" t="s">
        <v>1009</v>
      </c>
      <c r="J81" s="313">
        <v>50</v>
      </c>
      <c r="K81" s="327"/>
    </row>
    <row r="82" s="1" customFormat="1" ht="15" customHeight="1">
      <c r="B82" s="338"/>
      <c r="C82" s="313" t="s">
        <v>1015</v>
      </c>
      <c r="D82" s="313"/>
      <c r="E82" s="313"/>
      <c r="F82" s="336" t="s">
        <v>1007</v>
      </c>
      <c r="G82" s="337"/>
      <c r="H82" s="313" t="s">
        <v>1016</v>
      </c>
      <c r="I82" s="313" t="s">
        <v>1017</v>
      </c>
      <c r="J82" s="313"/>
      <c r="K82" s="327"/>
    </row>
    <row r="83" s="1" customFormat="1" ht="15" customHeight="1">
      <c r="B83" s="338"/>
      <c r="C83" s="339" t="s">
        <v>1018</v>
      </c>
      <c r="D83" s="339"/>
      <c r="E83" s="339"/>
      <c r="F83" s="340" t="s">
        <v>1013</v>
      </c>
      <c r="G83" s="339"/>
      <c r="H83" s="339" t="s">
        <v>1019</v>
      </c>
      <c r="I83" s="339" t="s">
        <v>1009</v>
      </c>
      <c r="J83" s="339">
        <v>15</v>
      </c>
      <c r="K83" s="327"/>
    </row>
    <row r="84" s="1" customFormat="1" ht="15" customHeight="1">
      <c r="B84" s="338"/>
      <c r="C84" s="339" t="s">
        <v>1020</v>
      </c>
      <c r="D84" s="339"/>
      <c r="E84" s="339"/>
      <c r="F84" s="340" t="s">
        <v>1013</v>
      </c>
      <c r="G84" s="339"/>
      <c r="H84" s="339" t="s">
        <v>1021</v>
      </c>
      <c r="I84" s="339" t="s">
        <v>1009</v>
      </c>
      <c r="J84" s="339">
        <v>15</v>
      </c>
      <c r="K84" s="327"/>
    </row>
    <row r="85" s="1" customFormat="1" ht="15" customHeight="1">
      <c r="B85" s="338"/>
      <c r="C85" s="339" t="s">
        <v>1022</v>
      </c>
      <c r="D85" s="339"/>
      <c r="E85" s="339"/>
      <c r="F85" s="340" t="s">
        <v>1013</v>
      </c>
      <c r="G85" s="339"/>
      <c r="H85" s="339" t="s">
        <v>1023</v>
      </c>
      <c r="I85" s="339" t="s">
        <v>1009</v>
      </c>
      <c r="J85" s="339">
        <v>20</v>
      </c>
      <c r="K85" s="327"/>
    </row>
    <row r="86" s="1" customFormat="1" ht="15" customHeight="1">
      <c r="B86" s="338"/>
      <c r="C86" s="339" t="s">
        <v>1024</v>
      </c>
      <c r="D86" s="339"/>
      <c r="E86" s="339"/>
      <c r="F86" s="340" t="s">
        <v>1013</v>
      </c>
      <c r="G86" s="339"/>
      <c r="H86" s="339" t="s">
        <v>1025</v>
      </c>
      <c r="I86" s="339" t="s">
        <v>1009</v>
      </c>
      <c r="J86" s="339">
        <v>20</v>
      </c>
      <c r="K86" s="327"/>
    </row>
    <row r="87" s="1" customFormat="1" ht="15" customHeight="1">
      <c r="B87" s="338"/>
      <c r="C87" s="313" t="s">
        <v>1026</v>
      </c>
      <c r="D87" s="313"/>
      <c r="E87" s="313"/>
      <c r="F87" s="336" t="s">
        <v>1013</v>
      </c>
      <c r="G87" s="337"/>
      <c r="H87" s="313" t="s">
        <v>1027</v>
      </c>
      <c r="I87" s="313" t="s">
        <v>1009</v>
      </c>
      <c r="J87" s="313">
        <v>50</v>
      </c>
      <c r="K87" s="327"/>
    </row>
    <row r="88" s="1" customFormat="1" ht="15" customHeight="1">
      <c r="B88" s="338"/>
      <c r="C88" s="313" t="s">
        <v>1028</v>
      </c>
      <c r="D88" s="313"/>
      <c r="E88" s="313"/>
      <c r="F88" s="336" t="s">
        <v>1013</v>
      </c>
      <c r="G88" s="337"/>
      <c r="H88" s="313" t="s">
        <v>1029</v>
      </c>
      <c r="I88" s="313" t="s">
        <v>1009</v>
      </c>
      <c r="J88" s="313">
        <v>20</v>
      </c>
      <c r="K88" s="327"/>
    </row>
    <row r="89" s="1" customFormat="1" ht="15" customHeight="1">
      <c r="B89" s="338"/>
      <c r="C89" s="313" t="s">
        <v>1030</v>
      </c>
      <c r="D89" s="313"/>
      <c r="E89" s="313"/>
      <c r="F89" s="336" t="s">
        <v>1013</v>
      </c>
      <c r="G89" s="337"/>
      <c r="H89" s="313" t="s">
        <v>1031</v>
      </c>
      <c r="I89" s="313" t="s">
        <v>1009</v>
      </c>
      <c r="J89" s="313">
        <v>20</v>
      </c>
      <c r="K89" s="327"/>
    </row>
    <row r="90" s="1" customFormat="1" ht="15" customHeight="1">
      <c r="B90" s="338"/>
      <c r="C90" s="313" t="s">
        <v>1032</v>
      </c>
      <c r="D90" s="313"/>
      <c r="E90" s="313"/>
      <c r="F90" s="336" t="s">
        <v>1013</v>
      </c>
      <c r="G90" s="337"/>
      <c r="H90" s="313" t="s">
        <v>1033</v>
      </c>
      <c r="I90" s="313" t="s">
        <v>1009</v>
      </c>
      <c r="J90" s="313">
        <v>50</v>
      </c>
      <c r="K90" s="327"/>
    </row>
    <row r="91" s="1" customFormat="1" ht="15" customHeight="1">
      <c r="B91" s="338"/>
      <c r="C91" s="313" t="s">
        <v>1034</v>
      </c>
      <c r="D91" s="313"/>
      <c r="E91" s="313"/>
      <c r="F91" s="336" t="s">
        <v>1013</v>
      </c>
      <c r="G91" s="337"/>
      <c r="H91" s="313" t="s">
        <v>1034</v>
      </c>
      <c r="I91" s="313" t="s">
        <v>1009</v>
      </c>
      <c r="J91" s="313">
        <v>50</v>
      </c>
      <c r="K91" s="327"/>
    </row>
    <row r="92" s="1" customFormat="1" ht="15" customHeight="1">
      <c r="B92" s="338"/>
      <c r="C92" s="313" t="s">
        <v>1035</v>
      </c>
      <c r="D92" s="313"/>
      <c r="E92" s="313"/>
      <c r="F92" s="336" t="s">
        <v>1013</v>
      </c>
      <c r="G92" s="337"/>
      <c r="H92" s="313" t="s">
        <v>1036</v>
      </c>
      <c r="I92" s="313" t="s">
        <v>1009</v>
      </c>
      <c r="J92" s="313">
        <v>255</v>
      </c>
      <c r="K92" s="327"/>
    </row>
    <row r="93" s="1" customFormat="1" ht="15" customHeight="1">
      <c r="B93" s="338"/>
      <c r="C93" s="313" t="s">
        <v>1037</v>
      </c>
      <c r="D93" s="313"/>
      <c r="E93" s="313"/>
      <c r="F93" s="336" t="s">
        <v>1007</v>
      </c>
      <c r="G93" s="337"/>
      <c r="H93" s="313" t="s">
        <v>1038</v>
      </c>
      <c r="I93" s="313" t="s">
        <v>1039</v>
      </c>
      <c r="J93" s="313"/>
      <c r="K93" s="327"/>
    </row>
    <row r="94" s="1" customFormat="1" ht="15" customHeight="1">
      <c r="B94" s="338"/>
      <c r="C94" s="313" t="s">
        <v>1040</v>
      </c>
      <c r="D94" s="313"/>
      <c r="E94" s="313"/>
      <c r="F94" s="336" t="s">
        <v>1007</v>
      </c>
      <c r="G94" s="337"/>
      <c r="H94" s="313" t="s">
        <v>1041</v>
      </c>
      <c r="I94" s="313" t="s">
        <v>1042</v>
      </c>
      <c r="J94" s="313"/>
      <c r="K94" s="327"/>
    </row>
    <row r="95" s="1" customFormat="1" ht="15" customHeight="1">
      <c r="B95" s="338"/>
      <c r="C95" s="313" t="s">
        <v>1043</v>
      </c>
      <c r="D95" s="313"/>
      <c r="E95" s="313"/>
      <c r="F95" s="336" t="s">
        <v>1007</v>
      </c>
      <c r="G95" s="337"/>
      <c r="H95" s="313" t="s">
        <v>1043</v>
      </c>
      <c r="I95" s="313" t="s">
        <v>1042</v>
      </c>
      <c r="J95" s="313"/>
      <c r="K95" s="327"/>
    </row>
    <row r="96" s="1" customFormat="1" ht="15" customHeight="1">
      <c r="B96" s="338"/>
      <c r="C96" s="313" t="s">
        <v>38</v>
      </c>
      <c r="D96" s="313"/>
      <c r="E96" s="313"/>
      <c r="F96" s="336" t="s">
        <v>1007</v>
      </c>
      <c r="G96" s="337"/>
      <c r="H96" s="313" t="s">
        <v>1044</v>
      </c>
      <c r="I96" s="313" t="s">
        <v>1042</v>
      </c>
      <c r="J96" s="313"/>
      <c r="K96" s="327"/>
    </row>
    <row r="97" s="1" customFormat="1" ht="15" customHeight="1">
      <c r="B97" s="338"/>
      <c r="C97" s="313" t="s">
        <v>48</v>
      </c>
      <c r="D97" s="313"/>
      <c r="E97" s="313"/>
      <c r="F97" s="336" t="s">
        <v>1007</v>
      </c>
      <c r="G97" s="337"/>
      <c r="H97" s="313" t="s">
        <v>1045</v>
      </c>
      <c r="I97" s="313" t="s">
        <v>1042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1046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1001</v>
      </c>
      <c r="D103" s="328"/>
      <c r="E103" s="328"/>
      <c r="F103" s="328" t="s">
        <v>1002</v>
      </c>
      <c r="G103" s="329"/>
      <c r="H103" s="328" t="s">
        <v>54</v>
      </c>
      <c r="I103" s="328" t="s">
        <v>57</v>
      </c>
      <c r="J103" s="328" t="s">
        <v>1003</v>
      </c>
      <c r="K103" s="327"/>
    </row>
    <row r="104" s="1" customFormat="1" ht="17.25" customHeight="1">
      <c r="B104" s="325"/>
      <c r="C104" s="330" t="s">
        <v>1004</v>
      </c>
      <c r="D104" s="330"/>
      <c r="E104" s="330"/>
      <c r="F104" s="331" t="s">
        <v>1005</v>
      </c>
      <c r="G104" s="332"/>
      <c r="H104" s="330"/>
      <c r="I104" s="330"/>
      <c r="J104" s="330" t="s">
        <v>1006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53</v>
      </c>
      <c r="D106" s="335"/>
      <c r="E106" s="335"/>
      <c r="F106" s="336" t="s">
        <v>1007</v>
      </c>
      <c r="G106" s="313"/>
      <c r="H106" s="313" t="s">
        <v>1047</v>
      </c>
      <c r="I106" s="313" t="s">
        <v>1009</v>
      </c>
      <c r="J106" s="313">
        <v>20</v>
      </c>
      <c r="K106" s="327"/>
    </row>
    <row r="107" s="1" customFormat="1" ht="15" customHeight="1">
      <c r="B107" s="325"/>
      <c r="C107" s="313" t="s">
        <v>1010</v>
      </c>
      <c r="D107" s="313"/>
      <c r="E107" s="313"/>
      <c r="F107" s="336" t="s">
        <v>1007</v>
      </c>
      <c r="G107" s="313"/>
      <c r="H107" s="313" t="s">
        <v>1047</v>
      </c>
      <c r="I107" s="313" t="s">
        <v>1009</v>
      </c>
      <c r="J107" s="313">
        <v>120</v>
      </c>
      <c r="K107" s="327"/>
    </row>
    <row r="108" s="1" customFormat="1" ht="15" customHeight="1">
      <c r="B108" s="338"/>
      <c r="C108" s="313" t="s">
        <v>1012</v>
      </c>
      <c r="D108" s="313"/>
      <c r="E108" s="313"/>
      <c r="F108" s="336" t="s">
        <v>1013</v>
      </c>
      <c r="G108" s="313"/>
      <c r="H108" s="313" t="s">
        <v>1047</v>
      </c>
      <c r="I108" s="313" t="s">
        <v>1009</v>
      </c>
      <c r="J108" s="313">
        <v>50</v>
      </c>
      <c r="K108" s="327"/>
    </row>
    <row r="109" s="1" customFormat="1" ht="15" customHeight="1">
      <c r="B109" s="338"/>
      <c r="C109" s="313" t="s">
        <v>1015</v>
      </c>
      <c r="D109" s="313"/>
      <c r="E109" s="313"/>
      <c r="F109" s="336" t="s">
        <v>1007</v>
      </c>
      <c r="G109" s="313"/>
      <c r="H109" s="313" t="s">
        <v>1047</v>
      </c>
      <c r="I109" s="313" t="s">
        <v>1017</v>
      </c>
      <c r="J109" s="313"/>
      <c r="K109" s="327"/>
    </row>
    <row r="110" s="1" customFormat="1" ht="15" customHeight="1">
      <c r="B110" s="338"/>
      <c r="C110" s="313" t="s">
        <v>1026</v>
      </c>
      <c r="D110" s="313"/>
      <c r="E110" s="313"/>
      <c r="F110" s="336" t="s">
        <v>1013</v>
      </c>
      <c r="G110" s="313"/>
      <c r="H110" s="313" t="s">
        <v>1047</v>
      </c>
      <c r="I110" s="313" t="s">
        <v>1009</v>
      </c>
      <c r="J110" s="313">
        <v>50</v>
      </c>
      <c r="K110" s="327"/>
    </row>
    <row r="111" s="1" customFormat="1" ht="15" customHeight="1">
      <c r="B111" s="338"/>
      <c r="C111" s="313" t="s">
        <v>1034</v>
      </c>
      <c r="D111" s="313"/>
      <c r="E111" s="313"/>
      <c r="F111" s="336" t="s">
        <v>1013</v>
      </c>
      <c r="G111" s="313"/>
      <c r="H111" s="313" t="s">
        <v>1047</v>
      </c>
      <c r="I111" s="313" t="s">
        <v>1009</v>
      </c>
      <c r="J111" s="313">
        <v>50</v>
      </c>
      <c r="K111" s="327"/>
    </row>
    <row r="112" s="1" customFormat="1" ht="15" customHeight="1">
      <c r="B112" s="338"/>
      <c r="C112" s="313" t="s">
        <v>1032</v>
      </c>
      <c r="D112" s="313"/>
      <c r="E112" s="313"/>
      <c r="F112" s="336" t="s">
        <v>1013</v>
      </c>
      <c r="G112" s="313"/>
      <c r="H112" s="313" t="s">
        <v>1047</v>
      </c>
      <c r="I112" s="313" t="s">
        <v>1009</v>
      </c>
      <c r="J112" s="313">
        <v>50</v>
      </c>
      <c r="K112" s="327"/>
    </row>
    <row r="113" s="1" customFormat="1" ht="15" customHeight="1">
      <c r="B113" s="338"/>
      <c r="C113" s="313" t="s">
        <v>53</v>
      </c>
      <c r="D113" s="313"/>
      <c r="E113" s="313"/>
      <c r="F113" s="336" t="s">
        <v>1007</v>
      </c>
      <c r="G113" s="313"/>
      <c r="H113" s="313" t="s">
        <v>1048</v>
      </c>
      <c r="I113" s="313" t="s">
        <v>1009</v>
      </c>
      <c r="J113" s="313">
        <v>20</v>
      </c>
      <c r="K113" s="327"/>
    </row>
    <row r="114" s="1" customFormat="1" ht="15" customHeight="1">
      <c r="B114" s="338"/>
      <c r="C114" s="313" t="s">
        <v>1049</v>
      </c>
      <c r="D114" s="313"/>
      <c r="E114" s="313"/>
      <c r="F114" s="336" t="s">
        <v>1007</v>
      </c>
      <c r="G114" s="313"/>
      <c r="H114" s="313" t="s">
        <v>1050</v>
      </c>
      <c r="I114" s="313" t="s">
        <v>1009</v>
      </c>
      <c r="J114" s="313">
        <v>120</v>
      </c>
      <c r="K114" s="327"/>
    </row>
    <row r="115" s="1" customFormat="1" ht="15" customHeight="1">
      <c r="B115" s="338"/>
      <c r="C115" s="313" t="s">
        <v>38</v>
      </c>
      <c r="D115" s="313"/>
      <c r="E115" s="313"/>
      <c r="F115" s="336" t="s">
        <v>1007</v>
      </c>
      <c r="G115" s="313"/>
      <c r="H115" s="313" t="s">
        <v>1051</v>
      </c>
      <c r="I115" s="313" t="s">
        <v>1042</v>
      </c>
      <c r="J115" s="313"/>
      <c r="K115" s="327"/>
    </row>
    <row r="116" s="1" customFormat="1" ht="15" customHeight="1">
      <c r="B116" s="338"/>
      <c r="C116" s="313" t="s">
        <v>48</v>
      </c>
      <c r="D116" s="313"/>
      <c r="E116" s="313"/>
      <c r="F116" s="336" t="s">
        <v>1007</v>
      </c>
      <c r="G116" s="313"/>
      <c r="H116" s="313" t="s">
        <v>1052</v>
      </c>
      <c r="I116" s="313" t="s">
        <v>1042</v>
      </c>
      <c r="J116" s="313"/>
      <c r="K116" s="327"/>
    </row>
    <row r="117" s="1" customFormat="1" ht="15" customHeight="1">
      <c r="B117" s="338"/>
      <c r="C117" s="313" t="s">
        <v>57</v>
      </c>
      <c r="D117" s="313"/>
      <c r="E117" s="313"/>
      <c r="F117" s="336" t="s">
        <v>1007</v>
      </c>
      <c r="G117" s="313"/>
      <c r="H117" s="313" t="s">
        <v>1053</v>
      </c>
      <c r="I117" s="313" t="s">
        <v>1054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1055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1001</v>
      </c>
      <c r="D123" s="328"/>
      <c r="E123" s="328"/>
      <c r="F123" s="328" t="s">
        <v>1002</v>
      </c>
      <c r="G123" s="329"/>
      <c r="H123" s="328" t="s">
        <v>54</v>
      </c>
      <c r="I123" s="328" t="s">
        <v>57</v>
      </c>
      <c r="J123" s="328" t="s">
        <v>1003</v>
      </c>
      <c r="K123" s="357"/>
    </row>
    <row r="124" s="1" customFormat="1" ht="17.25" customHeight="1">
      <c r="B124" s="356"/>
      <c r="C124" s="330" t="s">
        <v>1004</v>
      </c>
      <c r="D124" s="330"/>
      <c r="E124" s="330"/>
      <c r="F124" s="331" t="s">
        <v>1005</v>
      </c>
      <c r="G124" s="332"/>
      <c r="H124" s="330"/>
      <c r="I124" s="330"/>
      <c r="J124" s="330" t="s">
        <v>1006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1010</v>
      </c>
      <c r="D126" s="335"/>
      <c r="E126" s="335"/>
      <c r="F126" s="336" t="s">
        <v>1007</v>
      </c>
      <c r="G126" s="313"/>
      <c r="H126" s="313" t="s">
        <v>1047</v>
      </c>
      <c r="I126" s="313" t="s">
        <v>1009</v>
      </c>
      <c r="J126" s="313">
        <v>120</v>
      </c>
      <c r="K126" s="361"/>
    </row>
    <row r="127" s="1" customFormat="1" ht="15" customHeight="1">
      <c r="B127" s="358"/>
      <c r="C127" s="313" t="s">
        <v>1056</v>
      </c>
      <c r="D127" s="313"/>
      <c r="E127" s="313"/>
      <c r="F127" s="336" t="s">
        <v>1007</v>
      </c>
      <c r="G127" s="313"/>
      <c r="H127" s="313" t="s">
        <v>1057</v>
      </c>
      <c r="I127" s="313" t="s">
        <v>1009</v>
      </c>
      <c r="J127" s="313" t="s">
        <v>1058</v>
      </c>
      <c r="K127" s="361"/>
    </row>
    <row r="128" s="1" customFormat="1" ht="15" customHeight="1">
      <c r="B128" s="358"/>
      <c r="C128" s="313" t="s">
        <v>88</v>
      </c>
      <c r="D128" s="313"/>
      <c r="E128" s="313"/>
      <c r="F128" s="336" t="s">
        <v>1007</v>
      </c>
      <c r="G128" s="313"/>
      <c r="H128" s="313" t="s">
        <v>1059</v>
      </c>
      <c r="I128" s="313" t="s">
        <v>1009</v>
      </c>
      <c r="J128" s="313" t="s">
        <v>1058</v>
      </c>
      <c r="K128" s="361"/>
    </row>
    <row r="129" s="1" customFormat="1" ht="15" customHeight="1">
      <c r="B129" s="358"/>
      <c r="C129" s="313" t="s">
        <v>1018</v>
      </c>
      <c r="D129" s="313"/>
      <c r="E129" s="313"/>
      <c r="F129" s="336" t="s">
        <v>1013</v>
      </c>
      <c r="G129" s="313"/>
      <c r="H129" s="313" t="s">
        <v>1019</v>
      </c>
      <c r="I129" s="313" t="s">
        <v>1009</v>
      </c>
      <c r="J129" s="313">
        <v>15</v>
      </c>
      <c r="K129" s="361"/>
    </row>
    <row r="130" s="1" customFormat="1" ht="15" customHeight="1">
      <c r="B130" s="358"/>
      <c r="C130" s="339" t="s">
        <v>1020</v>
      </c>
      <c r="D130" s="339"/>
      <c r="E130" s="339"/>
      <c r="F130" s="340" t="s">
        <v>1013</v>
      </c>
      <c r="G130" s="339"/>
      <c r="H130" s="339" t="s">
        <v>1021</v>
      </c>
      <c r="I130" s="339" t="s">
        <v>1009</v>
      </c>
      <c r="J130" s="339">
        <v>15</v>
      </c>
      <c r="K130" s="361"/>
    </row>
    <row r="131" s="1" customFormat="1" ht="15" customHeight="1">
      <c r="B131" s="358"/>
      <c r="C131" s="339" t="s">
        <v>1022</v>
      </c>
      <c r="D131" s="339"/>
      <c r="E131" s="339"/>
      <c r="F131" s="340" t="s">
        <v>1013</v>
      </c>
      <c r="G131" s="339"/>
      <c r="H131" s="339" t="s">
        <v>1023</v>
      </c>
      <c r="I131" s="339" t="s">
        <v>1009</v>
      </c>
      <c r="J131" s="339">
        <v>20</v>
      </c>
      <c r="K131" s="361"/>
    </row>
    <row r="132" s="1" customFormat="1" ht="15" customHeight="1">
      <c r="B132" s="358"/>
      <c r="C132" s="339" t="s">
        <v>1024</v>
      </c>
      <c r="D132" s="339"/>
      <c r="E132" s="339"/>
      <c r="F132" s="340" t="s">
        <v>1013</v>
      </c>
      <c r="G132" s="339"/>
      <c r="H132" s="339" t="s">
        <v>1025</v>
      </c>
      <c r="I132" s="339" t="s">
        <v>1009</v>
      </c>
      <c r="J132" s="339">
        <v>20</v>
      </c>
      <c r="K132" s="361"/>
    </row>
    <row r="133" s="1" customFormat="1" ht="15" customHeight="1">
      <c r="B133" s="358"/>
      <c r="C133" s="313" t="s">
        <v>1012</v>
      </c>
      <c r="D133" s="313"/>
      <c r="E133" s="313"/>
      <c r="F133" s="336" t="s">
        <v>1013</v>
      </c>
      <c r="G133" s="313"/>
      <c r="H133" s="313" t="s">
        <v>1047</v>
      </c>
      <c r="I133" s="313" t="s">
        <v>1009</v>
      </c>
      <c r="J133" s="313">
        <v>50</v>
      </c>
      <c r="K133" s="361"/>
    </row>
    <row r="134" s="1" customFormat="1" ht="15" customHeight="1">
      <c r="B134" s="358"/>
      <c r="C134" s="313" t="s">
        <v>1026</v>
      </c>
      <c r="D134" s="313"/>
      <c r="E134" s="313"/>
      <c r="F134" s="336" t="s">
        <v>1013</v>
      </c>
      <c r="G134" s="313"/>
      <c r="H134" s="313" t="s">
        <v>1047</v>
      </c>
      <c r="I134" s="313" t="s">
        <v>1009</v>
      </c>
      <c r="J134" s="313">
        <v>50</v>
      </c>
      <c r="K134" s="361"/>
    </row>
    <row r="135" s="1" customFormat="1" ht="15" customHeight="1">
      <c r="B135" s="358"/>
      <c r="C135" s="313" t="s">
        <v>1032</v>
      </c>
      <c r="D135" s="313"/>
      <c r="E135" s="313"/>
      <c r="F135" s="336" t="s">
        <v>1013</v>
      </c>
      <c r="G135" s="313"/>
      <c r="H135" s="313" t="s">
        <v>1047</v>
      </c>
      <c r="I135" s="313" t="s">
        <v>1009</v>
      </c>
      <c r="J135" s="313">
        <v>50</v>
      </c>
      <c r="K135" s="361"/>
    </row>
    <row r="136" s="1" customFormat="1" ht="15" customHeight="1">
      <c r="B136" s="358"/>
      <c r="C136" s="313" t="s">
        <v>1034</v>
      </c>
      <c r="D136" s="313"/>
      <c r="E136" s="313"/>
      <c r="F136" s="336" t="s">
        <v>1013</v>
      </c>
      <c r="G136" s="313"/>
      <c r="H136" s="313" t="s">
        <v>1047</v>
      </c>
      <c r="I136" s="313" t="s">
        <v>1009</v>
      </c>
      <c r="J136" s="313">
        <v>50</v>
      </c>
      <c r="K136" s="361"/>
    </row>
    <row r="137" s="1" customFormat="1" ht="15" customHeight="1">
      <c r="B137" s="358"/>
      <c r="C137" s="313" t="s">
        <v>1035</v>
      </c>
      <c r="D137" s="313"/>
      <c r="E137" s="313"/>
      <c r="F137" s="336" t="s">
        <v>1013</v>
      </c>
      <c r="G137" s="313"/>
      <c r="H137" s="313" t="s">
        <v>1060</v>
      </c>
      <c r="I137" s="313" t="s">
        <v>1009</v>
      </c>
      <c r="J137" s="313">
        <v>255</v>
      </c>
      <c r="K137" s="361"/>
    </row>
    <row r="138" s="1" customFormat="1" ht="15" customHeight="1">
      <c r="B138" s="358"/>
      <c r="C138" s="313" t="s">
        <v>1037</v>
      </c>
      <c r="D138" s="313"/>
      <c r="E138" s="313"/>
      <c r="F138" s="336" t="s">
        <v>1007</v>
      </c>
      <c r="G138" s="313"/>
      <c r="H138" s="313" t="s">
        <v>1061</v>
      </c>
      <c r="I138" s="313" t="s">
        <v>1039</v>
      </c>
      <c r="J138" s="313"/>
      <c r="K138" s="361"/>
    </row>
    <row r="139" s="1" customFormat="1" ht="15" customHeight="1">
      <c r="B139" s="358"/>
      <c r="C139" s="313" t="s">
        <v>1040</v>
      </c>
      <c r="D139" s="313"/>
      <c r="E139" s="313"/>
      <c r="F139" s="336" t="s">
        <v>1007</v>
      </c>
      <c r="G139" s="313"/>
      <c r="H139" s="313" t="s">
        <v>1062</v>
      </c>
      <c r="I139" s="313" t="s">
        <v>1042</v>
      </c>
      <c r="J139" s="313"/>
      <c r="K139" s="361"/>
    </row>
    <row r="140" s="1" customFormat="1" ht="15" customHeight="1">
      <c r="B140" s="358"/>
      <c r="C140" s="313" t="s">
        <v>1043</v>
      </c>
      <c r="D140" s="313"/>
      <c r="E140" s="313"/>
      <c r="F140" s="336" t="s">
        <v>1007</v>
      </c>
      <c r="G140" s="313"/>
      <c r="H140" s="313" t="s">
        <v>1043</v>
      </c>
      <c r="I140" s="313" t="s">
        <v>1042</v>
      </c>
      <c r="J140" s="313"/>
      <c r="K140" s="361"/>
    </row>
    <row r="141" s="1" customFormat="1" ht="15" customHeight="1">
      <c r="B141" s="358"/>
      <c r="C141" s="313" t="s">
        <v>38</v>
      </c>
      <c r="D141" s="313"/>
      <c r="E141" s="313"/>
      <c r="F141" s="336" t="s">
        <v>1007</v>
      </c>
      <c r="G141" s="313"/>
      <c r="H141" s="313" t="s">
        <v>1063</v>
      </c>
      <c r="I141" s="313" t="s">
        <v>1042</v>
      </c>
      <c r="J141" s="313"/>
      <c r="K141" s="361"/>
    </row>
    <row r="142" s="1" customFormat="1" ht="15" customHeight="1">
      <c r="B142" s="358"/>
      <c r="C142" s="313" t="s">
        <v>1064</v>
      </c>
      <c r="D142" s="313"/>
      <c r="E142" s="313"/>
      <c r="F142" s="336" t="s">
        <v>1007</v>
      </c>
      <c r="G142" s="313"/>
      <c r="H142" s="313" t="s">
        <v>1065</v>
      </c>
      <c r="I142" s="313" t="s">
        <v>1042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1066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1001</v>
      </c>
      <c r="D148" s="328"/>
      <c r="E148" s="328"/>
      <c r="F148" s="328" t="s">
        <v>1002</v>
      </c>
      <c r="G148" s="329"/>
      <c r="H148" s="328" t="s">
        <v>54</v>
      </c>
      <c r="I148" s="328" t="s">
        <v>57</v>
      </c>
      <c r="J148" s="328" t="s">
        <v>1003</v>
      </c>
      <c r="K148" s="327"/>
    </row>
    <row r="149" s="1" customFormat="1" ht="17.25" customHeight="1">
      <c r="B149" s="325"/>
      <c r="C149" s="330" t="s">
        <v>1004</v>
      </c>
      <c r="D149" s="330"/>
      <c r="E149" s="330"/>
      <c r="F149" s="331" t="s">
        <v>1005</v>
      </c>
      <c r="G149" s="332"/>
      <c r="H149" s="330"/>
      <c r="I149" s="330"/>
      <c r="J149" s="330" t="s">
        <v>1006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1010</v>
      </c>
      <c r="D151" s="313"/>
      <c r="E151" s="313"/>
      <c r="F151" s="366" t="s">
        <v>1007</v>
      </c>
      <c r="G151" s="313"/>
      <c r="H151" s="365" t="s">
        <v>1047</v>
      </c>
      <c r="I151" s="365" t="s">
        <v>1009</v>
      </c>
      <c r="J151" s="365">
        <v>120</v>
      </c>
      <c r="K151" s="361"/>
    </row>
    <row r="152" s="1" customFormat="1" ht="15" customHeight="1">
      <c r="B152" s="338"/>
      <c r="C152" s="365" t="s">
        <v>1056</v>
      </c>
      <c r="D152" s="313"/>
      <c r="E152" s="313"/>
      <c r="F152" s="366" t="s">
        <v>1007</v>
      </c>
      <c r="G152" s="313"/>
      <c r="H152" s="365" t="s">
        <v>1067</v>
      </c>
      <c r="I152" s="365" t="s">
        <v>1009</v>
      </c>
      <c r="J152" s="365" t="s">
        <v>1058</v>
      </c>
      <c r="K152" s="361"/>
    </row>
    <row r="153" s="1" customFormat="1" ht="15" customHeight="1">
      <c r="B153" s="338"/>
      <c r="C153" s="365" t="s">
        <v>88</v>
      </c>
      <c r="D153" s="313"/>
      <c r="E153" s="313"/>
      <c r="F153" s="366" t="s">
        <v>1007</v>
      </c>
      <c r="G153" s="313"/>
      <c r="H153" s="365" t="s">
        <v>1068</v>
      </c>
      <c r="I153" s="365" t="s">
        <v>1009</v>
      </c>
      <c r="J153" s="365" t="s">
        <v>1058</v>
      </c>
      <c r="K153" s="361"/>
    </row>
    <row r="154" s="1" customFormat="1" ht="15" customHeight="1">
      <c r="B154" s="338"/>
      <c r="C154" s="365" t="s">
        <v>1012</v>
      </c>
      <c r="D154" s="313"/>
      <c r="E154" s="313"/>
      <c r="F154" s="366" t="s">
        <v>1013</v>
      </c>
      <c r="G154" s="313"/>
      <c r="H154" s="365" t="s">
        <v>1047</v>
      </c>
      <c r="I154" s="365" t="s">
        <v>1009</v>
      </c>
      <c r="J154" s="365">
        <v>50</v>
      </c>
      <c r="K154" s="361"/>
    </row>
    <row r="155" s="1" customFormat="1" ht="15" customHeight="1">
      <c r="B155" s="338"/>
      <c r="C155" s="365" t="s">
        <v>1015</v>
      </c>
      <c r="D155" s="313"/>
      <c r="E155" s="313"/>
      <c r="F155" s="366" t="s">
        <v>1007</v>
      </c>
      <c r="G155" s="313"/>
      <c r="H155" s="365" t="s">
        <v>1047</v>
      </c>
      <c r="I155" s="365" t="s">
        <v>1017</v>
      </c>
      <c r="J155" s="365"/>
      <c r="K155" s="361"/>
    </row>
    <row r="156" s="1" customFormat="1" ht="15" customHeight="1">
      <c r="B156" s="338"/>
      <c r="C156" s="365" t="s">
        <v>1026</v>
      </c>
      <c r="D156" s="313"/>
      <c r="E156" s="313"/>
      <c r="F156" s="366" t="s">
        <v>1013</v>
      </c>
      <c r="G156" s="313"/>
      <c r="H156" s="365" t="s">
        <v>1047</v>
      </c>
      <c r="I156" s="365" t="s">
        <v>1009</v>
      </c>
      <c r="J156" s="365">
        <v>50</v>
      </c>
      <c r="K156" s="361"/>
    </row>
    <row r="157" s="1" customFormat="1" ht="15" customHeight="1">
      <c r="B157" s="338"/>
      <c r="C157" s="365" t="s">
        <v>1034</v>
      </c>
      <c r="D157" s="313"/>
      <c r="E157" s="313"/>
      <c r="F157" s="366" t="s">
        <v>1013</v>
      </c>
      <c r="G157" s="313"/>
      <c r="H157" s="365" t="s">
        <v>1047</v>
      </c>
      <c r="I157" s="365" t="s">
        <v>1009</v>
      </c>
      <c r="J157" s="365">
        <v>50</v>
      </c>
      <c r="K157" s="361"/>
    </row>
    <row r="158" s="1" customFormat="1" ht="15" customHeight="1">
      <c r="B158" s="338"/>
      <c r="C158" s="365" t="s">
        <v>1032</v>
      </c>
      <c r="D158" s="313"/>
      <c r="E158" s="313"/>
      <c r="F158" s="366" t="s">
        <v>1013</v>
      </c>
      <c r="G158" s="313"/>
      <c r="H158" s="365" t="s">
        <v>1047</v>
      </c>
      <c r="I158" s="365" t="s">
        <v>1009</v>
      </c>
      <c r="J158" s="365">
        <v>50</v>
      </c>
      <c r="K158" s="361"/>
    </row>
    <row r="159" s="1" customFormat="1" ht="15" customHeight="1">
      <c r="B159" s="338"/>
      <c r="C159" s="365" t="s">
        <v>106</v>
      </c>
      <c r="D159" s="313"/>
      <c r="E159" s="313"/>
      <c r="F159" s="366" t="s">
        <v>1007</v>
      </c>
      <c r="G159" s="313"/>
      <c r="H159" s="365" t="s">
        <v>1069</v>
      </c>
      <c r="I159" s="365" t="s">
        <v>1009</v>
      </c>
      <c r="J159" s="365" t="s">
        <v>1070</v>
      </c>
      <c r="K159" s="361"/>
    </row>
    <row r="160" s="1" customFormat="1" ht="15" customHeight="1">
      <c r="B160" s="338"/>
      <c r="C160" s="365" t="s">
        <v>1071</v>
      </c>
      <c r="D160" s="313"/>
      <c r="E160" s="313"/>
      <c r="F160" s="366" t="s">
        <v>1007</v>
      </c>
      <c r="G160" s="313"/>
      <c r="H160" s="365" t="s">
        <v>1072</v>
      </c>
      <c r="I160" s="365" t="s">
        <v>1042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1073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1001</v>
      </c>
      <c r="D166" s="328"/>
      <c r="E166" s="328"/>
      <c r="F166" s="328" t="s">
        <v>1002</v>
      </c>
      <c r="G166" s="370"/>
      <c r="H166" s="371" t="s">
        <v>54</v>
      </c>
      <c r="I166" s="371" t="s">
        <v>57</v>
      </c>
      <c r="J166" s="328" t="s">
        <v>1003</v>
      </c>
      <c r="K166" s="305"/>
    </row>
    <row r="167" s="1" customFormat="1" ht="17.25" customHeight="1">
      <c r="B167" s="306"/>
      <c r="C167" s="330" t="s">
        <v>1004</v>
      </c>
      <c r="D167" s="330"/>
      <c r="E167" s="330"/>
      <c r="F167" s="331" t="s">
        <v>1005</v>
      </c>
      <c r="G167" s="372"/>
      <c r="H167" s="373"/>
      <c r="I167" s="373"/>
      <c r="J167" s="330" t="s">
        <v>1006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1010</v>
      </c>
      <c r="D169" s="313"/>
      <c r="E169" s="313"/>
      <c r="F169" s="336" t="s">
        <v>1007</v>
      </c>
      <c r="G169" s="313"/>
      <c r="H169" s="313" t="s">
        <v>1047</v>
      </c>
      <c r="I169" s="313" t="s">
        <v>1009</v>
      </c>
      <c r="J169" s="313">
        <v>120</v>
      </c>
      <c r="K169" s="361"/>
    </row>
    <row r="170" s="1" customFormat="1" ht="15" customHeight="1">
      <c r="B170" s="338"/>
      <c r="C170" s="313" t="s">
        <v>1056</v>
      </c>
      <c r="D170" s="313"/>
      <c r="E170" s="313"/>
      <c r="F170" s="336" t="s">
        <v>1007</v>
      </c>
      <c r="G170" s="313"/>
      <c r="H170" s="313" t="s">
        <v>1057</v>
      </c>
      <c r="I170" s="313" t="s">
        <v>1009</v>
      </c>
      <c r="J170" s="313" t="s">
        <v>1058</v>
      </c>
      <c r="K170" s="361"/>
    </row>
    <row r="171" s="1" customFormat="1" ht="15" customHeight="1">
      <c r="B171" s="338"/>
      <c r="C171" s="313" t="s">
        <v>88</v>
      </c>
      <c r="D171" s="313"/>
      <c r="E171" s="313"/>
      <c r="F171" s="336" t="s">
        <v>1007</v>
      </c>
      <c r="G171" s="313"/>
      <c r="H171" s="313" t="s">
        <v>1074</v>
      </c>
      <c r="I171" s="313" t="s">
        <v>1009</v>
      </c>
      <c r="J171" s="313" t="s">
        <v>1058</v>
      </c>
      <c r="K171" s="361"/>
    </row>
    <row r="172" s="1" customFormat="1" ht="15" customHeight="1">
      <c r="B172" s="338"/>
      <c r="C172" s="313" t="s">
        <v>1012</v>
      </c>
      <c r="D172" s="313"/>
      <c r="E172" s="313"/>
      <c r="F172" s="336" t="s">
        <v>1013</v>
      </c>
      <c r="G172" s="313"/>
      <c r="H172" s="313" t="s">
        <v>1074</v>
      </c>
      <c r="I172" s="313" t="s">
        <v>1009</v>
      </c>
      <c r="J172" s="313">
        <v>50</v>
      </c>
      <c r="K172" s="361"/>
    </row>
    <row r="173" s="1" customFormat="1" ht="15" customHeight="1">
      <c r="B173" s="338"/>
      <c r="C173" s="313" t="s">
        <v>1015</v>
      </c>
      <c r="D173" s="313"/>
      <c r="E173" s="313"/>
      <c r="F173" s="336" t="s">
        <v>1007</v>
      </c>
      <c r="G173" s="313"/>
      <c r="H173" s="313" t="s">
        <v>1074</v>
      </c>
      <c r="I173" s="313" t="s">
        <v>1017</v>
      </c>
      <c r="J173" s="313"/>
      <c r="K173" s="361"/>
    </row>
    <row r="174" s="1" customFormat="1" ht="15" customHeight="1">
      <c r="B174" s="338"/>
      <c r="C174" s="313" t="s">
        <v>1026</v>
      </c>
      <c r="D174" s="313"/>
      <c r="E174" s="313"/>
      <c r="F174" s="336" t="s">
        <v>1013</v>
      </c>
      <c r="G174" s="313"/>
      <c r="H174" s="313" t="s">
        <v>1074</v>
      </c>
      <c r="I174" s="313" t="s">
        <v>1009</v>
      </c>
      <c r="J174" s="313">
        <v>50</v>
      </c>
      <c r="K174" s="361"/>
    </row>
    <row r="175" s="1" customFormat="1" ht="15" customHeight="1">
      <c r="B175" s="338"/>
      <c r="C175" s="313" t="s">
        <v>1034</v>
      </c>
      <c r="D175" s="313"/>
      <c r="E175" s="313"/>
      <c r="F175" s="336" t="s">
        <v>1013</v>
      </c>
      <c r="G175" s="313"/>
      <c r="H175" s="313" t="s">
        <v>1074</v>
      </c>
      <c r="I175" s="313" t="s">
        <v>1009</v>
      </c>
      <c r="J175" s="313">
        <v>50</v>
      </c>
      <c r="K175" s="361"/>
    </row>
    <row r="176" s="1" customFormat="1" ht="15" customHeight="1">
      <c r="B176" s="338"/>
      <c r="C176" s="313" t="s">
        <v>1032</v>
      </c>
      <c r="D176" s="313"/>
      <c r="E176" s="313"/>
      <c r="F176" s="336" t="s">
        <v>1013</v>
      </c>
      <c r="G176" s="313"/>
      <c r="H176" s="313" t="s">
        <v>1074</v>
      </c>
      <c r="I176" s="313" t="s">
        <v>1009</v>
      </c>
      <c r="J176" s="313">
        <v>50</v>
      </c>
      <c r="K176" s="361"/>
    </row>
    <row r="177" s="1" customFormat="1" ht="15" customHeight="1">
      <c r="B177" s="338"/>
      <c r="C177" s="313" t="s">
        <v>114</v>
      </c>
      <c r="D177" s="313"/>
      <c r="E177" s="313"/>
      <c r="F177" s="336" t="s">
        <v>1007</v>
      </c>
      <c r="G177" s="313"/>
      <c r="H177" s="313" t="s">
        <v>1075</v>
      </c>
      <c r="I177" s="313" t="s">
        <v>1076</v>
      </c>
      <c r="J177" s="313"/>
      <c r="K177" s="361"/>
    </row>
    <row r="178" s="1" customFormat="1" ht="15" customHeight="1">
      <c r="B178" s="338"/>
      <c r="C178" s="313" t="s">
        <v>57</v>
      </c>
      <c r="D178" s="313"/>
      <c r="E178" s="313"/>
      <c r="F178" s="336" t="s">
        <v>1007</v>
      </c>
      <c r="G178" s="313"/>
      <c r="H178" s="313" t="s">
        <v>1077</v>
      </c>
      <c r="I178" s="313" t="s">
        <v>1078</v>
      </c>
      <c r="J178" s="313">
        <v>1</v>
      </c>
      <c r="K178" s="361"/>
    </row>
    <row r="179" s="1" customFormat="1" ht="15" customHeight="1">
      <c r="B179" s="338"/>
      <c r="C179" s="313" t="s">
        <v>53</v>
      </c>
      <c r="D179" s="313"/>
      <c r="E179" s="313"/>
      <c r="F179" s="336" t="s">
        <v>1007</v>
      </c>
      <c r="G179" s="313"/>
      <c r="H179" s="313" t="s">
        <v>1079</v>
      </c>
      <c r="I179" s="313" t="s">
        <v>1009</v>
      </c>
      <c r="J179" s="313">
        <v>20</v>
      </c>
      <c r="K179" s="361"/>
    </row>
    <row r="180" s="1" customFormat="1" ht="15" customHeight="1">
      <c r="B180" s="338"/>
      <c r="C180" s="313" t="s">
        <v>54</v>
      </c>
      <c r="D180" s="313"/>
      <c r="E180" s="313"/>
      <c r="F180" s="336" t="s">
        <v>1007</v>
      </c>
      <c r="G180" s="313"/>
      <c r="H180" s="313" t="s">
        <v>1080</v>
      </c>
      <c r="I180" s="313" t="s">
        <v>1009</v>
      </c>
      <c r="J180" s="313">
        <v>255</v>
      </c>
      <c r="K180" s="361"/>
    </row>
    <row r="181" s="1" customFormat="1" ht="15" customHeight="1">
      <c r="B181" s="338"/>
      <c r="C181" s="313" t="s">
        <v>115</v>
      </c>
      <c r="D181" s="313"/>
      <c r="E181" s="313"/>
      <c r="F181" s="336" t="s">
        <v>1007</v>
      </c>
      <c r="G181" s="313"/>
      <c r="H181" s="313" t="s">
        <v>971</v>
      </c>
      <c r="I181" s="313" t="s">
        <v>1009</v>
      </c>
      <c r="J181" s="313">
        <v>10</v>
      </c>
      <c r="K181" s="361"/>
    </row>
    <row r="182" s="1" customFormat="1" ht="15" customHeight="1">
      <c r="B182" s="338"/>
      <c r="C182" s="313" t="s">
        <v>116</v>
      </c>
      <c r="D182" s="313"/>
      <c r="E182" s="313"/>
      <c r="F182" s="336" t="s">
        <v>1007</v>
      </c>
      <c r="G182" s="313"/>
      <c r="H182" s="313" t="s">
        <v>1081</v>
      </c>
      <c r="I182" s="313" t="s">
        <v>1042</v>
      </c>
      <c r="J182" s="313"/>
      <c r="K182" s="361"/>
    </row>
    <row r="183" s="1" customFormat="1" ht="15" customHeight="1">
      <c r="B183" s="338"/>
      <c r="C183" s="313" t="s">
        <v>1082</v>
      </c>
      <c r="D183" s="313"/>
      <c r="E183" s="313"/>
      <c r="F183" s="336" t="s">
        <v>1007</v>
      </c>
      <c r="G183" s="313"/>
      <c r="H183" s="313" t="s">
        <v>1083</v>
      </c>
      <c r="I183" s="313" t="s">
        <v>1042</v>
      </c>
      <c r="J183" s="313"/>
      <c r="K183" s="361"/>
    </row>
    <row r="184" s="1" customFormat="1" ht="15" customHeight="1">
      <c r="B184" s="338"/>
      <c r="C184" s="313" t="s">
        <v>1071</v>
      </c>
      <c r="D184" s="313"/>
      <c r="E184" s="313"/>
      <c r="F184" s="336" t="s">
        <v>1007</v>
      </c>
      <c r="G184" s="313"/>
      <c r="H184" s="313" t="s">
        <v>1084</v>
      </c>
      <c r="I184" s="313" t="s">
        <v>1042</v>
      </c>
      <c r="J184" s="313"/>
      <c r="K184" s="361"/>
    </row>
    <row r="185" s="1" customFormat="1" ht="15" customHeight="1">
      <c r="B185" s="338"/>
      <c r="C185" s="313" t="s">
        <v>118</v>
      </c>
      <c r="D185" s="313"/>
      <c r="E185" s="313"/>
      <c r="F185" s="336" t="s">
        <v>1013</v>
      </c>
      <c r="G185" s="313"/>
      <c r="H185" s="313" t="s">
        <v>1085</v>
      </c>
      <c r="I185" s="313" t="s">
        <v>1009</v>
      </c>
      <c r="J185" s="313">
        <v>50</v>
      </c>
      <c r="K185" s="361"/>
    </row>
    <row r="186" s="1" customFormat="1" ht="15" customHeight="1">
      <c r="B186" s="338"/>
      <c r="C186" s="313" t="s">
        <v>1086</v>
      </c>
      <c r="D186" s="313"/>
      <c r="E186" s="313"/>
      <c r="F186" s="336" t="s">
        <v>1013</v>
      </c>
      <c r="G186" s="313"/>
      <c r="H186" s="313" t="s">
        <v>1087</v>
      </c>
      <c r="I186" s="313" t="s">
        <v>1088</v>
      </c>
      <c r="J186" s="313"/>
      <c r="K186" s="361"/>
    </row>
    <row r="187" s="1" customFormat="1" ht="15" customHeight="1">
      <c r="B187" s="338"/>
      <c r="C187" s="313" t="s">
        <v>1089</v>
      </c>
      <c r="D187" s="313"/>
      <c r="E187" s="313"/>
      <c r="F187" s="336" t="s">
        <v>1013</v>
      </c>
      <c r="G187" s="313"/>
      <c r="H187" s="313" t="s">
        <v>1090</v>
      </c>
      <c r="I187" s="313" t="s">
        <v>1088</v>
      </c>
      <c r="J187" s="313"/>
      <c r="K187" s="361"/>
    </row>
    <row r="188" s="1" customFormat="1" ht="15" customHeight="1">
      <c r="B188" s="338"/>
      <c r="C188" s="313" t="s">
        <v>1091</v>
      </c>
      <c r="D188" s="313"/>
      <c r="E188" s="313"/>
      <c r="F188" s="336" t="s">
        <v>1013</v>
      </c>
      <c r="G188" s="313"/>
      <c r="H188" s="313" t="s">
        <v>1092</v>
      </c>
      <c r="I188" s="313" t="s">
        <v>1088</v>
      </c>
      <c r="J188" s="313"/>
      <c r="K188" s="361"/>
    </row>
    <row r="189" s="1" customFormat="1" ht="15" customHeight="1">
      <c r="B189" s="338"/>
      <c r="C189" s="374" t="s">
        <v>1093</v>
      </c>
      <c r="D189" s="313"/>
      <c r="E189" s="313"/>
      <c r="F189" s="336" t="s">
        <v>1013</v>
      </c>
      <c r="G189" s="313"/>
      <c r="H189" s="313" t="s">
        <v>1094</v>
      </c>
      <c r="I189" s="313" t="s">
        <v>1095</v>
      </c>
      <c r="J189" s="375" t="s">
        <v>1096</v>
      </c>
      <c r="K189" s="361"/>
    </row>
    <row r="190" s="18" customFormat="1" ht="15" customHeight="1">
      <c r="B190" s="376"/>
      <c r="C190" s="377" t="s">
        <v>1097</v>
      </c>
      <c r="D190" s="378"/>
      <c r="E190" s="378"/>
      <c r="F190" s="379" t="s">
        <v>1013</v>
      </c>
      <c r="G190" s="378"/>
      <c r="H190" s="378" t="s">
        <v>1098</v>
      </c>
      <c r="I190" s="378" t="s">
        <v>1095</v>
      </c>
      <c r="J190" s="380" t="s">
        <v>1096</v>
      </c>
      <c r="K190" s="381"/>
    </row>
    <row r="191" s="1" customFormat="1" ht="15" customHeight="1">
      <c r="B191" s="338"/>
      <c r="C191" s="374" t="s">
        <v>42</v>
      </c>
      <c r="D191" s="313"/>
      <c r="E191" s="313"/>
      <c r="F191" s="336" t="s">
        <v>1007</v>
      </c>
      <c r="G191" s="313"/>
      <c r="H191" s="310" t="s">
        <v>1099</v>
      </c>
      <c r="I191" s="313" t="s">
        <v>1100</v>
      </c>
      <c r="J191" s="313"/>
      <c r="K191" s="361"/>
    </row>
    <row r="192" s="1" customFormat="1" ht="15" customHeight="1">
      <c r="B192" s="338"/>
      <c r="C192" s="374" t="s">
        <v>1101</v>
      </c>
      <c r="D192" s="313"/>
      <c r="E192" s="313"/>
      <c r="F192" s="336" t="s">
        <v>1007</v>
      </c>
      <c r="G192" s="313"/>
      <c r="H192" s="313" t="s">
        <v>1102</v>
      </c>
      <c r="I192" s="313" t="s">
        <v>1042</v>
      </c>
      <c r="J192" s="313"/>
      <c r="K192" s="361"/>
    </row>
    <row r="193" s="1" customFormat="1" ht="15" customHeight="1">
      <c r="B193" s="338"/>
      <c r="C193" s="374" t="s">
        <v>1103</v>
      </c>
      <c r="D193" s="313"/>
      <c r="E193" s="313"/>
      <c r="F193" s="336" t="s">
        <v>1007</v>
      </c>
      <c r="G193" s="313"/>
      <c r="H193" s="313" t="s">
        <v>1104</v>
      </c>
      <c r="I193" s="313" t="s">
        <v>1042</v>
      </c>
      <c r="J193" s="313"/>
      <c r="K193" s="361"/>
    </row>
    <row r="194" s="1" customFormat="1" ht="15" customHeight="1">
      <c r="B194" s="338"/>
      <c r="C194" s="374" t="s">
        <v>1105</v>
      </c>
      <c r="D194" s="313"/>
      <c r="E194" s="313"/>
      <c r="F194" s="336" t="s">
        <v>1013</v>
      </c>
      <c r="G194" s="313"/>
      <c r="H194" s="313" t="s">
        <v>1106</v>
      </c>
      <c r="I194" s="313" t="s">
        <v>1042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1107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1108</v>
      </c>
      <c r="D201" s="383"/>
      <c r="E201" s="383"/>
      <c r="F201" s="383" t="s">
        <v>1109</v>
      </c>
      <c r="G201" s="384"/>
      <c r="H201" s="383" t="s">
        <v>1110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1100</v>
      </c>
      <c r="D203" s="313"/>
      <c r="E203" s="313"/>
      <c r="F203" s="336" t="s">
        <v>43</v>
      </c>
      <c r="G203" s="313"/>
      <c r="H203" s="313" t="s">
        <v>1111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44</v>
      </c>
      <c r="G204" s="313"/>
      <c r="H204" s="313" t="s">
        <v>1112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47</v>
      </c>
      <c r="G205" s="313"/>
      <c r="H205" s="313" t="s">
        <v>1113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45</v>
      </c>
      <c r="G206" s="313"/>
      <c r="H206" s="313" t="s">
        <v>1114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46</v>
      </c>
      <c r="G207" s="313"/>
      <c r="H207" s="313" t="s">
        <v>1115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1054</v>
      </c>
      <c r="D209" s="313"/>
      <c r="E209" s="313"/>
      <c r="F209" s="336" t="s">
        <v>79</v>
      </c>
      <c r="G209" s="313"/>
      <c r="H209" s="313" t="s">
        <v>1116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952</v>
      </c>
      <c r="G210" s="313"/>
      <c r="H210" s="313" t="s">
        <v>953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92</v>
      </c>
      <c r="G211" s="313"/>
      <c r="H211" s="313" t="s">
        <v>1117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99</v>
      </c>
      <c r="G212" s="374"/>
      <c r="H212" s="365" t="s">
        <v>98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954</v>
      </c>
      <c r="G213" s="374"/>
      <c r="H213" s="365" t="s">
        <v>1118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1078</v>
      </c>
      <c r="D215" s="313"/>
      <c r="E215" s="313"/>
      <c r="F215" s="336">
        <v>1</v>
      </c>
      <c r="G215" s="374"/>
      <c r="H215" s="365" t="s">
        <v>1119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1120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1121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1122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PC\Votavová</dc:creator>
  <cp:lastModifiedBy>PC\Votavová</cp:lastModifiedBy>
  <dcterms:created xsi:type="dcterms:W3CDTF">2024-02-13T13:06:49Z</dcterms:created>
  <dcterms:modified xsi:type="dcterms:W3CDTF">2024-02-13T13:07:02Z</dcterms:modified>
</cp:coreProperties>
</file>