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lastnik\Documents\VŠE Z PLOCHY 31.8.2019\Dokumenty z plochy 27.12.17\Plocha\Documents\SLOŽKY Z PLOCHY_4.10.2023\DOLMENS BUILDING, s.r.o\DOLMENS_p. POHL\p. Pohl_Oborná_dřevěného posezení v obci\"/>
    </mc:Choice>
  </mc:AlternateContent>
  <xr:revisionPtr revIDLastSave="0" documentId="8_{242F4354-EE73-4DEA-B55C-69769DCC68BC}" xr6:coauthVersionLast="47" xr6:coauthVersionMax="47" xr10:uidLastSave="{00000000-0000-0000-0000-000000000000}"/>
  <bookViews>
    <workbookView xWindow="-60" yWindow="-60" windowWidth="28920" windowHeight="15720" activeTab="3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Pol'!$A$1:$U$620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 fullCalcOnLoad="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G39" i="1"/>
  <c r="F39" i="1"/>
  <c r="G610" i="12"/>
  <c r="AC610" i="12"/>
  <c r="AD610" i="12"/>
  <c r="F9" i="12"/>
  <c r="G9" i="12" s="1"/>
  <c r="I9" i="12"/>
  <c r="I8" i="12" s="1"/>
  <c r="K9" i="12"/>
  <c r="K8" i="12" s="1"/>
  <c r="O9" i="12"/>
  <c r="O8" i="12" s="1"/>
  <c r="Q9" i="12"/>
  <c r="Q8" i="12" s="1"/>
  <c r="U9" i="12"/>
  <c r="U8" i="12" s="1"/>
  <c r="F14" i="12"/>
  <c r="G14" i="12" s="1"/>
  <c r="M14" i="12" s="1"/>
  <c r="I14" i="12"/>
  <c r="K14" i="12"/>
  <c r="O14" i="12"/>
  <c r="Q14" i="12"/>
  <c r="U14" i="12"/>
  <c r="F23" i="12"/>
  <c r="G23" i="12" s="1"/>
  <c r="M23" i="12" s="1"/>
  <c r="I23" i="12"/>
  <c r="K23" i="12"/>
  <c r="O23" i="12"/>
  <c r="Q23" i="12"/>
  <c r="U23" i="12"/>
  <c r="F30" i="12"/>
  <c r="G30" i="12" s="1"/>
  <c r="M30" i="12" s="1"/>
  <c r="I30" i="12"/>
  <c r="K30" i="12"/>
  <c r="O30" i="12"/>
  <c r="Q30" i="12"/>
  <c r="U30" i="12"/>
  <c r="F33" i="12"/>
  <c r="G33" i="12" s="1"/>
  <c r="M33" i="12" s="1"/>
  <c r="I33" i="12"/>
  <c r="K33" i="12"/>
  <c r="O33" i="12"/>
  <c r="Q33" i="12"/>
  <c r="U33" i="12"/>
  <c r="F36" i="12"/>
  <c r="G36" i="12" s="1"/>
  <c r="M36" i="12" s="1"/>
  <c r="I36" i="12"/>
  <c r="K36" i="12"/>
  <c r="O36" i="12"/>
  <c r="Q36" i="12"/>
  <c r="U36" i="12"/>
  <c r="F41" i="12"/>
  <c r="G41" i="12" s="1"/>
  <c r="M41" i="12" s="1"/>
  <c r="I41" i="12"/>
  <c r="K41" i="12"/>
  <c r="O41" i="12"/>
  <c r="Q41" i="12"/>
  <c r="U41" i="12"/>
  <c r="F54" i="12"/>
  <c r="G54" i="12" s="1"/>
  <c r="M54" i="12" s="1"/>
  <c r="I54" i="12"/>
  <c r="K54" i="12"/>
  <c r="O54" i="12"/>
  <c r="Q54" i="12"/>
  <c r="U54" i="12"/>
  <c r="F57" i="12"/>
  <c r="G57" i="12" s="1"/>
  <c r="M57" i="12" s="1"/>
  <c r="I57" i="12"/>
  <c r="K57" i="12"/>
  <c r="O57" i="12"/>
  <c r="Q57" i="12"/>
  <c r="U57" i="12"/>
  <c r="F64" i="12"/>
  <c r="G64" i="12" s="1"/>
  <c r="M64" i="12" s="1"/>
  <c r="I64" i="12"/>
  <c r="K64" i="12"/>
  <c r="O64" i="12"/>
  <c r="Q64" i="12"/>
  <c r="U64" i="12"/>
  <c r="F67" i="12"/>
  <c r="G67" i="12" s="1"/>
  <c r="M67" i="12" s="1"/>
  <c r="I67" i="12"/>
  <c r="K67" i="12"/>
  <c r="O67" i="12"/>
  <c r="Q67" i="12"/>
  <c r="U67" i="12"/>
  <c r="F78" i="12"/>
  <c r="G78" i="12" s="1"/>
  <c r="M78" i="12" s="1"/>
  <c r="I78" i="12"/>
  <c r="K78" i="12"/>
  <c r="O78" i="12"/>
  <c r="Q78" i="12"/>
  <c r="U78" i="12"/>
  <c r="F83" i="12"/>
  <c r="G83" i="12" s="1"/>
  <c r="M83" i="12" s="1"/>
  <c r="I83" i="12"/>
  <c r="K83" i="12"/>
  <c r="O83" i="12"/>
  <c r="Q83" i="12"/>
  <c r="U83" i="12"/>
  <c r="F88" i="12"/>
  <c r="G88" i="12" s="1"/>
  <c r="M88" i="12" s="1"/>
  <c r="I88" i="12"/>
  <c r="K88" i="12"/>
  <c r="O88" i="12"/>
  <c r="Q88" i="12"/>
  <c r="U88" i="12"/>
  <c r="F95" i="12"/>
  <c r="G95" i="12" s="1"/>
  <c r="M95" i="12" s="1"/>
  <c r="I95" i="12"/>
  <c r="K95" i="12"/>
  <c r="O95" i="12"/>
  <c r="Q95" i="12"/>
  <c r="U95" i="12"/>
  <c r="F98" i="12"/>
  <c r="G98" i="12" s="1"/>
  <c r="M98" i="12" s="1"/>
  <c r="I98" i="12"/>
  <c r="K98" i="12"/>
  <c r="O98" i="12"/>
  <c r="Q98" i="12"/>
  <c r="U98" i="12"/>
  <c r="F103" i="12"/>
  <c r="G103" i="12" s="1"/>
  <c r="M103" i="12" s="1"/>
  <c r="I103" i="12"/>
  <c r="K103" i="12"/>
  <c r="O103" i="12"/>
  <c r="Q103" i="12"/>
  <c r="U103" i="12"/>
  <c r="F112" i="12"/>
  <c r="G112" i="12" s="1"/>
  <c r="M112" i="12" s="1"/>
  <c r="I112" i="12"/>
  <c r="K112" i="12"/>
  <c r="O112" i="12"/>
  <c r="Q112" i="12"/>
  <c r="U112" i="12"/>
  <c r="F116" i="12"/>
  <c r="G116" i="12" s="1"/>
  <c r="M116" i="12" s="1"/>
  <c r="I116" i="12"/>
  <c r="K116" i="12"/>
  <c r="O116" i="12"/>
  <c r="Q116" i="12"/>
  <c r="U116" i="12"/>
  <c r="F119" i="12"/>
  <c r="G119" i="12" s="1"/>
  <c r="M119" i="12" s="1"/>
  <c r="I119" i="12"/>
  <c r="K119" i="12"/>
  <c r="O119" i="12"/>
  <c r="Q119" i="12"/>
  <c r="U119" i="12"/>
  <c r="F122" i="12"/>
  <c r="G122" i="12" s="1"/>
  <c r="M122" i="12" s="1"/>
  <c r="I122" i="12"/>
  <c r="K122" i="12"/>
  <c r="O122" i="12"/>
  <c r="Q122" i="12"/>
  <c r="U122" i="12"/>
  <c r="F134" i="12"/>
  <c r="G134" i="12" s="1"/>
  <c r="M134" i="12" s="1"/>
  <c r="I134" i="12"/>
  <c r="K134" i="12"/>
  <c r="O134" i="12"/>
  <c r="Q134" i="12"/>
  <c r="U134" i="12"/>
  <c r="F138" i="12"/>
  <c r="G138" i="12" s="1"/>
  <c r="M138" i="12" s="1"/>
  <c r="I138" i="12"/>
  <c r="K138" i="12"/>
  <c r="O138" i="12"/>
  <c r="Q138" i="12"/>
  <c r="U138" i="12"/>
  <c r="F142" i="12"/>
  <c r="G142" i="12" s="1"/>
  <c r="M142" i="12" s="1"/>
  <c r="I142" i="12"/>
  <c r="K142" i="12"/>
  <c r="O142" i="12"/>
  <c r="Q142" i="12"/>
  <c r="U142" i="12"/>
  <c r="F147" i="12"/>
  <c r="G147" i="12"/>
  <c r="M147" i="12" s="1"/>
  <c r="I147" i="12"/>
  <c r="I146" i="12" s="1"/>
  <c r="K147" i="12"/>
  <c r="K146" i="12" s="1"/>
  <c r="O147" i="12"/>
  <c r="O146" i="12" s="1"/>
  <c r="Q147" i="12"/>
  <c r="Q146" i="12" s="1"/>
  <c r="U147" i="12"/>
  <c r="U146" i="12" s="1"/>
  <c r="F150" i="12"/>
  <c r="G150" i="12"/>
  <c r="M150" i="12" s="1"/>
  <c r="I150" i="12"/>
  <c r="K150" i="12"/>
  <c r="O150" i="12"/>
  <c r="Q150" i="12"/>
  <c r="U150" i="12"/>
  <c r="F153" i="12"/>
  <c r="G153" i="12"/>
  <c r="M153" i="12" s="1"/>
  <c r="I153" i="12"/>
  <c r="K153" i="12"/>
  <c r="O153" i="12"/>
  <c r="Q153" i="12"/>
  <c r="U153" i="12"/>
  <c r="F156" i="12"/>
  <c r="G156" i="12"/>
  <c r="M156" i="12" s="1"/>
  <c r="I156" i="12"/>
  <c r="K156" i="12"/>
  <c r="O156" i="12"/>
  <c r="Q156" i="12"/>
  <c r="U156" i="12"/>
  <c r="F160" i="12"/>
  <c r="G160" i="12"/>
  <c r="M160" i="12" s="1"/>
  <c r="I160" i="12"/>
  <c r="I159" i="12" s="1"/>
  <c r="K160" i="12"/>
  <c r="K159" i="12" s="1"/>
  <c r="O160" i="12"/>
  <c r="O159" i="12" s="1"/>
  <c r="Q160" i="12"/>
  <c r="Q159" i="12" s="1"/>
  <c r="U160" i="12"/>
  <c r="U159" i="12" s="1"/>
  <c r="F166" i="12"/>
  <c r="G166" i="12"/>
  <c r="M166" i="12" s="1"/>
  <c r="I166" i="12"/>
  <c r="K166" i="12"/>
  <c r="O166" i="12"/>
  <c r="Q166" i="12"/>
  <c r="U166" i="12"/>
  <c r="F172" i="12"/>
  <c r="G172" i="12"/>
  <c r="M172" i="12" s="1"/>
  <c r="I172" i="12"/>
  <c r="K172" i="12"/>
  <c r="O172" i="12"/>
  <c r="Q172" i="12"/>
  <c r="U172" i="12"/>
  <c r="F175" i="12"/>
  <c r="G175" i="12"/>
  <c r="M175" i="12" s="1"/>
  <c r="I175" i="12"/>
  <c r="K175" i="12"/>
  <c r="O175" i="12"/>
  <c r="Q175" i="12"/>
  <c r="U175" i="12"/>
  <c r="F178" i="12"/>
  <c r="G178" i="12"/>
  <c r="M178" i="12" s="1"/>
  <c r="I178" i="12"/>
  <c r="K178" i="12"/>
  <c r="O178" i="12"/>
  <c r="Q178" i="12"/>
  <c r="U178" i="12"/>
  <c r="F181" i="12"/>
  <c r="G181" i="12"/>
  <c r="M181" i="12" s="1"/>
  <c r="I181" i="12"/>
  <c r="K181" i="12"/>
  <c r="O181" i="12"/>
  <c r="Q181" i="12"/>
  <c r="U181" i="12"/>
  <c r="F185" i="12"/>
  <c r="G185" i="12"/>
  <c r="M185" i="12" s="1"/>
  <c r="I185" i="12"/>
  <c r="K185" i="12"/>
  <c r="O185" i="12"/>
  <c r="Q185" i="12"/>
  <c r="U185" i="12"/>
  <c r="F188" i="12"/>
  <c r="G188" i="12"/>
  <c r="M188" i="12" s="1"/>
  <c r="I188" i="12"/>
  <c r="K188" i="12"/>
  <c r="O188" i="12"/>
  <c r="Q188" i="12"/>
  <c r="U188" i="12"/>
  <c r="F191" i="12"/>
  <c r="G191" i="12"/>
  <c r="M191" i="12" s="1"/>
  <c r="I191" i="12"/>
  <c r="K191" i="12"/>
  <c r="O191" i="12"/>
  <c r="Q191" i="12"/>
  <c r="U191" i="12"/>
  <c r="F195" i="12"/>
  <c r="G195" i="12"/>
  <c r="M195" i="12" s="1"/>
  <c r="I195" i="12"/>
  <c r="K195" i="12"/>
  <c r="O195" i="12"/>
  <c r="Q195" i="12"/>
  <c r="U195" i="12"/>
  <c r="F200" i="12"/>
  <c r="G200" i="12"/>
  <c r="M200" i="12" s="1"/>
  <c r="I200" i="12"/>
  <c r="I199" i="12" s="1"/>
  <c r="K200" i="12"/>
  <c r="K199" i="12" s="1"/>
  <c r="O200" i="12"/>
  <c r="O199" i="12" s="1"/>
  <c r="Q200" i="12"/>
  <c r="Q199" i="12" s="1"/>
  <c r="U200" i="12"/>
  <c r="U199" i="12" s="1"/>
  <c r="F203" i="12"/>
  <c r="G203" i="12"/>
  <c r="M203" i="12" s="1"/>
  <c r="I203" i="12"/>
  <c r="K203" i="12"/>
  <c r="O203" i="12"/>
  <c r="Q203" i="12"/>
  <c r="U203" i="12"/>
  <c r="F209" i="12"/>
  <c r="G209" i="12" s="1"/>
  <c r="I209" i="12"/>
  <c r="I208" i="12" s="1"/>
  <c r="K209" i="12"/>
  <c r="K208" i="12" s="1"/>
  <c r="O209" i="12"/>
  <c r="O208" i="12" s="1"/>
  <c r="Q209" i="12"/>
  <c r="Q208" i="12" s="1"/>
  <c r="U209" i="12"/>
  <c r="U208" i="12" s="1"/>
  <c r="F212" i="12"/>
  <c r="G212" i="12" s="1"/>
  <c r="M212" i="12" s="1"/>
  <c r="I212" i="12"/>
  <c r="K212" i="12"/>
  <c r="O212" i="12"/>
  <c r="Q212" i="12"/>
  <c r="U212" i="12"/>
  <c r="F215" i="12"/>
  <c r="G215" i="12" s="1"/>
  <c r="M215" i="12" s="1"/>
  <c r="I215" i="12"/>
  <c r="K215" i="12"/>
  <c r="O215" i="12"/>
  <c r="Q215" i="12"/>
  <c r="U215" i="12"/>
  <c r="F222" i="12"/>
  <c r="G222" i="12" s="1"/>
  <c r="M222" i="12" s="1"/>
  <c r="I222" i="12"/>
  <c r="K222" i="12"/>
  <c r="O222" i="12"/>
  <c r="Q222" i="12"/>
  <c r="U222" i="12"/>
  <c r="F225" i="12"/>
  <c r="G225" i="12" s="1"/>
  <c r="M225" i="12" s="1"/>
  <c r="I225" i="12"/>
  <c r="K225" i="12"/>
  <c r="O225" i="12"/>
  <c r="Q225" i="12"/>
  <c r="U225" i="12"/>
  <c r="F228" i="12"/>
  <c r="G228" i="12" s="1"/>
  <c r="M228" i="12" s="1"/>
  <c r="I228" i="12"/>
  <c r="K228" i="12"/>
  <c r="O228" i="12"/>
  <c r="Q228" i="12"/>
  <c r="U228" i="12"/>
  <c r="F232" i="12"/>
  <c r="G232" i="12"/>
  <c r="M232" i="12" s="1"/>
  <c r="I232" i="12"/>
  <c r="I231" i="12" s="1"/>
  <c r="K232" i="12"/>
  <c r="K231" i="12" s="1"/>
  <c r="O232" i="12"/>
  <c r="O231" i="12" s="1"/>
  <c r="Q232" i="12"/>
  <c r="Q231" i="12" s="1"/>
  <c r="U232" i="12"/>
  <c r="U231" i="12" s="1"/>
  <c r="F240" i="12"/>
  <c r="G240" i="12"/>
  <c r="M240" i="12" s="1"/>
  <c r="I240" i="12"/>
  <c r="K240" i="12"/>
  <c r="O240" i="12"/>
  <c r="Q240" i="12"/>
  <c r="U240" i="12"/>
  <c r="F245" i="12"/>
  <c r="G245" i="12"/>
  <c r="M245" i="12" s="1"/>
  <c r="I245" i="12"/>
  <c r="K245" i="12"/>
  <c r="O245" i="12"/>
  <c r="Q245" i="12"/>
  <c r="U245" i="12"/>
  <c r="F252" i="12"/>
  <c r="G252" i="12"/>
  <c r="M252" i="12" s="1"/>
  <c r="I252" i="12"/>
  <c r="K252" i="12"/>
  <c r="O252" i="12"/>
  <c r="Q252" i="12"/>
  <c r="U252" i="12"/>
  <c r="F258" i="12"/>
  <c r="G258" i="12"/>
  <c r="M258" i="12" s="1"/>
  <c r="I258" i="12"/>
  <c r="K258" i="12"/>
  <c r="O258" i="12"/>
  <c r="Q258" i="12"/>
  <c r="U258" i="12"/>
  <c r="F262" i="12"/>
  <c r="G262" i="12"/>
  <c r="M262" i="12" s="1"/>
  <c r="I262" i="12"/>
  <c r="K262" i="12"/>
  <c r="O262" i="12"/>
  <c r="Q262" i="12"/>
  <c r="U262" i="12"/>
  <c r="F266" i="12"/>
  <c r="G266" i="12"/>
  <c r="M266" i="12" s="1"/>
  <c r="I266" i="12"/>
  <c r="K266" i="12"/>
  <c r="O266" i="12"/>
  <c r="Q266" i="12"/>
  <c r="U266" i="12"/>
  <c r="F270" i="12"/>
  <c r="G270" i="12"/>
  <c r="M270" i="12" s="1"/>
  <c r="I270" i="12"/>
  <c r="K270" i="12"/>
  <c r="O270" i="12"/>
  <c r="Q270" i="12"/>
  <c r="U270" i="12"/>
  <c r="F274" i="12"/>
  <c r="G274" i="12"/>
  <c r="M274" i="12" s="1"/>
  <c r="I274" i="12"/>
  <c r="K274" i="12"/>
  <c r="O274" i="12"/>
  <c r="Q274" i="12"/>
  <c r="U274" i="12"/>
  <c r="F279" i="12"/>
  <c r="G279" i="12"/>
  <c r="M279" i="12" s="1"/>
  <c r="M278" i="12" s="1"/>
  <c r="I279" i="12"/>
  <c r="I278" i="12" s="1"/>
  <c r="K279" i="12"/>
  <c r="K278" i="12" s="1"/>
  <c r="O279" i="12"/>
  <c r="O278" i="12" s="1"/>
  <c r="Q279" i="12"/>
  <c r="Q278" i="12" s="1"/>
  <c r="U279" i="12"/>
  <c r="U278" i="12" s="1"/>
  <c r="F285" i="12"/>
  <c r="G285" i="12"/>
  <c r="M285" i="12" s="1"/>
  <c r="I285" i="12"/>
  <c r="K285" i="12"/>
  <c r="O285" i="12"/>
  <c r="Q285" i="12"/>
  <c r="U285" i="12"/>
  <c r="F289" i="12"/>
  <c r="G289" i="12"/>
  <c r="M289" i="12" s="1"/>
  <c r="I289" i="12"/>
  <c r="I288" i="12" s="1"/>
  <c r="K289" i="12"/>
  <c r="K288" i="12" s="1"/>
  <c r="O289" i="12"/>
  <c r="O288" i="12" s="1"/>
  <c r="Q289" i="12"/>
  <c r="Q288" i="12" s="1"/>
  <c r="U289" i="12"/>
  <c r="F292" i="12"/>
  <c r="G292" i="12"/>
  <c r="M292" i="12" s="1"/>
  <c r="I292" i="12"/>
  <c r="K292" i="12"/>
  <c r="O292" i="12"/>
  <c r="Q292" i="12"/>
  <c r="U292" i="12"/>
  <c r="F295" i="12"/>
  <c r="G295" i="12"/>
  <c r="M295" i="12" s="1"/>
  <c r="I295" i="12"/>
  <c r="K295" i="12"/>
  <c r="O295" i="12"/>
  <c r="Q295" i="12"/>
  <c r="U295" i="12"/>
  <c r="F299" i="12"/>
  <c r="G299" i="12" s="1"/>
  <c r="I299" i="12"/>
  <c r="I298" i="12" s="1"/>
  <c r="K299" i="12"/>
  <c r="K298" i="12" s="1"/>
  <c r="M299" i="12"/>
  <c r="M298" i="12" s="1"/>
  <c r="O299" i="12"/>
  <c r="O298" i="12" s="1"/>
  <c r="Q299" i="12"/>
  <c r="Q298" i="12" s="1"/>
  <c r="U299" i="12"/>
  <c r="U298" i="12" s="1"/>
  <c r="F302" i="12"/>
  <c r="G302" i="12" s="1"/>
  <c r="I302" i="12"/>
  <c r="K302" i="12"/>
  <c r="M302" i="12"/>
  <c r="O302" i="12"/>
  <c r="Q302" i="12"/>
  <c r="U302" i="12"/>
  <c r="F306" i="12"/>
  <c r="G306" i="12"/>
  <c r="M306" i="12" s="1"/>
  <c r="I306" i="12"/>
  <c r="I305" i="12" s="1"/>
  <c r="K306" i="12"/>
  <c r="K305" i="12" s="1"/>
  <c r="O306" i="12"/>
  <c r="Q306" i="12"/>
  <c r="Q305" i="12" s="1"/>
  <c r="U306" i="12"/>
  <c r="U305" i="12" s="1"/>
  <c r="F314" i="12"/>
  <c r="G314" i="12"/>
  <c r="M314" i="12" s="1"/>
  <c r="I314" i="12"/>
  <c r="K314" i="12"/>
  <c r="O314" i="12"/>
  <c r="O305" i="12" s="1"/>
  <c r="Q314" i="12"/>
  <c r="U314" i="12"/>
  <c r="F322" i="12"/>
  <c r="G322" i="12"/>
  <c r="M322" i="12" s="1"/>
  <c r="I322" i="12"/>
  <c r="K322" i="12"/>
  <c r="O322" i="12"/>
  <c r="Q322" i="12"/>
  <c r="U322" i="12"/>
  <c r="F325" i="12"/>
  <c r="G325" i="12"/>
  <c r="M325" i="12" s="1"/>
  <c r="I325" i="12"/>
  <c r="K325" i="12"/>
  <c r="O325" i="12"/>
  <c r="Q325" i="12"/>
  <c r="U325" i="12"/>
  <c r="F329" i="12"/>
  <c r="G329" i="12"/>
  <c r="M329" i="12" s="1"/>
  <c r="I329" i="12"/>
  <c r="I328" i="12" s="1"/>
  <c r="K329" i="12"/>
  <c r="K328" i="12" s="1"/>
  <c r="O329" i="12"/>
  <c r="O328" i="12" s="1"/>
  <c r="Q329" i="12"/>
  <c r="U329" i="12"/>
  <c r="U328" i="12" s="1"/>
  <c r="F332" i="12"/>
  <c r="G332" i="12"/>
  <c r="M332" i="12" s="1"/>
  <c r="I332" i="12"/>
  <c r="K332" i="12"/>
  <c r="O332" i="12"/>
  <c r="Q332" i="12"/>
  <c r="Q328" i="12" s="1"/>
  <c r="U332" i="12"/>
  <c r="F336" i="12"/>
  <c r="G336" i="12"/>
  <c r="M336" i="12" s="1"/>
  <c r="I336" i="12"/>
  <c r="K336" i="12"/>
  <c r="K335" i="12" s="1"/>
  <c r="O336" i="12"/>
  <c r="Q336" i="12"/>
  <c r="U336" i="12"/>
  <c r="F348" i="12"/>
  <c r="G348" i="12"/>
  <c r="M348" i="12" s="1"/>
  <c r="I348" i="12"/>
  <c r="K348" i="12"/>
  <c r="O348" i="12"/>
  <c r="Q348" i="12"/>
  <c r="U348" i="12"/>
  <c r="F351" i="12"/>
  <c r="G351" i="12"/>
  <c r="M351" i="12" s="1"/>
  <c r="I351" i="12"/>
  <c r="K351" i="12"/>
  <c r="O351" i="12"/>
  <c r="Q351" i="12"/>
  <c r="U351" i="12"/>
  <c r="U335" i="12" s="1"/>
  <c r="F356" i="12"/>
  <c r="G356" i="12"/>
  <c r="M356" i="12" s="1"/>
  <c r="I356" i="12"/>
  <c r="K356" i="12"/>
  <c r="O356" i="12"/>
  <c r="Q356" i="12"/>
  <c r="U356" i="12"/>
  <c r="F359" i="12"/>
  <c r="G359" i="12"/>
  <c r="M359" i="12" s="1"/>
  <c r="I359" i="12"/>
  <c r="K359" i="12"/>
  <c r="O359" i="12"/>
  <c r="Q359" i="12"/>
  <c r="U359" i="12"/>
  <c r="F364" i="12"/>
  <c r="G364" i="12"/>
  <c r="M364" i="12" s="1"/>
  <c r="I364" i="12"/>
  <c r="K364" i="12"/>
  <c r="O364" i="12"/>
  <c r="Q364" i="12"/>
  <c r="U364" i="12"/>
  <c r="F369" i="12"/>
  <c r="G369" i="12"/>
  <c r="M369" i="12" s="1"/>
  <c r="I369" i="12"/>
  <c r="K369" i="12"/>
  <c r="O369" i="12"/>
  <c r="Q369" i="12"/>
  <c r="U369" i="12"/>
  <c r="F375" i="12"/>
  <c r="G375" i="12"/>
  <c r="M375" i="12" s="1"/>
  <c r="I375" i="12"/>
  <c r="K375" i="12"/>
  <c r="O375" i="12"/>
  <c r="Q375" i="12"/>
  <c r="U375" i="12"/>
  <c r="F380" i="12"/>
  <c r="G380" i="12"/>
  <c r="M380" i="12" s="1"/>
  <c r="I380" i="12"/>
  <c r="K380" i="12"/>
  <c r="O380" i="12"/>
  <c r="Q380" i="12"/>
  <c r="U380" i="12"/>
  <c r="F385" i="12"/>
  <c r="G385" i="12"/>
  <c r="M385" i="12" s="1"/>
  <c r="I385" i="12"/>
  <c r="K385" i="12"/>
  <c r="O385" i="12"/>
  <c r="Q385" i="12"/>
  <c r="U385" i="12"/>
  <c r="F388" i="12"/>
  <c r="G388" i="12"/>
  <c r="M388" i="12" s="1"/>
  <c r="I388" i="12"/>
  <c r="K388" i="12"/>
  <c r="O388" i="12"/>
  <c r="Q388" i="12"/>
  <c r="U388" i="12"/>
  <c r="F391" i="12"/>
  <c r="G391" i="12"/>
  <c r="M391" i="12" s="1"/>
  <c r="I391" i="12"/>
  <c r="K391" i="12"/>
  <c r="O391" i="12"/>
  <c r="Q391" i="12"/>
  <c r="U391" i="12"/>
  <c r="F394" i="12"/>
  <c r="G394" i="12"/>
  <c r="M394" i="12" s="1"/>
  <c r="I394" i="12"/>
  <c r="K394" i="12"/>
  <c r="O394" i="12"/>
  <c r="Q394" i="12"/>
  <c r="U394" i="12"/>
  <c r="F397" i="12"/>
  <c r="G397" i="12"/>
  <c r="M397" i="12" s="1"/>
  <c r="I397" i="12"/>
  <c r="K397" i="12"/>
  <c r="O397" i="12"/>
  <c r="Q397" i="12"/>
  <c r="U397" i="12"/>
  <c r="F400" i="12"/>
  <c r="G400" i="12"/>
  <c r="M400" i="12" s="1"/>
  <c r="I400" i="12"/>
  <c r="K400" i="12"/>
  <c r="O400" i="12"/>
  <c r="Q400" i="12"/>
  <c r="U400" i="12"/>
  <c r="F403" i="12"/>
  <c r="G403" i="12"/>
  <c r="M403" i="12" s="1"/>
  <c r="I403" i="12"/>
  <c r="K403" i="12"/>
  <c r="O403" i="12"/>
  <c r="Q403" i="12"/>
  <c r="U403" i="12"/>
  <c r="F416" i="12"/>
  <c r="G416" i="12"/>
  <c r="M416" i="12" s="1"/>
  <c r="I416" i="12"/>
  <c r="K416" i="12"/>
  <c r="O416" i="12"/>
  <c r="Q416" i="12"/>
  <c r="U416" i="12"/>
  <c r="F419" i="12"/>
  <c r="G419" i="12"/>
  <c r="M419" i="12" s="1"/>
  <c r="I419" i="12"/>
  <c r="K419" i="12"/>
  <c r="O419" i="12"/>
  <c r="Q419" i="12"/>
  <c r="U419" i="12"/>
  <c r="F430" i="12"/>
  <c r="G430" i="12"/>
  <c r="M430" i="12" s="1"/>
  <c r="I430" i="12"/>
  <c r="K430" i="12"/>
  <c r="O430" i="12"/>
  <c r="Q430" i="12"/>
  <c r="U430" i="12"/>
  <c r="F443" i="12"/>
  <c r="G443" i="12"/>
  <c r="M443" i="12" s="1"/>
  <c r="I443" i="12"/>
  <c r="K443" i="12"/>
  <c r="O443" i="12"/>
  <c r="Q443" i="12"/>
  <c r="U443" i="12"/>
  <c r="F446" i="12"/>
  <c r="G446" i="12"/>
  <c r="M446" i="12" s="1"/>
  <c r="I446" i="12"/>
  <c r="K446" i="12"/>
  <c r="O446" i="12"/>
  <c r="Q446" i="12"/>
  <c r="U446" i="12"/>
  <c r="F450" i="12"/>
  <c r="G450" i="12" s="1"/>
  <c r="I450" i="12"/>
  <c r="K450" i="12"/>
  <c r="O450" i="12"/>
  <c r="O449" i="12" s="1"/>
  <c r="Q450" i="12"/>
  <c r="Q449" i="12" s="1"/>
  <c r="U450" i="12"/>
  <c r="F454" i="12"/>
  <c r="G454" i="12" s="1"/>
  <c r="M454" i="12" s="1"/>
  <c r="I454" i="12"/>
  <c r="I449" i="12" s="1"/>
  <c r="K454" i="12"/>
  <c r="O454" i="12"/>
  <c r="Q454" i="12"/>
  <c r="U454" i="12"/>
  <c r="F459" i="12"/>
  <c r="G459" i="12" s="1"/>
  <c r="I459" i="12"/>
  <c r="K459" i="12"/>
  <c r="K449" i="12" s="1"/>
  <c r="M459" i="12"/>
  <c r="O459" i="12"/>
  <c r="Q459" i="12"/>
  <c r="U459" i="12"/>
  <c r="U449" i="12" s="1"/>
  <c r="F462" i="12"/>
  <c r="G462" i="12" s="1"/>
  <c r="I462" i="12"/>
  <c r="K462" i="12"/>
  <c r="M462" i="12"/>
  <c r="O462" i="12"/>
  <c r="Q462" i="12"/>
  <c r="U462" i="12"/>
  <c r="F465" i="12"/>
  <c r="G465" i="12" s="1"/>
  <c r="M465" i="12" s="1"/>
  <c r="I465" i="12"/>
  <c r="K465" i="12"/>
  <c r="O465" i="12"/>
  <c r="Q465" i="12"/>
  <c r="U465" i="12"/>
  <c r="F468" i="12"/>
  <c r="G468" i="12" s="1"/>
  <c r="M468" i="12" s="1"/>
  <c r="I468" i="12"/>
  <c r="K468" i="12"/>
  <c r="O468" i="12"/>
  <c r="Q468" i="12"/>
  <c r="U468" i="12"/>
  <c r="F471" i="12"/>
  <c r="G471" i="12" s="1"/>
  <c r="M471" i="12" s="1"/>
  <c r="I471" i="12"/>
  <c r="K471" i="12"/>
  <c r="O471" i="12"/>
  <c r="Q471" i="12"/>
  <c r="U471" i="12"/>
  <c r="F474" i="12"/>
  <c r="G474" i="12" s="1"/>
  <c r="M474" i="12" s="1"/>
  <c r="I474" i="12"/>
  <c r="K474" i="12"/>
  <c r="O474" i="12"/>
  <c r="Q474" i="12"/>
  <c r="U474" i="12"/>
  <c r="F477" i="12"/>
  <c r="G477" i="12" s="1"/>
  <c r="M477" i="12" s="1"/>
  <c r="I477" i="12"/>
  <c r="K477" i="12"/>
  <c r="O477" i="12"/>
  <c r="Q477" i="12"/>
  <c r="U477" i="12"/>
  <c r="F481" i="12"/>
  <c r="G481" i="12"/>
  <c r="M481" i="12" s="1"/>
  <c r="I481" i="12"/>
  <c r="I480" i="12" s="1"/>
  <c r="K481" i="12"/>
  <c r="K480" i="12" s="1"/>
  <c r="O481" i="12"/>
  <c r="O480" i="12" s="1"/>
  <c r="Q481" i="12"/>
  <c r="Q480" i="12" s="1"/>
  <c r="U481" i="12"/>
  <c r="U480" i="12" s="1"/>
  <c r="F484" i="12"/>
  <c r="G484" i="12"/>
  <c r="M484" i="12" s="1"/>
  <c r="I484" i="12"/>
  <c r="K484" i="12"/>
  <c r="O484" i="12"/>
  <c r="Q484" i="12"/>
  <c r="U484" i="12"/>
  <c r="F488" i="12"/>
  <c r="G488" i="12"/>
  <c r="G487" i="12" s="1"/>
  <c r="I488" i="12"/>
  <c r="I487" i="12" s="1"/>
  <c r="K488" i="12"/>
  <c r="K487" i="12" s="1"/>
  <c r="O488" i="12"/>
  <c r="O487" i="12" s="1"/>
  <c r="Q488" i="12"/>
  <c r="Q487" i="12" s="1"/>
  <c r="U488" i="12"/>
  <c r="U487" i="12" s="1"/>
  <c r="F497" i="12"/>
  <c r="G497" i="12"/>
  <c r="M497" i="12" s="1"/>
  <c r="I497" i="12"/>
  <c r="K497" i="12"/>
  <c r="O497" i="12"/>
  <c r="Q497" i="12"/>
  <c r="U497" i="12"/>
  <c r="F500" i="12"/>
  <c r="G500" i="12"/>
  <c r="M500" i="12" s="1"/>
  <c r="I500" i="12"/>
  <c r="K500" i="12"/>
  <c r="O500" i="12"/>
  <c r="Q500" i="12"/>
  <c r="U500" i="12"/>
  <c r="F503" i="12"/>
  <c r="G503" i="12"/>
  <c r="M503" i="12" s="1"/>
  <c r="I503" i="12"/>
  <c r="K503" i="12"/>
  <c r="O503" i="12"/>
  <c r="Q503" i="12"/>
  <c r="U503" i="12"/>
  <c r="F506" i="12"/>
  <c r="G506" i="12"/>
  <c r="M506" i="12" s="1"/>
  <c r="I506" i="12"/>
  <c r="K506" i="12"/>
  <c r="O506" i="12"/>
  <c r="Q506" i="12"/>
  <c r="U506" i="12"/>
  <c r="F509" i="12"/>
  <c r="G509" i="12"/>
  <c r="M509" i="12" s="1"/>
  <c r="I509" i="12"/>
  <c r="K509" i="12"/>
  <c r="O509" i="12"/>
  <c r="Q509" i="12"/>
  <c r="U509" i="12"/>
  <c r="F512" i="12"/>
  <c r="G512" i="12"/>
  <c r="M512" i="12" s="1"/>
  <c r="I512" i="12"/>
  <c r="K512" i="12"/>
  <c r="O512" i="12"/>
  <c r="Q512" i="12"/>
  <c r="U512" i="12"/>
  <c r="F515" i="12"/>
  <c r="G515" i="12"/>
  <c r="M515" i="12" s="1"/>
  <c r="I515" i="12"/>
  <c r="K515" i="12"/>
  <c r="O515" i="12"/>
  <c r="Q515" i="12"/>
  <c r="U515" i="12"/>
  <c r="F522" i="12"/>
  <c r="G522" i="12"/>
  <c r="M522" i="12" s="1"/>
  <c r="I522" i="12"/>
  <c r="K522" i="12"/>
  <c r="O522" i="12"/>
  <c r="Q522" i="12"/>
  <c r="U522" i="12"/>
  <c r="F525" i="12"/>
  <c r="G525" i="12"/>
  <c r="M525" i="12" s="1"/>
  <c r="I525" i="12"/>
  <c r="K525" i="12"/>
  <c r="O525" i="12"/>
  <c r="Q525" i="12"/>
  <c r="U525" i="12"/>
  <c r="F531" i="12"/>
  <c r="G531" i="12"/>
  <c r="M531" i="12" s="1"/>
  <c r="I531" i="12"/>
  <c r="K531" i="12"/>
  <c r="O531" i="12"/>
  <c r="Q531" i="12"/>
  <c r="U531" i="12"/>
  <c r="F537" i="12"/>
  <c r="G537" i="12"/>
  <c r="M537" i="12" s="1"/>
  <c r="I537" i="12"/>
  <c r="K537" i="12"/>
  <c r="O537" i="12"/>
  <c r="Q537" i="12"/>
  <c r="U537" i="12"/>
  <c r="F543" i="12"/>
  <c r="G543" i="12"/>
  <c r="M543" i="12" s="1"/>
  <c r="I543" i="12"/>
  <c r="K543" i="12"/>
  <c r="O543" i="12"/>
  <c r="Q543" i="12"/>
  <c r="U543" i="12"/>
  <c r="F547" i="12"/>
  <c r="G547" i="12" s="1"/>
  <c r="I547" i="12"/>
  <c r="I546" i="12" s="1"/>
  <c r="K547" i="12"/>
  <c r="K546" i="12" s="1"/>
  <c r="O547" i="12"/>
  <c r="O546" i="12" s="1"/>
  <c r="Q547" i="12"/>
  <c r="Q546" i="12" s="1"/>
  <c r="U547" i="12"/>
  <c r="U546" i="12" s="1"/>
  <c r="F565" i="12"/>
  <c r="G565" i="12" s="1"/>
  <c r="M565" i="12" s="1"/>
  <c r="I565" i="12"/>
  <c r="K565" i="12"/>
  <c r="O565" i="12"/>
  <c r="Q565" i="12"/>
  <c r="U565" i="12"/>
  <c r="F585" i="12"/>
  <c r="G585" i="12" s="1"/>
  <c r="I585" i="12"/>
  <c r="I584" i="12" s="1"/>
  <c r="K585" i="12"/>
  <c r="K584" i="12" s="1"/>
  <c r="O585" i="12"/>
  <c r="O584" i="12" s="1"/>
  <c r="Q585" i="12"/>
  <c r="Q584" i="12" s="1"/>
  <c r="U585" i="12"/>
  <c r="U584" i="12" s="1"/>
  <c r="F589" i="12"/>
  <c r="G589" i="12" s="1"/>
  <c r="M589" i="12" s="1"/>
  <c r="I589" i="12"/>
  <c r="K589" i="12"/>
  <c r="O589" i="12"/>
  <c r="Q589" i="12"/>
  <c r="U589" i="12"/>
  <c r="F594" i="12"/>
  <c r="G594" i="12" s="1"/>
  <c r="M594" i="12" s="1"/>
  <c r="I594" i="12"/>
  <c r="K594" i="12"/>
  <c r="O594" i="12"/>
  <c r="Q594" i="12"/>
  <c r="U594" i="12"/>
  <c r="F598" i="12"/>
  <c r="G598" i="12" s="1"/>
  <c r="M598" i="12" s="1"/>
  <c r="I598" i="12"/>
  <c r="K598" i="12"/>
  <c r="O598" i="12"/>
  <c r="Q598" i="12"/>
  <c r="U598" i="12"/>
  <c r="F604" i="12"/>
  <c r="G604" i="12" s="1"/>
  <c r="M604" i="12" s="1"/>
  <c r="I604" i="12"/>
  <c r="K604" i="12"/>
  <c r="O604" i="12"/>
  <c r="Q604" i="12"/>
  <c r="U604" i="12"/>
  <c r="I20" i="1"/>
  <c r="I19" i="1"/>
  <c r="I18" i="1"/>
  <c r="I17" i="1"/>
  <c r="I16" i="1"/>
  <c r="I64" i="1"/>
  <c r="G27" i="1"/>
  <c r="F40" i="1"/>
  <c r="G40" i="1"/>
  <c r="G25" i="1" s="1"/>
  <c r="G26" i="1" s="1"/>
  <c r="H39" i="1"/>
  <c r="H40" i="1" s="1"/>
  <c r="J28" i="1"/>
  <c r="J26" i="1"/>
  <c r="G38" i="1"/>
  <c r="F38" i="1"/>
  <c r="H32" i="1"/>
  <c r="J23" i="1"/>
  <c r="J24" i="1"/>
  <c r="J25" i="1"/>
  <c r="J27" i="1"/>
  <c r="E24" i="1"/>
  <c r="E26" i="1"/>
  <c r="G28" i="1" l="1"/>
  <c r="G23" i="1"/>
  <c r="M585" i="12"/>
  <c r="M584" i="12" s="1"/>
  <c r="G584" i="12"/>
  <c r="M547" i="12"/>
  <c r="M546" i="12" s="1"/>
  <c r="G546" i="12"/>
  <c r="M480" i="12"/>
  <c r="M488" i="12"/>
  <c r="M487" i="12" s="1"/>
  <c r="I335" i="12"/>
  <c r="G298" i="12"/>
  <c r="U288" i="12"/>
  <c r="M199" i="12"/>
  <c r="Q335" i="12"/>
  <c r="M335" i="12"/>
  <c r="M328" i="12"/>
  <c r="M288" i="12"/>
  <c r="G480" i="12"/>
  <c r="G449" i="12"/>
  <c r="O335" i="12"/>
  <c r="G305" i="12"/>
  <c r="M231" i="12"/>
  <c r="M159" i="12"/>
  <c r="M146" i="12"/>
  <c r="M450" i="12"/>
  <c r="M449" i="12" s="1"/>
  <c r="M305" i="12"/>
  <c r="G208" i="12"/>
  <c r="M209" i="12"/>
  <c r="M208" i="12" s="1"/>
  <c r="G8" i="12"/>
  <c r="M9" i="12"/>
  <c r="M8" i="12" s="1"/>
  <c r="G231" i="12"/>
  <c r="G146" i="12"/>
  <c r="G328" i="12"/>
  <c r="G278" i="12"/>
  <c r="G159" i="12"/>
  <c r="G335" i="12"/>
  <c r="G288" i="12"/>
  <c r="G199" i="12"/>
  <c r="I21" i="1"/>
  <c r="I39" i="1"/>
  <c r="I40" i="1" s="1"/>
  <c r="J39" i="1" s="1"/>
  <c r="J40" i="1" s="1"/>
  <c r="G24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<sst xmlns="http://schemas.openxmlformats.org/spreadsheetml/2006/main" count="1649" uniqueCount="670">
  <si>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</si>
  <si>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</si>
  <si>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</si>
  <si>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</si>
  <si>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</si>
  <si>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</si>
  <si>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</si>
  <si>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</si>
  <si>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</si>
  <si>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</si>
  <si>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</si>
  <si>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</si>
  <si>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</si>
  <si>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</si>
  <si>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</si>
  <si>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</si>
  <si>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</si>
  <si>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</si>
  <si>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</si>
  <si>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</si>
  <si>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</si>
  <si>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</si>
  <si>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</si>
  <si>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</si>
  <si>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</si>
  <si>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</si>
  <si>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</si>
  <si>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</si>
  <si>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</si>
  <si>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</si>
  <si>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</si>
  <si>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</si>
  <si>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</si>
  <si>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</si>
  <si>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</si>
  <si>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</si>
  <si>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</si>
  <si>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</si>
  <si>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</si>
  <si>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</si>
  <si>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</si>
  <si>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</si>
  <si>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</si>
  <si>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poz. parc. č. 347/1 k.ú. Oborná</t>
  </si>
  <si>
    <t>Rozpočet:</t>
  </si>
  <si>
    <t>Misto</t>
  </si>
  <si>
    <t>jis</t>
  </si>
  <si>
    <t>Zastřešné posezení u Holírny v k.ú. Oborná</t>
  </si>
  <si>
    <t>Obec Oborná</t>
  </si>
  <si>
    <t>80</t>
  </si>
  <si>
    <t>Oborná</t>
  </si>
  <si>
    <t>79201</t>
  </si>
  <si>
    <t>00846520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</si>
  <si>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</si>
  <si>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</si>
  <si>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</si>
  <si>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</si>
  <si>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</si>
  <si>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</si>
  <si>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</si>
  <si>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</si>
  <si>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</si>
  <si>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21</t>
  </si>
  <si>
    <t>Úprava podloží a základ.spáry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</si>
  <si>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</si>
  <si>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</si>
  <si>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</si>
  <si>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</si>
  <si>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</si>
  <si>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</si>
  <si>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</si>
  <si>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</si>
  <si>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94</t>
  </si>
  <si>
    <t>Lešení a stavební výtahy</t>
  </si>
  <si>
    <t>95</t>
  </si>
  <si>
    <t>Dokončovací kce na pozem.stav.</t>
  </si>
  <si>
    <t>99</t>
  </si>
  <si>
    <t>Staveništní přesun hmot</t>
  </si>
  <si>
    <t>721</t>
  </si>
  <si>
    <t>Vnitřní kanalizace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</si>
  <si>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</si>
  <si>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</si>
  <si>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</si>
  <si>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</si>
  <si>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</si>
  <si>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</si>
  <si>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</si>
  <si>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</si>
  <si>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783</t>
  </si>
  <si>
    <t>Nátěry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</si>
  <si>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</si>
  <si>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</si>
  <si>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</si>
  <si>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</si>
  <si>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</si>
  <si>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</si>
  <si>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</si>
  <si>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</si>
  <si>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</si>
  <si>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</si>
  <si>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</si>
  <si>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</si>
  <si>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</si>
  <si>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</si>
  <si>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</si>
  <si>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</si>
  <si>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</si>
  <si>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</si>
  <si>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</si>
  <si>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</si>
  <si>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</si>
  <si>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</si>
  <si>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</si>
  <si>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</si>
  <si>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</si>
  <si>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</si>
  <si>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</si>
  <si>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</si>
  <si>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</si>
  <si>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113107310R00</t>
  </si>
  <si>
    <t>Odstranění podkladu pl. 50 m2,kam.těžené tl.10 cm</t>
  </si>
  <si>
    <t>m2</t>
  </si>
  <si>
    <t>POL1_0</t>
  </si>
  <si>
    <t>stávající část plochy z kačírku kolem obj."Holírna",vč.  přemístění do 3 m nebo naložení na dopravní prostředek:</t>
  </si>
  <si>
    <t>VV</t>
  </si>
  <si>
    <t>3,4*1,5</t>
  </si>
  <si>
    <t>(1,5+4,98+1,5)*1,2</t>
  </si>
  <si>
    <t>Mezisoučet</t>
  </si>
  <si>
    <t>121101101R00</t>
  </si>
  <si>
    <t>Sejmutí ornice s přemístěním do 50 m</t>
  </si>
  <si>
    <t>m3</t>
  </si>
  <si>
    <t>pro plochu "posezení" - v.č. d.1 půdorys výkopů - pro zpětné využití k úpravě za obrubami ZP:</t>
  </si>
  <si>
    <t>12,0*7,0*0,10</t>
  </si>
  <si>
    <t>VV viz v.č. d.2.1 vnější rozvod dešť kanal.; c - 4 koo situace: nově navrh. objekty:</t>
  </si>
  <si>
    <t>(2,0+5,0)*0,6*0,10</t>
  </si>
  <si>
    <t>13,0*0,6*0,10</t>
  </si>
  <si>
    <t>plocha vsakovacého objektu:</t>
  </si>
  <si>
    <t>5,0*4,0*0,10</t>
  </si>
  <si>
    <t>122201101R00</t>
  </si>
  <si>
    <t>Odkopávky nezapažené v hor. 3 do 100 m3</t>
  </si>
  <si>
    <t>pro objekt "posezení" - v.č. d.1:</t>
  </si>
  <si>
    <t>12,0*7,0*0,26</t>
  </si>
  <si>
    <t>dtto, ale  přístup plocha:</t>
  </si>
  <si>
    <t>2,4*2,96*0,26</t>
  </si>
  <si>
    <t>7,94*1,76*0,26</t>
  </si>
  <si>
    <t>131201110R00</t>
  </si>
  <si>
    <t>Hloubení nezapaž. jam hor.3 do 50 m3, STROJNĚ</t>
  </si>
  <si>
    <t>5,0*4,0*1,5</t>
  </si>
  <si>
    <t>132201110R00</t>
  </si>
  <si>
    <t>Hloubení rýh š.do 60 cm v hor.3 do 50 m3, STROJNĚ</t>
  </si>
  <si>
    <t>rýhy pro bet. patky dřev. konstrukce "posezení" (dno  -1,15m), v.č. d.1:</t>
  </si>
  <si>
    <t>1,4*0,6*0,79*10</t>
  </si>
  <si>
    <t>Hloubení rýh š.do 60 cm v hor.3 do 50 m3, STROJNĚ, rýha pro potrubí dešť kanalizace k vsaku</t>
  </si>
  <si>
    <t>(2,0+5,0)*0,6*0,8</t>
  </si>
  <si>
    <t>13,0*0,6*0,8</t>
  </si>
  <si>
    <t>162201102R00</t>
  </si>
  <si>
    <t>Vodorovné přemístění výkopku z hor.1-4 do 50 m</t>
  </si>
  <si>
    <t>VV viz v.č. - 4 koo situace: nově navrh. objekty - vytěžená zemina:</t>
  </si>
  <si>
    <t>odkopávky:27,32038</t>
  </si>
  <si>
    <t>rýha pro patky:6,636</t>
  </si>
  <si>
    <t>rýha pro dešť. kanal.:9,60</t>
  </si>
  <si>
    <t>jáma vsaku:30,0</t>
  </si>
  <si>
    <t>odpočet objemů zásypů:</t>
  </si>
  <si>
    <t>rýha pro patky:5,372*-1</t>
  </si>
  <si>
    <t>rýha pro dešťovou kanalizaci do vsaku:3,30*-1</t>
  </si>
  <si>
    <t>jáma vsaku:15,8*-1</t>
  </si>
  <si>
    <t>obsyp za obrubami ZP:55,0*0,5*0,26*-1</t>
  </si>
  <si>
    <t>171101101R00</t>
  </si>
  <si>
    <t>Uložení sypaniny do násypů zhutněných na 95% PS</t>
  </si>
  <si>
    <t>vv. viz pol. 162 20-1102.R00, dle požadavku INV v ploše okolí stavby - vyrovnání terénních nerovností, modelace stáv. terénu:</t>
  </si>
  <si>
    <t>41,93448</t>
  </si>
  <si>
    <t>174101101R00</t>
  </si>
  <si>
    <t>Zásyp jam, rýh, šachet se zhutněním, kolem základových patek zeminou</t>
  </si>
  <si>
    <t>vv - viz v.č. d.1 výkopy:</t>
  </si>
  <si>
    <t>odpočet objemu bet.  patek:</t>
  </si>
  <si>
    <t>0,4*0,4*0,79*10*-1</t>
  </si>
  <si>
    <t>174101102R00</t>
  </si>
  <si>
    <t>Zásyp ruční se zhutněním, za obrubou zpevněné plochy</t>
  </si>
  <si>
    <t>viz v.č. d.9 půdorys ZP -  délka zahradních obrubníků celkem:</t>
  </si>
  <si>
    <t>55,0*0,5*0,26</t>
  </si>
  <si>
    <t>Zásyp jam, rýh, šachet se zhutněním, pro objekt vsaku zeminou</t>
  </si>
  <si>
    <t>pro zhutněný zásyp vytěženou zeminou:</t>
  </si>
  <si>
    <t>5,0*4,0*(1,6-0,1)</t>
  </si>
  <si>
    <t>odpočet horního krytí vak. tunelů:</t>
  </si>
  <si>
    <t>5,0*4,0*0,1*-1</t>
  </si>
  <si>
    <t>odpočet objemu vsak. tunelů:</t>
  </si>
  <si>
    <t>5,0*4,0*0,51*-1</t>
  </si>
  <si>
    <t>odpočet objemu podkladního lože pro vsak:</t>
  </si>
  <si>
    <t>Zásyp jam, rýh, šachet se zhutněním, rýha potrubí dešť. kan. zeminou</t>
  </si>
  <si>
    <t>VV viz v.č. d.2.1 vnější rozvod dešť kanal.; c - 4 koo situace: nově navrh. objekty - vytěženou zeminou:</t>
  </si>
  <si>
    <t>(2,0+5,0)*0,6*0,275</t>
  </si>
  <si>
    <t>13,0*0,6*0,275</t>
  </si>
  <si>
    <t>Zásyp jam, rýh, šachet se zhutněním, zásyp nad potrubím, fr. 0-4mm</t>
  </si>
  <si>
    <t>(2,0+5,0)*0,6*0,3</t>
  </si>
  <si>
    <t>13,0*0,6*0,3</t>
  </si>
  <si>
    <t>Zásyp ruční se zhutněním - vsakovací část objektu, dle techn. postupu vsak. tunelů</t>
  </si>
  <si>
    <t>objem vsakovací části:</t>
  </si>
  <si>
    <t>5,0*4,0*(0,1+0,51)</t>
  </si>
  <si>
    <t>16*0,4*-1</t>
  </si>
  <si>
    <t>583325681R</t>
  </si>
  <si>
    <t xml:space="preserve">Kamenivo těžené 8/16 </t>
  </si>
  <si>
    <t>t</t>
  </si>
  <si>
    <t>POL3_0</t>
  </si>
  <si>
    <t>vsakovací část objektu, kamenivo 8-16 mm:</t>
  </si>
  <si>
    <t>5,8*1,8</t>
  </si>
  <si>
    <t>175101101R00</t>
  </si>
  <si>
    <t>Obsyp potrubí bez prohození sypaniny, obsyp potrubí dešť. kan. do vsaku, fr. 0-4 mm</t>
  </si>
  <si>
    <t>(2,0+5,0)*0,6*0,1</t>
  </si>
  <si>
    <t>13,0*0,6*0,1</t>
  </si>
  <si>
    <t>583320431R</t>
  </si>
  <si>
    <t>Kamenivo těžené 0/4 , zásyp potrubí dešť. kan. do vsaku</t>
  </si>
  <si>
    <t>VV viz v.č. d.2.1 vnější rozvod dešť kanal.; c - 4 koo situace: nově navrh. objekty - pro zásyp nad potrubí:</t>
  </si>
  <si>
    <t>(2,0+5,0)*0,6*0,3*2,0</t>
  </si>
  <si>
    <t>13,0*0,6*0,3*2,0</t>
  </si>
  <si>
    <t>VV viz v.č. d.2.1 vnější rozvod dešť kanal.; c - 4 koo situace: nově navrh. objekty - pro obsyp potrubí:</t>
  </si>
  <si>
    <t>(2,0+5,0)*0,6*0,1*2,0</t>
  </si>
  <si>
    <t>13,0*0,6*0,1*2,0</t>
  </si>
  <si>
    <t>181101111R00</t>
  </si>
  <si>
    <t>Úprava pláně v zářezech se zhutněním - ručně</t>
  </si>
  <si>
    <t>1,4*0,6*10</t>
  </si>
  <si>
    <t>181101102R00</t>
  </si>
  <si>
    <t>Úprava pláně v zářezech v hor. 1-4, se zhutněním</t>
  </si>
  <si>
    <t>5,0*4,0</t>
  </si>
  <si>
    <t>181201102R00</t>
  </si>
  <si>
    <t>Úprava pláně v násypech v hor. 1-4, se zhutněním</t>
  </si>
  <si>
    <t>předpoklad celkem plocha cca 105 m2:41,93448/0,4</t>
  </si>
  <si>
    <t>181301102R00</t>
  </si>
  <si>
    <t>Rozprostření ornice, rovina, tl. 10-15 cm,do 500m2, vč. potřebného přemístení z meziskládky do 30 m</t>
  </si>
  <si>
    <t>VV viz v.č. d.2.1 vnější rozvod dešť kanal.; c - 4 koo situace: nově navrh. objekty předpoklad vrácení stržené vrstvy ornice:</t>
  </si>
  <si>
    <t>rýha vsaku:</t>
  </si>
  <si>
    <t>(2,0+5,0)*0,6</t>
  </si>
  <si>
    <t>13,0*0,6</t>
  </si>
  <si>
    <t>jáma vsaku:</t>
  </si>
  <si>
    <t>obsyp za obrubou ZP pozn. v.č. d.5 řez A-A; š. 500 mm:</t>
  </si>
  <si>
    <t>71,0*0,5</t>
  </si>
  <si>
    <t>183403153V</t>
  </si>
  <si>
    <t>Obdělání půdy hrabáním, v rovině, s odklizením shrabků, nevhodných kamenů a kořenů</t>
  </si>
  <si>
    <t>předpoklad celkem plocha cca 105 m2:105,0</t>
  </si>
  <si>
    <t>celkem plocha za obrubami ZP:55,0*(0,6+0,6)</t>
  </si>
  <si>
    <t>180401211R00</t>
  </si>
  <si>
    <t>Založení trávníku lučního výsevem v rovině</t>
  </si>
  <si>
    <t>185803211R00</t>
  </si>
  <si>
    <t>Uválcování trávníku v rovině</t>
  </si>
  <si>
    <t>271531113R00</t>
  </si>
  <si>
    <t>Polštář základu z kameniva hr. drceného 16-32 mm</t>
  </si>
  <si>
    <t>"štěrkové lůžko pod základové patky" - kóta řezu;, v.č. d.2:</t>
  </si>
  <si>
    <t>0,6*0,6*0,10*10</t>
  </si>
  <si>
    <t>275313511R00</t>
  </si>
  <si>
    <t>Beton základových patek prostý C 12/15</t>
  </si>
  <si>
    <t>v.č. d.2 -:</t>
  </si>
  <si>
    <t>0,4*0,4*0,89*10</t>
  </si>
  <si>
    <t>275351215R00</t>
  </si>
  <si>
    <t>Bednění stěn základových patek - zřízení</t>
  </si>
  <si>
    <t>(0,4+0,4)*2*0,89*10</t>
  </si>
  <si>
    <t>275351216R00</t>
  </si>
  <si>
    <t>Bednění stěn základových patek - odstranění</t>
  </si>
  <si>
    <t>212971110R00</t>
  </si>
  <si>
    <t>Opláštění trativodů z geotext., do sklonu 1:2,5</t>
  </si>
  <si>
    <t>vyložení zemní jámy pro vsak geozextilií -:</t>
  </si>
  <si>
    <t>(0,75+4,0+0,75)*5,0</t>
  </si>
  <si>
    <t>69366077R</t>
  </si>
  <si>
    <t>Geotextilie netkaná Geofiltex 63/30 T ÚV, 300 g/m2</t>
  </si>
  <si>
    <t>(0,75+4,0+0,75)*5,0*1,2</t>
  </si>
  <si>
    <t>5,0*4,0*1,2</t>
  </si>
  <si>
    <t>213151111R00</t>
  </si>
  <si>
    <t>Montáž vsakovacího bloku nebo tunelu do V 450 l</t>
  </si>
  <si>
    <t>kus</t>
  </si>
  <si>
    <t>16</t>
  </si>
  <si>
    <t>28697901R</t>
  </si>
  <si>
    <t>Tunel vsakovací PP Garantia 300 l</t>
  </si>
  <si>
    <t>28697904R</t>
  </si>
  <si>
    <t>Sada zakončení vsakovacího tunelu PP Garantia, 2 kusy</t>
  </si>
  <si>
    <t>28697917V</t>
  </si>
  <si>
    <t>Kontrolní závěr DN 200 vsakovacích tunelů</t>
  </si>
  <si>
    <t>Kontrolní závěr DN 200   přístupu a odvzdušnení vsakovacích tunelů - dále před realizací odsouhlasit GP/INV:</t>
  </si>
  <si>
    <t>213151121R00</t>
  </si>
  <si>
    <t>Obalení vsakovacích bloků geotextílií</t>
  </si>
  <si>
    <t>VV viz v.č. d.2.1 vnější rozvod dešť kanal.; c - 4 koo situace: nově navrh. objekty dle dopor. výrobce cca 4m2 na 1 ks tunelu:</t>
  </si>
  <si>
    <t>16*4,0</t>
  </si>
  <si>
    <t>69366197V</t>
  </si>
  <si>
    <t>Geotextilie netkaná PP filtrační 200 g/m2 pro vsak, objekty</t>
  </si>
  <si>
    <t>16*4</t>
  </si>
  <si>
    <t>871353121R00</t>
  </si>
  <si>
    <t>Montáž trub kanaliz. z plastu, hrdlových, DN 200</t>
  </si>
  <si>
    <t>m</t>
  </si>
  <si>
    <t>provedení kontrolních závěrů:</t>
  </si>
  <si>
    <t>4*(0,55+0,2)</t>
  </si>
  <si>
    <t>28611156.AR</t>
  </si>
  <si>
    <t>Trubka kanalizační KGEM SN 4 PVC 200 x 4,9 x 1000 mm</t>
  </si>
  <si>
    <t>451572311R00</t>
  </si>
  <si>
    <t>Lože pod potr. objekty z kameniva těženého 8-16 mm, pod vsak tunely praný oblázkový štěrk</t>
  </si>
  <si>
    <t>5,0*4,0*0,1</t>
  </si>
  <si>
    <t>451572111R00</t>
  </si>
  <si>
    <t>Lože pod potrubí z kameniva těženého 0 - 4 mm</t>
  </si>
  <si>
    <t>564750102V</t>
  </si>
  <si>
    <t>Podklad z kameniva hrubého drceného vel. 16-32 mm ,  plochy do 100 m2 tl 160 mm</t>
  </si>
  <si>
    <t>VV viz v.č. c-4 a d.2 skladba konstrukcí "B":</t>
  </si>
  <si>
    <t>91,0</t>
  </si>
  <si>
    <t>564730001V</t>
  </si>
  <si>
    <t>Podklad z kameniva hrubého drceného vel. 8-16 mm, plochy do 100 m2 tl 100 mm</t>
  </si>
  <si>
    <t>596215021R00</t>
  </si>
  <si>
    <t>Kladení zámkové dlažby tl. 6 cm do drtě tl. 4 cm, lože kamenivo fr. 4-8 mm</t>
  </si>
  <si>
    <t>viz v.č. d.9 půdorys ZP:</t>
  </si>
  <si>
    <t>6,44*11,44</t>
  </si>
  <si>
    <t>2,4*3,4+7,38*1,2</t>
  </si>
  <si>
    <t>0,3104</t>
  </si>
  <si>
    <t>59245110R</t>
  </si>
  <si>
    <t>Dlažba skladebná HOLLAND I 200 x 100 x 60 mm přírodní</t>
  </si>
  <si>
    <t>VV  viz pol. 596 21-5021.R00, doporuč. ztratné 5%:</t>
  </si>
  <si>
    <t>91,0*1,05</t>
  </si>
  <si>
    <t>568111111R00</t>
  </si>
  <si>
    <t>Zřízení vrstvy z geotextilie skl.do 1:5, š.do 3 m</t>
  </si>
  <si>
    <t>69366055R</t>
  </si>
  <si>
    <t>Geotextilie netkaná Geofiltex 63/30 T, 300 g/m2</t>
  </si>
  <si>
    <t>VV viz v.č. c-4 a d.2 skladba konstrukcí, rostlá zemina překrytá geotextilií:</t>
  </si>
  <si>
    <t>91,0*1,2</t>
  </si>
  <si>
    <t>871313121RV1</t>
  </si>
  <si>
    <t>Montáž trub kanaliz. z plastu, hrdlových, DN 125</t>
  </si>
  <si>
    <t>potrubí děšťové kanalizace do vsak. objektu:</t>
  </si>
  <si>
    <t>2,0+5,0</t>
  </si>
  <si>
    <t>13,0</t>
  </si>
  <si>
    <t>napojení na vsakovací tunely:</t>
  </si>
  <si>
    <t>4*0,8+4*0,2</t>
  </si>
  <si>
    <t>28611145.AR</t>
  </si>
  <si>
    <t>Trubka kanalizační KGEM SN 4 PVC 125 x 3,2 x 500 mm</t>
  </si>
  <si>
    <t>28611146.AR</t>
  </si>
  <si>
    <t>Trubka kanalizační KGEM SN 4 PVC 125 x 3,2 x 1000 mm</t>
  </si>
  <si>
    <t>28611149.AR</t>
  </si>
  <si>
    <t>Trubka kanalizační KGEM SN 4 PVC 125 x 3,2 x 5000 mm</t>
  </si>
  <si>
    <t>3</t>
  </si>
  <si>
    <t>877313123RV1</t>
  </si>
  <si>
    <t>Montáž tvarovek jednoos. plast. gum.kroužek DN 125</t>
  </si>
  <si>
    <t>tvarovky potrubí děšťové kanalizace do vsak. objektu:</t>
  </si>
  <si>
    <t>877353121RV1</t>
  </si>
  <si>
    <t>Montáž tvarovek odboč. plast. gum. kroužek DN 125</t>
  </si>
  <si>
    <t>28651702.AR</t>
  </si>
  <si>
    <t>Odbočka kanalizační KGEA 125/ 125/45° PVC</t>
  </si>
  <si>
    <t>28651752.AR</t>
  </si>
  <si>
    <t>Odbočka kanalizační KGEA 125/ 125/87° PVC</t>
  </si>
  <si>
    <t>28651659.AR</t>
  </si>
  <si>
    <t>Koleno kanalizační KGB 125/ 87° PVC</t>
  </si>
  <si>
    <t>916661111R00</t>
  </si>
  <si>
    <t>Osazení park. obrubníků do lože z C 12/15 s opěrou</t>
  </si>
  <si>
    <t>7,34+6,44+11,44+6,44+1,7</t>
  </si>
  <si>
    <t>3,4+4,98+1,2+7,38+4,6</t>
  </si>
  <si>
    <t>0,08</t>
  </si>
  <si>
    <t>59217331R</t>
  </si>
  <si>
    <t>Obrubník zahradní ABO 12-20 v. 200 x 50 x 1000 mm přírodní</t>
  </si>
  <si>
    <t>viz v.č. d.9 půdorys ZP - celkem délka obrub:</t>
  </si>
  <si>
    <t>55,0*1,01</t>
  </si>
  <si>
    <t>941955001R00</t>
  </si>
  <si>
    <t>Lešení lehké pomocné, výška podlahy do 1,2 m</t>
  </si>
  <si>
    <t>vv viz v.č. d.5 řez, d.6 půdorys střechy:</t>
  </si>
  <si>
    <t>11,1*1,0*2</t>
  </si>
  <si>
    <t>941955002R00</t>
  </si>
  <si>
    <t>Lešení lehké pomocné, výška podlahy do 1,9 m</t>
  </si>
  <si>
    <t>11,0*6,0</t>
  </si>
  <si>
    <t>941955003R00</t>
  </si>
  <si>
    <t>Lešení lehké pomocné, výška podlahy do 2,5 m</t>
  </si>
  <si>
    <t>6,10*1,0*2</t>
  </si>
  <si>
    <t>953943122R00</t>
  </si>
  <si>
    <t>Osazení kovových předmětů do betonu, 5 kg / kus</t>
  </si>
  <si>
    <t>do betonu (např. kotev) se zajištěním polohy k bednění  před zabetonováním:</t>
  </si>
  <si>
    <t>10</t>
  </si>
  <si>
    <t>54825004.V</t>
  </si>
  <si>
    <t>Kotevní patka tvaru U široká 140x120x4,0 20x400mm</t>
  </si>
  <si>
    <t>ks</t>
  </si>
  <si>
    <t>kotevní patka sloupků ozn. "h" v.č. d.5:</t>
  </si>
  <si>
    <t>998223011R00</t>
  </si>
  <si>
    <t>Přesun hmot, pozemní komunikace, kryt dlážděný</t>
  </si>
  <si>
    <t>hmotnost pro přesun hmot HSV odd. 5  celkem:</t>
  </si>
  <si>
    <t>19,08361</t>
  </si>
  <si>
    <t>hmotnost pro přesun hmot HSV odd. 91  celkem:</t>
  </si>
  <si>
    <t>9,60960</t>
  </si>
  <si>
    <t>hmotnost pro přesun hmot HSV odd. 95  celkem:</t>
  </si>
  <si>
    <t>0,02520</t>
  </si>
  <si>
    <t>998276101R00</t>
  </si>
  <si>
    <t>Přesun hmot, trubní vedení plastová, otevř. výkop</t>
  </si>
  <si>
    <t>hmotnost pro přesun hmot HSV odd. 21  celkem:</t>
  </si>
  <si>
    <t>0,24887</t>
  </si>
  <si>
    <t>hmotnost pro přesun hmot HSV odd. 4  celkem:</t>
  </si>
  <si>
    <t>3,20</t>
  </si>
  <si>
    <t>hmotnost pro přesun hmot HSV odd. 8  celkem:</t>
  </si>
  <si>
    <t>0,05297</t>
  </si>
  <si>
    <t>998012021R00</t>
  </si>
  <si>
    <t>Přesun hmot pro budovy monolitické výšky do 6 m</t>
  </si>
  <si>
    <t>hmotnost pro přesun hmot HSV odd. 2 základové patky monolit.  celkem:</t>
  </si>
  <si>
    <t>4,93141</t>
  </si>
  <si>
    <t>998009101R00</t>
  </si>
  <si>
    <t>Přesun hmot lešení samostatně budovaného</t>
  </si>
  <si>
    <t>hmotnost pro přesun hmot HSV odd. 94  celkem:</t>
  </si>
  <si>
    <t>0,20324</t>
  </si>
  <si>
    <t>721242111R00</t>
  </si>
  <si>
    <t>Lapač střešních splavenin PP HL660, D 110 mm</t>
  </si>
  <si>
    <t>v.č. c-4 koo situace, dod+montáž s bet. ložem:</t>
  </si>
  <si>
    <t>998721101R00</t>
  </si>
  <si>
    <t>Přesun hmot pro vnitřní kanalizaci, výšky do 6 m</t>
  </si>
  <si>
    <t>hmotnost pro přesun hmot odd. 721 celkem:</t>
  </si>
  <si>
    <t>0,1516</t>
  </si>
  <si>
    <t>762085151R00</t>
  </si>
  <si>
    <t>Hoblování řeziva strojní</t>
  </si>
  <si>
    <t>viz pol. specifikace 605-15280:</t>
  </si>
  <si>
    <t>0,92154</t>
  </si>
  <si>
    <t>viz pol. specifikace 605-15247:</t>
  </si>
  <si>
    <t>0,24330</t>
  </si>
  <si>
    <t>viz pol. specifikace 605-15248:</t>
  </si>
  <si>
    <t>0,62198</t>
  </si>
  <si>
    <t>viz pol. specifikace 605-15278:</t>
  </si>
  <si>
    <t>1,67156</t>
  </si>
  <si>
    <t>viz po. specifikace 605-15229:</t>
  </si>
  <si>
    <t>1,93374</t>
  </si>
  <si>
    <t>762083130R00</t>
  </si>
  <si>
    <t>Profilování zhlaví trámů do 320 cm2</t>
  </si>
  <si>
    <t>úprava zhlaví přesahu krokví 2x řez - viz v.č. d.5:</t>
  </si>
  <si>
    <t>13*2</t>
  </si>
  <si>
    <t>7621321381V</t>
  </si>
  <si>
    <t>Montáž bednění stěn z hoblovaných prken tl do 32mm, na P+D nebo polodrážku nebo na vložené pero</t>
  </si>
  <si>
    <t>VV v.č. d.3, d.5 - zábradelní výplň mezi vodorovnými prvky (mezi úrovní +0,19 /+0,86 m):</t>
  </si>
  <si>
    <t>(2,28+2,28+3,14+3,14)*0,67</t>
  </si>
  <si>
    <t>"r":0,2372</t>
  </si>
  <si>
    <t>60512551V</t>
  </si>
  <si>
    <t>Prkno hoblované P+D, SM kvalita AB, tl. 20 mm,  š. 100-150 mm, dl. 4 - 5 m</t>
  </si>
  <si>
    <t>VV v.č. d.3, d.5 - zábradelní výplň mezi vodorovnými prvky ozn.k) - š.125mm, v. 670 mm - specifikaci výrobku odsouhlasit s INV/GP:</t>
  </si>
  <si>
    <t>vv viz pol. 762 13-21381V:7,50*1,10</t>
  </si>
  <si>
    <t>605100571R</t>
  </si>
  <si>
    <t>Hranolek hoblovaný sušený SM 60 x 60 mm, délka 4 m</t>
  </si>
  <si>
    <t>VV v.č. d.3, d.5 - vodoroná příložka pro zábradelní výplň připevněná k vodor. prvku k) - 60 x 60mm; specifikaci výrobku odsouhlasit s INV/GP:</t>
  </si>
  <si>
    <t>(2,28+2,28+3,14+3,14)*2*1,10</t>
  </si>
  <si>
    <t>"r":0,152</t>
  </si>
  <si>
    <t>762195000R00</t>
  </si>
  <si>
    <t>Spojovací a ochranné prostředky pro montáž stěn</t>
  </si>
  <si>
    <t>viz pol. specifikace 605-12551 (bez výše % prořezu ztratné):</t>
  </si>
  <si>
    <t>7,98908/1,10*0,02</t>
  </si>
  <si>
    <t>viz pol. specifikace 605-100571 (bez výše % prořezu ztratné):</t>
  </si>
  <si>
    <t>23,848/1,10*0,06*0,06</t>
  </si>
  <si>
    <t>762332130R00</t>
  </si>
  <si>
    <t>Montáž vázaných krovů pravidelných do 288 cm2</t>
  </si>
  <si>
    <t>VV viz legenda..., v.č. d.3, d.4:</t>
  </si>
  <si>
    <t>ozn. a) - vaznice 140x200 mm:9,98*2</t>
  </si>
  <si>
    <t>4,98*2</t>
  </si>
  <si>
    <t>ozn.e) -  vrcholová vaznice 140x200 mm:9,98</t>
  </si>
  <si>
    <t>60515280R</t>
  </si>
  <si>
    <t>Hranol stavební SM do 200 x 200 mm, 5 - 6 m</t>
  </si>
  <si>
    <t>ozn. a) - vaznice:9,98*2*0,14*0,20*1,10</t>
  </si>
  <si>
    <t>4,98*2*0,14*0,20*1,10</t>
  </si>
  <si>
    <t>762332110R00</t>
  </si>
  <si>
    <t>Montáž vázaných krovů pravidelných do 120 cm2</t>
  </si>
  <si>
    <t>ozn. b) - kleština spodní 60x160 mm:5,89*5*2</t>
  </si>
  <si>
    <t>ozn. d) - kleština horní 60x160 mm:2,304*5*2</t>
  </si>
  <si>
    <t>60515247R</t>
  </si>
  <si>
    <t>Hranol stavební SM do 160 x 160 mm, 1 - 4 m</t>
  </si>
  <si>
    <t>ozn. d) - kleština horní:2,304*5*2*0,06*0,16*1,10</t>
  </si>
  <si>
    <t>60515248R</t>
  </si>
  <si>
    <t>Hranol stavební SM do 160 x 160 mm, 5 - 6 m</t>
  </si>
  <si>
    <t>ozn. b) - kleština spodní:5,89*5*2*0,06*0,16*1,10</t>
  </si>
  <si>
    <t>762332120R00</t>
  </si>
  <si>
    <t>Montáž vázaných krovů pravidelných do 224 cm2</t>
  </si>
  <si>
    <t>ozn. c) - krokve 100x180 mm:3,247*13*2</t>
  </si>
  <si>
    <t>60515278R</t>
  </si>
  <si>
    <t>Hranol stavební SM do 200 x 200 mm, 1 - 4 m</t>
  </si>
  <si>
    <t>ozn. c) - krokve:3,247*13*2*0,10*0,18*1,10</t>
  </si>
  <si>
    <t>762341230R00</t>
  </si>
  <si>
    <t>Montáž bednění střech rovných, palubky pero-drážka</t>
  </si>
  <si>
    <t>VV v.č. d.6 - půdorys střechy:</t>
  </si>
  <si>
    <t>36,0*2</t>
  </si>
  <si>
    <t>61189997R</t>
  </si>
  <si>
    <t>Palubka podlahová SM jakost A/B, tl. 24 mm, šířka 146 mm, provedení  P+D</t>
  </si>
  <si>
    <t>36,0*2*1,1</t>
  </si>
  <si>
    <t>762395000R00</t>
  </si>
  <si>
    <t>Spojovací a ochranné prostředky pro střechy</t>
  </si>
  <si>
    <t>viz pol. specifikace 605-15280 (bez výše % prořezu ztratné):</t>
  </si>
  <si>
    <t>0,92154/1,10</t>
  </si>
  <si>
    <t>viz pol. specifikace 605-15247 (bez výše % prořezu ztratné):</t>
  </si>
  <si>
    <t>0,24330/1,10</t>
  </si>
  <si>
    <t>viz pol. specifikace 605-15248 (bez výše % prořezu ztratné):</t>
  </si>
  <si>
    <t>0,62198/1,10</t>
  </si>
  <si>
    <t>viz pol. specifikace 605-15278 (bez výše % prořezu ztratné):</t>
  </si>
  <si>
    <t>1,67156/1,10</t>
  </si>
  <si>
    <t>36,0*2*0,024</t>
  </si>
  <si>
    <t>762712110R00</t>
  </si>
  <si>
    <t>Montáž vázaných konstrukcí hraněných do 120 cm2</t>
  </si>
  <si>
    <t>ozn. ch) - sloupky 80x140 mm  pro opláštění obj.:2,36*13</t>
  </si>
  <si>
    <t>762712120R00</t>
  </si>
  <si>
    <t>Montáž vázaných konstrukcí hraněných do 224 cm2</t>
  </si>
  <si>
    <t>ozn. h) - sloupky 140x140 mm hlavní nosná prostorová konstrtukce:2,05*10</t>
  </si>
  <si>
    <t>dtto ve štítech nad vaznicí:0,604*2</t>
  </si>
  <si>
    <t>ozn g) - pásky/vzpěry 120x120 mm:0,85*16</t>
  </si>
  <si>
    <t>ozn. i) - výztuhy 140x140 mm:1,2*4</t>
  </si>
  <si>
    <t>ozn. k) - výztuhy 140x140 mm:3,14*7</t>
  </si>
  <si>
    <t>2,28*6</t>
  </si>
  <si>
    <t>60515229R</t>
  </si>
  <si>
    <t>Hranol stavební SM do 140 x 140 mm, 1 - 4 m</t>
  </si>
  <si>
    <t>ozn. ch) - sloupky 80x140 mm  pro opláštění obj.:2,36*13*0,08*0,14*1,10</t>
  </si>
  <si>
    <t>ozn. h) - sloupky 140x140 mm hlavní nosná prostorová konstrtukce:2,05*10*0,14*0,14*1,10</t>
  </si>
  <si>
    <t>dtto ve štítech nad vaznicí:0,604*2*0,14*0,14*1,10</t>
  </si>
  <si>
    <t>ozn g) pásky/vzpěry 120x120 mm:0,85*16*0,12*0,12*1,10</t>
  </si>
  <si>
    <t>ozn. i) - výztuhy 140x140 mm:1,2*4*0,14*0,14*1,10</t>
  </si>
  <si>
    <t>ozn. k) - výztuhy 140x140 mm:3,14*7*0,14*0,14*1,10</t>
  </si>
  <si>
    <t>2,28*6*0,14*0,14*1,10</t>
  </si>
  <si>
    <t>762795000R00</t>
  </si>
  <si>
    <t>Spojovací prostředky pro vázané konstrukce</t>
  </si>
  <si>
    <t>viz pol. specifikace 605-15229 (bez výše % prořezu ztratné):</t>
  </si>
  <si>
    <t>1,93374/1,10</t>
  </si>
  <si>
    <t>998762102R00</t>
  </si>
  <si>
    <t>Přesun hmot pro tesařské konstrukce, výšky do 12 m</t>
  </si>
  <si>
    <t>hmotnost pro přesun hmot odd. 762 celkem:</t>
  </si>
  <si>
    <t>4,62581</t>
  </si>
  <si>
    <t>764101141V</t>
  </si>
  <si>
    <t>Montáž krytiny střechy rovné z taškových tabulí , sklonu do 30°</t>
  </si>
  <si>
    <t>Rozměr tabule (š x d) 0,87 m x 1,6 - 10,0 m, tl. 0,6 mm. Povrchová úprava lak.:</t>
  </si>
  <si>
    <t>553452V</t>
  </si>
  <si>
    <t>Krytina tašková profilovaná Al lakovaný tl. 0,6 mm, š.1185/1100mm, v. vlny 15-20 mm, vč. spoj. mat.</t>
  </si>
  <si>
    <t>ztratné, prořez...:72,0*10/100</t>
  </si>
  <si>
    <t>764352301R00</t>
  </si>
  <si>
    <t>Žlaby z Al plechu podokapní půlkruhové,rš 250 mm</t>
  </si>
  <si>
    <t>VV v.č. d.6 - výpis klemp. prvků vč.  háků, čel ...:</t>
  </si>
  <si>
    <t>11,1*2</t>
  </si>
  <si>
    <t>764391310R00</t>
  </si>
  <si>
    <t>Závětrná lišta z Al plechu, rš 250 mm</t>
  </si>
  <si>
    <t>VV v.č. d.6 - řez A-A:</t>
  </si>
  <si>
    <t>3,25*4</t>
  </si>
  <si>
    <t>764393330R00</t>
  </si>
  <si>
    <t>Hřeben střechy z Al plechu, rš 400 mm</t>
  </si>
  <si>
    <t>VV v.č. d.6 - výpis klemp. prvků:</t>
  </si>
  <si>
    <t>11,1</t>
  </si>
  <si>
    <t>764322320R00</t>
  </si>
  <si>
    <t>Oplechování okapů Al, tvrdá krytina, rš 330 mm</t>
  </si>
  <si>
    <t>764718127R00</t>
  </si>
  <si>
    <t>Kotlík žlabový kulatý z lak.Al, žlab 250mm,D 80 mm</t>
  </si>
  <si>
    <t>VV v.č. d.6 - půdorys střechy, řez A-A:</t>
  </si>
  <si>
    <t>764718108R00</t>
  </si>
  <si>
    <t>Odpadní trouby kruhové z Al plechu lak., D 80 mm</t>
  </si>
  <si>
    <t>VV v.č. d.6 - výpis klemp. prvků vč.  objímek a ostatních komponentů (odboček, kolen, přechodů atd.):</t>
  </si>
  <si>
    <t>3,3*2</t>
  </si>
  <si>
    <t>998764101R00</t>
  </si>
  <si>
    <t>Přesun hmot pro klempířské konstr., výšky do 6 m</t>
  </si>
  <si>
    <t>hmotnost pro přesun hmot odd. 764 celkem:</t>
  </si>
  <si>
    <t>1,07241</t>
  </si>
  <si>
    <t>765799313RL2</t>
  </si>
  <si>
    <t xml:space="preserve">Montáž fólie na bednění přibitím, přelepení spojů, podstřešní difúzní fólie </t>
  </si>
  <si>
    <t>VV v.č. d.6 - půdorys střechy  , odolná superdifůzní membrána tl 0,450 / 0,220 mm; v ceně zaklakulováno ztr. ve výši 20%:</t>
  </si>
  <si>
    <t>998765101R00</t>
  </si>
  <si>
    <t>Přesun hmot pro krytiny tvrdé, výšky do 6 m</t>
  </si>
  <si>
    <t>hmotnost pro přesun hmot odd. 765 celkem:</t>
  </si>
  <si>
    <t>0,0144</t>
  </si>
  <si>
    <t>766-412214V</t>
  </si>
  <si>
    <t>Montáž obložení stěn pl přes 5 m2 palubkami z měkk, z měkkého dřeva SM š. přes 100 mm</t>
  </si>
  <si>
    <t>VV v.č. d.3 půdorys 1.NP a d.8 - pohled JZ:</t>
  </si>
  <si>
    <t>5,0*2,91</t>
  </si>
  <si>
    <t>2,5*0,865/2*2</t>
  </si>
  <si>
    <t>dtto, ale v.č. d.7 - pohled JV:10,0*2,75</t>
  </si>
  <si>
    <t>"r":0,2875</t>
  </si>
  <si>
    <t>61191684V</t>
  </si>
  <si>
    <t>Palubka obkladová SM jakost A/B, tl. 20 mm, šířka 116-121 mm</t>
  </si>
  <si>
    <t>VV v.č. d.3 půdorys 1.NP a d.7, d.8 - pohledy plocha celkem, ztratné doporučeno 10% pro jednotnou svislou spáru napojení palubek:</t>
  </si>
  <si>
    <t>44,5*1,10</t>
  </si>
  <si>
    <t>766421213R00</t>
  </si>
  <si>
    <t>Obložení podhledů jednod. palubkami SM š. do 10 cm</t>
  </si>
  <si>
    <t>vv v.č. d.6 a d.7 - obložení přesahu střechy (pro uzavření prostoru "posezen" z JV strany):</t>
  </si>
  <si>
    <t>11,0*0,55</t>
  </si>
  <si>
    <t>611916871R</t>
  </si>
  <si>
    <t>Palubka obkladová SM jakost A/B, tl. 15 mm, šířka 96 mm</t>
  </si>
  <si>
    <t>11,0*0,55*1,10</t>
  </si>
  <si>
    <t>61413940R</t>
  </si>
  <si>
    <t>Lišta smrková opracovaná 50 x 20 mm</t>
  </si>
  <si>
    <t>ostatní pomocný dřev. materiál pro truhl. konstrukce - obložení stěn a podhledů (rošt, příložky apod. jinde v položkách neuvedené):</t>
  </si>
  <si>
    <t>(10,0+5,0)*2</t>
  </si>
  <si>
    <t>766621263R00</t>
  </si>
  <si>
    <t>Okna komplet. jednoduchá do rámů pl. do 1,5 m2</t>
  </si>
  <si>
    <t>vv v.č. d.7 - pohledy, legenda - ozn. "2" okenní výplně fix:</t>
  </si>
  <si>
    <t>61110205V</t>
  </si>
  <si>
    <t>Okno dřevěné pevné, 3vrstvý hranol, 68 mm</t>
  </si>
  <si>
    <t>vv v.č. d.7 - pohledy, legenda - ozn. "2" okenní výplně fix - specifikaci výrobku odsouhlasit s INV/GP:</t>
  </si>
  <si>
    <t>1,2*1,2*2</t>
  </si>
  <si>
    <t>766699722R00</t>
  </si>
  <si>
    <t>Překrytí spár lištou z měkkého dřeva, rohové, vč. spoj. materiálu</t>
  </si>
  <si>
    <t>vv v.č. d.7 a d.8 - ukončení vnějšího obkladu u oken:</t>
  </si>
  <si>
    <t>1,2*4*2</t>
  </si>
  <si>
    <t>dtto, ale vnější obklad rohy objektu:</t>
  </si>
  <si>
    <t>2,91*3</t>
  </si>
  <si>
    <t>vv v.č. d.6 a d.7 - spára kout u obložení přesahu střechy (pro uzavření prostoru "posezen" z JV strany):</t>
  </si>
  <si>
    <t>11,0</t>
  </si>
  <si>
    <t>61413721R</t>
  </si>
  <si>
    <t>Lišta rohová borovice 43 x 19 mm, dl. 1 m</t>
  </si>
  <si>
    <t>1,2*4*2*1,10</t>
  </si>
  <si>
    <t>61413720R</t>
  </si>
  <si>
    <t>Lišta rohová borovice 43 x 43 mm, dl. 1 m</t>
  </si>
  <si>
    <t>vv v.č. d.7 a d.8 - ukončení vnějšího obkladu rohy objektu:</t>
  </si>
  <si>
    <t>2,91*3*1,10</t>
  </si>
  <si>
    <t>vv v.č. d.6 a d.7 - sára vnitřní kout při obložení přesahu střechy (pro uzavření prostoru "posezen" z JV strany):</t>
  </si>
  <si>
    <t>766699721R00</t>
  </si>
  <si>
    <t>Překrytí spár lištou z měkkého dřeva, ploché, vč. spoj. materiálu</t>
  </si>
  <si>
    <t>vv v.č. d.7 a d.8 - překrytí spáry vnějšího obkladu štítová hrana pod nedněním střechy:</t>
  </si>
  <si>
    <t>2,65*4</t>
  </si>
  <si>
    <t>překrytí jednotné svislé spáry obkladů z palubek:</t>
  </si>
  <si>
    <t>3,35*2+2,75*2</t>
  </si>
  <si>
    <t>61413641R</t>
  </si>
  <si>
    <t>Lišta borovice krycí K 6405  64 x 5 mm, dl. 2,4 m</t>
  </si>
  <si>
    <t>2,65*4*1,10</t>
  </si>
  <si>
    <t>(3,35*2+2,75*2)*1,10</t>
  </si>
  <si>
    <t>998766101R00</t>
  </si>
  <si>
    <t>Přesun hmot pro truhlářské konstr., výšky do 6 m</t>
  </si>
  <si>
    <t>hmotnost pro přesun hmot odd. 766 celkem:</t>
  </si>
  <si>
    <t>0,61595</t>
  </si>
  <si>
    <t>783782205R00</t>
  </si>
  <si>
    <t>Nátěr tesařských konstrukcí ochranný QB, 2x (třída použití 3 ext.)</t>
  </si>
  <si>
    <t>VV viz v.č. d.7 a d.8 pohledy:</t>
  </si>
  <si>
    <t>fungicidní a insekticidní přípravek pro dlouhodobou preventivní ochranu dřeva proti plísním, dřevokaznému hmyzu a houbám:</t>
  </si>
  <si>
    <t>vv viz pol 766-412214V:44,50*2</t>
  </si>
  <si>
    <t>vv viz pol 766 42-1213.R00:6,05*2</t>
  </si>
  <si>
    <t>vv viz pol 614-13721R:10,52*0,13</t>
  </si>
  <si>
    <t>vv viz pol 614-13720R:16,258*0,18</t>
  </si>
  <si>
    <t>vv viz pol 614-13641R:25,08*0,14</t>
  </si>
  <si>
    <t>vv viz pol 605-12551V:8,25*2</t>
  </si>
  <si>
    <t>vv viz pol 605-100571R:24,0*0,16</t>
  </si>
  <si>
    <t>vv viz pol 762 33-2130.R00:39,9*(0,14+0,2)*2*1,10</t>
  </si>
  <si>
    <t>vv viz pol 762 33-2110.R00:81,94*(0,06+0,16)*2*1,10</t>
  </si>
  <si>
    <t>vv viz pol 762 33-2120.R00:84,422*(0,10+0,18)*2*1,10</t>
  </si>
  <si>
    <t>vv viz pol 611-89997R:79,2*2</t>
  </si>
  <si>
    <t>vv viz pol 762 71-2110.R00:30,68*(0,08+0,14)*2*1,10</t>
  </si>
  <si>
    <t>vv viz pol 762 71-2120.R00:13,60*(0,12+0,12)*2*1,10</t>
  </si>
  <si>
    <t>vv viz pol 762 71-2120.R00:62,168*(0,14+0,14)*2*1,10</t>
  </si>
  <si>
    <t>783612100R00</t>
  </si>
  <si>
    <t>Nátěr olejový tesařských konstrukcí dvojnásobný, krycí olejová lazura</t>
  </si>
  <si>
    <t>VV viz v.č. d.7 a d.8 pohledy; v.č. d.5 řez A-A; v.č. d.4 krov:</t>
  </si>
  <si>
    <t>vysoce kvalitní v exteriéru odolná olejová lazura - nutno před realizací odsouhlasit druh lazury s GP/INV:</t>
  </si>
  <si>
    <t>vv viz pol 766 42-1213.R00:6,05</t>
  </si>
  <si>
    <t>vv viz pol 614-13721R:10,52*0,065</t>
  </si>
  <si>
    <t>vv viz pol 614-13720R:16,258*0,09</t>
  </si>
  <si>
    <t>vv viz pol 614-13641R:25,08*0,07</t>
  </si>
  <si>
    <t>vv viz pol 605-12551V:8,25/1,10*2</t>
  </si>
  <si>
    <t>vv viz pol 605-100571R:24,0*0,12</t>
  </si>
  <si>
    <t>vv viz pol 762 33-2130.R00:39,9*(0,14+0,2)*2</t>
  </si>
  <si>
    <t>vv viz pol 762 33-2110.R00:81,94*(0,06+0,16)*2</t>
  </si>
  <si>
    <t>vv viz pol 762 33-2120.R00:84,422*(0,10+0,18)*2</t>
  </si>
  <si>
    <t>vv viz pol 762 34-1230.R00:72,0</t>
  </si>
  <si>
    <t>vv viz pol 762 71-2110.R00:30,68*(0,08+0,14)*2</t>
  </si>
  <si>
    <t>vv viz pol 762 71-2120.R00:13,60*(0,12+0,12)*2</t>
  </si>
  <si>
    <t>vv viz pol 762 71-2120.R00:62,168*(0,14+0,14)*2</t>
  </si>
  <si>
    <t>005 12-1010.R</t>
  </si>
  <si>
    <t>Vybudování zařízení staveniště</t>
  </si>
  <si>
    <t>Soubor</t>
  </si>
  <si>
    <t>POL99_0</t>
  </si>
  <si>
    <t>- vybudování, udržba, provoz a likvidace ZS,  dodavatel zajistí po celou dobu provádění stavebně montážních prací:</t>
  </si>
  <si>
    <t>- sociální zázemí  pro pracovníky dodavatele, min rozsah 1x mobilní toaleta, 1x kontejner pro oddych pracovníků, s místem pro ved. stavby a kontrolních orgámů:</t>
  </si>
  <si>
    <t>005 12-1020.R</t>
  </si>
  <si>
    <t>Provoz zařízení staveniště - oplocení</t>
  </si>
  <si>
    <t>- dodavatel zajistí řádné oplocení staveniště ve smyslu BOZP, proti vstupu cizích osob, proti pádu do hloubky apod:</t>
  </si>
  <si>
    <t>- mobilní oplocení dle postupu stavebně montážních prací, výška plotových polí min. 1,8 m:</t>
  </si>
  <si>
    <t>- udržba oplocení po celou dobutrvání stavebně montážních prací:</t>
  </si>
  <si>
    <t>005 12-10200V</t>
  </si>
  <si>
    <t>Provoz zařízení staveniště - el. energie a voda</t>
  </si>
  <si>
    <t>- náklady zhotovitele na zajištění dodávky el. energie a vody pro stavebně montážní práce po celou dobu jejich trvání:</t>
  </si>
  <si>
    <t>- náklady zhotovitele na spotřebu el. energie a vody doložené odečtem podružného měření spotřeby el. energie a vody (popř. jinou dohodou s INV):</t>
  </si>
  <si>
    <t>005 12-1030.R</t>
  </si>
  <si>
    <t>Odstranění zařízení staveniště</t>
  </si>
  <si>
    <t>- náklady zhotovitele na odstranění a odvoz ZS:</t>
  </si>
  <si>
    <t>- úklid a odvoz zbytkového stavebního materiálu:</t>
  </si>
  <si>
    <t>- uvedení pozemku a ploch dotčených stavebně montážními pracemi do stavu, který byl před jejich započetím,:</t>
  </si>
  <si>
    <t>- předání těchto dotčených ploch protokolem  investorovi:</t>
  </si>
  <si>
    <t>005 26-1030.R</t>
  </si>
  <si>
    <t>Finanční rezerva investora, nesoutěžitelná rezerva</t>
  </si>
  <si>
    <t>- uchazeč o VZ ocení položku jedn. cenou JEDNOTNĚ ve výši 70 000,- Kč bez DPH:</t>
  </si>
  <si>
    <t>- rezerva kryje nepředpokládáné náklady vzniklé při realizaci, které nebyly oceněny v položkovém rozpočtu zpracovaném dle DSP:</t>
  </si>
  <si>
    <t>- rezervu je možné čerpat jen na základě podmínek sjednaných ustanovení ve Smlouvě o dílo: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</si>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</sst>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rgb="FFDF7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49" fontId="3" fillId="0" borderId="26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3" fillId="5" borderId="10" xfId="0" applyFont="1" applyFill="1" applyBorder="1"/>
    <xf numFmtId="0" fontId="3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vertical="center"/>
    </xf>
    <xf numFmtId="49" fontId="3" fillId="0" borderId="36" xfId="0" applyNumberFormat="1" applyFont="1" applyBorder="1" applyAlignment="1">
      <alignment vertical="center" wrapText="1"/>
    </xf>
    <xf numFmtId="49" fontId="3" fillId="0" borderId="18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49" fontId="3" fillId="0" borderId="6" xfId="0" applyNumberFormat="1" applyFont="1" applyBorder="1" applyAlignment="1">
      <alignment vertical="center" wrapText="1"/>
    </xf>
    <xf numFmtId="4" fontId="3" fillId="0" borderId="35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vertical="center"/>
    </xf>
    <xf numFmtId="4" fontId="3" fillId="0" borderId="39" xfId="0" applyNumberFormat="1" applyFont="1" applyBorder="1" applyAlignment="1">
      <alignment vertical="center"/>
    </xf>
    <xf numFmtId="4" fontId="3" fillId="5" borderId="39" xfId="0" applyNumberFormat="1" applyFont="1" applyFill="1" applyBorder="1" applyAlignment="1">
      <alignment horizontal="center"/>
    </xf>
    <xf numFmtId="4" fontId="3" fillId="5" borderId="39" xfId="0" applyNumberFormat="1" applyFont="1" applyFill="1" applyBorder="1" applyAlignment="1"/>
    <xf numFmtId="4" fontId="3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4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18" fillId="0" borderId="34" xfId="0" applyNumberFormat="1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4" fontId="16" fillId="0" borderId="33" xfId="0" applyNumberFormat="1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wrapText="1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7" fillId="0" borderId="38" xfId="0" applyNumberFormat="1" applyFont="1" applyBorder="1" applyAlignment="1">
      <alignment vertical="top" wrapText="1" shrinkToFit="1"/>
    </xf>
    <xf numFmtId="174" fontId="17" fillId="0" borderId="39" xfId="0" applyNumberFormat="1" applyFont="1" applyBorder="1" applyAlignment="1">
      <alignment vertical="top" wrapText="1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5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  <xf numFmtId="49" fontId="1" fillId="0" borderId="40" xfId="0" applyNumberFormat="1" applyFon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7"/>
  <sheetViews>
    <sheetView showGridLines="0" topLeftCell="B2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47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48</v>
      </c>
      <c r="E5" s="25"/>
      <c r="F5" s="25"/>
      <c r="G5" s="25"/>
      <c r="H5" s="27" t="s">
        <v>33</v>
      </c>
      <c r="I5" s="121" t="s">
        <v>52</v>
      </c>
      <c r="J5" s="11"/>
    </row>
    <row r="6" spans="1:15" ht="15.75" customHeight="1" x14ac:dyDescent="0.2">
      <c r="A6" s="4"/>
      <c r="B6" s="39"/>
      <c r="C6" s="25"/>
      <c r="D6" s="121" t="s">
        <v>49</v>
      </c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 t="s">
        <v>51</v>
      </c>
      <c r="D7" s="104" t="s">
        <v>50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 t="s">
        <v>46</v>
      </c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2" t="s">
        <v>23</v>
      </c>
      <c r="B16" s="193" t="s">
        <v>23</v>
      </c>
      <c r="C16" s="56"/>
      <c r="D16" s="57"/>
      <c r="E16" s="80"/>
      <c r="F16" s="81"/>
      <c r="G16" s="80"/>
      <c r="H16" s="81"/>
      <c r="I16" s="80">
        <f>SUMIF(F47:F63,A16,I47:I63)+SUMIF(F47:F63,"PSU",I47:I63)</f>
        <v>0</v>
      </c>
      <c r="J16" s="82"/>
    </row>
    <row r="17" spans="1:10" ht="23.25" customHeight="1" x14ac:dyDescent="0.2">
      <c r="A17" s="192" t="s">
        <v>24</v>
      </c>
      <c r="B17" s="193" t="s">
        <v>24</v>
      </c>
      <c r="C17" s="56"/>
      <c r="D17" s="57"/>
      <c r="E17" s="80"/>
      <c r="F17" s="81"/>
      <c r="G17" s="80"/>
      <c r="H17" s="81"/>
      <c r="I17" s="80">
        <f>SUMIF(F47:F63,A17,I47:I63)</f>
        <v>0</v>
      </c>
      <c r="J17" s="82"/>
    </row>
    <row r="18" spans="1:10" ht="23.25" customHeight="1" x14ac:dyDescent="0.2">
      <c r="A18" s="192" t="s">
        <v>25</v>
      </c>
      <c r="B18" s="193" t="s">
        <v>25</v>
      </c>
      <c r="C18" s="56"/>
      <c r="D18" s="57"/>
      <c r="E18" s="80"/>
      <c r="F18" s="81"/>
      <c r="G18" s="80"/>
      <c r="H18" s="81"/>
      <c r="I18" s="80">
        <f>SUMIF(F47:F63,A18,I47:I63)</f>
        <v>0</v>
      </c>
      <c r="J18" s="82"/>
    </row>
    <row r="19" spans="1:10" ht="23.25" customHeight="1" x14ac:dyDescent="0.2">
      <c r="A19" s="192" t="s">
        <v>90</v>
      </c>
      <c r="B19" s="193" t="s">
        <v>26</v>
      </c>
      <c r="C19" s="56"/>
      <c r="D19" s="57"/>
      <c r="E19" s="80"/>
      <c r="F19" s="81"/>
      <c r="G19" s="80"/>
      <c r="H19" s="81"/>
      <c r="I19" s="80">
        <f>SUMIF(F47:F63,A19,I47:I63)</f>
        <v>0</v>
      </c>
      <c r="J19" s="82"/>
    </row>
    <row r="20" spans="1:10" ht="23.25" customHeight="1" x14ac:dyDescent="0.2">
      <c r="A20" s="192" t="s">
        <v>91</v>
      </c>
      <c r="B20" s="193" t="s">
        <v>27</v>
      </c>
      <c r="C20" s="56"/>
      <c r="D20" s="57"/>
      <c r="E20" s="80"/>
      <c r="F20" s="81"/>
      <c r="G20" s="80"/>
      <c r="H20" s="81"/>
      <c r="I20" s="80">
        <f>SUMIF(F47:F63,A20,I47:I63)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55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45378</v>
      </c>
      <c r="I32" s="37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10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10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10" ht="25.5" hidden="1" customHeight="1" x14ac:dyDescent="0.2">
      <c r="A39" s="130">
        <v>1</v>
      </c>
      <c r="B39" s="136" t="s">
        <v>53</v>
      </c>
      <c r="C39" s="137" t="s">
        <v>47</v>
      </c>
      <c r="D39" s="138"/>
      <c r="E39" s="138"/>
      <c r="F39" s="146">
        <f>'Rozpočet Pol'!AC610</f>
        <v>0</v>
      </c>
      <c r="G39" s="147">
        <f>'Rozpočet Pol'!AD610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10" ht="25.5" hidden="1" customHeight="1" x14ac:dyDescent="0.2">
      <c r="A40" s="130"/>
      <c r="B40" s="140" t="s">
        <v>54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4" spans="1:10" ht="15.75" x14ac:dyDescent="0.25">
      <c r="B44" s="160" t="s">
        <v>56</v>
      </c>
    </row>
    <row r="46" spans="1:10" ht="25.5" customHeight="1" x14ac:dyDescent="0.2">
      <c r="A46" s="161"/>
      <c r="B46" s="167" t="s">
        <v>16</v>
      </c>
      <c r="C46" s="167" t="s">
        <v>5</v>
      </c>
      <c r="D46" s="168"/>
      <c r="E46" s="168"/>
      <c r="F46" s="171" t="s">
        <v>57</v>
      </c>
      <c r="G46" s="171"/>
      <c r="H46" s="171"/>
      <c r="I46" s="172" t="s">
        <v>28</v>
      </c>
      <c r="J46" s="172"/>
    </row>
    <row r="47" spans="1:10" ht="25.5" customHeight="1" x14ac:dyDescent="0.2">
      <c r="A47" s="162"/>
      <c r="B47" s="173" t="s">
        <v>58</v>
      </c>
      <c r="C47" s="174" t="s">
        <v>59</v>
      </c>
      <c r="D47" s="175"/>
      <c r="E47" s="175"/>
      <c r="F47" s="179" t="s">
        <v>23</v>
      </c>
      <c r="G47" s="180"/>
      <c r="H47" s="180"/>
      <c r="I47" s="181">
        <f>'Rozpočet Pol'!G8</f>
        <v>0</v>
      </c>
      <c r="J47" s="181"/>
    </row>
    <row r="48" spans="1:10" ht="25.5" customHeight="1" x14ac:dyDescent="0.2">
      <c r="A48" s="162"/>
      <c r="B48" s="165" t="s">
        <v>60</v>
      </c>
      <c r="C48" s="164" t="s">
        <v>61</v>
      </c>
      <c r="D48" s="166"/>
      <c r="E48" s="166"/>
      <c r="F48" s="182" t="s">
        <v>23</v>
      </c>
      <c r="G48" s="183"/>
      <c r="H48" s="183"/>
      <c r="I48" s="184">
        <f>'Rozpočet Pol'!G146</f>
        <v>0</v>
      </c>
      <c r="J48" s="184"/>
    </row>
    <row r="49" spans="1:10" ht="25.5" customHeight="1" x14ac:dyDescent="0.2">
      <c r="A49" s="162"/>
      <c r="B49" s="165" t="s">
        <v>62</v>
      </c>
      <c r="C49" s="164" t="s">
        <v>63</v>
      </c>
      <c r="D49" s="166"/>
      <c r="E49" s="166"/>
      <c r="F49" s="182" t="s">
        <v>23</v>
      </c>
      <c r="G49" s="183"/>
      <c r="H49" s="183"/>
      <c r="I49" s="184">
        <f>'Rozpočet Pol'!G159</f>
        <v>0</v>
      </c>
      <c r="J49" s="184"/>
    </row>
    <row r="50" spans="1:10" ht="25.5" customHeight="1" x14ac:dyDescent="0.2">
      <c r="A50" s="162"/>
      <c r="B50" s="165" t="s">
        <v>64</v>
      </c>
      <c r="C50" s="164" t="s">
        <v>65</v>
      </c>
      <c r="D50" s="166"/>
      <c r="E50" s="166"/>
      <c r="F50" s="182" t="s">
        <v>23</v>
      </c>
      <c r="G50" s="183"/>
      <c r="H50" s="183"/>
      <c r="I50" s="184">
        <f>'Rozpočet Pol'!G199</f>
        <v>0</v>
      </c>
      <c r="J50" s="184"/>
    </row>
    <row r="51" spans="1:10" ht="25.5" customHeight="1" x14ac:dyDescent="0.2">
      <c r="A51" s="162"/>
      <c r="B51" s="165" t="s">
        <v>66</v>
      </c>
      <c r="C51" s="164" t="s">
        <v>67</v>
      </c>
      <c r="D51" s="166"/>
      <c r="E51" s="166"/>
      <c r="F51" s="182" t="s">
        <v>23</v>
      </c>
      <c r="G51" s="183"/>
      <c r="H51" s="183"/>
      <c r="I51" s="184">
        <f>'Rozpočet Pol'!G208</f>
        <v>0</v>
      </c>
      <c r="J51" s="184"/>
    </row>
    <row r="52" spans="1:10" ht="25.5" customHeight="1" x14ac:dyDescent="0.2">
      <c r="A52" s="162"/>
      <c r="B52" s="165" t="s">
        <v>68</v>
      </c>
      <c r="C52" s="164" t="s">
        <v>69</v>
      </c>
      <c r="D52" s="166"/>
      <c r="E52" s="166"/>
      <c r="F52" s="182" t="s">
        <v>23</v>
      </c>
      <c r="G52" s="183"/>
      <c r="H52" s="183"/>
      <c r="I52" s="184">
        <f>'Rozpočet Pol'!G231</f>
        <v>0</v>
      </c>
      <c r="J52" s="184"/>
    </row>
    <row r="53" spans="1:10" ht="25.5" customHeight="1" x14ac:dyDescent="0.2">
      <c r="A53" s="162"/>
      <c r="B53" s="165" t="s">
        <v>70</v>
      </c>
      <c r="C53" s="164" t="s">
        <v>71</v>
      </c>
      <c r="D53" s="166"/>
      <c r="E53" s="166"/>
      <c r="F53" s="182" t="s">
        <v>23</v>
      </c>
      <c r="G53" s="183"/>
      <c r="H53" s="183"/>
      <c r="I53" s="184">
        <f>'Rozpočet Pol'!G278</f>
        <v>0</v>
      </c>
      <c r="J53" s="184"/>
    </row>
    <row r="54" spans="1:10" ht="25.5" customHeight="1" x14ac:dyDescent="0.2">
      <c r="A54" s="162"/>
      <c r="B54" s="165" t="s">
        <v>72</v>
      </c>
      <c r="C54" s="164" t="s">
        <v>73</v>
      </c>
      <c r="D54" s="166"/>
      <c r="E54" s="166"/>
      <c r="F54" s="182" t="s">
        <v>23</v>
      </c>
      <c r="G54" s="183"/>
      <c r="H54" s="183"/>
      <c r="I54" s="184">
        <f>'Rozpočet Pol'!G288</f>
        <v>0</v>
      </c>
      <c r="J54" s="184"/>
    </row>
    <row r="55" spans="1:10" ht="25.5" customHeight="1" x14ac:dyDescent="0.2">
      <c r="A55" s="162"/>
      <c r="B55" s="165" t="s">
        <v>74</v>
      </c>
      <c r="C55" s="164" t="s">
        <v>75</v>
      </c>
      <c r="D55" s="166"/>
      <c r="E55" s="166"/>
      <c r="F55" s="182" t="s">
        <v>23</v>
      </c>
      <c r="G55" s="183"/>
      <c r="H55" s="183"/>
      <c r="I55" s="184">
        <f>'Rozpočet Pol'!G298</f>
        <v>0</v>
      </c>
      <c r="J55" s="184"/>
    </row>
    <row r="56" spans="1:10" ht="25.5" customHeight="1" x14ac:dyDescent="0.2">
      <c r="A56" s="162"/>
      <c r="B56" s="165" t="s">
        <v>76</v>
      </c>
      <c r="C56" s="164" t="s">
        <v>77</v>
      </c>
      <c r="D56" s="166"/>
      <c r="E56" s="166"/>
      <c r="F56" s="182" t="s">
        <v>23</v>
      </c>
      <c r="G56" s="183"/>
      <c r="H56" s="183"/>
      <c r="I56" s="184">
        <f>'Rozpočet Pol'!G305</f>
        <v>0</v>
      </c>
      <c r="J56" s="184"/>
    </row>
    <row r="57" spans="1:10" ht="25.5" customHeight="1" x14ac:dyDescent="0.2">
      <c r="A57" s="162"/>
      <c r="B57" s="165" t="s">
        <v>78</v>
      </c>
      <c r="C57" s="164" t="s">
        <v>79</v>
      </c>
      <c r="D57" s="166"/>
      <c r="E57" s="166"/>
      <c r="F57" s="182" t="s">
        <v>24</v>
      </c>
      <c r="G57" s="183"/>
      <c r="H57" s="183"/>
      <c r="I57" s="184">
        <f>'Rozpočet Pol'!G328</f>
        <v>0</v>
      </c>
      <c r="J57" s="184"/>
    </row>
    <row r="58" spans="1:10" ht="25.5" customHeight="1" x14ac:dyDescent="0.2">
      <c r="A58" s="162"/>
      <c r="B58" s="165" t="s">
        <v>80</v>
      </c>
      <c r="C58" s="164" t="s">
        <v>81</v>
      </c>
      <c r="D58" s="166"/>
      <c r="E58" s="166"/>
      <c r="F58" s="182" t="s">
        <v>24</v>
      </c>
      <c r="G58" s="183"/>
      <c r="H58" s="183"/>
      <c r="I58" s="184">
        <f>'Rozpočet Pol'!G335</f>
        <v>0</v>
      </c>
      <c r="J58" s="184"/>
    </row>
    <row r="59" spans="1:10" ht="25.5" customHeight="1" x14ac:dyDescent="0.2">
      <c r="A59" s="162"/>
      <c r="B59" s="165" t="s">
        <v>82</v>
      </c>
      <c r="C59" s="164" t="s">
        <v>83</v>
      </c>
      <c r="D59" s="166"/>
      <c r="E59" s="166"/>
      <c r="F59" s="182" t="s">
        <v>24</v>
      </c>
      <c r="G59" s="183"/>
      <c r="H59" s="183"/>
      <c r="I59" s="184">
        <f>'Rozpočet Pol'!G449</f>
        <v>0</v>
      </c>
      <c r="J59" s="184"/>
    </row>
    <row r="60" spans="1:10" ht="25.5" customHeight="1" x14ac:dyDescent="0.2">
      <c r="A60" s="162"/>
      <c r="B60" s="165" t="s">
        <v>84</v>
      </c>
      <c r="C60" s="164" t="s">
        <v>85</v>
      </c>
      <c r="D60" s="166"/>
      <c r="E60" s="166"/>
      <c r="F60" s="182" t="s">
        <v>24</v>
      </c>
      <c r="G60" s="183"/>
      <c r="H60" s="183"/>
      <c r="I60" s="184">
        <f>'Rozpočet Pol'!G480</f>
        <v>0</v>
      </c>
      <c r="J60" s="184"/>
    </row>
    <row r="61" spans="1:10" ht="25.5" customHeight="1" x14ac:dyDescent="0.2">
      <c r="A61" s="162"/>
      <c r="B61" s="165" t="s">
        <v>86</v>
      </c>
      <c r="C61" s="164" t="s">
        <v>87</v>
      </c>
      <c r="D61" s="166"/>
      <c r="E61" s="166"/>
      <c r="F61" s="182" t="s">
        <v>24</v>
      </c>
      <c r="G61" s="183"/>
      <c r="H61" s="183"/>
      <c r="I61" s="184">
        <f>'Rozpočet Pol'!G487</f>
        <v>0</v>
      </c>
      <c r="J61" s="184"/>
    </row>
    <row r="62" spans="1:10" ht="25.5" customHeight="1" x14ac:dyDescent="0.2">
      <c r="A62" s="162"/>
      <c r="B62" s="165" t="s">
        <v>88</v>
      </c>
      <c r="C62" s="164" t="s">
        <v>89</v>
      </c>
      <c r="D62" s="166"/>
      <c r="E62" s="166"/>
      <c r="F62" s="182" t="s">
        <v>24</v>
      </c>
      <c r="G62" s="183"/>
      <c r="H62" s="183"/>
      <c r="I62" s="184">
        <f>'Rozpočet Pol'!G546</f>
        <v>0</v>
      </c>
      <c r="J62" s="184"/>
    </row>
    <row r="63" spans="1:10" ht="25.5" customHeight="1" x14ac:dyDescent="0.2">
      <c r="A63" s="162"/>
      <c r="B63" s="176" t="s">
        <v>90</v>
      </c>
      <c r="C63" s="177" t="s">
        <v>26</v>
      </c>
      <c r="D63" s="178"/>
      <c r="E63" s="178"/>
      <c r="F63" s="185" t="s">
        <v>90</v>
      </c>
      <c r="G63" s="186"/>
      <c r="H63" s="186"/>
      <c r="I63" s="187">
        <f>'Rozpočet Pol'!G584</f>
        <v>0</v>
      </c>
      <c r="J63" s="187"/>
    </row>
    <row r="64" spans="1:10" ht="25.5" customHeight="1" x14ac:dyDescent="0.2">
      <c r="A64" s="163"/>
      <c r="B64" s="169" t="s">
        <v>1</v>
      </c>
      <c r="C64" s="169"/>
      <c r="D64" s="170"/>
      <c r="E64" s="170"/>
      <c r="F64" s="188"/>
      <c r="G64" s="189"/>
      <c r="H64" s="189"/>
      <c r="I64" s="190">
        <f>SUM(I47:I63)</f>
        <v>0</v>
      </c>
      <c r="J64" s="190"/>
    </row>
    <row r="65" spans="6:10" x14ac:dyDescent="0.2">
      <c r="F65" s="191"/>
      <c r="G65" s="129"/>
      <c r="H65" s="191"/>
      <c r="I65" s="129"/>
      <c r="J65" s="129"/>
    </row>
    <row r="66" spans="6:10" x14ac:dyDescent="0.2">
      <c r="F66" s="191"/>
      <c r="G66" s="129"/>
      <c r="H66" s="191"/>
      <c r="I66" s="129"/>
      <c r="J66" s="129"/>
    </row>
    <row r="67" spans="6:10" x14ac:dyDescent="0.2">
      <c r="F67" s="191"/>
      <c r="G67" s="129"/>
      <c r="H67" s="191"/>
      <c r="I67" s="129"/>
      <c r="J67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I63:J63"/>
    <mergeCell ref="C63:E63"/>
    <mergeCell ref="I64:J64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20"/>
  <sheetViews>
    <sheetView tabSelected="1" workbookViewId="0">
      <selection activeCell="C2" sqref="C2:G2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6" max="21" width="0" hidden="1" customWidth="1"/>
    <col min="29" max="39" width="0" hidden="1" customWidth="1"/>
  </cols>
  <sheetData>
    <row r="1" spans="1:60" ht="15.75" customHeight="1" x14ac:dyDescent="0.25">
      <c r="A1" s="194" t="s">
        <v>6</v>
      </c>
      <c r="B1" s="194"/>
      <c r="C1" s="194"/>
      <c r="D1" s="194"/>
      <c r="E1" s="194"/>
      <c r="F1" s="194"/>
      <c r="G1" s="194"/>
      <c r="AE1" t="s">
        <v>93</v>
      </c>
    </row>
    <row r="2" spans="1:60" ht="24.95" customHeight="1" x14ac:dyDescent="0.2">
      <c r="A2" s="200" t="s">
        <v>92</v>
      </c>
      <c r="B2" s="195"/>
      <c r="C2" s="275" t="s">
        <v>47</v>
      </c>
      <c r="D2" s="196"/>
      <c r="E2" s="196"/>
      <c r="F2" s="196"/>
      <c r="G2" s="202"/>
      <c r="AE2" t="s">
        <v>94</v>
      </c>
    </row>
    <row r="3" spans="1:60" ht="24.95" customHeight="1" x14ac:dyDescent="0.2">
      <c r="A3" s="201" t="s">
        <v>7</v>
      </c>
      <c r="B3" s="199"/>
      <c r="C3" s="197" t="s">
        <v>43</v>
      </c>
      <c r="D3" s="198"/>
      <c r="E3" s="198"/>
      <c r="F3" s="198"/>
      <c r="G3" s="203"/>
      <c r="AE3" t="s">
        <v>95</v>
      </c>
    </row>
    <row r="4" spans="1:60" ht="24.95" hidden="1" customHeight="1" x14ac:dyDescent="0.2">
      <c r="A4" s="201" t="s">
        <v>8</v>
      </c>
      <c r="B4" s="199"/>
      <c r="C4" s="197"/>
      <c r="D4" s="198"/>
      <c r="E4" s="198"/>
      <c r="F4" s="198"/>
      <c r="G4" s="203"/>
      <c r="AE4" t="s">
        <v>96</v>
      </c>
    </row>
    <row r="5" spans="1:60" hidden="1" x14ac:dyDescent="0.2">
      <c r="A5" s="204" t="s">
        <v>97</v>
      </c>
      <c r="B5" s="205"/>
      <c r="C5" s="206"/>
      <c r="D5" s="207"/>
      <c r="E5" s="207"/>
      <c r="F5" s="207"/>
      <c r="G5" s="208"/>
      <c r="AE5" t="s">
        <v>98</v>
      </c>
    </row>
    <row r="7" spans="1:60" ht="38.25" x14ac:dyDescent="0.2">
      <c r="A7" s="213" t="s">
        <v>99</v>
      </c>
      <c r="B7" s="214" t="s">
        <v>100</v>
      </c>
      <c r="C7" s="214" t="s">
        <v>101</v>
      </c>
      <c r="D7" s="213" t="s">
        <v>102</v>
      </c>
      <c r="E7" s="213" t="s">
        <v>103</v>
      </c>
      <c r="F7" s="209" t="s">
        <v>104</v>
      </c>
      <c r="G7" s="234" t="s">
        <v>28</v>
      </c>
      <c r="H7" s="235" t="s">
        <v>29</v>
      </c>
      <c r="I7" s="235" t="s">
        <v>105</v>
      </c>
      <c r="J7" s="235" t="s">
        <v>30</v>
      </c>
      <c r="K7" s="235" t="s">
        <v>106</v>
      </c>
      <c r="L7" s="235" t="s">
        <v>107</v>
      </c>
      <c r="M7" s="235" t="s">
        <v>108</v>
      </c>
      <c r="N7" s="235" t="s">
        <v>109</v>
      </c>
      <c r="O7" s="235" t="s">
        <v>110</v>
      </c>
      <c r="P7" s="235" t="s">
        <v>111</v>
      </c>
      <c r="Q7" s="235" t="s">
        <v>112</v>
      </c>
      <c r="R7" s="235" t="s">
        <v>113</v>
      </c>
      <c r="S7" s="235" t="s">
        <v>114</v>
      </c>
      <c r="T7" s="235" t="s">
        <v>115</v>
      </c>
      <c r="U7" s="216" t="s">
        <v>116</v>
      </c>
    </row>
    <row r="8" spans="1:60" x14ac:dyDescent="0.2">
      <c r="A8" s="236" t="s">
        <v>117</v>
      </c>
      <c r="B8" s="237" t="s">
        <v>58</v>
      </c>
      <c r="C8" s="238" t="s">
        <v>59</v>
      </c>
      <c r="D8" s="239"/>
      <c r="E8" s="240"/>
      <c r="F8" s="241"/>
      <c r="G8" s="241">
        <f>SUMIF(AE9:AE145,"&lt;&gt;NOR",G9:G145)</f>
        <v>0</v>
      </c>
      <c r="H8" s="241"/>
      <c r="I8" s="241">
        <f>SUM(I9:I145)</f>
        <v>0</v>
      </c>
      <c r="J8" s="241"/>
      <c r="K8" s="241">
        <f>SUM(K9:K145)</f>
        <v>0</v>
      </c>
      <c r="L8" s="241"/>
      <c r="M8" s="241">
        <f>SUM(M9:M145)</f>
        <v>0</v>
      </c>
      <c r="N8" s="215"/>
      <c r="O8" s="215">
        <f>SUM(O9:O145)</f>
        <v>20.04</v>
      </c>
      <c r="P8" s="215"/>
      <c r="Q8" s="215">
        <f>SUM(Q9:Q145)</f>
        <v>3.22872</v>
      </c>
      <c r="R8" s="215"/>
      <c r="S8" s="215"/>
      <c r="T8" s="236"/>
      <c r="U8" s="215">
        <f>SUM(U9:U145)</f>
        <v>77.66</v>
      </c>
      <c r="AE8" t="s">
        <v>118</v>
      </c>
    </row>
    <row r="9" spans="1:60" outlineLevel="1" x14ac:dyDescent="0.2">
      <c r="A9" s="211">
        <v>1</v>
      </c>
      <c r="B9" s="217" t="s">
        <v>119</v>
      </c>
      <c r="C9" s="263" t="s">
        <v>120</v>
      </c>
      <c r="D9" s="219" t="s">
        <v>121</v>
      </c>
      <c r="E9" s="227">
        <v>14.676</v>
      </c>
      <c r="F9" s="231">
        <f>H9+J9</f>
        <v>0</v>
      </c>
      <c r="G9" s="232">
        <f>ROUND(E9*F9,2)</f>
        <v>0</v>
      </c>
      <c r="H9" s="232"/>
      <c r="I9" s="232">
        <f>ROUND(E9*H9,2)</f>
        <v>0</v>
      </c>
      <c r="J9" s="232"/>
      <c r="K9" s="232">
        <f>ROUND(E9*J9,2)</f>
        <v>0</v>
      </c>
      <c r="L9" s="232">
        <v>21</v>
      </c>
      <c r="M9" s="232">
        <f>G9*(1+L9/100)</f>
        <v>0</v>
      </c>
      <c r="N9" s="220">
        <v>0</v>
      </c>
      <c r="O9" s="220">
        <f>ROUND(E9*N9,5)</f>
        <v>0</v>
      </c>
      <c r="P9" s="220">
        <v>0.22</v>
      </c>
      <c r="Q9" s="220">
        <f>ROUND(E9*P9,5)</f>
        <v>3.22872</v>
      </c>
      <c r="R9" s="220"/>
      <c r="S9" s="220"/>
      <c r="T9" s="221">
        <v>0.251</v>
      </c>
      <c r="U9" s="220">
        <f>ROUND(E9*T9,2)</f>
        <v>3.68</v>
      </c>
      <c r="V9" s="210"/>
      <c r="W9" s="210"/>
      <c r="X9" s="210"/>
      <c r="Y9" s="210"/>
      <c r="Z9" s="210"/>
      <c r="AA9" s="210"/>
      <c r="AB9" s="210"/>
      <c r="AC9" s="210"/>
      <c r="AD9" s="210"/>
      <c r="AE9" s="210" t="s">
        <v>122</v>
      </c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33.75" outlineLevel="1" x14ac:dyDescent="0.2">
      <c r="A10" s="211"/>
      <c r="B10" s="217"/>
      <c r="C10" s="264" t="s">
        <v>123</v>
      </c>
      <c r="D10" s="222"/>
      <c r="E10" s="228"/>
      <c r="F10" s="232"/>
      <c r="G10" s="232"/>
      <c r="H10" s="232"/>
      <c r="I10" s="232"/>
      <c r="J10" s="232"/>
      <c r="K10" s="232"/>
      <c r="L10" s="232"/>
      <c r="M10" s="232"/>
      <c r="N10" s="220"/>
      <c r="O10" s="220"/>
      <c r="P10" s="220"/>
      <c r="Q10" s="220"/>
      <c r="R10" s="220"/>
      <c r="S10" s="220"/>
      <c r="T10" s="221"/>
      <c r="U10" s="220"/>
      <c r="V10" s="210"/>
      <c r="W10" s="210"/>
      <c r="X10" s="210"/>
      <c r="Y10" s="210"/>
      <c r="Z10" s="210"/>
      <c r="AA10" s="210"/>
      <c r="AB10" s="210"/>
      <c r="AC10" s="210"/>
      <c r="AD10" s="210"/>
      <c r="AE10" s="210" t="s">
        <v>124</v>
      </c>
      <c r="AF10" s="210">
        <v>0</v>
      </c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1" x14ac:dyDescent="0.2">
      <c r="A11" s="211"/>
      <c r="B11" s="217"/>
      <c r="C11" s="264" t="s">
        <v>125</v>
      </c>
      <c r="D11" s="222"/>
      <c r="E11" s="228">
        <v>5.0999999999999996</v>
      </c>
      <c r="F11" s="232"/>
      <c r="G11" s="232"/>
      <c r="H11" s="232"/>
      <c r="I11" s="232"/>
      <c r="J11" s="232"/>
      <c r="K11" s="232"/>
      <c r="L11" s="232"/>
      <c r="M11" s="232"/>
      <c r="N11" s="220"/>
      <c r="O11" s="220"/>
      <c r="P11" s="220"/>
      <c r="Q11" s="220"/>
      <c r="R11" s="220"/>
      <c r="S11" s="220"/>
      <c r="T11" s="221"/>
      <c r="U11" s="220"/>
      <c r="V11" s="210"/>
      <c r="W11" s="210"/>
      <c r="X11" s="210"/>
      <c r="Y11" s="210"/>
      <c r="Z11" s="210"/>
      <c r="AA11" s="210"/>
      <c r="AB11" s="210"/>
      <c r="AC11" s="210"/>
      <c r="AD11" s="210"/>
      <c r="AE11" s="210" t="s">
        <v>124</v>
      </c>
      <c r="AF11" s="210">
        <v>0</v>
      </c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11"/>
      <c r="B12" s="217"/>
      <c r="C12" s="264" t="s">
        <v>126</v>
      </c>
      <c r="D12" s="222"/>
      <c r="E12" s="228">
        <v>9.5760000000000005</v>
      </c>
      <c r="F12" s="232"/>
      <c r="G12" s="232"/>
      <c r="H12" s="232"/>
      <c r="I12" s="232"/>
      <c r="J12" s="232"/>
      <c r="K12" s="232"/>
      <c r="L12" s="232"/>
      <c r="M12" s="232"/>
      <c r="N12" s="220"/>
      <c r="O12" s="220"/>
      <c r="P12" s="220"/>
      <c r="Q12" s="220"/>
      <c r="R12" s="220"/>
      <c r="S12" s="220"/>
      <c r="T12" s="221"/>
      <c r="U12" s="220"/>
      <c r="V12" s="210"/>
      <c r="W12" s="210"/>
      <c r="X12" s="210"/>
      <c r="Y12" s="210"/>
      <c r="Z12" s="210"/>
      <c r="AA12" s="210"/>
      <c r="AB12" s="210"/>
      <c r="AC12" s="210"/>
      <c r="AD12" s="210"/>
      <c r="AE12" s="210" t="s">
        <v>124</v>
      </c>
      <c r="AF12" s="210">
        <v>0</v>
      </c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11"/>
      <c r="B13" s="217"/>
      <c r="C13" s="265" t="s">
        <v>127</v>
      </c>
      <c r="D13" s="223"/>
      <c r="E13" s="229">
        <v>14.676</v>
      </c>
      <c r="F13" s="232"/>
      <c r="G13" s="232"/>
      <c r="H13" s="232"/>
      <c r="I13" s="232"/>
      <c r="J13" s="232"/>
      <c r="K13" s="232"/>
      <c r="L13" s="232"/>
      <c r="M13" s="232"/>
      <c r="N13" s="220"/>
      <c r="O13" s="220"/>
      <c r="P13" s="220"/>
      <c r="Q13" s="220"/>
      <c r="R13" s="220"/>
      <c r="S13" s="220"/>
      <c r="T13" s="221"/>
      <c r="U13" s="220"/>
      <c r="V13" s="210"/>
      <c r="W13" s="210"/>
      <c r="X13" s="210"/>
      <c r="Y13" s="210"/>
      <c r="Z13" s="210"/>
      <c r="AA13" s="210"/>
      <c r="AB13" s="210"/>
      <c r="AC13" s="210"/>
      <c r="AD13" s="210"/>
      <c r="AE13" s="210" t="s">
        <v>124</v>
      </c>
      <c r="AF13" s="210">
        <v>1</v>
      </c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11">
        <v>2</v>
      </c>
      <c r="B14" s="217" t="s">
        <v>128</v>
      </c>
      <c r="C14" s="263" t="s">
        <v>129</v>
      </c>
      <c r="D14" s="219" t="s">
        <v>130</v>
      </c>
      <c r="E14" s="227">
        <v>11.6</v>
      </c>
      <c r="F14" s="231">
        <f>H14+J14</f>
        <v>0</v>
      </c>
      <c r="G14" s="232">
        <f>ROUND(E14*F14,2)</f>
        <v>0</v>
      </c>
      <c r="H14" s="232"/>
      <c r="I14" s="232">
        <f>ROUND(E14*H14,2)</f>
        <v>0</v>
      </c>
      <c r="J14" s="232"/>
      <c r="K14" s="232">
        <f>ROUND(E14*J14,2)</f>
        <v>0</v>
      </c>
      <c r="L14" s="232">
        <v>21</v>
      </c>
      <c r="M14" s="232">
        <f>G14*(1+L14/100)</f>
        <v>0</v>
      </c>
      <c r="N14" s="220">
        <v>0</v>
      </c>
      <c r="O14" s="220">
        <f>ROUND(E14*N14,5)</f>
        <v>0</v>
      </c>
      <c r="P14" s="220">
        <v>0</v>
      </c>
      <c r="Q14" s="220">
        <f>ROUND(E14*P14,5)</f>
        <v>0</v>
      </c>
      <c r="R14" s="220"/>
      <c r="S14" s="220"/>
      <c r="T14" s="221">
        <v>9.7000000000000003E-2</v>
      </c>
      <c r="U14" s="220">
        <f>ROUND(E14*T14,2)</f>
        <v>1.1299999999999999</v>
      </c>
      <c r="V14" s="210"/>
      <c r="W14" s="210"/>
      <c r="X14" s="210"/>
      <c r="Y14" s="210"/>
      <c r="Z14" s="210"/>
      <c r="AA14" s="210"/>
      <c r="AB14" s="210"/>
      <c r="AC14" s="210"/>
      <c r="AD14" s="210"/>
      <c r="AE14" s="210" t="s">
        <v>122</v>
      </c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ht="22.5" outlineLevel="1" x14ac:dyDescent="0.2">
      <c r="A15" s="211"/>
      <c r="B15" s="217"/>
      <c r="C15" s="264" t="s">
        <v>131</v>
      </c>
      <c r="D15" s="222"/>
      <c r="E15" s="228"/>
      <c r="F15" s="232"/>
      <c r="G15" s="232"/>
      <c r="H15" s="232"/>
      <c r="I15" s="232"/>
      <c r="J15" s="232"/>
      <c r="K15" s="232"/>
      <c r="L15" s="232"/>
      <c r="M15" s="232"/>
      <c r="N15" s="220"/>
      <c r="O15" s="220"/>
      <c r="P15" s="220"/>
      <c r="Q15" s="220"/>
      <c r="R15" s="220"/>
      <c r="S15" s="220"/>
      <c r="T15" s="221"/>
      <c r="U15" s="220"/>
      <c r="V15" s="210"/>
      <c r="W15" s="210"/>
      <c r="X15" s="210"/>
      <c r="Y15" s="210"/>
      <c r="Z15" s="210"/>
      <c r="AA15" s="210"/>
      <c r="AB15" s="210"/>
      <c r="AC15" s="210"/>
      <c r="AD15" s="210"/>
      <c r="AE15" s="210" t="s">
        <v>124</v>
      </c>
      <c r="AF15" s="210">
        <v>0</v>
      </c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1" x14ac:dyDescent="0.2">
      <c r="A16" s="211"/>
      <c r="B16" s="217"/>
      <c r="C16" s="264" t="s">
        <v>132</v>
      </c>
      <c r="D16" s="222"/>
      <c r="E16" s="228">
        <v>8.4</v>
      </c>
      <c r="F16" s="232"/>
      <c r="G16" s="232"/>
      <c r="H16" s="232"/>
      <c r="I16" s="232"/>
      <c r="J16" s="232"/>
      <c r="K16" s="232"/>
      <c r="L16" s="232"/>
      <c r="M16" s="232"/>
      <c r="N16" s="220"/>
      <c r="O16" s="220"/>
      <c r="P16" s="220"/>
      <c r="Q16" s="220"/>
      <c r="R16" s="220"/>
      <c r="S16" s="220"/>
      <c r="T16" s="221"/>
      <c r="U16" s="220"/>
      <c r="V16" s="210"/>
      <c r="W16" s="210"/>
      <c r="X16" s="210"/>
      <c r="Y16" s="210"/>
      <c r="Z16" s="210"/>
      <c r="AA16" s="210"/>
      <c r="AB16" s="210"/>
      <c r="AC16" s="210"/>
      <c r="AD16" s="210"/>
      <c r="AE16" s="210" t="s">
        <v>124</v>
      </c>
      <c r="AF16" s="210">
        <v>0</v>
      </c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2.5" outlineLevel="1" x14ac:dyDescent="0.2">
      <c r="A17" s="211"/>
      <c r="B17" s="217"/>
      <c r="C17" s="264" t="s">
        <v>133</v>
      </c>
      <c r="D17" s="222"/>
      <c r="E17" s="228"/>
      <c r="F17" s="232"/>
      <c r="G17" s="232"/>
      <c r="H17" s="232"/>
      <c r="I17" s="232"/>
      <c r="J17" s="232"/>
      <c r="K17" s="232"/>
      <c r="L17" s="232"/>
      <c r="M17" s="232"/>
      <c r="N17" s="220"/>
      <c r="O17" s="220"/>
      <c r="P17" s="220"/>
      <c r="Q17" s="220"/>
      <c r="R17" s="220"/>
      <c r="S17" s="220"/>
      <c r="T17" s="221"/>
      <c r="U17" s="220"/>
      <c r="V17" s="210"/>
      <c r="W17" s="210"/>
      <c r="X17" s="210"/>
      <c r="Y17" s="210"/>
      <c r="Z17" s="210"/>
      <c r="AA17" s="210"/>
      <c r="AB17" s="210"/>
      <c r="AC17" s="210"/>
      <c r="AD17" s="210"/>
      <c r="AE17" s="210" t="s">
        <v>124</v>
      </c>
      <c r="AF17" s="210">
        <v>0</v>
      </c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1" x14ac:dyDescent="0.2">
      <c r="A18" s="211"/>
      <c r="B18" s="217"/>
      <c r="C18" s="264" t="s">
        <v>134</v>
      </c>
      <c r="D18" s="222"/>
      <c r="E18" s="228">
        <v>0.42</v>
      </c>
      <c r="F18" s="232"/>
      <c r="G18" s="232"/>
      <c r="H18" s="232"/>
      <c r="I18" s="232"/>
      <c r="J18" s="232"/>
      <c r="K18" s="232"/>
      <c r="L18" s="232"/>
      <c r="M18" s="232"/>
      <c r="N18" s="220"/>
      <c r="O18" s="220"/>
      <c r="P18" s="220"/>
      <c r="Q18" s="220"/>
      <c r="R18" s="220"/>
      <c r="S18" s="220"/>
      <c r="T18" s="221"/>
      <c r="U18" s="220"/>
      <c r="V18" s="210"/>
      <c r="W18" s="210"/>
      <c r="X18" s="210"/>
      <c r="Y18" s="210"/>
      <c r="Z18" s="210"/>
      <c r="AA18" s="210"/>
      <c r="AB18" s="210"/>
      <c r="AC18" s="210"/>
      <c r="AD18" s="210"/>
      <c r="AE18" s="210" t="s">
        <v>124</v>
      </c>
      <c r="AF18" s="210">
        <v>0</v>
      </c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11"/>
      <c r="B19" s="217"/>
      <c r="C19" s="264" t="s">
        <v>135</v>
      </c>
      <c r="D19" s="222"/>
      <c r="E19" s="228">
        <v>0.78</v>
      </c>
      <c r="F19" s="232"/>
      <c r="G19" s="232"/>
      <c r="H19" s="232"/>
      <c r="I19" s="232"/>
      <c r="J19" s="232"/>
      <c r="K19" s="232"/>
      <c r="L19" s="232"/>
      <c r="M19" s="232"/>
      <c r="N19" s="220"/>
      <c r="O19" s="220"/>
      <c r="P19" s="220"/>
      <c r="Q19" s="220"/>
      <c r="R19" s="220"/>
      <c r="S19" s="220"/>
      <c r="T19" s="221"/>
      <c r="U19" s="220"/>
      <c r="V19" s="210"/>
      <c r="W19" s="210"/>
      <c r="X19" s="210"/>
      <c r="Y19" s="210"/>
      <c r="Z19" s="210"/>
      <c r="AA19" s="210"/>
      <c r="AB19" s="210"/>
      <c r="AC19" s="210"/>
      <c r="AD19" s="210"/>
      <c r="AE19" s="210" t="s">
        <v>124</v>
      </c>
      <c r="AF19" s="210">
        <v>0</v>
      </c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outlineLevel="1" x14ac:dyDescent="0.2">
      <c r="A20" s="211"/>
      <c r="B20" s="217"/>
      <c r="C20" s="264" t="s">
        <v>136</v>
      </c>
      <c r="D20" s="222"/>
      <c r="E20" s="228"/>
      <c r="F20" s="232"/>
      <c r="G20" s="232"/>
      <c r="H20" s="232"/>
      <c r="I20" s="232"/>
      <c r="J20" s="232"/>
      <c r="K20" s="232"/>
      <c r="L20" s="232"/>
      <c r="M20" s="232"/>
      <c r="N20" s="220"/>
      <c r="O20" s="220"/>
      <c r="P20" s="220"/>
      <c r="Q20" s="220"/>
      <c r="R20" s="220"/>
      <c r="S20" s="220"/>
      <c r="T20" s="221"/>
      <c r="U20" s="220"/>
      <c r="V20" s="210"/>
      <c r="W20" s="210"/>
      <c r="X20" s="210"/>
      <c r="Y20" s="210"/>
      <c r="Z20" s="210"/>
      <c r="AA20" s="210"/>
      <c r="AB20" s="210"/>
      <c r="AC20" s="210"/>
      <c r="AD20" s="210"/>
      <c r="AE20" s="210" t="s">
        <v>124</v>
      </c>
      <c r="AF20" s="210">
        <v>0</v>
      </c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11"/>
      <c r="B21" s="217"/>
      <c r="C21" s="264" t="s">
        <v>137</v>
      </c>
      <c r="D21" s="222"/>
      <c r="E21" s="228">
        <v>2</v>
      </c>
      <c r="F21" s="232"/>
      <c r="G21" s="232"/>
      <c r="H21" s="232"/>
      <c r="I21" s="232"/>
      <c r="J21" s="232"/>
      <c r="K21" s="232"/>
      <c r="L21" s="232"/>
      <c r="M21" s="232"/>
      <c r="N21" s="220"/>
      <c r="O21" s="220"/>
      <c r="P21" s="220"/>
      <c r="Q21" s="220"/>
      <c r="R21" s="220"/>
      <c r="S21" s="220"/>
      <c r="T21" s="221"/>
      <c r="U21" s="220"/>
      <c r="V21" s="210"/>
      <c r="W21" s="210"/>
      <c r="X21" s="210"/>
      <c r="Y21" s="210"/>
      <c r="Z21" s="210"/>
      <c r="AA21" s="210"/>
      <c r="AB21" s="210"/>
      <c r="AC21" s="210"/>
      <c r="AD21" s="210"/>
      <c r="AE21" s="210" t="s">
        <v>124</v>
      </c>
      <c r="AF21" s="210">
        <v>0</v>
      </c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1" x14ac:dyDescent="0.2">
      <c r="A22" s="211"/>
      <c r="B22" s="217"/>
      <c r="C22" s="265" t="s">
        <v>127</v>
      </c>
      <c r="D22" s="223"/>
      <c r="E22" s="229">
        <v>11.6</v>
      </c>
      <c r="F22" s="232"/>
      <c r="G22" s="232"/>
      <c r="H22" s="232"/>
      <c r="I22" s="232"/>
      <c r="J22" s="232"/>
      <c r="K22" s="232"/>
      <c r="L22" s="232"/>
      <c r="M22" s="232"/>
      <c r="N22" s="220"/>
      <c r="O22" s="220"/>
      <c r="P22" s="220"/>
      <c r="Q22" s="220"/>
      <c r="R22" s="220"/>
      <c r="S22" s="220"/>
      <c r="T22" s="221"/>
      <c r="U22" s="220"/>
      <c r="V22" s="210"/>
      <c r="W22" s="210"/>
      <c r="X22" s="210"/>
      <c r="Y22" s="210"/>
      <c r="Z22" s="210"/>
      <c r="AA22" s="210"/>
      <c r="AB22" s="210"/>
      <c r="AC22" s="210"/>
      <c r="AD22" s="210"/>
      <c r="AE22" s="210" t="s">
        <v>124</v>
      </c>
      <c r="AF22" s="210">
        <v>1</v>
      </c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11">
        <v>3</v>
      </c>
      <c r="B23" s="217" t="s">
        <v>138</v>
      </c>
      <c r="C23" s="263" t="s">
        <v>139</v>
      </c>
      <c r="D23" s="219" t="s">
        <v>130</v>
      </c>
      <c r="E23" s="227">
        <v>27.320384000000001</v>
      </c>
      <c r="F23" s="231">
        <f>H23+J23</f>
        <v>0</v>
      </c>
      <c r="G23" s="232">
        <f>ROUND(E23*F23,2)</f>
        <v>0</v>
      </c>
      <c r="H23" s="232"/>
      <c r="I23" s="232">
        <f>ROUND(E23*H23,2)</f>
        <v>0</v>
      </c>
      <c r="J23" s="232"/>
      <c r="K23" s="232">
        <f>ROUND(E23*J23,2)</f>
        <v>0</v>
      </c>
      <c r="L23" s="232">
        <v>21</v>
      </c>
      <c r="M23" s="232">
        <f>G23*(1+L23/100)</f>
        <v>0</v>
      </c>
      <c r="N23" s="220">
        <v>0</v>
      </c>
      <c r="O23" s="220">
        <f>ROUND(E23*N23,5)</f>
        <v>0</v>
      </c>
      <c r="P23" s="220">
        <v>0</v>
      </c>
      <c r="Q23" s="220">
        <f>ROUND(E23*P23,5)</f>
        <v>0</v>
      </c>
      <c r="R23" s="220"/>
      <c r="S23" s="220"/>
      <c r="T23" s="221">
        <v>0.36799999999999999</v>
      </c>
      <c r="U23" s="220">
        <f>ROUND(E23*T23,2)</f>
        <v>10.050000000000001</v>
      </c>
      <c r="V23" s="210"/>
      <c r="W23" s="210"/>
      <c r="X23" s="210"/>
      <c r="Y23" s="210"/>
      <c r="Z23" s="210"/>
      <c r="AA23" s="210"/>
      <c r="AB23" s="210"/>
      <c r="AC23" s="210"/>
      <c r="AD23" s="210"/>
      <c r="AE23" s="210" t="s">
        <v>122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1" x14ac:dyDescent="0.2">
      <c r="A24" s="211"/>
      <c r="B24" s="217"/>
      <c r="C24" s="264" t="s">
        <v>140</v>
      </c>
      <c r="D24" s="222"/>
      <c r="E24" s="228"/>
      <c r="F24" s="232"/>
      <c r="G24" s="232"/>
      <c r="H24" s="232"/>
      <c r="I24" s="232"/>
      <c r="J24" s="232"/>
      <c r="K24" s="232"/>
      <c r="L24" s="232"/>
      <c r="M24" s="232"/>
      <c r="N24" s="220"/>
      <c r="O24" s="220"/>
      <c r="P24" s="220"/>
      <c r="Q24" s="220"/>
      <c r="R24" s="220"/>
      <c r="S24" s="220"/>
      <c r="T24" s="221"/>
      <c r="U24" s="220"/>
      <c r="V24" s="210"/>
      <c r="W24" s="210"/>
      <c r="X24" s="210"/>
      <c r="Y24" s="210"/>
      <c r="Z24" s="210"/>
      <c r="AA24" s="210"/>
      <c r="AB24" s="210"/>
      <c r="AC24" s="210"/>
      <c r="AD24" s="210"/>
      <c r="AE24" s="210" t="s">
        <v>124</v>
      </c>
      <c r="AF24" s="210">
        <v>0</v>
      </c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11"/>
      <c r="B25" s="217"/>
      <c r="C25" s="264" t="s">
        <v>141</v>
      </c>
      <c r="D25" s="222"/>
      <c r="E25" s="228">
        <v>21.84</v>
      </c>
      <c r="F25" s="232"/>
      <c r="G25" s="232"/>
      <c r="H25" s="232"/>
      <c r="I25" s="232"/>
      <c r="J25" s="232"/>
      <c r="K25" s="232"/>
      <c r="L25" s="232"/>
      <c r="M25" s="232"/>
      <c r="N25" s="220"/>
      <c r="O25" s="220"/>
      <c r="P25" s="220"/>
      <c r="Q25" s="220"/>
      <c r="R25" s="220"/>
      <c r="S25" s="220"/>
      <c r="T25" s="221"/>
      <c r="U25" s="220"/>
      <c r="V25" s="210"/>
      <c r="W25" s="210"/>
      <c r="X25" s="210"/>
      <c r="Y25" s="210"/>
      <c r="Z25" s="210"/>
      <c r="AA25" s="210"/>
      <c r="AB25" s="210"/>
      <c r="AC25" s="210"/>
      <c r="AD25" s="210"/>
      <c r="AE25" s="210" t="s">
        <v>124</v>
      </c>
      <c r="AF25" s="210">
        <v>0</v>
      </c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1" x14ac:dyDescent="0.2">
      <c r="A26" s="211"/>
      <c r="B26" s="217"/>
      <c r="C26" s="264" t="s">
        <v>142</v>
      </c>
      <c r="D26" s="222"/>
      <c r="E26" s="228"/>
      <c r="F26" s="232"/>
      <c r="G26" s="232"/>
      <c r="H26" s="232"/>
      <c r="I26" s="232"/>
      <c r="J26" s="232"/>
      <c r="K26" s="232"/>
      <c r="L26" s="232"/>
      <c r="M26" s="232"/>
      <c r="N26" s="220"/>
      <c r="O26" s="220"/>
      <c r="P26" s="220"/>
      <c r="Q26" s="220"/>
      <c r="R26" s="220"/>
      <c r="S26" s="220"/>
      <c r="T26" s="221"/>
      <c r="U26" s="220"/>
      <c r="V26" s="210"/>
      <c r="W26" s="210"/>
      <c r="X26" s="210"/>
      <c r="Y26" s="210"/>
      <c r="Z26" s="210"/>
      <c r="AA26" s="210"/>
      <c r="AB26" s="210"/>
      <c r="AC26" s="210"/>
      <c r="AD26" s="210"/>
      <c r="AE26" s="210" t="s">
        <v>124</v>
      </c>
      <c r="AF26" s="210">
        <v>0</v>
      </c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1" x14ac:dyDescent="0.2">
      <c r="A27" s="211"/>
      <c r="B27" s="217"/>
      <c r="C27" s="264" t="s">
        <v>143</v>
      </c>
      <c r="D27" s="222"/>
      <c r="E27" s="228">
        <v>1.84704</v>
      </c>
      <c r="F27" s="232"/>
      <c r="G27" s="232"/>
      <c r="H27" s="232"/>
      <c r="I27" s="232"/>
      <c r="J27" s="232"/>
      <c r="K27" s="232"/>
      <c r="L27" s="232"/>
      <c r="M27" s="232"/>
      <c r="N27" s="220"/>
      <c r="O27" s="220"/>
      <c r="P27" s="220"/>
      <c r="Q27" s="220"/>
      <c r="R27" s="220"/>
      <c r="S27" s="220"/>
      <c r="T27" s="221"/>
      <c r="U27" s="220"/>
      <c r="V27" s="210"/>
      <c r="W27" s="210"/>
      <c r="X27" s="210"/>
      <c r="Y27" s="210"/>
      <c r="Z27" s="210"/>
      <c r="AA27" s="210"/>
      <c r="AB27" s="210"/>
      <c r="AC27" s="210"/>
      <c r="AD27" s="210"/>
      <c r="AE27" s="210" t="s">
        <v>124</v>
      </c>
      <c r="AF27" s="210">
        <v>0</v>
      </c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11"/>
      <c r="B28" s="217"/>
      <c r="C28" s="264" t="s">
        <v>144</v>
      </c>
      <c r="D28" s="222"/>
      <c r="E28" s="228">
        <v>3.6333440000000001</v>
      </c>
      <c r="F28" s="232"/>
      <c r="G28" s="232"/>
      <c r="H28" s="232"/>
      <c r="I28" s="232"/>
      <c r="J28" s="232"/>
      <c r="K28" s="232"/>
      <c r="L28" s="232"/>
      <c r="M28" s="232"/>
      <c r="N28" s="220"/>
      <c r="O28" s="220"/>
      <c r="P28" s="220"/>
      <c r="Q28" s="220"/>
      <c r="R28" s="220"/>
      <c r="S28" s="220"/>
      <c r="T28" s="221"/>
      <c r="U28" s="220"/>
      <c r="V28" s="210"/>
      <c r="W28" s="210"/>
      <c r="X28" s="210"/>
      <c r="Y28" s="210"/>
      <c r="Z28" s="210"/>
      <c r="AA28" s="210"/>
      <c r="AB28" s="210"/>
      <c r="AC28" s="210"/>
      <c r="AD28" s="210"/>
      <c r="AE28" s="210" t="s">
        <v>124</v>
      </c>
      <c r="AF28" s="210">
        <v>0</v>
      </c>
      <c r="AG28" s="210"/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11"/>
      <c r="B29" s="217"/>
      <c r="C29" s="265" t="s">
        <v>127</v>
      </c>
      <c r="D29" s="223"/>
      <c r="E29" s="229">
        <v>27.320384000000001</v>
      </c>
      <c r="F29" s="232"/>
      <c r="G29" s="232"/>
      <c r="H29" s="232"/>
      <c r="I29" s="232"/>
      <c r="J29" s="232"/>
      <c r="K29" s="232"/>
      <c r="L29" s="232"/>
      <c r="M29" s="232"/>
      <c r="N29" s="220"/>
      <c r="O29" s="220"/>
      <c r="P29" s="220"/>
      <c r="Q29" s="220"/>
      <c r="R29" s="220"/>
      <c r="S29" s="220"/>
      <c r="T29" s="221"/>
      <c r="U29" s="220"/>
      <c r="V29" s="210"/>
      <c r="W29" s="210"/>
      <c r="X29" s="210"/>
      <c r="Y29" s="210"/>
      <c r="Z29" s="210"/>
      <c r="AA29" s="210"/>
      <c r="AB29" s="210"/>
      <c r="AC29" s="210"/>
      <c r="AD29" s="210"/>
      <c r="AE29" s="210" t="s">
        <v>124</v>
      </c>
      <c r="AF29" s="210">
        <v>1</v>
      </c>
      <c r="AG29" s="210"/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1" x14ac:dyDescent="0.2">
      <c r="A30" s="211">
        <v>4</v>
      </c>
      <c r="B30" s="217" t="s">
        <v>145</v>
      </c>
      <c r="C30" s="263" t="s">
        <v>146</v>
      </c>
      <c r="D30" s="219" t="s">
        <v>130</v>
      </c>
      <c r="E30" s="227">
        <v>30</v>
      </c>
      <c r="F30" s="231">
        <f>H30+J30</f>
        <v>0</v>
      </c>
      <c r="G30" s="232">
        <f>ROUND(E30*F30,2)</f>
        <v>0</v>
      </c>
      <c r="H30" s="232"/>
      <c r="I30" s="232">
        <f>ROUND(E30*H30,2)</f>
        <v>0</v>
      </c>
      <c r="J30" s="232"/>
      <c r="K30" s="232">
        <f>ROUND(E30*J30,2)</f>
        <v>0</v>
      </c>
      <c r="L30" s="232">
        <v>21</v>
      </c>
      <c r="M30" s="232">
        <f>G30*(1+L30/100)</f>
        <v>0</v>
      </c>
      <c r="N30" s="220">
        <v>0</v>
      </c>
      <c r="O30" s="220">
        <f>ROUND(E30*N30,5)</f>
        <v>0</v>
      </c>
      <c r="P30" s="220">
        <v>0</v>
      </c>
      <c r="Q30" s="220">
        <f>ROUND(E30*P30,5)</f>
        <v>0</v>
      </c>
      <c r="R30" s="220"/>
      <c r="S30" s="220"/>
      <c r="T30" s="221">
        <v>0.26666000000000001</v>
      </c>
      <c r="U30" s="220">
        <f>ROUND(E30*T30,2)</f>
        <v>8</v>
      </c>
      <c r="V30" s="210"/>
      <c r="W30" s="210"/>
      <c r="X30" s="210"/>
      <c r="Y30" s="210"/>
      <c r="Z30" s="210"/>
      <c r="AA30" s="210"/>
      <c r="AB30" s="210"/>
      <c r="AC30" s="210"/>
      <c r="AD30" s="210"/>
      <c r="AE30" s="210" t="s">
        <v>122</v>
      </c>
      <c r="AF30" s="210"/>
      <c r="AG30" s="210"/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ht="22.5" outlineLevel="1" x14ac:dyDescent="0.2">
      <c r="A31" s="211"/>
      <c r="B31" s="217"/>
      <c r="C31" s="264" t="s">
        <v>133</v>
      </c>
      <c r="D31" s="222"/>
      <c r="E31" s="228"/>
      <c r="F31" s="232"/>
      <c r="G31" s="232"/>
      <c r="H31" s="232"/>
      <c r="I31" s="232"/>
      <c r="J31" s="232"/>
      <c r="K31" s="232"/>
      <c r="L31" s="232"/>
      <c r="M31" s="232"/>
      <c r="N31" s="220"/>
      <c r="O31" s="220"/>
      <c r="P31" s="220"/>
      <c r="Q31" s="220"/>
      <c r="R31" s="220"/>
      <c r="S31" s="220"/>
      <c r="T31" s="221"/>
      <c r="U31" s="220"/>
      <c r="V31" s="210"/>
      <c r="W31" s="210"/>
      <c r="X31" s="210"/>
      <c r="Y31" s="210"/>
      <c r="Z31" s="210"/>
      <c r="AA31" s="210"/>
      <c r="AB31" s="210"/>
      <c r="AC31" s="210"/>
      <c r="AD31" s="210"/>
      <c r="AE31" s="210" t="s">
        <v>124</v>
      </c>
      <c r="AF31" s="210">
        <v>0</v>
      </c>
      <c r="AG31" s="210"/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1" x14ac:dyDescent="0.2">
      <c r="A32" s="211"/>
      <c r="B32" s="217"/>
      <c r="C32" s="264" t="s">
        <v>147</v>
      </c>
      <c r="D32" s="222"/>
      <c r="E32" s="228">
        <v>30</v>
      </c>
      <c r="F32" s="232"/>
      <c r="G32" s="232"/>
      <c r="H32" s="232"/>
      <c r="I32" s="232"/>
      <c r="J32" s="232"/>
      <c r="K32" s="232"/>
      <c r="L32" s="232"/>
      <c r="M32" s="232"/>
      <c r="N32" s="220"/>
      <c r="O32" s="220"/>
      <c r="P32" s="220"/>
      <c r="Q32" s="220"/>
      <c r="R32" s="220"/>
      <c r="S32" s="220"/>
      <c r="T32" s="221"/>
      <c r="U32" s="220"/>
      <c r="V32" s="210"/>
      <c r="W32" s="210"/>
      <c r="X32" s="210"/>
      <c r="Y32" s="210"/>
      <c r="Z32" s="210"/>
      <c r="AA32" s="210"/>
      <c r="AB32" s="210"/>
      <c r="AC32" s="210"/>
      <c r="AD32" s="210"/>
      <c r="AE32" s="210" t="s">
        <v>124</v>
      </c>
      <c r="AF32" s="210">
        <v>0</v>
      </c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11">
        <v>5</v>
      </c>
      <c r="B33" s="217" t="s">
        <v>148</v>
      </c>
      <c r="C33" s="263" t="s">
        <v>149</v>
      </c>
      <c r="D33" s="219" t="s">
        <v>130</v>
      </c>
      <c r="E33" s="227">
        <v>6.6360000000000001</v>
      </c>
      <c r="F33" s="231">
        <f>H33+J33</f>
        <v>0</v>
      </c>
      <c r="G33" s="232">
        <f>ROUND(E33*F33,2)</f>
        <v>0</v>
      </c>
      <c r="H33" s="232"/>
      <c r="I33" s="232">
        <f>ROUND(E33*H33,2)</f>
        <v>0</v>
      </c>
      <c r="J33" s="232"/>
      <c r="K33" s="232">
        <f>ROUND(E33*J33,2)</f>
        <v>0</v>
      </c>
      <c r="L33" s="232">
        <v>21</v>
      </c>
      <c r="M33" s="232">
        <f>G33*(1+L33/100)</f>
        <v>0</v>
      </c>
      <c r="N33" s="220">
        <v>0</v>
      </c>
      <c r="O33" s="220">
        <f>ROUND(E33*N33,5)</f>
        <v>0</v>
      </c>
      <c r="P33" s="220">
        <v>0</v>
      </c>
      <c r="Q33" s="220">
        <f>ROUND(E33*P33,5)</f>
        <v>0</v>
      </c>
      <c r="R33" s="220"/>
      <c r="S33" s="220"/>
      <c r="T33" s="221">
        <v>0.36499999999999999</v>
      </c>
      <c r="U33" s="220">
        <f>ROUND(E33*T33,2)</f>
        <v>2.42</v>
      </c>
      <c r="V33" s="210"/>
      <c r="W33" s="210"/>
      <c r="X33" s="210"/>
      <c r="Y33" s="210"/>
      <c r="Z33" s="210"/>
      <c r="AA33" s="210"/>
      <c r="AB33" s="210"/>
      <c r="AC33" s="210"/>
      <c r="AD33" s="210"/>
      <c r="AE33" s="210" t="s">
        <v>122</v>
      </c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ht="22.5" outlineLevel="1" x14ac:dyDescent="0.2">
      <c r="A34" s="211"/>
      <c r="B34" s="217"/>
      <c r="C34" s="264" t="s">
        <v>150</v>
      </c>
      <c r="D34" s="222"/>
      <c r="E34" s="228"/>
      <c r="F34" s="232"/>
      <c r="G34" s="232"/>
      <c r="H34" s="232"/>
      <c r="I34" s="232"/>
      <c r="J34" s="232"/>
      <c r="K34" s="232"/>
      <c r="L34" s="232"/>
      <c r="M34" s="232"/>
      <c r="N34" s="220"/>
      <c r="O34" s="220"/>
      <c r="P34" s="220"/>
      <c r="Q34" s="220"/>
      <c r="R34" s="220"/>
      <c r="S34" s="220"/>
      <c r="T34" s="221"/>
      <c r="U34" s="220"/>
      <c r="V34" s="210"/>
      <c r="W34" s="210"/>
      <c r="X34" s="210"/>
      <c r="Y34" s="210"/>
      <c r="Z34" s="210"/>
      <c r="AA34" s="210"/>
      <c r="AB34" s="210"/>
      <c r="AC34" s="210"/>
      <c r="AD34" s="210"/>
      <c r="AE34" s="210" t="s">
        <v>124</v>
      </c>
      <c r="AF34" s="210">
        <v>0</v>
      </c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11"/>
      <c r="B35" s="217"/>
      <c r="C35" s="264" t="s">
        <v>151</v>
      </c>
      <c r="D35" s="222"/>
      <c r="E35" s="228">
        <v>6.6360000000000001</v>
      </c>
      <c r="F35" s="232"/>
      <c r="G35" s="232"/>
      <c r="H35" s="232"/>
      <c r="I35" s="232"/>
      <c r="J35" s="232"/>
      <c r="K35" s="232"/>
      <c r="L35" s="232"/>
      <c r="M35" s="232"/>
      <c r="N35" s="220"/>
      <c r="O35" s="220"/>
      <c r="P35" s="220"/>
      <c r="Q35" s="220"/>
      <c r="R35" s="220"/>
      <c r="S35" s="220"/>
      <c r="T35" s="221"/>
      <c r="U35" s="220"/>
      <c r="V35" s="210"/>
      <c r="W35" s="210"/>
      <c r="X35" s="210"/>
      <c r="Y35" s="210"/>
      <c r="Z35" s="210"/>
      <c r="AA35" s="210"/>
      <c r="AB35" s="210"/>
      <c r="AC35" s="210"/>
      <c r="AD35" s="210"/>
      <c r="AE35" s="210" t="s">
        <v>124</v>
      </c>
      <c r="AF35" s="210">
        <v>0</v>
      </c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2.5" outlineLevel="1" x14ac:dyDescent="0.2">
      <c r="A36" s="211">
        <v>6</v>
      </c>
      <c r="B36" s="217" t="s">
        <v>148</v>
      </c>
      <c r="C36" s="263" t="s">
        <v>152</v>
      </c>
      <c r="D36" s="219" t="s">
        <v>130</v>
      </c>
      <c r="E36" s="227">
        <v>9.6</v>
      </c>
      <c r="F36" s="231">
        <f>H36+J36</f>
        <v>0</v>
      </c>
      <c r="G36" s="232">
        <f>ROUND(E36*F36,2)</f>
        <v>0</v>
      </c>
      <c r="H36" s="232"/>
      <c r="I36" s="232">
        <f>ROUND(E36*H36,2)</f>
        <v>0</v>
      </c>
      <c r="J36" s="232"/>
      <c r="K36" s="232">
        <f>ROUND(E36*J36,2)</f>
        <v>0</v>
      </c>
      <c r="L36" s="232">
        <v>21</v>
      </c>
      <c r="M36" s="232">
        <f>G36*(1+L36/100)</f>
        <v>0</v>
      </c>
      <c r="N36" s="220">
        <v>0</v>
      </c>
      <c r="O36" s="220">
        <f>ROUND(E36*N36,5)</f>
        <v>0</v>
      </c>
      <c r="P36" s="220">
        <v>0</v>
      </c>
      <c r="Q36" s="220">
        <f>ROUND(E36*P36,5)</f>
        <v>0</v>
      </c>
      <c r="R36" s="220"/>
      <c r="S36" s="220"/>
      <c r="T36" s="221">
        <v>0.36499999999999999</v>
      </c>
      <c r="U36" s="220">
        <f>ROUND(E36*T36,2)</f>
        <v>3.5</v>
      </c>
      <c r="V36" s="210"/>
      <c r="W36" s="210"/>
      <c r="X36" s="210"/>
      <c r="Y36" s="210"/>
      <c r="Z36" s="210"/>
      <c r="AA36" s="210"/>
      <c r="AB36" s="210"/>
      <c r="AC36" s="210"/>
      <c r="AD36" s="210"/>
      <c r="AE36" s="210" t="s">
        <v>122</v>
      </c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ht="22.5" outlineLevel="1" x14ac:dyDescent="0.2">
      <c r="A37" s="211"/>
      <c r="B37" s="217"/>
      <c r="C37" s="264" t="s">
        <v>133</v>
      </c>
      <c r="D37" s="222"/>
      <c r="E37" s="228"/>
      <c r="F37" s="232"/>
      <c r="G37" s="232"/>
      <c r="H37" s="232"/>
      <c r="I37" s="232"/>
      <c r="J37" s="232"/>
      <c r="K37" s="232"/>
      <c r="L37" s="232"/>
      <c r="M37" s="232"/>
      <c r="N37" s="220"/>
      <c r="O37" s="220"/>
      <c r="P37" s="220"/>
      <c r="Q37" s="220"/>
      <c r="R37" s="220"/>
      <c r="S37" s="220"/>
      <c r="T37" s="221"/>
      <c r="U37" s="220"/>
      <c r="V37" s="210"/>
      <c r="W37" s="210"/>
      <c r="X37" s="210"/>
      <c r="Y37" s="210"/>
      <c r="Z37" s="210"/>
      <c r="AA37" s="210"/>
      <c r="AB37" s="210"/>
      <c r="AC37" s="210"/>
      <c r="AD37" s="210"/>
      <c r="AE37" s="210" t="s">
        <v>124</v>
      </c>
      <c r="AF37" s="210">
        <v>0</v>
      </c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11"/>
      <c r="B38" s="217"/>
      <c r="C38" s="264" t="s">
        <v>153</v>
      </c>
      <c r="D38" s="222"/>
      <c r="E38" s="228">
        <v>3.36</v>
      </c>
      <c r="F38" s="232"/>
      <c r="G38" s="232"/>
      <c r="H38" s="232"/>
      <c r="I38" s="232"/>
      <c r="J38" s="232"/>
      <c r="K38" s="232"/>
      <c r="L38" s="232"/>
      <c r="M38" s="232"/>
      <c r="N38" s="220"/>
      <c r="O38" s="220"/>
      <c r="P38" s="220"/>
      <c r="Q38" s="220"/>
      <c r="R38" s="220"/>
      <c r="S38" s="220"/>
      <c r="T38" s="221"/>
      <c r="U38" s="220"/>
      <c r="V38" s="210"/>
      <c r="W38" s="210"/>
      <c r="X38" s="210"/>
      <c r="Y38" s="210"/>
      <c r="Z38" s="210"/>
      <c r="AA38" s="210"/>
      <c r="AB38" s="210"/>
      <c r="AC38" s="210"/>
      <c r="AD38" s="210"/>
      <c r="AE38" s="210" t="s">
        <v>124</v>
      </c>
      <c r="AF38" s="210">
        <v>0</v>
      </c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11"/>
      <c r="B39" s="217"/>
      <c r="C39" s="264" t="s">
        <v>154</v>
      </c>
      <c r="D39" s="222"/>
      <c r="E39" s="228">
        <v>6.24</v>
      </c>
      <c r="F39" s="232"/>
      <c r="G39" s="232"/>
      <c r="H39" s="232"/>
      <c r="I39" s="232"/>
      <c r="J39" s="232"/>
      <c r="K39" s="232"/>
      <c r="L39" s="232"/>
      <c r="M39" s="232"/>
      <c r="N39" s="220"/>
      <c r="O39" s="220"/>
      <c r="P39" s="220"/>
      <c r="Q39" s="220"/>
      <c r="R39" s="220"/>
      <c r="S39" s="220"/>
      <c r="T39" s="221"/>
      <c r="U39" s="220"/>
      <c r="V39" s="210"/>
      <c r="W39" s="210"/>
      <c r="X39" s="210"/>
      <c r="Y39" s="210"/>
      <c r="Z39" s="210"/>
      <c r="AA39" s="210"/>
      <c r="AB39" s="210"/>
      <c r="AC39" s="210"/>
      <c r="AD39" s="210"/>
      <c r="AE39" s="210" t="s">
        <v>124</v>
      </c>
      <c r="AF39" s="210">
        <v>0</v>
      </c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1" x14ac:dyDescent="0.2">
      <c r="A40" s="211"/>
      <c r="B40" s="217"/>
      <c r="C40" s="265" t="s">
        <v>127</v>
      </c>
      <c r="D40" s="223"/>
      <c r="E40" s="229">
        <v>9.6</v>
      </c>
      <c r="F40" s="232"/>
      <c r="G40" s="232"/>
      <c r="H40" s="232"/>
      <c r="I40" s="232"/>
      <c r="J40" s="232"/>
      <c r="K40" s="232"/>
      <c r="L40" s="232"/>
      <c r="M40" s="232"/>
      <c r="N40" s="220"/>
      <c r="O40" s="220"/>
      <c r="P40" s="220"/>
      <c r="Q40" s="220"/>
      <c r="R40" s="220"/>
      <c r="S40" s="220"/>
      <c r="T40" s="221"/>
      <c r="U40" s="220"/>
      <c r="V40" s="210"/>
      <c r="W40" s="210"/>
      <c r="X40" s="210"/>
      <c r="Y40" s="210"/>
      <c r="Z40" s="210"/>
      <c r="AA40" s="210"/>
      <c r="AB40" s="210"/>
      <c r="AC40" s="210"/>
      <c r="AD40" s="210"/>
      <c r="AE40" s="210" t="s">
        <v>124</v>
      </c>
      <c r="AF40" s="210">
        <v>1</v>
      </c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11">
        <v>7</v>
      </c>
      <c r="B41" s="217" t="s">
        <v>155</v>
      </c>
      <c r="C41" s="263" t="s">
        <v>156</v>
      </c>
      <c r="D41" s="219" t="s">
        <v>130</v>
      </c>
      <c r="E41" s="227">
        <v>41.934380000000012</v>
      </c>
      <c r="F41" s="231">
        <f>H41+J41</f>
        <v>0</v>
      </c>
      <c r="G41" s="232">
        <f>ROUND(E41*F41,2)</f>
        <v>0</v>
      </c>
      <c r="H41" s="232"/>
      <c r="I41" s="232">
        <f>ROUND(E41*H41,2)</f>
        <v>0</v>
      </c>
      <c r="J41" s="232"/>
      <c r="K41" s="232">
        <f>ROUND(E41*J41,2)</f>
        <v>0</v>
      </c>
      <c r="L41" s="232">
        <v>21</v>
      </c>
      <c r="M41" s="232">
        <f>G41*(1+L41/100)</f>
        <v>0</v>
      </c>
      <c r="N41" s="220">
        <v>0</v>
      </c>
      <c r="O41" s="220">
        <f>ROUND(E41*N41,5)</f>
        <v>0</v>
      </c>
      <c r="P41" s="220">
        <v>0</v>
      </c>
      <c r="Q41" s="220">
        <f>ROUND(E41*P41,5)</f>
        <v>0</v>
      </c>
      <c r="R41" s="220"/>
      <c r="S41" s="220"/>
      <c r="T41" s="221">
        <v>7.3999999999999996E-2</v>
      </c>
      <c r="U41" s="220">
        <f>ROUND(E41*T41,2)</f>
        <v>3.1</v>
      </c>
      <c r="V41" s="210"/>
      <c r="W41" s="210"/>
      <c r="X41" s="210"/>
      <c r="Y41" s="210"/>
      <c r="Z41" s="210"/>
      <c r="AA41" s="210"/>
      <c r="AB41" s="210"/>
      <c r="AC41" s="210"/>
      <c r="AD41" s="210"/>
      <c r="AE41" s="210" t="s">
        <v>122</v>
      </c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ht="22.5" outlineLevel="1" x14ac:dyDescent="0.2">
      <c r="A42" s="211"/>
      <c r="B42" s="217"/>
      <c r="C42" s="264" t="s">
        <v>157</v>
      </c>
      <c r="D42" s="222"/>
      <c r="E42" s="228"/>
      <c r="F42" s="232"/>
      <c r="G42" s="232"/>
      <c r="H42" s="232"/>
      <c r="I42" s="232"/>
      <c r="J42" s="232"/>
      <c r="K42" s="232"/>
      <c r="L42" s="232"/>
      <c r="M42" s="232"/>
      <c r="N42" s="220"/>
      <c r="O42" s="220"/>
      <c r="P42" s="220"/>
      <c r="Q42" s="220"/>
      <c r="R42" s="220"/>
      <c r="S42" s="220"/>
      <c r="T42" s="221"/>
      <c r="U42" s="220"/>
      <c r="V42" s="210"/>
      <c r="W42" s="210"/>
      <c r="X42" s="210"/>
      <c r="Y42" s="210"/>
      <c r="Z42" s="210"/>
      <c r="AA42" s="210"/>
      <c r="AB42" s="210"/>
      <c r="AC42" s="210"/>
      <c r="AD42" s="210"/>
      <c r="AE42" s="210" t="s">
        <v>124</v>
      </c>
      <c r="AF42" s="210">
        <v>0</v>
      </c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1" x14ac:dyDescent="0.2">
      <c r="A43" s="211"/>
      <c r="B43" s="217"/>
      <c r="C43" s="264" t="s">
        <v>158</v>
      </c>
      <c r="D43" s="222"/>
      <c r="E43" s="228">
        <v>27.32038</v>
      </c>
      <c r="F43" s="232"/>
      <c r="G43" s="232"/>
      <c r="H43" s="232"/>
      <c r="I43" s="232"/>
      <c r="J43" s="232"/>
      <c r="K43" s="232"/>
      <c r="L43" s="232"/>
      <c r="M43" s="232"/>
      <c r="N43" s="220"/>
      <c r="O43" s="220"/>
      <c r="P43" s="220"/>
      <c r="Q43" s="220"/>
      <c r="R43" s="220"/>
      <c r="S43" s="220"/>
      <c r="T43" s="221"/>
      <c r="U43" s="220"/>
      <c r="V43" s="210"/>
      <c r="W43" s="210"/>
      <c r="X43" s="210"/>
      <c r="Y43" s="210"/>
      <c r="Z43" s="210"/>
      <c r="AA43" s="210"/>
      <c r="AB43" s="210"/>
      <c r="AC43" s="210"/>
      <c r="AD43" s="210"/>
      <c r="AE43" s="210" t="s">
        <v>124</v>
      </c>
      <c r="AF43" s="210">
        <v>0</v>
      </c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11"/>
      <c r="B44" s="217"/>
      <c r="C44" s="264" t="s">
        <v>159</v>
      </c>
      <c r="D44" s="222"/>
      <c r="E44" s="228">
        <v>6.6360000000000001</v>
      </c>
      <c r="F44" s="232"/>
      <c r="G44" s="232"/>
      <c r="H44" s="232"/>
      <c r="I44" s="232"/>
      <c r="J44" s="232"/>
      <c r="K44" s="232"/>
      <c r="L44" s="232"/>
      <c r="M44" s="232"/>
      <c r="N44" s="220"/>
      <c r="O44" s="220"/>
      <c r="P44" s="220"/>
      <c r="Q44" s="220"/>
      <c r="R44" s="220"/>
      <c r="S44" s="220"/>
      <c r="T44" s="221"/>
      <c r="U44" s="220"/>
      <c r="V44" s="210"/>
      <c r="W44" s="210"/>
      <c r="X44" s="210"/>
      <c r="Y44" s="210"/>
      <c r="Z44" s="210"/>
      <c r="AA44" s="210"/>
      <c r="AB44" s="210"/>
      <c r="AC44" s="210"/>
      <c r="AD44" s="210"/>
      <c r="AE44" s="210" t="s">
        <v>124</v>
      </c>
      <c r="AF44" s="210">
        <v>0</v>
      </c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11"/>
      <c r="B45" s="217"/>
      <c r="C45" s="264" t="s">
        <v>160</v>
      </c>
      <c r="D45" s="222"/>
      <c r="E45" s="228">
        <v>9.6</v>
      </c>
      <c r="F45" s="232"/>
      <c r="G45" s="232"/>
      <c r="H45" s="232"/>
      <c r="I45" s="232"/>
      <c r="J45" s="232"/>
      <c r="K45" s="232"/>
      <c r="L45" s="232"/>
      <c r="M45" s="232"/>
      <c r="N45" s="220"/>
      <c r="O45" s="220"/>
      <c r="P45" s="220"/>
      <c r="Q45" s="220"/>
      <c r="R45" s="220"/>
      <c r="S45" s="220"/>
      <c r="T45" s="221"/>
      <c r="U45" s="220"/>
      <c r="V45" s="210"/>
      <c r="W45" s="210"/>
      <c r="X45" s="210"/>
      <c r="Y45" s="210"/>
      <c r="Z45" s="210"/>
      <c r="AA45" s="210"/>
      <c r="AB45" s="210"/>
      <c r="AC45" s="210"/>
      <c r="AD45" s="210"/>
      <c r="AE45" s="210" t="s">
        <v>124</v>
      </c>
      <c r="AF45" s="210">
        <v>0</v>
      </c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outlineLevel="1" x14ac:dyDescent="0.2">
      <c r="A46" s="211"/>
      <c r="B46" s="217"/>
      <c r="C46" s="264" t="s">
        <v>161</v>
      </c>
      <c r="D46" s="222"/>
      <c r="E46" s="228">
        <v>30</v>
      </c>
      <c r="F46" s="232"/>
      <c r="G46" s="232"/>
      <c r="H46" s="232"/>
      <c r="I46" s="232"/>
      <c r="J46" s="232"/>
      <c r="K46" s="232"/>
      <c r="L46" s="232"/>
      <c r="M46" s="232"/>
      <c r="N46" s="220"/>
      <c r="O46" s="220"/>
      <c r="P46" s="220"/>
      <c r="Q46" s="220"/>
      <c r="R46" s="220"/>
      <c r="S46" s="220"/>
      <c r="T46" s="221"/>
      <c r="U46" s="220"/>
      <c r="V46" s="210"/>
      <c r="W46" s="210"/>
      <c r="X46" s="210"/>
      <c r="Y46" s="210"/>
      <c r="Z46" s="210"/>
      <c r="AA46" s="210"/>
      <c r="AB46" s="210"/>
      <c r="AC46" s="210"/>
      <c r="AD46" s="210"/>
      <c r="AE46" s="210" t="s">
        <v>124</v>
      </c>
      <c r="AF46" s="210">
        <v>0</v>
      </c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11"/>
      <c r="B47" s="217"/>
      <c r="C47" s="265" t="s">
        <v>127</v>
      </c>
      <c r="D47" s="223"/>
      <c r="E47" s="229">
        <v>73.556380000000004</v>
      </c>
      <c r="F47" s="232"/>
      <c r="G47" s="232"/>
      <c r="H47" s="232"/>
      <c r="I47" s="232"/>
      <c r="J47" s="232"/>
      <c r="K47" s="232"/>
      <c r="L47" s="232"/>
      <c r="M47" s="232"/>
      <c r="N47" s="220"/>
      <c r="O47" s="220"/>
      <c r="P47" s="220"/>
      <c r="Q47" s="220"/>
      <c r="R47" s="220"/>
      <c r="S47" s="220"/>
      <c r="T47" s="221"/>
      <c r="U47" s="220"/>
      <c r="V47" s="210"/>
      <c r="W47" s="210"/>
      <c r="X47" s="210"/>
      <c r="Y47" s="210"/>
      <c r="Z47" s="210"/>
      <c r="AA47" s="210"/>
      <c r="AB47" s="210"/>
      <c r="AC47" s="210"/>
      <c r="AD47" s="210"/>
      <c r="AE47" s="210" t="s">
        <v>124</v>
      </c>
      <c r="AF47" s="210">
        <v>1</v>
      </c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11"/>
      <c r="B48" s="217"/>
      <c r="C48" s="264" t="s">
        <v>162</v>
      </c>
      <c r="D48" s="222"/>
      <c r="E48" s="228"/>
      <c r="F48" s="232"/>
      <c r="G48" s="232"/>
      <c r="H48" s="232"/>
      <c r="I48" s="232"/>
      <c r="J48" s="232"/>
      <c r="K48" s="232"/>
      <c r="L48" s="232"/>
      <c r="M48" s="232"/>
      <c r="N48" s="220"/>
      <c r="O48" s="220"/>
      <c r="P48" s="220"/>
      <c r="Q48" s="220"/>
      <c r="R48" s="220"/>
      <c r="S48" s="220"/>
      <c r="T48" s="221"/>
      <c r="U48" s="220"/>
      <c r="V48" s="210"/>
      <c r="W48" s="210"/>
      <c r="X48" s="210"/>
      <c r="Y48" s="210"/>
      <c r="Z48" s="210"/>
      <c r="AA48" s="210"/>
      <c r="AB48" s="210"/>
      <c r="AC48" s="210"/>
      <c r="AD48" s="210"/>
      <c r="AE48" s="210" t="s">
        <v>124</v>
      </c>
      <c r="AF48" s="210">
        <v>0</v>
      </c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11"/>
      <c r="B49" s="217"/>
      <c r="C49" s="264" t="s">
        <v>163</v>
      </c>
      <c r="D49" s="222"/>
      <c r="E49" s="228">
        <v>-5.3719999999999999</v>
      </c>
      <c r="F49" s="232"/>
      <c r="G49" s="232"/>
      <c r="H49" s="232"/>
      <c r="I49" s="232"/>
      <c r="J49" s="232"/>
      <c r="K49" s="232"/>
      <c r="L49" s="232"/>
      <c r="M49" s="232"/>
      <c r="N49" s="220"/>
      <c r="O49" s="220"/>
      <c r="P49" s="220"/>
      <c r="Q49" s="220"/>
      <c r="R49" s="220"/>
      <c r="S49" s="220"/>
      <c r="T49" s="221"/>
      <c r="U49" s="220"/>
      <c r="V49" s="210"/>
      <c r="W49" s="210"/>
      <c r="X49" s="210"/>
      <c r="Y49" s="210"/>
      <c r="Z49" s="210"/>
      <c r="AA49" s="210"/>
      <c r="AB49" s="210"/>
      <c r="AC49" s="210"/>
      <c r="AD49" s="210"/>
      <c r="AE49" s="210" t="s">
        <v>124</v>
      </c>
      <c r="AF49" s="210">
        <v>0</v>
      </c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1" x14ac:dyDescent="0.2">
      <c r="A50" s="211"/>
      <c r="B50" s="217"/>
      <c r="C50" s="264" t="s">
        <v>164</v>
      </c>
      <c r="D50" s="222"/>
      <c r="E50" s="228">
        <v>-3.3</v>
      </c>
      <c r="F50" s="232"/>
      <c r="G50" s="232"/>
      <c r="H50" s="232"/>
      <c r="I50" s="232"/>
      <c r="J50" s="232"/>
      <c r="K50" s="232"/>
      <c r="L50" s="232"/>
      <c r="M50" s="232"/>
      <c r="N50" s="220"/>
      <c r="O50" s="220"/>
      <c r="P50" s="220"/>
      <c r="Q50" s="220"/>
      <c r="R50" s="220"/>
      <c r="S50" s="220"/>
      <c r="T50" s="221"/>
      <c r="U50" s="220"/>
      <c r="V50" s="210"/>
      <c r="W50" s="210"/>
      <c r="X50" s="210"/>
      <c r="Y50" s="210"/>
      <c r="Z50" s="210"/>
      <c r="AA50" s="210"/>
      <c r="AB50" s="210"/>
      <c r="AC50" s="210"/>
      <c r="AD50" s="210"/>
      <c r="AE50" s="210" t="s">
        <v>124</v>
      </c>
      <c r="AF50" s="210">
        <v>0</v>
      </c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11"/>
      <c r="B51" s="217"/>
      <c r="C51" s="264" t="s">
        <v>165</v>
      </c>
      <c r="D51" s="222"/>
      <c r="E51" s="228">
        <v>-15.8</v>
      </c>
      <c r="F51" s="232"/>
      <c r="G51" s="232"/>
      <c r="H51" s="232"/>
      <c r="I51" s="232"/>
      <c r="J51" s="232"/>
      <c r="K51" s="232"/>
      <c r="L51" s="232"/>
      <c r="M51" s="232"/>
      <c r="N51" s="220"/>
      <c r="O51" s="220"/>
      <c r="P51" s="220"/>
      <c r="Q51" s="220"/>
      <c r="R51" s="220"/>
      <c r="S51" s="220"/>
      <c r="T51" s="221"/>
      <c r="U51" s="220"/>
      <c r="V51" s="210"/>
      <c r="W51" s="210"/>
      <c r="X51" s="210"/>
      <c r="Y51" s="210"/>
      <c r="Z51" s="210"/>
      <c r="AA51" s="210"/>
      <c r="AB51" s="210"/>
      <c r="AC51" s="210"/>
      <c r="AD51" s="210"/>
      <c r="AE51" s="210" t="s">
        <v>124</v>
      </c>
      <c r="AF51" s="210">
        <v>0</v>
      </c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1" x14ac:dyDescent="0.2">
      <c r="A52" s="211"/>
      <c r="B52" s="217"/>
      <c r="C52" s="264" t="s">
        <v>166</v>
      </c>
      <c r="D52" s="222"/>
      <c r="E52" s="228">
        <v>-7.15</v>
      </c>
      <c r="F52" s="232"/>
      <c r="G52" s="232"/>
      <c r="H52" s="232"/>
      <c r="I52" s="232"/>
      <c r="J52" s="232"/>
      <c r="K52" s="232"/>
      <c r="L52" s="232"/>
      <c r="M52" s="232"/>
      <c r="N52" s="220"/>
      <c r="O52" s="220"/>
      <c r="P52" s="220"/>
      <c r="Q52" s="220"/>
      <c r="R52" s="220"/>
      <c r="S52" s="220"/>
      <c r="T52" s="221"/>
      <c r="U52" s="220"/>
      <c r="V52" s="210"/>
      <c r="W52" s="210"/>
      <c r="X52" s="210"/>
      <c r="Y52" s="210"/>
      <c r="Z52" s="210"/>
      <c r="AA52" s="210"/>
      <c r="AB52" s="210"/>
      <c r="AC52" s="210"/>
      <c r="AD52" s="210"/>
      <c r="AE52" s="210" t="s">
        <v>124</v>
      </c>
      <c r="AF52" s="210">
        <v>0</v>
      </c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11"/>
      <c r="B53" s="217"/>
      <c r="C53" s="265" t="s">
        <v>127</v>
      </c>
      <c r="D53" s="223"/>
      <c r="E53" s="229">
        <v>-31.622</v>
      </c>
      <c r="F53" s="232"/>
      <c r="G53" s="232"/>
      <c r="H53" s="232"/>
      <c r="I53" s="232"/>
      <c r="J53" s="232"/>
      <c r="K53" s="232"/>
      <c r="L53" s="232"/>
      <c r="M53" s="232"/>
      <c r="N53" s="220"/>
      <c r="O53" s="220"/>
      <c r="P53" s="220"/>
      <c r="Q53" s="220"/>
      <c r="R53" s="220"/>
      <c r="S53" s="220"/>
      <c r="T53" s="221"/>
      <c r="U53" s="220"/>
      <c r="V53" s="210"/>
      <c r="W53" s="210"/>
      <c r="X53" s="210"/>
      <c r="Y53" s="210"/>
      <c r="Z53" s="210"/>
      <c r="AA53" s="210"/>
      <c r="AB53" s="210"/>
      <c r="AC53" s="210"/>
      <c r="AD53" s="210"/>
      <c r="AE53" s="210" t="s">
        <v>124</v>
      </c>
      <c r="AF53" s="210">
        <v>1</v>
      </c>
      <c r="AG53" s="210"/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11">
        <v>8</v>
      </c>
      <c r="B54" s="217" t="s">
        <v>167</v>
      </c>
      <c r="C54" s="263" t="s">
        <v>168</v>
      </c>
      <c r="D54" s="219" t="s">
        <v>130</v>
      </c>
      <c r="E54" s="227">
        <v>41.934480000000001</v>
      </c>
      <c r="F54" s="231">
        <f>H54+J54</f>
        <v>0</v>
      </c>
      <c r="G54" s="232">
        <f>ROUND(E54*F54,2)</f>
        <v>0</v>
      </c>
      <c r="H54" s="232"/>
      <c r="I54" s="232">
        <f>ROUND(E54*H54,2)</f>
        <v>0</v>
      </c>
      <c r="J54" s="232"/>
      <c r="K54" s="232">
        <f>ROUND(E54*J54,2)</f>
        <v>0</v>
      </c>
      <c r="L54" s="232">
        <v>21</v>
      </c>
      <c r="M54" s="232">
        <f>G54*(1+L54/100)</f>
        <v>0</v>
      </c>
      <c r="N54" s="220">
        <v>0</v>
      </c>
      <c r="O54" s="220">
        <f>ROUND(E54*N54,5)</f>
        <v>0</v>
      </c>
      <c r="P54" s="220">
        <v>0</v>
      </c>
      <c r="Q54" s="220">
        <f>ROUND(E54*P54,5)</f>
        <v>0</v>
      </c>
      <c r="R54" s="220"/>
      <c r="S54" s="220"/>
      <c r="T54" s="221">
        <v>4.2999999999999997E-2</v>
      </c>
      <c r="U54" s="220">
        <f>ROUND(E54*T54,2)</f>
        <v>1.8</v>
      </c>
      <c r="V54" s="210"/>
      <c r="W54" s="210"/>
      <c r="X54" s="210"/>
      <c r="Y54" s="210"/>
      <c r="Z54" s="210"/>
      <c r="AA54" s="210"/>
      <c r="AB54" s="210"/>
      <c r="AC54" s="210"/>
      <c r="AD54" s="210"/>
      <c r="AE54" s="210" t="s">
        <v>122</v>
      </c>
      <c r="AF54" s="210"/>
      <c r="AG54" s="210"/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33.75" outlineLevel="1" x14ac:dyDescent="0.2">
      <c r="A55" s="211"/>
      <c r="B55" s="217"/>
      <c r="C55" s="264" t="s">
        <v>169</v>
      </c>
      <c r="D55" s="222"/>
      <c r="E55" s="228"/>
      <c r="F55" s="232"/>
      <c r="G55" s="232"/>
      <c r="H55" s="232"/>
      <c r="I55" s="232"/>
      <c r="J55" s="232"/>
      <c r="K55" s="232"/>
      <c r="L55" s="232"/>
      <c r="M55" s="232"/>
      <c r="N55" s="220"/>
      <c r="O55" s="220"/>
      <c r="P55" s="220"/>
      <c r="Q55" s="220"/>
      <c r="R55" s="220"/>
      <c r="S55" s="220"/>
      <c r="T55" s="221"/>
      <c r="U55" s="220"/>
      <c r="V55" s="210"/>
      <c r="W55" s="210"/>
      <c r="X55" s="210"/>
      <c r="Y55" s="210"/>
      <c r="Z55" s="210"/>
      <c r="AA55" s="210"/>
      <c r="AB55" s="210"/>
      <c r="AC55" s="210"/>
      <c r="AD55" s="210"/>
      <c r="AE55" s="210" t="s">
        <v>124</v>
      </c>
      <c r="AF55" s="210">
        <v>0</v>
      </c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11"/>
      <c r="B56" s="217"/>
      <c r="C56" s="264" t="s">
        <v>170</v>
      </c>
      <c r="D56" s="222"/>
      <c r="E56" s="228">
        <v>41.934480000000001</v>
      </c>
      <c r="F56" s="232"/>
      <c r="G56" s="232"/>
      <c r="H56" s="232"/>
      <c r="I56" s="232"/>
      <c r="J56" s="232"/>
      <c r="K56" s="232"/>
      <c r="L56" s="232"/>
      <c r="M56" s="232"/>
      <c r="N56" s="220"/>
      <c r="O56" s="220"/>
      <c r="P56" s="220"/>
      <c r="Q56" s="220"/>
      <c r="R56" s="220"/>
      <c r="S56" s="220"/>
      <c r="T56" s="221"/>
      <c r="U56" s="220"/>
      <c r="V56" s="210"/>
      <c r="W56" s="210"/>
      <c r="X56" s="210"/>
      <c r="Y56" s="210"/>
      <c r="Z56" s="210"/>
      <c r="AA56" s="210"/>
      <c r="AB56" s="210"/>
      <c r="AC56" s="210"/>
      <c r="AD56" s="210"/>
      <c r="AE56" s="210" t="s">
        <v>124</v>
      </c>
      <c r="AF56" s="210">
        <v>0</v>
      </c>
      <c r="AG56" s="210"/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ht="22.5" outlineLevel="1" x14ac:dyDescent="0.2">
      <c r="A57" s="211">
        <v>9</v>
      </c>
      <c r="B57" s="217" t="s">
        <v>171</v>
      </c>
      <c r="C57" s="263" t="s">
        <v>172</v>
      </c>
      <c r="D57" s="219" t="s">
        <v>130</v>
      </c>
      <c r="E57" s="227">
        <v>5.3719999999999999</v>
      </c>
      <c r="F57" s="231">
        <f>H57+J57</f>
        <v>0</v>
      </c>
      <c r="G57" s="232">
        <f>ROUND(E57*F57,2)</f>
        <v>0</v>
      </c>
      <c r="H57" s="232"/>
      <c r="I57" s="232">
        <f>ROUND(E57*H57,2)</f>
        <v>0</v>
      </c>
      <c r="J57" s="232"/>
      <c r="K57" s="232">
        <f>ROUND(E57*J57,2)</f>
        <v>0</v>
      </c>
      <c r="L57" s="232">
        <v>21</v>
      </c>
      <c r="M57" s="232">
        <f>G57*(1+L57/100)</f>
        <v>0</v>
      </c>
      <c r="N57" s="220">
        <v>0</v>
      </c>
      <c r="O57" s="220">
        <f>ROUND(E57*N57,5)</f>
        <v>0</v>
      </c>
      <c r="P57" s="220">
        <v>0</v>
      </c>
      <c r="Q57" s="220">
        <f>ROUND(E57*P57,5)</f>
        <v>0</v>
      </c>
      <c r="R57" s="220"/>
      <c r="S57" s="220"/>
      <c r="T57" s="221">
        <v>0.20200000000000001</v>
      </c>
      <c r="U57" s="220">
        <f>ROUND(E57*T57,2)</f>
        <v>1.0900000000000001</v>
      </c>
      <c r="V57" s="210"/>
      <c r="W57" s="210"/>
      <c r="X57" s="210"/>
      <c r="Y57" s="210"/>
      <c r="Z57" s="210"/>
      <c r="AA57" s="210"/>
      <c r="AB57" s="210"/>
      <c r="AC57" s="210"/>
      <c r="AD57" s="210"/>
      <c r="AE57" s="210" t="s">
        <v>122</v>
      </c>
      <c r="AF57" s="210"/>
      <c r="AG57" s="210"/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1" x14ac:dyDescent="0.2">
      <c r="A58" s="211"/>
      <c r="B58" s="217"/>
      <c r="C58" s="264" t="s">
        <v>173</v>
      </c>
      <c r="D58" s="222"/>
      <c r="E58" s="228"/>
      <c r="F58" s="232"/>
      <c r="G58" s="232"/>
      <c r="H58" s="232"/>
      <c r="I58" s="232"/>
      <c r="J58" s="232"/>
      <c r="K58" s="232"/>
      <c r="L58" s="232"/>
      <c r="M58" s="232"/>
      <c r="N58" s="220"/>
      <c r="O58" s="220"/>
      <c r="P58" s="220"/>
      <c r="Q58" s="220"/>
      <c r="R58" s="220"/>
      <c r="S58" s="220"/>
      <c r="T58" s="221"/>
      <c r="U58" s="220"/>
      <c r="V58" s="210"/>
      <c r="W58" s="210"/>
      <c r="X58" s="210"/>
      <c r="Y58" s="210"/>
      <c r="Z58" s="210"/>
      <c r="AA58" s="210"/>
      <c r="AB58" s="210"/>
      <c r="AC58" s="210"/>
      <c r="AD58" s="210"/>
      <c r="AE58" s="210" t="s">
        <v>124</v>
      </c>
      <c r="AF58" s="210">
        <v>0</v>
      </c>
      <c r="AG58" s="210"/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ht="22.5" outlineLevel="1" x14ac:dyDescent="0.2">
      <c r="A59" s="211"/>
      <c r="B59" s="217"/>
      <c r="C59" s="264" t="s">
        <v>150</v>
      </c>
      <c r="D59" s="222"/>
      <c r="E59" s="228"/>
      <c r="F59" s="232"/>
      <c r="G59" s="232"/>
      <c r="H59" s="232"/>
      <c r="I59" s="232"/>
      <c r="J59" s="232"/>
      <c r="K59" s="232"/>
      <c r="L59" s="232"/>
      <c r="M59" s="232"/>
      <c r="N59" s="220"/>
      <c r="O59" s="220"/>
      <c r="P59" s="220"/>
      <c r="Q59" s="220"/>
      <c r="R59" s="220"/>
      <c r="S59" s="220"/>
      <c r="T59" s="221"/>
      <c r="U59" s="220"/>
      <c r="V59" s="210"/>
      <c r="W59" s="210"/>
      <c r="X59" s="210"/>
      <c r="Y59" s="210"/>
      <c r="Z59" s="210"/>
      <c r="AA59" s="210"/>
      <c r="AB59" s="210"/>
      <c r="AC59" s="210"/>
      <c r="AD59" s="210"/>
      <c r="AE59" s="210" t="s">
        <v>124</v>
      </c>
      <c r="AF59" s="210">
        <v>0</v>
      </c>
      <c r="AG59" s="210"/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1" x14ac:dyDescent="0.2">
      <c r="A60" s="211"/>
      <c r="B60" s="217"/>
      <c r="C60" s="264" t="s">
        <v>151</v>
      </c>
      <c r="D60" s="222"/>
      <c r="E60" s="228">
        <v>6.6360000000000001</v>
      </c>
      <c r="F60" s="232"/>
      <c r="G60" s="232"/>
      <c r="H60" s="232"/>
      <c r="I60" s="232"/>
      <c r="J60" s="232"/>
      <c r="K60" s="232"/>
      <c r="L60" s="232"/>
      <c r="M60" s="232"/>
      <c r="N60" s="220"/>
      <c r="O60" s="220"/>
      <c r="P60" s="220"/>
      <c r="Q60" s="220"/>
      <c r="R60" s="220"/>
      <c r="S60" s="220"/>
      <c r="T60" s="221"/>
      <c r="U60" s="220"/>
      <c r="V60" s="210"/>
      <c r="W60" s="210"/>
      <c r="X60" s="210"/>
      <c r="Y60" s="210"/>
      <c r="Z60" s="210"/>
      <c r="AA60" s="210"/>
      <c r="AB60" s="210"/>
      <c r="AC60" s="210"/>
      <c r="AD60" s="210"/>
      <c r="AE60" s="210" t="s">
        <v>124</v>
      </c>
      <c r="AF60" s="210">
        <v>0</v>
      </c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1" x14ac:dyDescent="0.2">
      <c r="A61" s="211"/>
      <c r="B61" s="217"/>
      <c r="C61" s="264" t="s">
        <v>174</v>
      </c>
      <c r="D61" s="222"/>
      <c r="E61" s="228"/>
      <c r="F61" s="232"/>
      <c r="G61" s="232"/>
      <c r="H61" s="232"/>
      <c r="I61" s="232"/>
      <c r="J61" s="232"/>
      <c r="K61" s="232"/>
      <c r="L61" s="232"/>
      <c r="M61" s="232"/>
      <c r="N61" s="220"/>
      <c r="O61" s="220"/>
      <c r="P61" s="220"/>
      <c r="Q61" s="220"/>
      <c r="R61" s="220"/>
      <c r="S61" s="220"/>
      <c r="T61" s="221"/>
      <c r="U61" s="220"/>
      <c r="V61" s="210"/>
      <c r="W61" s="210"/>
      <c r="X61" s="210"/>
      <c r="Y61" s="210"/>
      <c r="Z61" s="210"/>
      <c r="AA61" s="210"/>
      <c r="AB61" s="210"/>
      <c r="AC61" s="210"/>
      <c r="AD61" s="210"/>
      <c r="AE61" s="210" t="s">
        <v>124</v>
      </c>
      <c r="AF61" s="210">
        <v>0</v>
      </c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1" x14ac:dyDescent="0.2">
      <c r="A62" s="211"/>
      <c r="B62" s="217"/>
      <c r="C62" s="264" t="s">
        <v>175</v>
      </c>
      <c r="D62" s="222"/>
      <c r="E62" s="228">
        <v>-1.264</v>
      </c>
      <c r="F62" s="232"/>
      <c r="G62" s="232"/>
      <c r="H62" s="232"/>
      <c r="I62" s="232"/>
      <c r="J62" s="232"/>
      <c r="K62" s="232"/>
      <c r="L62" s="232"/>
      <c r="M62" s="232"/>
      <c r="N62" s="220"/>
      <c r="O62" s="220"/>
      <c r="P62" s="220"/>
      <c r="Q62" s="220"/>
      <c r="R62" s="220"/>
      <c r="S62" s="220"/>
      <c r="T62" s="221"/>
      <c r="U62" s="220"/>
      <c r="V62" s="210"/>
      <c r="W62" s="210"/>
      <c r="X62" s="210"/>
      <c r="Y62" s="210"/>
      <c r="Z62" s="210"/>
      <c r="AA62" s="210"/>
      <c r="AB62" s="210"/>
      <c r="AC62" s="210"/>
      <c r="AD62" s="210"/>
      <c r="AE62" s="210" t="s">
        <v>124</v>
      </c>
      <c r="AF62" s="210">
        <v>0</v>
      </c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1" x14ac:dyDescent="0.2">
      <c r="A63" s="211"/>
      <c r="B63" s="217"/>
      <c r="C63" s="265" t="s">
        <v>127</v>
      </c>
      <c r="D63" s="223"/>
      <c r="E63" s="229">
        <v>5.3719999999999999</v>
      </c>
      <c r="F63" s="232"/>
      <c r="G63" s="232"/>
      <c r="H63" s="232"/>
      <c r="I63" s="232"/>
      <c r="J63" s="232"/>
      <c r="K63" s="232"/>
      <c r="L63" s="232"/>
      <c r="M63" s="232"/>
      <c r="N63" s="220"/>
      <c r="O63" s="220"/>
      <c r="P63" s="220"/>
      <c r="Q63" s="220"/>
      <c r="R63" s="220"/>
      <c r="S63" s="220"/>
      <c r="T63" s="221"/>
      <c r="U63" s="220"/>
      <c r="V63" s="210"/>
      <c r="W63" s="210"/>
      <c r="X63" s="210"/>
      <c r="Y63" s="210"/>
      <c r="Z63" s="210"/>
      <c r="AA63" s="210"/>
      <c r="AB63" s="210"/>
      <c r="AC63" s="210"/>
      <c r="AD63" s="210"/>
      <c r="AE63" s="210" t="s">
        <v>124</v>
      </c>
      <c r="AF63" s="210">
        <v>1</v>
      </c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ht="22.5" outlineLevel="1" x14ac:dyDescent="0.2">
      <c r="A64" s="211">
        <v>10</v>
      </c>
      <c r="B64" s="217" t="s">
        <v>176</v>
      </c>
      <c r="C64" s="263" t="s">
        <v>177</v>
      </c>
      <c r="D64" s="219" t="s">
        <v>130</v>
      </c>
      <c r="E64" s="227">
        <v>7.15</v>
      </c>
      <c r="F64" s="231">
        <f>H64+J64</f>
        <v>0</v>
      </c>
      <c r="G64" s="232">
        <f>ROUND(E64*F64,2)</f>
        <v>0</v>
      </c>
      <c r="H64" s="232"/>
      <c r="I64" s="232">
        <f>ROUND(E64*H64,2)</f>
        <v>0</v>
      </c>
      <c r="J64" s="232"/>
      <c r="K64" s="232">
        <f>ROUND(E64*J64,2)</f>
        <v>0</v>
      </c>
      <c r="L64" s="232">
        <v>21</v>
      </c>
      <c r="M64" s="232">
        <f>G64*(1+L64/100)</f>
        <v>0</v>
      </c>
      <c r="N64" s="220">
        <v>0</v>
      </c>
      <c r="O64" s="220">
        <f>ROUND(E64*N64,5)</f>
        <v>0</v>
      </c>
      <c r="P64" s="220">
        <v>0</v>
      </c>
      <c r="Q64" s="220">
        <f>ROUND(E64*P64,5)</f>
        <v>0</v>
      </c>
      <c r="R64" s="220"/>
      <c r="S64" s="220"/>
      <c r="T64" s="221">
        <v>1.1499999999999999</v>
      </c>
      <c r="U64" s="220">
        <f>ROUND(E64*T64,2)</f>
        <v>8.2200000000000006</v>
      </c>
      <c r="V64" s="210"/>
      <c r="W64" s="210"/>
      <c r="X64" s="210"/>
      <c r="Y64" s="210"/>
      <c r="Z64" s="210"/>
      <c r="AA64" s="210"/>
      <c r="AB64" s="210"/>
      <c r="AC64" s="210"/>
      <c r="AD64" s="210"/>
      <c r="AE64" s="210" t="s">
        <v>122</v>
      </c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ht="22.5" outlineLevel="1" x14ac:dyDescent="0.2">
      <c r="A65" s="211"/>
      <c r="B65" s="217"/>
      <c r="C65" s="264" t="s">
        <v>178</v>
      </c>
      <c r="D65" s="222"/>
      <c r="E65" s="228"/>
      <c r="F65" s="232"/>
      <c r="G65" s="232"/>
      <c r="H65" s="232"/>
      <c r="I65" s="232"/>
      <c r="J65" s="232"/>
      <c r="K65" s="232"/>
      <c r="L65" s="232"/>
      <c r="M65" s="232"/>
      <c r="N65" s="220"/>
      <c r="O65" s="220"/>
      <c r="P65" s="220"/>
      <c r="Q65" s="220"/>
      <c r="R65" s="220"/>
      <c r="S65" s="220"/>
      <c r="T65" s="221"/>
      <c r="U65" s="220"/>
      <c r="V65" s="210"/>
      <c r="W65" s="210"/>
      <c r="X65" s="210"/>
      <c r="Y65" s="210"/>
      <c r="Z65" s="210"/>
      <c r="AA65" s="210"/>
      <c r="AB65" s="210"/>
      <c r="AC65" s="210"/>
      <c r="AD65" s="210"/>
      <c r="AE65" s="210" t="s">
        <v>124</v>
      </c>
      <c r="AF65" s="210">
        <v>0</v>
      </c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11"/>
      <c r="B66" s="217"/>
      <c r="C66" s="264" t="s">
        <v>179</v>
      </c>
      <c r="D66" s="222"/>
      <c r="E66" s="228">
        <v>7.15</v>
      </c>
      <c r="F66" s="232"/>
      <c r="G66" s="232"/>
      <c r="H66" s="232"/>
      <c r="I66" s="232"/>
      <c r="J66" s="232"/>
      <c r="K66" s="232"/>
      <c r="L66" s="232"/>
      <c r="M66" s="232"/>
      <c r="N66" s="220"/>
      <c r="O66" s="220"/>
      <c r="P66" s="220"/>
      <c r="Q66" s="220"/>
      <c r="R66" s="220"/>
      <c r="S66" s="220"/>
      <c r="T66" s="221"/>
      <c r="U66" s="220"/>
      <c r="V66" s="210"/>
      <c r="W66" s="210"/>
      <c r="X66" s="210"/>
      <c r="Y66" s="210"/>
      <c r="Z66" s="210"/>
      <c r="AA66" s="210"/>
      <c r="AB66" s="210"/>
      <c r="AC66" s="210"/>
      <c r="AD66" s="210"/>
      <c r="AE66" s="210" t="s">
        <v>124</v>
      </c>
      <c r="AF66" s="210">
        <v>0</v>
      </c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22.5" outlineLevel="1" x14ac:dyDescent="0.2">
      <c r="A67" s="211">
        <v>11</v>
      </c>
      <c r="B67" s="217" t="s">
        <v>171</v>
      </c>
      <c r="C67" s="263" t="s">
        <v>180</v>
      </c>
      <c r="D67" s="219" t="s">
        <v>130</v>
      </c>
      <c r="E67" s="227">
        <v>15.8</v>
      </c>
      <c r="F67" s="231">
        <f>H67+J67</f>
        <v>0</v>
      </c>
      <c r="G67" s="232">
        <f>ROUND(E67*F67,2)</f>
        <v>0</v>
      </c>
      <c r="H67" s="232"/>
      <c r="I67" s="232">
        <f>ROUND(E67*H67,2)</f>
        <v>0</v>
      </c>
      <c r="J67" s="232"/>
      <c r="K67" s="232">
        <f>ROUND(E67*J67,2)</f>
        <v>0</v>
      </c>
      <c r="L67" s="232">
        <v>21</v>
      </c>
      <c r="M67" s="232">
        <f>G67*(1+L67/100)</f>
        <v>0</v>
      </c>
      <c r="N67" s="220">
        <v>0</v>
      </c>
      <c r="O67" s="220">
        <f>ROUND(E67*N67,5)</f>
        <v>0</v>
      </c>
      <c r="P67" s="220">
        <v>0</v>
      </c>
      <c r="Q67" s="220">
        <f>ROUND(E67*P67,5)</f>
        <v>0</v>
      </c>
      <c r="R67" s="220"/>
      <c r="S67" s="220"/>
      <c r="T67" s="221">
        <v>0.20200000000000001</v>
      </c>
      <c r="U67" s="220">
        <f>ROUND(E67*T67,2)</f>
        <v>3.19</v>
      </c>
      <c r="V67" s="210"/>
      <c r="W67" s="210"/>
      <c r="X67" s="210"/>
      <c r="Y67" s="210"/>
      <c r="Z67" s="210"/>
      <c r="AA67" s="210"/>
      <c r="AB67" s="210"/>
      <c r="AC67" s="210"/>
      <c r="AD67" s="210"/>
      <c r="AE67" s="210" t="s">
        <v>122</v>
      </c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</row>
    <row r="68" spans="1:60" ht="22.5" outlineLevel="1" x14ac:dyDescent="0.2">
      <c r="A68" s="211"/>
      <c r="B68" s="217"/>
      <c r="C68" s="264" t="s">
        <v>133</v>
      </c>
      <c r="D68" s="222"/>
      <c r="E68" s="228"/>
      <c r="F68" s="232"/>
      <c r="G68" s="232"/>
      <c r="H68" s="232"/>
      <c r="I68" s="232"/>
      <c r="J68" s="232"/>
      <c r="K68" s="232"/>
      <c r="L68" s="232"/>
      <c r="M68" s="232"/>
      <c r="N68" s="220"/>
      <c r="O68" s="220"/>
      <c r="P68" s="220"/>
      <c r="Q68" s="220"/>
      <c r="R68" s="220"/>
      <c r="S68" s="220"/>
      <c r="T68" s="221"/>
      <c r="U68" s="220"/>
      <c r="V68" s="210"/>
      <c r="W68" s="210"/>
      <c r="X68" s="210"/>
      <c r="Y68" s="210"/>
      <c r="Z68" s="210"/>
      <c r="AA68" s="210"/>
      <c r="AB68" s="210"/>
      <c r="AC68" s="210"/>
      <c r="AD68" s="210"/>
      <c r="AE68" s="210" t="s">
        <v>124</v>
      </c>
      <c r="AF68" s="210">
        <v>0</v>
      </c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11"/>
      <c r="B69" s="217"/>
      <c r="C69" s="264" t="s">
        <v>181</v>
      </c>
      <c r="D69" s="222"/>
      <c r="E69" s="228"/>
      <c r="F69" s="232"/>
      <c r="G69" s="232"/>
      <c r="H69" s="232"/>
      <c r="I69" s="232"/>
      <c r="J69" s="232"/>
      <c r="K69" s="232"/>
      <c r="L69" s="232"/>
      <c r="M69" s="232"/>
      <c r="N69" s="220"/>
      <c r="O69" s="220"/>
      <c r="P69" s="220"/>
      <c r="Q69" s="220"/>
      <c r="R69" s="220"/>
      <c r="S69" s="220"/>
      <c r="T69" s="221"/>
      <c r="U69" s="220"/>
      <c r="V69" s="210"/>
      <c r="W69" s="210"/>
      <c r="X69" s="210"/>
      <c r="Y69" s="210"/>
      <c r="Z69" s="210"/>
      <c r="AA69" s="210"/>
      <c r="AB69" s="210"/>
      <c r="AC69" s="210"/>
      <c r="AD69" s="210"/>
      <c r="AE69" s="210" t="s">
        <v>124</v>
      </c>
      <c r="AF69" s="210">
        <v>0</v>
      </c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1" x14ac:dyDescent="0.2">
      <c r="A70" s="211"/>
      <c r="B70" s="217"/>
      <c r="C70" s="264" t="s">
        <v>182</v>
      </c>
      <c r="D70" s="222"/>
      <c r="E70" s="228">
        <v>30</v>
      </c>
      <c r="F70" s="232"/>
      <c r="G70" s="232"/>
      <c r="H70" s="232"/>
      <c r="I70" s="232"/>
      <c r="J70" s="232"/>
      <c r="K70" s="232"/>
      <c r="L70" s="232"/>
      <c r="M70" s="232"/>
      <c r="N70" s="220"/>
      <c r="O70" s="220"/>
      <c r="P70" s="220"/>
      <c r="Q70" s="220"/>
      <c r="R70" s="220"/>
      <c r="S70" s="220"/>
      <c r="T70" s="221"/>
      <c r="U70" s="220"/>
      <c r="V70" s="210"/>
      <c r="W70" s="210"/>
      <c r="X70" s="210"/>
      <c r="Y70" s="210"/>
      <c r="Z70" s="210"/>
      <c r="AA70" s="210"/>
      <c r="AB70" s="210"/>
      <c r="AC70" s="210"/>
      <c r="AD70" s="210"/>
      <c r="AE70" s="210" t="s">
        <v>124</v>
      </c>
      <c r="AF70" s="210">
        <v>0</v>
      </c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1" x14ac:dyDescent="0.2">
      <c r="A71" s="211"/>
      <c r="B71" s="217"/>
      <c r="C71" s="264" t="s">
        <v>183</v>
      </c>
      <c r="D71" s="222"/>
      <c r="E71" s="228"/>
      <c r="F71" s="232"/>
      <c r="G71" s="232"/>
      <c r="H71" s="232"/>
      <c r="I71" s="232"/>
      <c r="J71" s="232"/>
      <c r="K71" s="232"/>
      <c r="L71" s="232"/>
      <c r="M71" s="232"/>
      <c r="N71" s="220"/>
      <c r="O71" s="220"/>
      <c r="P71" s="220"/>
      <c r="Q71" s="220"/>
      <c r="R71" s="220"/>
      <c r="S71" s="220"/>
      <c r="T71" s="221"/>
      <c r="U71" s="220"/>
      <c r="V71" s="210"/>
      <c r="W71" s="210"/>
      <c r="X71" s="210"/>
      <c r="Y71" s="210"/>
      <c r="Z71" s="210"/>
      <c r="AA71" s="210"/>
      <c r="AB71" s="210"/>
      <c r="AC71" s="210"/>
      <c r="AD71" s="210"/>
      <c r="AE71" s="210" t="s">
        <v>124</v>
      </c>
      <c r="AF71" s="210">
        <v>0</v>
      </c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11"/>
      <c r="B72" s="217"/>
      <c r="C72" s="264" t="s">
        <v>184</v>
      </c>
      <c r="D72" s="222"/>
      <c r="E72" s="228">
        <v>-2</v>
      </c>
      <c r="F72" s="232"/>
      <c r="G72" s="232"/>
      <c r="H72" s="232"/>
      <c r="I72" s="232"/>
      <c r="J72" s="232"/>
      <c r="K72" s="232"/>
      <c r="L72" s="232"/>
      <c r="M72" s="232"/>
      <c r="N72" s="220"/>
      <c r="O72" s="220"/>
      <c r="P72" s="220"/>
      <c r="Q72" s="220"/>
      <c r="R72" s="220"/>
      <c r="S72" s="220"/>
      <c r="T72" s="221"/>
      <c r="U72" s="220"/>
      <c r="V72" s="210"/>
      <c r="W72" s="210"/>
      <c r="X72" s="210"/>
      <c r="Y72" s="210"/>
      <c r="Z72" s="210"/>
      <c r="AA72" s="210"/>
      <c r="AB72" s="210"/>
      <c r="AC72" s="210"/>
      <c r="AD72" s="210"/>
      <c r="AE72" s="210" t="s">
        <v>124</v>
      </c>
      <c r="AF72" s="210">
        <v>0</v>
      </c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outlineLevel="1" x14ac:dyDescent="0.2">
      <c r="A73" s="211"/>
      <c r="B73" s="217"/>
      <c r="C73" s="264" t="s">
        <v>185</v>
      </c>
      <c r="D73" s="222"/>
      <c r="E73" s="228"/>
      <c r="F73" s="232"/>
      <c r="G73" s="232"/>
      <c r="H73" s="232"/>
      <c r="I73" s="232"/>
      <c r="J73" s="232"/>
      <c r="K73" s="232"/>
      <c r="L73" s="232"/>
      <c r="M73" s="232"/>
      <c r="N73" s="220"/>
      <c r="O73" s="220"/>
      <c r="P73" s="220"/>
      <c r="Q73" s="220"/>
      <c r="R73" s="220"/>
      <c r="S73" s="220"/>
      <c r="T73" s="221"/>
      <c r="U73" s="220"/>
      <c r="V73" s="210"/>
      <c r="W73" s="210"/>
      <c r="X73" s="210"/>
      <c r="Y73" s="210"/>
      <c r="Z73" s="210"/>
      <c r="AA73" s="210"/>
      <c r="AB73" s="210"/>
      <c r="AC73" s="210"/>
      <c r="AD73" s="210"/>
      <c r="AE73" s="210" t="s">
        <v>124</v>
      </c>
      <c r="AF73" s="210">
        <v>0</v>
      </c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11"/>
      <c r="B74" s="217"/>
      <c r="C74" s="264" t="s">
        <v>186</v>
      </c>
      <c r="D74" s="222"/>
      <c r="E74" s="228">
        <v>-10.199999999999999</v>
      </c>
      <c r="F74" s="232"/>
      <c r="G74" s="232"/>
      <c r="H74" s="232"/>
      <c r="I74" s="232"/>
      <c r="J74" s="232"/>
      <c r="K74" s="232"/>
      <c r="L74" s="232"/>
      <c r="M74" s="232"/>
      <c r="N74" s="220"/>
      <c r="O74" s="220"/>
      <c r="P74" s="220"/>
      <c r="Q74" s="220"/>
      <c r="R74" s="220"/>
      <c r="S74" s="220"/>
      <c r="T74" s="221"/>
      <c r="U74" s="220"/>
      <c r="V74" s="210"/>
      <c r="W74" s="210"/>
      <c r="X74" s="210"/>
      <c r="Y74" s="210"/>
      <c r="Z74" s="210"/>
      <c r="AA74" s="210"/>
      <c r="AB74" s="210"/>
      <c r="AC74" s="210"/>
      <c r="AD74" s="210"/>
      <c r="AE74" s="210" t="s">
        <v>124</v>
      </c>
      <c r="AF74" s="210">
        <v>0</v>
      </c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1" x14ac:dyDescent="0.2">
      <c r="A75" s="211"/>
      <c r="B75" s="217"/>
      <c r="C75" s="264" t="s">
        <v>187</v>
      </c>
      <c r="D75" s="222"/>
      <c r="E75" s="228"/>
      <c r="F75" s="232"/>
      <c r="G75" s="232"/>
      <c r="H75" s="232"/>
      <c r="I75" s="232"/>
      <c r="J75" s="232"/>
      <c r="K75" s="232"/>
      <c r="L75" s="232"/>
      <c r="M75" s="232"/>
      <c r="N75" s="220"/>
      <c r="O75" s="220"/>
      <c r="P75" s="220"/>
      <c r="Q75" s="220"/>
      <c r="R75" s="220"/>
      <c r="S75" s="220"/>
      <c r="T75" s="221"/>
      <c r="U75" s="220"/>
      <c r="V75" s="210"/>
      <c r="W75" s="210"/>
      <c r="X75" s="210"/>
      <c r="Y75" s="210"/>
      <c r="Z75" s="210"/>
      <c r="AA75" s="210"/>
      <c r="AB75" s="210"/>
      <c r="AC75" s="210"/>
      <c r="AD75" s="210"/>
      <c r="AE75" s="210" t="s">
        <v>124</v>
      </c>
      <c r="AF75" s="210">
        <v>0</v>
      </c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1" x14ac:dyDescent="0.2">
      <c r="A76" s="211"/>
      <c r="B76" s="217"/>
      <c r="C76" s="264" t="s">
        <v>184</v>
      </c>
      <c r="D76" s="222"/>
      <c r="E76" s="228">
        <v>-2</v>
      </c>
      <c r="F76" s="232"/>
      <c r="G76" s="232"/>
      <c r="H76" s="232"/>
      <c r="I76" s="232"/>
      <c r="J76" s="232"/>
      <c r="K76" s="232"/>
      <c r="L76" s="232"/>
      <c r="M76" s="232"/>
      <c r="N76" s="220"/>
      <c r="O76" s="220"/>
      <c r="P76" s="220"/>
      <c r="Q76" s="220"/>
      <c r="R76" s="220"/>
      <c r="S76" s="220"/>
      <c r="T76" s="221"/>
      <c r="U76" s="220"/>
      <c r="V76" s="210"/>
      <c r="W76" s="210"/>
      <c r="X76" s="210"/>
      <c r="Y76" s="210"/>
      <c r="Z76" s="210"/>
      <c r="AA76" s="210"/>
      <c r="AB76" s="210"/>
      <c r="AC76" s="210"/>
      <c r="AD76" s="210"/>
      <c r="AE76" s="210" t="s">
        <v>124</v>
      </c>
      <c r="AF76" s="210">
        <v>0</v>
      </c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1" x14ac:dyDescent="0.2">
      <c r="A77" s="211"/>
      <c r="B77" s="217"/>
      <c r="C77" s="265" t="s">
        <v>127</v>
      </c>
      <c r="D77" s="223"/>
      <c r="E77" s="229">
        <v>15.8</v>
      </c>
      <c r="F77" s="232"/>
      <c r="G77" s="232"/>
      <c r="H77" s="232"/>
      <c r="I77" s="232"/>
      <c r="J77" s="232"/>
      <c r="K77" s="232"/>
      <c r="L77" s="232"/>
      <c r="M77" s="232"/>
      <c r="N77" s="220"/>
      <c r="O77" s="220"/>
      <c r="P77" s="220"/>
      <c r="Q77" s="220"/>
      <c r="R77" s="220"/>
      <c r="S77" s="220"/>
      <c r="T77" s="221"/>
      <c r="U77" s="220"/>
      <c r="V77" s="210"/>
      <c r="W77" s="210"/>
      <c r="X77" s="210"/>
      <c r="Y77" s="210"/>
      <c r="Z77" s="210"/>
      <c r="AA77" s="210"/>
      <c r="AB77" s="210"/>
      <c r="AC77" s="210"/>
      <c r="AD77" s="210"/>
      <c r="AE77" s="210" t="s">
        <v>124</v>
      </c>
      <c r="AF77" s="210">
        <v>1</v>
      </c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ht="22.5" outlineLevel="1" x14ac:dyDescent="0.2">
      <c r="A78" s="211">
        <v>12</v>
      </c>
      <c r="B78" s="217" t="s">
        <v>171</v>
      </c>
      <c r="C78" s="263" t="s">
        <v>188</v>
      </c>
      <c r="D78" s="219" t="s">
        <v>130</v>
      </c>
      <c r="E78" s="227">
        <v>3.3</v>
      </c>
      <c r="F78" s="231">
        <f>H78+J78</f>
        <v>0</v>
      </c>
      <c r="G78" s="232">
        <f>ROUND(E78*F78,2)</f>
        <v>0</v>
      </c>
      <c r="H78" s="232"/>
      <c r="I78" s="232">
        <f>ROUND(E78*H78,2)</f>
        <v>0</v>
      </c>
      <c r="J78" s="232"/>
      <c r="K78" s="232">
        <f>ROUND(E78*J78,2)</f>
        <v>0</v>
      </c>
      <c r="L78" s="232">
        <v>21</v>
      </c>
      <c r="M78" s="232">
        <f>G78*(1+L78/100)</f>
        <v>0</v>
      </c>
      <c r="N78" s="220">
        <v>0</v>
      </c>
      <c r="O78" s="220">
        <f>ROUND(E78*N78,5)</f>
        <v>0</v>
      </c>
      <c r="P78" s="220">
        <v>0</v>
      </c>
      <c r="Q78" s="220">
        <f>ROUND(E78*P78,5)</f>
        <v>0</v>
      </c>
      <c r="R78" s="220"/>
      <c r="S78" s="220"/>
      <c r="T78" s="221">
        <v>0.20200000000000001</v>
      </c>
      <c r="U78" s="220">
        <f>ROUND(E78*T78,2)</f>
        <v>0.67</v>
      </c>
      <c r="V78" s="210"/>
      <c r="W78" s="210"/>
      <c r="X78" s="210"/>
      <c r="Y78" s="210"/>
      <c r="Z78" s="210"/>
      <c r="AA78" s="210"/>
      <c r="AB78" s="210"/>
      <c r="AC78" s="210"/>
      <c r="AD78" s="210"/>
      <c r="AE78" s="210" t="s">
        <v>122</v>
      </c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ht="22.5" outlineLevel="1" x14ac:dyDescent="0.2">
      <c r="A79" s="211"/>
      <c r="B79" s="217"/>
      <c r="C79" s="264" t="s">
        <v>189</v>
      </c>
      <c r="D79" s="222"/>
      <c r="E79" s="228"/>
      <c r="F79" s="232"/>
      <c r="G79" s="232"/>
      <c r="H79" s="232"/>
      <c r="I79" s="232"/>
      <c r="J79" s="232"/>
      <c r="K79" s="232"/>
      <c r="L79" s="232"/>
      <c r="M79" s="232"/>
      <c r="N79" s="220"/>
      <c r="O79" s="220"/>
      <c r="P79" s="220"/>
      <c r="Q79" s="220"/>
      <c r="R79" s="220"/>
      <c r="S79" s="220"/>
      <c r="T79" s="221"/>
      <c r="U79" s="220"/>
      <c r="V79" s="210"/>
      <c r="W79" s="210"/>
      <c r="X79" s="210"/>
      <c r="Y79" s="210"/>
      <c r="Z79" s="210"/>
      <c r="AA79" s="210"/>
      <c r="AB79" s="210"/>
      <c r="AC79" s="210"/>
      <c r="AD79" s="210"/>
      <c r="AE79" s="210" t="s">
        <v>124</v>
      </c>
      <c r="AF79" s="210">
        <v>0</v>
      </c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11"/>
      <c r="B80" s="217"/>
      <c r="C80" s="264" t="s">
        <v>190</v>
      </c>
      <c r="D80" s="222"/>
      <c r="E80" s="228">
        <v>1.155</v>
      </c>
      <c r="F80" s="232"/>
      <c r="G80" s="232"/>
      <c r="H80" s="232"/>
      <c r="I80" s="232"/>
      <c r="J80" s="232"/>
      <c r="K80" s="232"/>
      <c r="L80" s="232"/>
      <c r="M80" s="232"/>
      <c r="N80" s="220"/>
      <c r="O80" s="220"/>
      <c r="P80" s="220"/>
      <c r="Q80" s="220"/>
      <c r="R80" s="220"/>
      <c r="S80" s="220"/>
      <c r="T80" s="221"/>
      <c r="U80" s="220"/>
      <c r="V80" s="210"/>
      <c r="W80" s="210"/>
      <c r="X80" s="210"/>
      <c r="Y80" s="210"/>
      <c r="Z80" s="210"/>
      <c r="AA80" s="210"/>
      <c r="AB80" s="210"/>
      <c r="AC80" s="210"/>
      <c r="AD80" s="210"/>
      <c r="AE80" s="210" t="s">
        <v>124</v>
      </c>
      <c r="AF80" s="210">
        <v>0</v>
      </c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1" x14ac:dyDescent="0.2">
      <c r="A81" s="211"/>
      <c r="B81" s="217"/>
      <c r="C81" s="264" t="s">
        <v>191</v>
      </c>
      <c r="D81" s="222"/>
      <c r="E81" s="228">
        <v>2.145</v>
      </c>
      <c r="F81" s="232"/>
      <c r="G81" s="232"/>
      <c r="H81" s="232"/>
      <c r="I81" s="232"/>
      <c r="J81" s="232"/>
      <c r="K81" s="232"/>
      <c r="L81" s="232"/>
      <c r="M81" s="232"/>
      <c r="N81" s="220"/>
      <c r="O81" s="220"/>
      <c r="P81" s="220"/>
      <c r="Q81" s="220"/>
      <c r="R81" s="220"/>
      <c r="S81" s="220"/>
      <c r="T81" s="221"/>
      <c r="U81" s="220"/>
      <c r="V81" s="210"/>
      <c r="W81" s="210"/>
      <c r="X81" s="210"/>
      <c r="Y81" s="210"/>
      <c r="Z81" s="210"/>
      <c r="AA81" s="210"/>
      <c r="AB81" s="210"/>
      <c r="AC81" s="210"/>
      <c r="AD81" s="210"/>
      <c r="AE81" s="210" t="s">
        <v>124</v>
      </c>
      <c r="AF81" s="210">
        <v>0</v>
      </c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1" x14ac:dyDescent="0.2">
      <c r="A82" s="211"/>
      <c r="B82" s="217"/>
      <c r="C82" s="265" t="s">
        <v>127</v>
      </c>
      <c r="D82" s="223"/>
      <c r="E82" s="229">
        <v>3.3</v>
      </c>
      <c r="F82" s="232"/>
      <c r="G82" s="232"/>
      <c r="H82" s="232"/>
      <c r="I82" s="232"/>
      <c r="J82" s="232"/>
      <c r="K82" s="232"/>
      <c r="L82" s="232"/>
      <c r="M82" s="232"/>
      <c r="N82" s="220"/>
      <c r="O82" s="220"/>
      <c r="P82" s="220"/>
      <c r="Q82" s="220"/>
      <c r="R82" s="220"/>
      <c r="S82" s="220"/>
      <c r="T82" s="221"/>
      <c r="U82" s="220"/>
      <c r="V82" s="210"/>
      <c r="W82" s="210"/>
      <c r="X82" s="210"/>
      <c r="Y82" s="210"/>
      <c r="Z82" s="210"/>
      <c r="AA82" s="210"/>
      <c r="AB82" s="210"/>
      <c r="AC82" s="210"/>
      <c r="AD82" s="210"/>
      <c r="AE82" s="210" t="s">
        <v>124</v>
      </c>
      <c r="AF82" s="210">
        <v>1</v>
      </c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ht="22.5" outlineLevel="1" x14ac:dyDescent="0.2">
      <c r="A83" s="211">
        <v>13</v>
      </c>
      <c r="B83" s="217" t="s">
        <v>171</v>
      </c>
      <c r="C83" s="263" t="s">
        <v>192</v>
      </c>
      <c r="D83" s="219" t="s">
        <v>130</v>
      </c>
      <c r="E83" s="227">
        <v>3.5999999999999996</v>
      </c>
      <c r="F83" s="231">
        <f>H83+J83</f>
        <v>0</v>
      </c>
      <c r="G83" s="232">
        <f>ROUND(E83*F83,2)</f>
        <v>0</v>
      </c>
      <c r="H83" s="232"/>
      <c r="I83" s="232">
        <f>ROUND(E83*H83,2)</f>
        <v>0</v>
      </c>
      <c r="J83" s="232"/>
      <c r="K83" s="232">
        <f>ROUND(E83*J83,2)</f>
        <v>0</v>
      </c>
      <c r="L83" s="232">
        <v>21</v>
      </c>
      <c r="M83" s="232">
        <f>G83*(1+L83/100)</f>
        <v>0</v>
      </c>
      <c r="N83" s="220">
        <v>0</v>
      </c>
      <c r="O83" s="220">
        <f>ROUND(E83*N83,5)</f>
        <v>0</v>
      </c>
      <c r="P83" s="220">
        <v>0</v>
      </c>
      <c r="Q83" s="220">
        <f>ROUND(E83*P83,5)</f>
        <v>0</v>
      </c>
      <c r="R83" s="220"/>
      <c r="S83" s="220"/>
      <c r="T83" s="221">
        <v>0.20200000000000001</v>
      </c>
      <c r="U83" s="220">
        <f>ROUND(E83*T83,2)</f>
        <v>0.73</v>
      </c>
      <c r="V83" s="210"/>
      <c r="W83" s="210"/>
      <c r="X83" s="210"/>
      <c r="Y83" s="210"/>
      <c r="Z83" s="210"/>
      <c r="AA83" s="210"/>
      <c r="AB83" s="210"/>
      <c r="AC83" s="210"/>
      <c r="AD83" s="210"/>
      <c r="AE83" s="210" t="s">
        <v>122</v>
      </c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ht="22.5" outlineLevel="1" x14ac:dyDescent="0.2">
      <c r="A84" s="211"/>
      <c r="B84" s="217"/>
      <c r="C84" s="264" t="s">
        <v>189</v>
      </c>
      <c r="D84" s="222"/>
      <c r="E84" s="228"/>
      <c r="F84" s="232"/>
      <c r="G84" s="232"/>
      <c r="H84" s="232"/>
      <c r="I84" s="232"/>
      <c r="J84" s="232"/>
      <c r="K84" s="232"/>
      <c r="L84" s="232"/>
      <c r="M84" s="232"/>
      <c r="N84" s="220"/>
      <c r="O84" s="220"/>
      <c r="P84" s="220"/>
      <c r="Q84" s="220"/>
      <c r="R84" s="220"/>
      <c r="S84" s="220"/>
      <c r="T84" s="221"/>
      <c r="U84" s="220"/>
      <c r="V84" s="210"/>
      <c r="W84" s="210"/>
      <c r="X84" s="210"/>
      <c r="Y84" s="210"/>
      <c r="Z84" s="210"/>
      <c r="AA84" s="210"/>
      <c r="AB84" s="210"/>
      <c r="AC84" s="210"/>
      <c r="AD84" s="210"/>
      <c r="AE84" s="210" t="s">
        <v>124</v>
      </c>
      <c r="AF84" s="210">
        <v>0</v>
      </c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11"/>
      <c r="B85" s="217"/>
      <c r="C85" s="264" t="s">
        <v>193</v>
      </c>
      <c r="D85" s="222"/>
      <c r="E85" s="228">
        <v>1.26</v>
      </c>
      <c r="F85" s="232"/>
      <c r="G85" s="232"/>
      <c r="H85" s="232"/>
      <c r="I85" s="232"/>
      <c r="J85" s="232"/>
      <c r="K85" s="232"/>
      <c r="L85" s="232"/>
      <c r="M85" s="232"/>
      <c r="N85" s="220"/>
      <c r="O85" s="220"/>
      <c r="P85" s="220"/>
      <c r="Q85" s="220"/>
      <c r="R85" s="220"/>
      <c r="S85" s="220"/>
      <c r="T85" s="221"/>
      <c r="U85" s="220"/>
      <c r="V85" s="210"/>
      <c r="W85" s="210"/>
      <c r="X85" s="210"/>
      <c r="Y85" s="210"/>
      <c r="Z85" s="210"/>
      <c r="AA85" s="210"/>
      <c r="AB85" s="210"/>
      <c r="AC85" s="210"/>
      <c r="AD85" s="210"/>
      <c r="AE85" s="210" t="s">
        <v>124</v>
      </c>
      <c r="AF85" s="210">
        <v>0</v>
      </c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1" x14ac:dyDescent="0.2">
      <c r="A86" s="211"/>
      <c r="B86" s="217"/>
      <c r="C86" s="264" t="s">
        <v>194</v>
      </c>
      <c r="D86" s="222"/>
      <c r="E86" s="228">
        <v>2.34</v>
      </c>
      <c r="F86" s="232"/>
      <c r="G86" s="232"/>
      <c r="H86" s="232"/>
      <c r="I86" s="232"/>
      <c r="J86" s="232"/>
      <c r="K86" s="232"/>
      <c r="L86" s="232"/>
      <c r="M86" s="232"/>
      <c r="N86" s="220"/>
      <c r="O86" s="220"/>
      <c r="P86" s="220"/>
      <c r="Q86" s="220"/>
      <c r="R86" s="220"/>
      <c r="S86" s="220"/>
      <c r="T86" s="221"/>
      <c r="U86" s="220"/>
      <c r="V86" s="210"/>
      <c r="W86" s="210"/>
      <c r="X86" s="210"/>
      <c r="Y86" s="210"/>
      <c r="Z86" s="210"/>
      <c r="AA86" s="210"/>
      <c r="AB86" s="210"/>
      <c r="AC86" s="210"/>
      <c r="AD86" s="210"/>
      <c r="AE86" s="210" t="s">
        <v>124</v>
      </c>
      <c r="AF86" s="210">
        <v>0</v>
      </c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1" x14ac:dyDescent="0.2">
      <c r="A87" s="211"/>
      <c r="B87" s="217"/>
      <c r="C87" s="265" t="s">
        <v>127</v>
      </c>
      <c r="D87" s="223"/>
      <c r="E87" s="229">
        <v>3.6</v>
      </c>
      <c r="F87" s="232"/>
      <c r="G87" s="232"/>
      <c r="H87" s="232"/>
      <c r="I87" s="232"/>
      <c r="J87" s="232"/>
      <c r="K87" s="232"/>
      <c r="L87" s="232"/>
      <c r="M87" s="232"/>
      <c r="N87" s="220"/>
      <c r="O87" s="220"/>
      <c r="P87" s="220"/>
      <c r="Q87" s="220"/>
      <c r="R87" s="220"/>
      <c r="S87" s="220"/>
      <c r="T87" s="221"/>
      <c r="U87" s="220"/>
      <c r="V87" s="210"/>
      <c r="W87" s="210"/>
      <c r="X87" s="210"/>
      <c r="Y87" s="210"/>
      <c r="Z87" s="210"/>
      <c r="AA87" s="210"/>
      <c r="AB87" s="210"/>
      <c r="AC87" s="210"/>
      <c r="AD87" s="210"/>
      <c r="AE87" s="210" t="s">
        <v>124</v>
      </c>
      <c r="AF87" s="210">
        <v>1</v>
      </c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ht="22.5" outlineLevel="1" x14ac:dyDescent="0.2">
      <c r="A88" s="211">
        <v>14</v>
      </c>
      <c r="B88" s="217" t="s">
        <v>176</v>
      </c>
      <c r="C88" s="263" t="s">
        <v>195</v>
      </c>
      <c r="D88" s="219" t="s">
        <v>130</v>
      </c>
      <c r="E88" s="227">
        <v>5.7999999999999989</v>
      </c>
      <c r="F88" s="231">
        <f>H88+J88</f>
        <v>0</v>
      </c>
      <c r="G88" s="232">
        <f>ROUND(E88*F88,2)</f>
        <v>0</v>
      </c>
      <c r="H88" s="232"/>
      <c r="I88" s="232">
        <f>ROUND(E88*H88,2)</f>
        <v>0</v>
      </c>
      <c r="J88" s="232"/>
      <c r="K88" s="232">
        <f>ROUND(E88*J88,2)</f>
        <v>0</v>
      </c>
      <c r="L88" s="232">
        <v>21</v>
      </c>
      <c r="M88" s="232">
        <f>G88*(1+L88/100)</f>
        <v>0</v>
      </c>
      <c r="N88" s="220">
        <v>0</v>
      </c>
      <c r="O88" s="220">
        <f>ROUND(E88*N88,5)</f>
        <v>0</v>
      </c>
      <c r="P88" s="220">
        <v>0</v>
      </c>
      <c r="Q88" s="220">
        <f>ROUND(E88*P88,5)</f>
        <v>0</v>
      </c>
      <c r="R88" s="220"/>
      <c r="S88" s="220"/>
      <c r="T88" s="221">
        <v>1.1499999999999999</v>
      </c>
      <c r="U88" s="220">
        <f>ROUND(E88*T88,2)</f>
        <v>6.67</v>
      </c>
      <c r="V88" s="210"/>
      <c r="W88" s="210"/>
      <c r="X88" s="210"/>
      <c r="Y88" s="210"/>
      <c r="Z88" s="210"/>
      <c r="AA88" s="210"/>
      <c r="AB88" s="210"/>
      <c r="AC88" s="210"/>
      <c r="AD88" s="210"/>
      <c r="AE88" s="210" t="s">
        <v>122</v>
      </c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ht="22.5" outlineLevel="1" x14ac:dyDescent="0.2">
      <c r="A89" s="211"/>
      <c r="B89" s="217"/>
      <c r="C89" s="264" t="s">
        <v>133</v>
      </c>
      <c r="D89" s="222"/>
      <c r="E89" s="228"/>
      <c r="F89" s="232"/>
      <c r="G89" s="232"/>
      <c r="H89" s="232"/>
      <c r="I89" s="232"/>
      <c r="J89" s="232"/>
      <c r="K89" s="232"/>
      <c r="L89" s="232"/>
      <c r="M89" s="232"/>
      <c r="N89" s="220"/>
      <c r="O89" s="220"/>
      <c r="P89" s="220"/>
      <c r="Q89" s="220"/>
      <c r="R89" s="220"/>
      <c r="S89" s="220"/>
      <c r="T89" s="221"/>
      <c r="U89" s="220"/>
      <c r="V89" s="210"/>
      <c r="W89" s="210"/>
      <c r="X89" s="210"/>
      <c r="Y89" s="210"/>
      <c r="Z89" s="210"/>
      <c r="AA89" s="210"/>
      <c r="AB89" s="210"/>
      <c r="AC89" s="210"/>
      <c r="AD89" s="210"/>
      <c r="AE89" s="210" t="s">
        <v>124</v>
      </c>
      <c r="AF89" s="210">
        <v>0</v>
      </c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1" x14ac:dyDescent="0.2">
      <c r="A90" s="211"/>
      <c r="B90" s="217"/>
      <c r="C90" s="264" t="s">
        <v>196</v>
      </c>
      <c r="D90" s="222"/>
      <c r="E90" s="228"/>
      <c r="F90" s="232"/>
      <c r="G90" s="232"/>
      <c r="H90" s="232"/>
      <c r="I90" s="232"/>
      <c r="J90" s="232"/>
      <c r="K90" s="232"/>
      <c r="L90" s="232"/>
      <c r="M90" s="232"/>
      <c r="N90" s="220"/>
      <c r="O90" s="220"/>
      <c r="P90" s="220"/>
      <c r="Q90" s="220"/>
      <c r="R90" s="220"/>
      <c r="S90" s="220"/>
      <c r="T90" s="221"/>
      <c r="U90" s="220"/>
      <c r="V90" s="210"/>
      <c r="W90" s="210"/>
      <c r="X90" s="210"/>
      <c r="Y90" s="210"/>
      <c r="Z90" s="210"/>
      <c r="AA90" s="210"/>
      <c r="AB90" s="210"/>
      <c r="AC90" s="210"/>
      <c r="AD90" s="210"/>
      <c r="AE90" s="210" t="s">
        <v>124</v>
      </c>
      <c r="AF90" s="210">
        <v>0</v>
      </c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11"/>
      <c r="B91" s="217"/>
      <c r="C91" s="264" t="s">
        <v>197</v>
      </c>
      <c r="D91" s="222"/>
      <c r="E91" s="228">
        <v>12.2</v>
      </c>
      <c r="F91" s="232"/>
      <c r="G91" s="232"/>
      <c r="H91" s="232"/>
      <c r="I91" s="232"/>
      <c r="J91" s="232"/>
      <c r="K91" s="232"/>
      <c r="L91" s="232"/>
      <c r="M91" s="232"/>
      <c r="N91" s="220"/>
      <c r="O91" s="220"/>
      <c r="P91" s="220"/>
      <c r="Q91" s="220"/>
      <c r="R91" s="220"/>
      <c r="S91" s="220"/>
      <c r="T91" s="221"/>
      <c r="U91" s="220"/>
      <c r="V91" s="210"/>
      <c r="W91" s="210"/>
      <c r="X91" s="210"/>
      <c r="Y91" s="210"/>
      <c r="Z91" s="210"/>
      <c r="AA91" s="210"/>
      <c r="AB91" s="210"/>
      <c r="AC91" s="210"/>
      <c r="AD91" s="210"/>
      <c r="AE91" s="210" t="s">
        <v>124</v>
      </c>
      <c r="AF91" s="210">
        <v>0</v>
      </c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1" x14ac:dyDescent="0.2">
      <c r="A92" s="211"/>
      <c r="B92" s="217"/>
      <c r="C92" s="264" t="s">
        <v>185</v>
      </c>
      <c r="D92" s="222"/>
      <c r="E92" s="228"/>
      <c r="F92" s="232"/>
      <c r="G92" s="232"/>
      <c r="H92" s="232"/>
      <c r="I92" s="232"/>
      <c r="J92" s="232"/>
      <c r="K92" s="232"/>
      <c r="L92" s="232"/>
      <c r="M92" s="232"/>
      <c r="N92" s="220"/>
      <c r="O92" s="220"/>
      <c r="P92" s="220"/>
      <c r="Q92" s="220"/>
      <c r="R92" s="220"/>
      <c r="S92" s="220"/>
      <c r="T92" s="221"/>
      <c r="U92" s="220"/>
      <c r="V92" s="210"/>
      <c r="W92" s="210"/>
      <c r="X92" s="210"/>
      <c r="Y92" s="210"/>
      <c r="Z92" s="210"/>
      <c r="AA92" s="210"/>
      <c r="AB92" s="210"/>
      <c r="AC92" s="210"/>
      <c r="AD92" s="210"/>
      <c r="AE92" s="210" t="s">
        <v>124</v>
      </c>
      <c r="AF92" s="210">
        <v>0</v>
      </c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</row>
    <row r="93" spans="1:60" outlineLevel="1" x14ac:dyDescent="0.2">
      <c r="A93" s="211"/>
      <c r="B93" s="217"/>
      <c r="C93" s="264" t="s">
        <v>198</v>
      </c>
      <c r="D93" s="222"/>
      <c r="E93" s="228">
        <v>-6.4</v>
      </c>
      <c r="F93" s="232"/>
      <c r="G93" s="232"/>
      <c r="H93" s="232"/>
      <c r="I93" s="232"/>
      <c r="J93" s="232"/>
      <c r="K93" s="232"/>
      <c r="L93" s="232"/>
      <c r="M93" s="232"/>
      <c r="N93" s="220"/>
      <c r="O93" s="220"/>
      <c r="P93" s="220"/>
      <c r="Q93" s="220"/>
      <c r="R93" s="220"/>
      <c r="S93" s="220"/>
      <c r="T93" s="221"/>
      <c r="U93" s="220"/>
      <c r="V93" s="210"/>
      <c r="W93" s="210"/>
      <c r="X93" s="210"/>
      <c r="Y93" s="210"/>
      <c r="Z93" s="210"/>
      <c r="AA93" s="210"/>
      <c r="AB93" s="210"/>
      <c r="AC93" s="210"/>
      <c r="AD93" s="210"/>
      <c r="AE93" s="210" t="s">
        <v>124</v>
      </c>
      <c r="AF93" s="210">
        <v>0</v>
      </c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1" x14ac:dyDescent="0.2">
      <c r="A94" s="211"/>
      <c r="B94" s="217"/>
      <c r="C94" s="265" t="s">
        <v>127</v>
      </c>
      <c r="D94" s="223"/>
      <c r="E94" s="229">
        <v>5.8</v>
      </c>
      <c r="F94" s="232"/>
      <c r="G94" s="232"/>
      <c r="H94" s="232"/>
      <c r="I94" s="232"/>
      <c r="J94" s="232"/>
      <c r="K94" s="232"/>
      <c r="L94" s="232"/>
      <c r="M94" s="232"/>
      <c r="N94" s="220"/>
      <c r="O94" s="220"/>
      <c r="P94" s="220"/>
      <c r="Q94" s="220"/>
      <c r="R94" s="220"/>
      <c r="S94" s="220"/>
      <c r="T94" s="221"/>
      <c r="U94" s="220"/>
      <c r="V94" s="210"/>
      <c r="W94" s="210"/>
      <c r="X94" s="210"/>
      <c r="Y94" s="210"/>
      <c r="Z94" s="210"/>
      <c r="AA94" s="210"/>
      <c r="AB94" s="210"/>
      <c r="AC94" s="210"/>
      <c r="AD94" s="210"/>
      <c r="AE94" s="210" t="s">
        <v>124</v>
      </c>
      <c r="AF94" s="210">
        <v>1</v>
      </c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11">
        <v>15</v>
      </c>
      <c r="B95" s="217" t="s">
        <v>199</v>
      </c>
      <c r="C95" s="263" t="s">
        <v>200</v>
      </c>
      <c r="D95" s="219" t="s">
        <v>201</v>
      </c>
      <c r="E95" s="227">
        <v>10.44</v>
      </c>
      <c r="F95" s="231">
        <f>H95+J95</f>
        <v>0</v>
      </c>
      <c r="G95" s="232">
        <f>ROUND(E95*F95,2)</f>
        <v>0</v>
      </c>
      <c r="H95" s="232"/>
      <c r="I95" s="232">
        <f>ROUND(E95*H95,2)</f>
        <v>0</v>
      </c>
      <c r="J95" s="232"/>
      <c r="K95" s="232">
        <f>ROUND(E95*J95,2)</f>
        <v>0</v>
      </c>
      <c r="L95" s="232">
        <v>21</v>
      </c>
      <c r="M95" s="232">
        <f>G95*(1+L95/100)</f>
        <v>0</v>
      </c>
      <c r="N95" s="220">
        <v>1</v>
      </c>
      <c r="O95" s="220">
        <f>ROUND(E95*N95,5)</f>
        <v>10.44</v>
      </c>
      <c r="P95" s="220">
        <v>0</v>
      </c>
      <c r="Q95" s="220">
        <f>ROUND(E95*P95,5)</f>
        <v>0</v>
      </c>
      <c r="R95" s="220"/>
      <c r="S95" s="220"/>
      <c r="T95" s="221">
        <v>0</v>
      </c>
      <c r="U95" s="220">
        <f>ROUND(E95*T95,2)</f>
        <v>0</v>
      </c>
      <c r="V95" s="210"/>
      <c r="W95" s="210"/>
      <c r="X95" s="210"/>
      <c r="Y95" s="210"/>
      <c r="Z95" s="210"/>
      <c r="AA95" s="210"/>
      <c r="AB95" s="210"/>
      <c r="AC95" s="210"/>
      <c r="AD95" s="210"/>
      <c r="AE95" s="210" t="s">
        <v>202</v>
      </c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1" x14ac:dyDescent="0.2">
      <c r="A96" s="211"/>
      <c r="B96" s="217"/>
      <c r="C96" s="264" t="s">
        <v>203</v>
      </c>
      <c r="D96" s="222"/>
      <c r="E96" s="228"/>
      <c r="F96" s="232"/>
      <c r="G96" s="232"/>
      <c r="H96" s="232"/>
      <c r="I96" s="232"/>
      <c r="J96" s="232"/>
      <c r="K96" s="232"/>
      <c r="L96" s="232"/>
      <c r="M96" s="232"/>
      <c r="N96" s="220"/>
      <c r="O96" s="220"/>
      <c r="P96" s="220"/>
      <c r="Q96" s="220"/>
      <c r="R96" s="220"/>
      <c r="S96" s="220"/>
      <c r="T96" s="221"/>
      <c r="U96" s="220"/>
      <c r="V96" s="210"/>
      <c r="W96" s="210"/>
      <c r="X96" s="210"/>
      <c r="Y96" s="210"/>
      <c r="Z96" s="210"/>
      <c r="AA96" s="210"/>
      <c r="AB96" s="210"/>
      <c r="AC96" s="210"/>
      <c r="AD96" s="210"/>
      <c r="AE96" s="210" t="s">
        <v>124</v>
      </c>
      <c r="AF96" s="210">
        <v>0</v>
      </c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1" x14ac:dyDescent="0.2">
      <c r="A97" s="211"/>
      <c r="B97" s="217"/>
      <c r="C97" s="264" t="s">
        <v>204</v>
      </c>
      <c r="D97" s="222"/>
      <c r="E97" s="228">
        <v>10.44</v>
      </c>
      <c r="F97" s="232"/>
      <c r="G97" s="232"/>
      <c r="H97" s="232"/>
      <c r="I97" s="232"/>
      <c r="J97" s="232"/>
      <c r="K97" s="232"/>
      <c r="L97" s="232"/>
      <c r="M97" s="232"/>
      <c r="N97" s="220"/>
      <c r="O97" s="220"/>
      <c r="P97" s="220"/>
      <c r="Q97" s="220"/>
      <c r="R97" s="220"/>
      <c r="S97" s="220"/>
      <c r="T97" s="221"/>
      <c r="U97" s="220"/>
      <c r="V97" s="210"/>
      <c r="W97" s="210"/>
      <c r="X97" s="210"/>
      <c r="Y97" s="210"/>
      <c r="Z97" s="210"/>
      <c r="AA97" s="210"/>
      <c r="AB97" s="210"/>
      <c r="AC97" s="210"/>
      <c r="AD97" s="210"/>
      <c r="AE97" s="210" t="s">
        <v>124</v>
      </c>
      <c r="AF97" s="210">
        <v>0</v>
      </c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ht="22.5" outlineLevel="1" x14ac:dyDescent="0.2">
      <c r="A98" s="211">
        <v>16</v>
      </c>
      <c r="B98" s="217" t="s">
        <v>205</v>
      </c>
      <c r="C98" s="263" t="s">
        <v>206</v>
      </c>
      <c r="D98" s="219" t="s">
        <v>130</v>
      </c>
      <c r="E98" s="227">
        <v>1.2</v>
      </c>
      <c r="F98" s="231">
        <f>H98+J98</f>
        <v>0</v>
      </c>
      <c r="G98" s="232">
        <f>ROUND(E98*F98,2)</f>
        <v>0</v>
      </c>
      <c r="H98" s="232"/>
      <c r="I98" s="232">
        <f>ROUND(E98*H98,2)</f>
        <v>0</v>
      </c>
      <c r="J98" s="232"/>
      <c r="K98" s="232">
        <f>ROUND(E98*J98,2)</f>
        <v>0</v>
      </c>
      <c r="L98" s="232">
        <v>21</v>
      </c>
      <c r="M98" s="232">
        <f>G98*(1+L98/100)</f>
        <v>0</v>
      </c>
      <c r="N98" s="220">
        <v>0</v>
      </c>
      <c r="O98" s="220">
        <f>ROUND(E98*N98,5)</f>
        <v>0</v>
      </c>
      <c r="P98" s="220">
        <v>0</v>
      </c>
      <c r="Q98" s="220">
        <f>ROUND(E98*P98,5)</f>
        <v>0</v>
      </c>
      <c r="R98" s="220"/>
      <c r="S98" s="220"/>
      <c r="T98" s="221">
        <v>1.587</v>
      </c>
      <c r="U98" s="220">
        <f>ROUND(E98*T98,2)</f>
        <v>1.9</v>
      </c>
      <c r="V98" s="210"/>
      <c r="W98" s="210"/>
      <c r="X98" s="210"/>
      <c r="Y98" s="210"/>
      <c r="Z98" s="210"/>
      <c r="AA98" s="210"/>
      <c r="AB98" s="210"/>
      <c r="AC98" s="210"/>
      <c r="AD98" s="210"/>
      <c r="AE98" s="210" t="s">
        <v>122</v>
      </c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ht="22.5" outlineLevel="1" x14ac:dyDescent="0.2">
      <c r="A99" s="211"/>
      <c r="B99" s="217"/>
      <c r="C99" s="264" t="s">
        <v>133</v>
      </c>
      <c r="D99" s="222"/>
      <c r="E99" s="228"/>
      <c r="F99" s="232"/>
      <c r="G99" s="232"/>
      <c r="H99" s="232"/>
      <c r="I99" s="232"/>
      <c r="J99" s="232"/>
      <c r="K99" s="232"/>
      <c r="L99" s="232"/>
      <c r="M99" s="232"/>
      <c r="N99" s="220"/>
      <c r="O99" s="220"/>
      <c r="P99" s="220"/>
      <c r="Q99" s="220"/>
      <c r="R99" s="220"/>
      <c r="S99" s="220"/>
      <c r="T99" s="221"/>
      <c r="U99" s="220"/>
      <c r="V99" s="210"/>
      <c r="W99" s="210"/>
      <c r="X99" s="210"/>
      <c r="Y99" s="210"/>
      <c r="Z99" s="210"/>
      <c r="AA99" s="210"/>
      <c r="AB99" s="210"/>
      <c r="AC99" s="210"/>
      <c r="AD99" s="210"/>
      <c r="AE99" s="210" t="s">
        <v>124</v>
      </c>
      <c r="AF99" s="210">
        <v>0</v>
      </c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11"/>
      <c r="B100" s="217"/>
      <c r="C100" s="264" t="s">
        <v>207</v>
      </c>
      <c r="D100" s="222"/>
      <c r="E100" s="228">
        <v>0.42</v>
      </c>
      <c r="F100" s="232"/>
      <c r="G100" s="232"/>
      <c r="H100" s="232"/>
      <c r="I100" s="232"/>
      <c r="J100" s="232"/>
      <c r="K100" s="232"/>
      <c r="L100" s="232"/>
      <c r="M100" s="232"/>
      <c r="N100" s="220"/>
      <c r="O100" s="220"/>
      <c r="P100" s="220"/>
      <c r="Q100" s="220"/>
      <c r="R100" s="220"/>
      <c r="S100" s="220"/>
      <c r="T100" s="221"/>
      <c r="U100" s="22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 t="s">
        <v>124</v>
      </c>
      <c r="AF100" s="210">
        <v>0</v>
      </c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1" x14ac:dyDescent="0.2">
      <c r="A101" s="211"/>
      <c r="B101" s="217"/>
      <c r="C101" s="264" t="s">
        <v>208</v>
      </c>
      <c r="D101" s="222"/>
      <c r="E101" s="228">
        <v>0.78</v>
      </c>
      <c r="F101" s="232"/>
      <c r="G101" s="232"/>
      <c r="H101" s="232"/>
      <c r="I101" s="232"/>
      <c r="J101" s="232"/>
      <c r="K101" s="232"/>
      <c r="L101" s="232"/>
      <c r="M101" s="232"/>
      <c r="N101" s="220"/>
      <c r="O101" s="220"/>
      <c r="P101" s="220"/>
      <c r="Q101" s="220"/>
      <c r="R101" s="220"/>
      <c r="S101" s="220"/>
      <c r="T101" s="221"/>
      <c r="U101" s="22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 t="s">
        <v>124</v>
      </c>
      <c r="AF101" s="210">
        <v>0</v>
      </c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1" x14ac:dyDescent="0.2">
      <c r="A102" s="211"/>
      <c r="B102" s="217"/>
      <c r="C102" s="265" t="s">
        <v>127</v>
      </c>
      <c r="D102" s="223"/>
      <c r="E102" s="229">
        <v>1.2</v>
      </c>
      <c r="F102" s="232"/>
      <c r="G102" s="232"/>
      <c r="H102" s="232"/>
      <c r="I102" s="232"/>
      <c r="J102" s="232"/>
      <c r="K102" s="232"/>
      <c r="L102" s="232"/>
      <c r="M102" s="232"/>
      <c r="N102" s="220"/>
      <c r="O102" s="220"/>
      <c r="P102" s="220"/>
      <c r="Q102" s="220"/>
      <c r="R102" s="220"/>
      <c r="S102" s="220"/>
      <c r="T102" s="221"/>
      <c r="U102" s="22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 t="s">
        <v>124</v>
      </c>
      <c r="AF102" s="210">
        <v>1</v>
      </c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ht="22.5" outlineLevel="1" x14ac:dyDescent="0.2">
      <c r="A103" s="211">
        <v>17</v>
      </c>
      <c r="B103" s="217" t="s">
        <v>209</v>
      </c>
      <c r="C103" s="263" t="s">
        <v>210</v>
      </c>
      <c r="D103" s="219" t="s">
        <v>201</v>
      </c>
      <c r="E103" s="227">
        <v>9.6</v>
      </c>
      <c r="F103" s="231">
        <f>H103+J103</f>
        <v>0</v>
      </c>
      <c r="G103" s="232">
        <f>ROUND(E103*F103,2)</f>
        <v>0</v>
      </c>
      <c r="H103" s="232"/>
      <c r="I103" s="232">
        <f>ROUND(E103*H103,2)</f>
        <v>0</v>
      </c>
      <c r="J103" s="232"/>
      <c r="K103" s="232">
        <f>ROUND(E103*J103,2)</f>
        <v>0</v>
      </c>
      <c r="L103" s="232">
        <v>21</v>
      </c>
      <c r="M103" s="232">
        <f>G103*(1+L103/100)</f>
        <v>0</v>
      </c>
      <c r="N103" s="220">
        <v>1</v>
      </c>
      <c r="O103" s="220">
        <f>ROUND(E103*N103,5)</f>
        <v>9.6</v>
      </c>
      <c r="P103" s="220">
        <v>0</v>
      </c>
      <c r="Q103" s="220">
        <f>ROUND(E103*P103,5)</f>
        <v>0</v>
      </c>
      <c r="R103" s="220"/>
      <c r="S103" s="220"/>
      <c r="T103" s="221">
        <v>0</v>
      </c>
      <c r="U103" s="220">
        <f>ROUND(E103*T103,2)</f>
        <v>0</v>
      </c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 t="s">
        <v>202</v>
      </c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ht="33.75" outlineLevel="1" x14ac:dyDescent="0.2">
      <c r="A104" s="211"/>
      <c r="B104" s="217"/>
      <c r="C104" s="264" t="s">
        <v>211</v>
      </c>
      <c r="D104" s="222"/>
      <c r="E104" s="228"/>
      <c r="F104" s="232"/>
      <c r="G104" s="232"/>
      <c r="H104" s="232"/>
      <c r="I104" s="232"/>
      <c r="J104" s="232"/>
      <c r="K104" s="232"/>
      <c r="L104" s="232"/>
      <c r="M104" s="232"/>
      <c r="N104" s="220"/>
      <c r="O104" s="220"/>
      <c r="P104" s="220"/>
      <c r="Q104" s="220"/>
      <c r="R104" s="220"/>
      <c r="S104" s="220"/>
      <c r="T104" s="221"/>
      <c r="U104" s="22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 t="s">
        <v>124</v>
      </c>
      <c r="AF104" s="210">
        <v>0</v>
      </c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1" x14ac:dyDescent="0.2">
      <c r="A105" s="211"/>
      <c r="B105" s="217"/>
      <c r="C105" s="264" t="s">
        <v>212</v>
      </c>
      <c r="D105" s="222"/>
      <c r="E105" s="228">
        <v>2.52</v>
      </c>
      <c r="F105" s="232"/>
      <c r="G105" s="232"/>
      <c r="H105" s="232"/>
      <c r="I105" s="232"/>
      <c r="J105" s="232"/>
      <c r="K105" s="232"/>
      <c r="L105" s="232"/>
      <c r="M105" s="232"/>
      <c r="N105" s="220"/>
      <c r="O105" s="220"/>
      <c r="P105" s="220"/>
      <c r="Q105" s="220"/>
      <c r="R105" s="220"/>
      <c r="S105" s="220"/>
      <c r="T105" s="221"/>
      <c r="U105" s="22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 t="s">
        <v>124</v>
      </c>
      <c r="AF105" s="210">
        <v>0</v>
      </c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1" x14ac:dyDescent="0.2">
      <c r="A106" s="211"/>
      <c r="B106" s="217"/>
      <c r="C106" s="264" t="s">
        <v>213</v>
      </c>
      <c r="D106" s="222"/>
      <c r="E106" s="228">
        <v>4.68</v>
      </c>
      <c r="F106" s="232"/>
      <c r="G106" s="232"/>
      <c r="H106" s="232"/>
      <c r="I106" s="232"/>
      <c r="J106" s="232"/>
      <c r="K106" s="232"/>
      <c r="L106" s="232"/>
      <c r="M106" s="232"/>
      <c r="N106" s="220"/>
      <c r="O106" s="220"/>
      <c r="P106" s="220"/>
      <c r="Q106" s="220"/>
      <c r="R106" s="220"/>
      <c r="S106" s="220"/>
      <c r="T106" s="221"/>
      <c r="U106" s="22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 t="s">
        <v>124</v>
      </c>
      <c r="AF106" s="210">
        <v>0</v>
      </c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outlineLevel="1" x14ac:dyDescent="0.2">
      <c r="A107" s="211"/>
      <c r="B107" s="217"/>
      <c r="C107" s="265" t="s">
        <v>127</v>
      </c>
      <c r="D107" s="223"/>
      <c r="E107" s="229">
        <v>7.2</v>
      </c>
      <c r="F107" s="232"/>
      <c r="G107" s="232"/>
      <c r="H107" s="232"/>
      <c r="I107" s="232"/>
      <c r="J107" s="232"/>
      <c r="K107" s="232"/>
      <c r="L107" s="232"/>
      <c r="M107" s="232"/>
      <c r="N107" s="220"/>
      <c r="O107" s="220"/>
      <c r="P107" s="220"/>
      <c r="Q107" s="220"/>
      <c r="R107" s="220"/>
      <c r="S107" s="220"/>
      <c r="T107" s="221"/>
      <c r="U107" s="22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 t="s">
        <v>124</v>
      </c>
      <c r="AF107" s="210">
        <v>1</v>
      </c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ht="22.5" outlineLevel="1" x14ac:dyDescent="0.2">
      <c r="A108" s="211"/>
      <c r="B108" s="217"/>
      <c r="C108" s="264" t="s">
        <v>214</v>
      </c>
      <c r="D108" s="222"/>
      <c r="E108" s="228"/>
      <c r="F108" s="232"/>
      <c r="G108" s="232"/>
      <c r="H108" s="232"/>
      <c r="I108" s="232"/>
      <c r="J108" s="232"/>
      <c r="K108" s="232"/>
      <c r="L108" s="232"/>
      <c r="M108" s="232"/>
      <c r="N108" s="220"/>
      <c r="O108" s="220"/>
      <c r="P108" s="220"/>
      <c r="Q108" s="220"/>
      <c r="R108" s="220"/>
      <c r="S108" s="220"/>
      <c r="T108" s="221"/>
      <c r="U108" s="22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 t="s">
        <v>124</v>
      </c>
      <c r="AF108" s="210">
        <v>0</v>
      </c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1" x14ac:dyDescent="0.2">
      <c r="A109" s="211"/>
      <c r="B109" s="217"/>
      <c r="C109" s="264" t="s">
        <v>215</v>
      </c>
      <c r="D109" s="222"/>
      <c r="E109" s="228">
        <v>0.84</v>
      </c>
      <c r="F109" s="232"/>
      <c r="G109" s="232"/>
      <c r="H109" s="232"/>
      <c r="I109" s="232"/>
      <c r="J109" s="232"/>
      <c r="K109" s="232"/>
      <c r="L109" s="232"/>
      <c r="M109" s="232"/>
      <c r="N109" s="220"/>
      <c r="O109" s="220"/>
      <c r="P109" s="220"/>
      <c r="Q109" s="220"/>
      <c r="R109" s="220"/>
      <c r="S109" s="220"/>
      <c r="T109" s="221"/>
      <c r="U109" s="22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 t="s">
        <v>124</v>
      </c>
      <c r="AF109" s="210">
        <v>0</v>
      </c>
      <c r="AG109" s="210"/>
      <c r="AH109" s="210"/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outlineLevel="1" x14ac:dyDescent="0.2">
      <c r="A110" s="211"/>
      <c r="B110" s="217"/>
      <c r="C110" s="264" t="s">
        <v>216</v>
      </c>
      <c r="D110" s="222"/>
      <c r="E110" s="228">
        <v>1.56</v>
      </c>
      <c r="F110" s="232"/>
      <c r="G110" s="232"/>
      <c r="H110" s="232"/>
      <c r="I110" s="232"/>
      <c r="J110" s="232"/>
      <c r="K110" s="232"/>
      <c r="L110" s="232"/>
      <c r="M110" s="232"/>
      <c r="N110" s="220"/>
      <c r="O110" s="220"/>
      <c r="P110" s="220"/>
      <c r="Q110" s="220"/>
      <c r="R110" s="220"/>
      <c r="S110" s="220"/>
      <c r="T110" s="221"/>
      <c r="U110" s="22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 t="s">
        <v>124</v>
      </c>
      <c r="AF110" s="210">
        <v>0</v>
      </c>
      <c r="AG110" s="210"/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1" x14ac:dyDescent="0.2">
      <c r="A111" s="211"/>
      <c r="B111" s="217"/>
      <c r="C111" s="265" t="s">
        <v>127</v>
      </c>
      <c r="D111" s="223"/>
      <c r="E111" s="229">
        <v>2.4</v>
      </c>
      <c r="F111" s="232"/>
      <c r="G111" s="232"/>
      <c r="H111" s="232"/>
      <c r="I111" s="232"/>
      <c r="J111" s="232"/>
      <c r="K111" s="232"/>
      <c r="L111" s="232"/>
      <c r="M111" s="232"/>
      <c r="N111" s="220"/>
      <c r="O111" s="220"/>
      <c r="P111" s="220"/>
      <c r="Q111" s="220"/>
      <c r="R111" s="220"/>
      <c r="S111" s="220"/>
      <c r="T111" s="221"/>
      <c r="U111" s="22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 t="s">
        <v>124</v>
      </c>
      <c r="AF111" s="210">
        <v>1</v>
      </c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1" x14ac:dyDescent="0.2">
      <c r="A112" s="211">
        <v>18</v>
      </c>
      <c r="B112" s="217" t="s">
        <v>217</v>
      </c>
      <c r="C112" s="263" t="s">
        <v>218</v>
      </c>
      <c r="D112" s="219" t="s">
        <v>121</v>
      </c>
      <c r="E112" s="227">
        <v>8.3999999999999986</v>
      </c>
      <c r="F112" s="231">
        <f>H112+J112</f>
        <v>0</v>
      </c>
      <c r="G112" s="232">
        <f>ROUND(E112*F112,2)</f>
        <v>0</v>
      </c>
      <c r="H112" s="232"/>
      <c r="I112" s="232">
        <f>ROUND(E112*H112,2)</f>
        <v>0</v>
      </c>
      <c r="J112" s="232"/>
      <c r="K112" s="232">
        <f>ROUND(E112*J112,2)</f>
        <v>0</v>
      </c>
      <c r="L112" s="232">
        <v>21</v>
      </c>
      <c r="M112" s="232">
        <f>G112*(1+L112/100)</f>
        <v>0</v>
      </c>
      <c r="N112" s="220">
        <v>0</v>
      </c>
      <c r="O112" s="220">
        <f>ROUND(E112*N112,5)</f>
        <v>0</v>
      </c>
      <c r="P112" s="220">
        <v>0</v>
      </c>
      <c r="Q112" s="220">
        <f>ROUND(E112*P112,5)</f>
        <v>0</v>
      </c>
      <c r="R112" s="220"/>
      <c r="S112" s="220"/>
      <c r="T112" s="221">
        <v>9.6000000000000002E-2</v>
      </c>
      <c r="U112" s="220">
        <f>ROUND(E112*T112,2)</f>
        <v>0.81</v>
      </c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 t="s">
        <v>122</v>
      </c>
      <c r="AF112" s="210"/>
      <c r="AG112" s="210"/>
      <c r="AH112" s="210"/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outlineLevel="1" x14ac:dyDescent="0.2">
      <c r="A113" s="211"/>
      <c r="B113" s="217"/>
      <c r="C113" s="264" t="s">
        <v>173</v>
      </c>
      <c r="D113" s="222"/>
      <c r="E113" s="228"/>
      <c r="F113" s="232"/>
      <c r="G113" s="232"/>
      <c r="H113" s="232"/>
      <c r="I113" s="232"/>
      <c r="J113" s="232"/>
      <c r="K113" s="232"/>
      <c r="L113" s="232"/>
      <c r="M113" s="232"/>
      <c r="N113" s="220"/>
      <c r="O113" s="220"/>
      <c r="P113" s="220"/>
      <c r="Q113" s="220"/>
      <c r="R113" s="220"/>
      <c r="S113" s="220"/>
      <c r="T113" s="221"/>
      <c r="U113" s="22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 t="s">
        <v>124</v>
      </c>
      <c r="AF113" s="210">
        <v>0</v>
      </c>
      <c r="AG113" s="210"/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ht="22.5" outlineLevel="1" x14ac:dyDescent="0.2">
      <c r="A114" s="211"/>
      <c r="B114" s="217"/>
      <c r="C114" s="264" t="s">
        <v>150</v>
      </c>
      <c r="D114" s="222"/>
      <c r="E114" s="228"/>
      <c r="F114" s="232"/>
      <c r="G114" s="232"/>
      <c r="H114" s="232"/>
      <c r="I114" s="232"/>
      <c r="J114" s="232"/>
      <c r="K114" s="232"/>
      <c r="L114" s="232"/>
      <c r="M114" s="232"/>
      <c r="N114" s="220"/>
      <c r="O114" s="220"/>
      <c r="P114" s="220"/>
      <c r="Q114" s="220"/>
      <c r="R114" s="220"/>
      <c r="S114" s="220"/>
      <c r="T114" s="221"/>
      <c r="U114" s="22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 t="s">
        <v>124</v>
      </c>
      <c r="AF114" s="210">
        <v>0</v>
      </c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1" x14ac:dyDescent="0.2">
      <c r="A115" s="211"/>
      <c r="B115" s="217"/>
      <c r="C115" s="264" t="s">
        <v>219</v>
      </c>
      <c r="D115" s="222"/>
      <c r="E115" s="228">
        <v>8.4</v>
      </c>
      <c r="F115" s="232"/>
      <c r="G115" s="232"/>
      <c r="H115" s="232"/>
      <c r="I115" s="232"/>
      <c r="J115" s="232"/>
      <c r="K115" s="232"/>
      <c r="L115" s="232"/>
      <c r="M115" s="232"/>
      <c r="N115" s="220"/>
      <c r="O115" s="220"/>
      <c r="P115" s="220"/>
      <c r="Q115" s="220"/>
      <c r="R115" s="220"/>
      <c r="S115" s="220"/>
      <c r="T115" s="221"/>
      <c r="U115" s="22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 t="s">
        <v>124</v>
      </c>
      <c r="AF115" s="210">
        <v>0</v>
      </c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11">
        <v>19</v>
      </c>
      <c r="B116" s="217" t="s">
        <v>220</v>
      </c>
      <c r="C116" s="263" t="s">
        <v>221</v>
      </c>
      <c r="D116" s="219" t="s">
        <v>121</v>
      </c>
      <c r="E116" s="227">
        <v>20</v>
      </c>
      <c r="F116" s="231">
        <f>H116+J116</f>
        <v>0</v>
      </c>
      <c r="G116" s="232">
        <f>ROUND(E116*F116,2)</f>
        <v>0</v>
      </c>
      <c r="H116" s="232"/>
      <c r="I116" s="232">
        <f>ROUND(E116*H116,2)</f>
        <v>0</v>
      </c>
      <c r="J116" s="232"/>
      <c r="K116" s="232">
        <f>ROUND(E116*J116,2)</f>
        <v>0</v>
      </c>
      <c r="L116" s="232">
        <v>21</v>
      </c>
      <c r="M116" s="232">
        <f>G116*(1+L116/100)</f>
        <v>0</v>
      </c>
      <c r="N116" s="220">
        <v>0</v>
      </c>
      <c r="O116" s="220">
        <f>ROUND(E116*N116,5)</f>
        <v>0</v>
      </c>
      <c r="P116" s="220">
        <v>0</v>
      </c>
      <c r="Q116" s="220">
        <f>ROUND(E116*P116,5)</f>
        <v>0</v>
      </c>
      <c r="R116" s="220"/>
      <c r="S116" s="220"/>
      <c r="T116" s="221">
        <v>1.7999999999999999E-2</v>
      </c>
      <c r="U116" s="220">
        <f>ROUND(E116*T116,2)</f>
        <v>0.36</v>
      </c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 t="s">
        <v>122</v>
      </c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ht="22.5" outlineLevel="1" x14ac:dyDescent="0.2">
      <c r="A117" s="211"/>
      <c r="B117" s="217"/>
      <c r="C117" s="264" t="s">
        <v>133</v>
      </c>
      <c r="D117" s="222"/>
      <c r="E117" s="228"/>
      <c r="F117" s="232"/>
      <c r="G117" s="232"/>
      <c r="H117" s="232"/>
      <c r="I117" s="232"/>
      <c r="J117" s="232"/>
      <c r="K117" s="232"/>
      <c r="L117" s="232"/>
      <c r="M117" s="232"/>
      <c r="N117" s="220"/>
      <c r="O117" s="220"/>
      <c r="P117" s="220"/>
      <c r="Q117" s="220"/>
      <c r="R117" s="220"/>
      <c r="S117" s="220"/>
      <c r="T117" s="221"/>
      <c r="U117" s="22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 t="s">
        <v>124</v>
      </c>
      <c r="AF117" s="210">
        <v>0</v>
      </c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1" x14ac:dyDescent="0.2">
      <c r="A118" s="211"/>
      <c r="B118" s="217"/>
      <c r="C118" s="264" t="s">
        <v>222</v>
      </c>
      <c r="D118" s="222"/>
      <c r="E118" s="228">
        <v>20</v>
      </c>
      <c r="F118" s="232"/>
      <c r="G118" s="232"/>
      <c r="H118" s="232"/>
      <c r="I118" s="232"/>
      <c r="J118" s="232"/>
      <c r="K118" s="232"/>
      <c r="L118" s="232"/>
      <c r="M118" s="232"/>
      <c r="N118" s="220"/>
      <c r="O118" s="220"/>
      <c r="P118" s="220"/>
      <c r="Q118" s="220"/>
      <c r="R118" s="220"/>
      <c r="S118" s="220"/>
      <c r="T118" s="221"/>
      <c r="U118" s="22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 t="s">
        <v>124</v>
      </c>
      <c r="AF118" s="210">
        <v>0</v>
      </c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1" x14ac:dyDescent="0.2">
      <c r="A119" s="211">
        <v>20</v>
      </c>
      <c r="B119" s="217" t="s">
        <v>223</v>
      </c>
      <c r="C119" s="263" t="s">
        <v>224</v>
      </c>
      <c r="D119" s="219" t="s">
        <v>121</v>
      </c>
      <c r="E119" s="227">
        <v>104.83619999999999</v>
      </c>
      <c r="F119" s="231">
        <f>H119+J119</f>
        <v>0</v>
      </c>
      <c r="G119" s="232">
        <f>ROUND(E119*F119,2)</f>
        <v>0</v>
      </c>
      <c r="H119" s="232"/>
      <c r="I119" s="232">
        <f>ROUND(E119*H119,2)</f>
        <v>0</v>
      </c>
      <c r="J119" s="232"/>
      <c r="K119" s="232">
        <f>ROUND(E119*J119,2)</f>
        <v>0</v>
      </c>
      <c r="L119" s="232">
        <v>21</v>
      </c>
      <c r="M119" s="232">
        <f>G119*(1+L119/100)</f>
        <v>0</v>
      </c>
      <c r="N119" s="220">
        <v>0</v>
      </c>
      <c r="O119" s="220">
        <f>ROUND(E119*N119,5)</f>
        <v>0</v>
      </c>
      <c r="P119" s="220">
        <v>0</v>
      </c>
      <c r="Q119" s="220">
        <f>ROUND(E119*P119,5)</f>
        <v>0</v>
      </c>
      <c r="R119" s="220"/>
      <c r="S119" s="220"/>
      <c r="T119" s="221">
        <v>1.7999999999999999E-2</v>
      </c>
      <c r="U119" s="220">
        <f>ROUND(E119*T119,2)</f>
        <v>1.89</v>
      </c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 t="s">
        <v>122</v>
      </c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ht="33.75" outlineLevel="1" x14ac:dyDescent="0.2">
      <c r="A120" s="211"/>
      <c r="B120" s="217"/>
      <c r="C120" s="264" t="s">
        <v>169</v>
      </c>
      <c r="D120" s="222"/>
      <c r="E120" s="228"/>
      <c r="F120" s="232"/>
      <c r="G120" s="232"/>
      <c r="H120" s="232"/>
      <c r="I120" s="232"/>
      <c r="J120" s="232"/>
      <c r="K120" s="232"/>
      <c r="L120" s="232"/>
      <c r="M120" s="232"/>
      <c r="N120" s="220"/>
      <c r="O120" s="220"/>
      <c r="P120" s="220"/>
      <c r="Q120" s="220"/>
      <c r="R120" s="220"/>
      <c r="S120" s="220"/>
      <c r="T120" s="221"/>
      <c r="U120" s="22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 t="s">
        <v>124</v>
      </c>
      <c r="AF120" s="210">
        <v>0</v>
      </c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1" x14ac:dyDescent="0.2">
      <c r="A121" s="211"/>
      <c r="B121" s="217"/>
      <c r="C121" s="264" t="s">
        <v>225</v>
      </c>
      <c r="D121" s="222"/>
      <c r="E121" s="228">
        <v>104.83620000000001</v>
      </c>
      <c r="F121" s="232"/>
      <c r="G121" s="232"/>
      <c r="H121" s="232"/>
      <c r="I121" s="232"/>
      <c r="J121" s="232"/>
      <c r="K121" s="232"/>
      <c r="L121" s="232"/>
      <c r="M121" s="232"/>
      <c r="N121" s="220"/>
      <c r="O121" s="220"/>
      <c r="P121" s="220"/>
      <c r="Q121" s="220"/>
      <c r="R121" s="220"/>
      <c r="S121" s="220"/>
      <c r="T121" s="221"/>
      <c r="U121" s="22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 t="s">
        <v>124</v>
      </c>
      <c r="AF121" s="210">
        <v>0</v>
      </c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ht="22.5" outlineLevel="1" x14ac:dyDescent="0.2">
      <c r="A122" s="211">
        <v>21</v>
      </c>
      <c r="B122" s="217" t="s">
        <v>226</v>
      </c>
      <c r="C122" s="263" t="s">
        <v>227</v>
      </c>
      <c r="D122" s="219" t="s">
        <v>121</v>
      </c>
      <c r="E122" s="227">
        <v>67.5</v>
      </c>
      <c r="F122" s="231">
        <f>H122+J122</f>
        <v>0</v>
      </c>
      <c r="G122" s="232">
        <f>ROUND(E122*F122,2)</f>
        <v>0</v>
      </c>
      <c r="H122" s="232"/>
      <c r="I122" s="232">
        <f>ROUND(E122*H122,2)</f>
        <v>0</v>
      </c>
      <c r="J122" s="232"/>
      <c r="K122" s="232">
        <f>ROUND(E122*J122,2)</f>
        <v>0</v>
      </c>
      <c r="L122" s="232">
        <v>21</v>
      </c>
      <c r="M122" s="232">
        <f>G122*(1+L122/100)</f>
        <v>0</v>
      </c>
      <c r="N122" s="220">
        <v>0</v>
      </c>
      <c r="O122" s="220">
        <f>ROUND(E122*N122,5)</f>
        <v>0</v>
      </c>
      <c r="P122" s="220">
        <v>0</v>
      </c>
      <c r="Q122" s="220">
        <f>ROUND(E122*P122,5)</f>
        <v>0</v>
      </c>
      <c r="R122" s="220"/>
      <c r="S122" s="220"/>
      <c r="T122" s="221">
        <v>0.17699999999999999</v>
      </c>
      <c r="U122" s="220">
        <f>ROUND(E122*T122,2)</f>
        <v>11.95</v>
      </c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 t="s">
        <v>122</v>
      </c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ht="33.75" outlineLevel="1" x14ac:dyDescent="0.2">
      <c r="A123" s="211"/>
      <c r="B123" s="217"/>
      <c r="C123" s="264" t="s">
        <v>228</v>
      </c>
      <c r="D123" s="222"/>
      <c r="E123" s="228"/>
      <c r="F123" s="232"/>
      <c r="G123" s="232"/>
      <c r="H123" s="232"/>
      <c r="I123" s="232"/>
      <c r="J123" s="232"/>
      <c r="K123" s="232"/>
      <c r="L123" s="232"/>
      <c r="M123" s="232"/>
      <c r="N123" s="220"/>
      <c r="O123" s="220"/>
      <c r="P123" s="220"/>
      <c r="Q123" s="220"/>
      <c r="R123" s="220"/>
      <c r="S123" s="220"/>
      <c r="T123" s="221"/>
      <c r="U123" s="22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 t="s">
        <v>124</v>
      </c>
      <c r="AF123" s="210">
        <v>0</v>
      </c>
      <c r="AG123" s="210"/>
      <c r="AH123" s="210"/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1" x14ac:dyDescent="0.2">
      <c r="A124" s="211"/>
      <c r="B124" s="217"/>
      <c r="C124" s="264" t="s">
        <v>229</v>
      </c>
      <c r="D124" s="222"/>
      <c r="E124" s="228"/>
      <c r="F124" s="232"/>
      <c r="G124" s="232"/>
      <c r="H124" s="232"/>
      <c r="I124" s="232"/>
      <c r="J124" s="232"/>
      <c r="K124" s="232"/>
      <c r="L124" s="232"/>
      <c r="M124" s="232"/>
      <c r="N124" s="220"/>
      <c r="O124" s="220"/>
      <c r="P124" s="220"/>
      <c r="Q124" s="220"/>
      <c r="R124" s="220"/>
      <c r="S124" s="220"/>
      <c r="T124" s="221"/>
      <c r="U124" s="22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 t="s">
        <v>124</v>
      </c>
      <c r="AF124" s="210">
        <v>0</v>
      </c>
      <c r="AG124" s="210"/>
      <c r="AH124" s="210"/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1" x14ac:dyDescent="0.2">
      <c r="A125" s="211"/>
      <c r="B125" s="217"/>
      <c r="C125" s="264" t="s">
        <v>230</v>
      </c>
      <c r="D125" s="222"/>
      <c r="E125" s="228">
        <v>4.2</v>
      </c>
      <c r="F125" s="232"/>
      <c r="G125" s="232"/>
      <c r="H125" s="232"/>
      <c r="I125" s="232"/>
      <c r="J125" s="232"/>
      <c r="K125" s="232"/>
      <c r="L125" s="232"/>
      <c r="M125" s="232"/>
      <c r="N125" s="220"/>
      <c r="O125" s="220"/>
      <c r="P125" s="220"/>
      <c r="Q125" s="220"/>
      <c r="R125" s="220"/>
      <c r="S125" s="220"/>
      <c r="T125" s="221"/>
      <c r="U125" s="22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 t="s">
        <v>124</v>
      </c>
      <c r="AF125" s="210">
        <v>0</v>
      </c>
      <c r="AG125" s="210"/>
      <c r="AH125" s="210"/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1" x14ac:dyDescent="0.2">
      <c r="A126" s="211"/>
      <c r="B126" s="217"/>
      <c r="C126" s="264" t="s">
        <v>231</v>
      </c>
      <c r="D126" s="222"/>
      <c r="E126" s="228">
        <v>7.8</v>
      </c>
      <c r="F126" s="232"/>
      <c r="G126" s="232"/>
      <c r="H126" s="232"/>
      <c r="I126" s="232"/>
      <c r="J126" s="232"/>
      <c r="K126" s="232"/>
      <c r="L126" s="232"/>
      <c r="M126" s="232"/>
      <c r="N126" s="220"/>
      <c r="O126" s="220"/>
      <c r="P126" s="220"/>
      <c r="Q126" s="220"/>
      <c r="R126" s="220"/>
      <c r="S126" s="220"/>
      <c r="T126" s="221"/>
      <c r="U126" s="22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 t="s">
        <v>124</v>
      </c>
      <c r="AF126" s="210">
        <v>0</v>
      </c>
      <c r="AG126" s="210"/>
      <c r="AH126" s="210"/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1" x14ac:dyDescent="0.2">
      <c r="A127" s="211"/>
      <c r="B127" s="217"/>
      <c r="C127" s="265" t="s">
        <v>127</v>
      </c>
      <c r="D127" s="223"/>
      <c r="E127" s="229">
        <v>12</v>
      </c>
      <c r="F127" s="232"/>
      <c r="G127" s="232"/>
      <c r="H127" s="232"/>
      <c r="I127" s="232"/>
      <c r="J127" s="232"/>
      <c r="K127" s="232"/>
      <c r="L127" s="232"/>
      <c r="M127" s="232"/>
      <c r="N127" s="220"/>
      <c r="O127" s="220"/>
      <c r="P127" s="220"/>
      <c r="Q127" s="220"/>
      <c r="R127" s="220"/>
      <c r="S127" s="220"/>
      <c r="T127" s="221"/>
      <c r="U127" s="22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 t="s">
        <v>124</v>
      </c>
      <c r="AF127" s="210">
        <v>1</v>
      </c>
      <c r="AG127" s="210"/>
      <c r="AH127" s="210"/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11"/>
      <c r="B128" s="217"/>
      <c r="C128" s="264" t="s">
        <v>232</v>
      </c>
      <c r="D128" s="222"/>
      <c r="E128" s="228"/>
      <c r="F128" s="232"/>
      <c r="G128" s="232"/>
      <c r="H128" s="232"/>
      <c r="I128" s="232"/>
      <c r="J128" s="232"/>
      <c r="K128" s="232"/>
      <c r="L128" s="232"/>
      <c r="M128" s="232"/>
      <c r="N128" s="220"/>
      <c r="O128" s="220"/>
      <c r="P128" s="220"/>
      <c r="Q128" s="220"/>
      <c r="R128" s="220"/>
      <c r="S128" s="220"/>
      <c r="T128" s="221"/>
      <c r="U128" s="22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 t="s">
        <v>124</v>
      </c>
      <c r="AF128" s="210">
        <v>0</v>
      </c>
      <c r="AG128" s="210"/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outlineLevel="1" x14ac:dyDescent="0.2">
      <c r="A129" s="211"/>
      <c r="B129" s="217"/>
      <c r="C129" s="264" t="s">
        <v>222</v>
      </c>
      <c r="D129" s="222"/>
      <c r="E129" s="228">
        <v>20</v>
      </c>
      <c r="F129" s="232"/>
      <c r="G129" s="232"/>
      <c r="H129" s="232"/>
      <c r="I129" s="232"/>
      <c r="J129" s="232"/>
      <c r="K129" s="232"/>
      <c r="L129" s="232"/>
      <c r="M129" s="232"/>
      <c r="N129" s="220"/>
      <c r="O129" s="220"/>
      <c r="P129" s="220"/>
      <c r="Q129" s="220"/>
      <c r="R129" s="220"/>
      <c r="S129" s="220"/>
      <c r="T129" s="221"/>
      <c r="U129" s="22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 t="s">
        <v>124</v>
      </c>
      <c r="AF129" s="210">
        <v>0</v>
      </c>
      <c r="AG129" s="210"/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F129" s="210"/>
      <c r="BG129" s="210"/>
      <c r="BH129" s="210"/>
    </row>
    <row r="130" spans="1:60" outlineLevel="1" x14ac:dyDescent="0.2">
      <c r="A130" s="211"/>
      <c r="B130" s="217"/>
      <c r="C130" s="265" t="s">
        <v>127</v>
      </c>
      <c r="D130" s="223"/>
      <c r="E130" s="229">
        <v>20</v>
      </c>
      <c r="F130" s="232"/>
      <c r="G130" s="232"/>
      <c r="H130" s="232"/>
      <c r="I130" s="232"/>
      <c r="J130" s="232"/>
      <c r="K130" s="232"/>
      <c r="L130" s="232"/>
      <c r="M130" s="232"/>
      <c r="N130" s="220"/>
      <c r="O130" s="220"/>
      <c r="P130" s="220"/>
      <c r="Q130" s="220"/>
      <c r="R130" s="220"/>
      <c r="S130" s="220"/>
      <c r="T130" s="221"/>
      <c r="U130" s="22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 t="s">
        <v>124</v>
      </c>
      <c r="AF130" s="210">
        <v>1</v>
      </c>
      <c r="AG130" s="210"/>
      <c r="AH130" s="210"/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ht="22.5" outlineLevel="1" x14ac:dyDescent="0.2">
      <c r="A131" s="211"/>
      <c r="B131" s="217"/>
      <c r="C131" s="264" t="s">
        <v>233</v>
      </c>
      <c r="D131" s="222"/>
      <c r="E131" s="228"/>
      <c r="F131" s="232"/>
      <c r="G131" s="232"/>
      <c r="H131" s="232"/>
      <c r="I131" s="232"/>
      <c r="J131" s="232"/>
      <c r="K131" s="232"/>
      <c r="L131" s="232"/>
      <c r="M131" s="232"/>
      <c r="N131" s="220"/>
      <c r="O131" s="220"/>
      <c r="P131" s="220"/>
      <c r="Q131" s="220"/>
      <c r="R131" s="220"/>
      <c r="S131" s="220"/>
      <c r="T131" s="221"/>
      <c r="U131" s="22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 t="s">
        <v>124</v>
      </c>
      <c r="AF131" s="210">
        <v>0</v>
      </c>
      <c r="AG131" s="210"/>
      <c r="AH131" s="210"/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1" x14ac:dyDescent="0.2">
      <c r="A132" s="211"/>
      <c r="B132" s="217"/>
      <c r="C132" s="264" t="s">
        <v>234</v>
      </c>
      <c r="D132" s="222"/>
      <c r="E132" s="228">
        <v>35.5</v>
      </c>
      <c r="F132" s="232"/>
      <c r="G132" s="232"/>
      <c r="H132" s="232"/>
      <c r="I132" s="232"/>
      <c r="J132" s="232"/>
      <c r="K132" s="232"/>
      <c r="L132" s="232"/>
      <c r="M132" s="232"/>
      <c r="N132" s="220"/>
      <c r="O132" s="220"/>
      <c r="P132" s="220"/>
      <c r="Q132" s="220"/>
      <c r="R132" s="220"/>
      <c r="S132" s="220"/>
      <c r="T132" s="221"/>
      <c r="U132" s="22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 t="s">
        <v>124</v>
      </c>
      <c r="AF132" s="210">
        <v>0</v>
      </c>
      <c r="AG132" s="210"/>
      <c r="AH132" s="210"/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1" x14ac:dyDescent="0.2">
      <c r="A133" s="211"/>
      <c r="B133" s="217"/>
      <c r="C133" s="265" t="s">
        <v>127</v>
      </c>
      <c r="D133" s="223"/>
      <c r="E133" s="229">
        <v>35.5</v>
      </c>
      <c r="F133" s="232"/>
      <c r="G133" s="232"/>
      <c r="H133" s="232"/>
      <c r="I133" s="232"/>
      <c r="J133" s="232"/>
      <c r="K133" s="232"/>
      <c r="L133" s="232"/>
      <c r="M133" s="232"/>
      <c r="N133" s="220"/>
      <c r="O133" s="220"/>
      <c r="P133" s="220"/>
      <c r="Q133" s="220"/>
      <c r="R133" s="220"/>
      <c r="S133" s="220"/>
      <c r="T133" s="221"/>
      <c r="U133" s="22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 t="s">
        <v>124</v>
      </c>
      <c r="AF133" s="210">
        <v>1</v>
      </c>
      <c r="AG133" s="210"/>
      <c r="AH133" s="210"/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ht="22.5" outlineLevel="1" x14ac:dyDescent="0.2">
      <c r="A134" s="211">
        <v>22</v>
      </c>
      <c r="B134" s="217" t="s">
        <v>235</v>
      </c>
      <c r="C134" s="263" t="s">
        <v>236</v>
      </c>
      <c r="D134" s="219" t="s">
        <v>121</v>
      </c>
      <c r="E134" s="227">
        <v>171</v>
      </c>
      <c r="F134" s="231">
        <f>H134+J134</f>
        <v>0</v>
      </c>
      <c r="G134" s="232">
        <f>ROUND(E134*F134,2)</f>
        <v>0</v>
      </c>
      <c r="H134" s="232"/>
      <c r="I134" s="232">
        <f>ROUND(E134*H134,2)</f>
        <v>0</v>
      </c>
      <c r="J134" s="232"/>
      <c r="K134" s="232">
        <f>ROUND(E134*J134,2)</f>
        <v>0</v>
      </c>
      <c r="L134" s="232">
        <v>21</v>
      </c>
      <c r="M134" s="232">
        <f>G134*(1+L134/100)</f>
        <v>0</v>
      </c>
      <c r="N134" s="220">
        <v>0</v>
      </c>
      <c r="O134" s="220">
        <f>ROUND(E134*N134,5)</f>
        <v>0</v>
      </c>
      <c r="P134" s="220">
        <v>0</v>
      </c>
      <c r="Q134" s="220">
        <f>ROUND(E134*P134,5)</f>
        <v>0</v>
      </c>
      <c r="R134" s="220"/>
      <c r="S134" s="220"/>
      <c r="T134" s="221">
        <v>1.4999999999999999E-2</v>
      </c>
      <c r="U134" s="220">
        <f>ROUND(E134*T134,2)</f>
        <v>2.57</v>
      </c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 t="s">
        <v>122</v>
      </c>
      <c r="AF134" s="210"/>
      <c r="AG134" s="210"/>
      <c r="AH134" s="210"/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ht="33.75" outlineLevel="1" x14ac:dyDescent="0.2">
      <c r="A135" s="211"/>
      <c r="B135" s="217"/>
      <c r="C135" s="264" t="s">
        <v>169</v>
      </c>
      <c r="D135" s="222"/>
      <c r="E135" s="228"/>
      <c r="F135" s="232"/>
      <c r="G135" s="232"/>
      <c r="H135" s="232"/>
      <c r="I135" s="232"/>
      <c r="J135" s="232"/>
      <c r="K135" s="232"/>
      <c r="L135" s="232"/>
      <c r="M135" s="232"/>
      <c r="N135" s="220"/>
      <c r="O135" s="220"/>
      <c r="P135" s="220"/>
      <c r="Q135" s="220"/>
      <c r="R135" s="220"/>
      <c r="S135" s="220"/>
      <c r="T135" s="221"/>
      <c r="U135" s="22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 t="s">
        <v>124</v>
      </c>
      <c r="AF135" s="210">
        <v>0</v>
      </c>
      <c r="AG135" s="210"/>
      <c r="AH135" s="210"/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1" x14ac:dyDescent="0.2">
      <c r="A136" s="211"/>
      <c r="B136" s="217"/>
      <c r="C136" s="264" t="s">
        <v>237</v>
      </c>
      <c r="D136" s="222"/>
      <c r="E136" s="228">
        <v>105</v>
      </c>
      <c r="F136" s="232"/>
      <c r="G136" s="232"/>
      <c r="H136" s="232"/>
      <c r="I136" s="232"/>
      <c r="J136" s="232"/>
      <c r="K136" s="232"/>
      <c r="L136" s="232"/>
      <c r="M136" s="232"/>
      <c r="N136" s="220"/>
      <c r="O136" s="220"/>
      <c r="P136" s="220"/>
      <c r="Q136" s="220"/>
      <c r="R136" s="220"/>
      <c r="S136" s="220"/>
      <c r="T136" s="221"/>
      <c r="U136" s="22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 t="s">
        <v>124</v>
      </c>
      <c r="AF136" s="210">
        <v>0</v>
      </c>
      <c r="AG136" s="210"/>
      <c r="AH136" s="210"/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1" x14ac:dyDescent="0.2">
      <c r="A137" s="211"/>
      <c r="B137" s="217"/>
      <c r="C137" s="264" t="s">
        <v>238</v>
      </c>
      <c r="D137" s="222"/>
      <c r="E137" s="228">
        <v>66</v>
      </c>
      <c r="F137" s="232"/>
      <c r="G137" s="232"/>
      <c r="H137" s="232"/>
      <c r="I137" s="232"/>
      <c r="J137" s="232"/>
      <c r="K137" s="232"/>
      <c r="L137" s="232"/>
      <c r="M137" s="232"/>
      <c r="N137" s="220"/>
      <c r="O137" s="220"/>
      <c r="P137" s="220"/>
      <c r="Q137" s="220"/>
      <c r="R137" s="220"/>
      <c r="S137" s="220"/>
      <c r="T137" s="221"/>
      <c r="U137" s="22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 t="s">
        <v>124</v>
      </c>
      <c r="AF137" s="210">
        <v>0</v>
      </c>
      <c r="AG137" s="210"/>
      <c r="AH137" s="210"/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11">
        <v>23</v>
      </c>
      <c r="B138" s="217" t="s">
        <v>239</v>
      </c>
      <c r="C138" s="263" t="s">
        <v>240</v>
      </c>
      <c r="D138" s="219" t="s">
        <v>121</v>
      </c>
      <c r="E138" s="227">
        <v>171</v>
      </c>
      <c r="F138" s="231">
        <f>H138+J138</f>
        <v>0</v>
      </c>
      <c r="G138" s="232">
        <f>ROUND(E138*F138,2)</f>
        <v>0</v>
      </c>
      <c r="H138" s="232"/>
      <c r="I138" s="232">
        <f>ROUND(E138*H138,2)</f>
        <v>0</v>
      </c>
      <c r="J138" s="232"/>
      <c r="K138" s="232">
        <f>ROUND(E138*J138,2)</f>
        <v>0</v>
      </c>
      <c r="L138" s="232">
        <v>21</v>
      </c>
      <c r="M138" s="232">
        <f>G138*(1+L138/100)</f>
        <v>0</v>
      </c>
      <c r="N138" s="220">
        <v>0</v>
      </c>
      <c r="O138" s="220">
        <f>ROUND(E138*N138,5)</f>
        <v>0</v>
      </c>
      <c r="P138" s="220">
        <v>0</v>
      </c>
      <c r="Q138" s="220">
        <f>ROUND(E138*P138,5)</f>
        <v>0</v>
      </c>
      <c r="R138" s="220"/>
      <c r="S138" s="220"/>
      <c r="T138" s="221">
        <v>2.1000000000000001E-2</v>
      </c>
      <c r="U138" s="220">
        <f>ROUND(E138*T138,2)</f>
        <v>3.59</v>
      </c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 t="s">
        <v>122</v>
      </c>
      <c r="AF138" s="210"/>
      <c r="AG138" s="210"/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ht="33.75" outlineLevel="1" x14ac:dyDescent="0.2">
      <c r="A139" s="211"/>
      <c r="B139" s="217"/>
      <c r="C139" s="264" t="s">
        <v>169</v>
      </c>
      <c r="D139" s="222"/>
      <c r="E139" s="228"/>
      <c r="F139" s="232"/>
      <c r="G139" s="232"/>
      <c r="H139" s="232"/>
      <c r="I139" s="232"/>
      <c r="J139" s="232"/>
      <c r="K139" s="232"/>
      <c r="L139" s="232"/>
      <c r="M139" s="232"/>
      <c r="N139" s="220"/>
      <c r="O139" s="220"/>
      <c r="P139" s="220"/>
      <c r="Q139" s="220"/>
      <c r="R139" s="220"/>
      <c r="S139" s="220"/>
      <c r="T139" s="221"/>
      <c r="U139" s="22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 t="s">
        <v>124</v>
      </c>
      <c r="AF139" s="210">
        <v>0</v>
      </c>
      <c r="AG139" s="210"/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1" x14ac:dyDescent="0.2">
      <c r="A140" s="211"/>
      <c r="B140" s="217"/>
      <c r="C140" s="264" t="s">
        <v>237</v>
      </c>
      <c r="D140" s="222"/>
      <c r="E140" s="228">
        <v>105</v>
      </c>
      <c r="F140" s="232"/>
      <c r="G140" s="232"/>
      <c r="H140" s="232"/>
      <c r="I140" s="232"/>
      <c r="J140" s="232"/>
      <c r="K140" s="232"/>
      <c r="L140" s="232"/>
      <c r="M140" s="232"/>
      <c r="N140" s="220"/>
      <c r="O140" s="220"/>
      <c r="P140" s="220"/>
      <c r="Q140" s="220"/>
      <c r="R140" s="220"/>
      <c r="S140" s="220"/>
      <c r="T140" s="221"/>
      <c r="U140" s="22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 t="s">
        <v>124</v>
      </c>
      <c r="AF140" s="210">
        <v>0</v>
      </c>
      <c r="AG140" s="210"/>
      <c r="AH140" s="210"/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outlineLevel="1" x14ac:dyDescent="0.2">
      <c r="A141" s="211"/>
      <c r="B141" s="217"/>
      <c r="C141" s="264" t="s">
        <v>238</v>
      </c>
      <c r="D141" s="222"/>
      <c r="E141" s="228">
        <v>66</v>
      </c>
      <c r="F141" s="232"/>
      <c r="G141" s="232"/>
      <c r="H141" s="232"/>
      <c r="I141" s="232"/>
      <c r="J141" s="232"/>
      <c r="K141" s="232"/>
      <c r="L141" s="232"/>
      <c r="M141" s="232"/>
      <c r="N141" s="220"/>
      <c r="O141" s="220"/>
      <c r="P141" s="220"/>
      <c r="Q141" s="220"/>
      <c r="R141" s="220"/>
      <c r="S141" s="220"/>
      <c r="T141" s="221"/>
      <c r="U141" s="22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 t="s">
        <v>124</v>
      </c>
      <c r="AF141" s="210">
        <v>0</v>
      </c>
      <c r="AG141" s="210"/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outlineLevel="1" x14ac:dyDescent="0.2">
      <c r="A142" s="211">
        <v>24</v>
      </c>
      <c r="B142" s="217" t="s">
        <v>241</v>
      </c>
      <c r="C142" s="263" t="s">
        <v>242</v>
      </c>
      <c r="D142" s="219" t="s">
        <v>121</v>
      </c>
      <c r="E142" s="227">
        <v>171</v>
      </c>
      <c r="F142" s="231">
        <f>H142+J142</f>
        <v>0</v>
      </c>
      <c r="G142" s="232">
        <f>ROUND(E142*F142,2)</f>
        <v>0</v>
      </c>
      <c r="H142" s="232"/>
      <c r="I142" s="232">
        <f>ROUND(E142*H142,2)</f>
        <v>0</v>
      </c>
      <c r="J142" s="232"/>
      <c r="K142" s="232">
        <f>ROUND(E142*J142,2)</f>
        <v>0</v>
      </c>
      <c r="L142" s="232">
        <v>21</v>
      </c>
      <c r="M142" s="232">
        <f>G142*(1+L142/100)</f>
        <v>0</v>
      </c>
      <c r="N142" s="220">
        <v>0</v>
      </c>
      <c r="O142" s="220">
        <f>ROUND(E142*N142,5)</f>
        <v>0</v>
      </c>
      <c r="P142" s="220">
        <v>0</v>
      </c>
      <c r="Q142" s="220">
        <f>ROUND(E142*P142,5)</f>
        <v>0</v>
      </c>
      <c r="R142" s="220"/>
      <c r="S142" s="220"/>
      <c r="T142" s="221">
        <v>2E-3</v>
      </c>
      <c r="U142" s="220">
        <f>ROUND(E142*T142,2)</f>
        <v>0.34</v>
      </c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 t="s">
        <v>122</v>
      </c>
      <c r="AF142" s="210"/>
      <c r="AG142" s="210"/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F142" s="210"/>
      <c r="BG142" s="210"/>
      <c r="BH142" s="210"/>
    </row>
    <row r="143" spans="1:60" ht="33.75" outlineLevel="1" x14ac:dyDescent="0.2">
      <c r="A143" s="211"/>
      <c r="B143" s="217"/>
      <c r="C143" s="264" t="s">
        <v>169</v>
      </c>
      <c r="D143" s="222"/>
      <c r="E143" s="228"/>
      <c r="F143" s="232"/>
      <c r="G143" s="232"/>
      <c r="H143" s="232"/>
      <c r="I143" s="232"/>
      <c r="J143" s="232"/>
      <c r="K143" s="232"/>
      <c r="L143" s="232"/>
      <c r="M143" s="232"/>
      <c r="N143" s="220"/>
      <c r="O143" s="220"/>
      <c r="P143" s="220"/>
      <c r="Q143" s="220"/>
      <c r="R143" s="220"/>
      <c r="S143" s="220"/>
      <c r="T143" s="221"/>
      <c r="U143" s="22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 t="s">
        <v>124</v>
      </c>
      <c r="AF143" s="210">
        <v>0</v>
      </c>
      <c r="AG143" s="210"/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11"/>
      <c r="B144" s="217"/>
      <c r="C144" s="264" t="s">
        <v>237</v>
      </c>
      <c r="D144" s="222"/>
      <c r="E144" s="228">
        <v>105</v>
      </c>
      <c r="F144" s="232"/>
      <c r="G144" s="232"/>
      <c r="H144" s="232"/>
      <c r="I144" s="232"/>
      <c r="J144" s="232"/>
      <c r="K144" s="232"/>
      <c r="L144" s="232"/>
      <c r="M144" s="232"/>
      <c r="N144" s="220"/>
      <c r="O144" s="220"/>
      <c r="P144" s="220"/>
      <c r="Q144" s="220"/>
      <c r="R144" s="220"/>
      <c r="S144" s="220"/>
      <c r="T144" s="221"/>
      <c r="U144" s="22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 t="s">
        <v>124</v>
      </c>
      <c r="AF144" s="210">
        <v>0</v>
      </c>
      <c r="AG144" s="210"/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11"/>
      <c r="B145" s="217"/>
      <c r="C145" s="264" t="s">
        <v>238</v>
      </c>
      <c r="D145" s="222"/>
      <c r="E145" s="228">
        <v>66</v>
      </c>
      <c r="F145" s="232"/>
      <c r="G145" s="232"/>
      <c r="H145" s="232"/>
      <c r="I145" s="232"/>
      <c r="J145" s="232"/>
      <c r="K145" s="232"/>
      <c r="L145" s="232"/>
      <c r="M145" s="232"/>
      <c r="N145" s="220"/>
      <c r="O145" s="220"/>
      <c r="P145" s="220"/>
      <c r="Q145" s="220"/>
      <c r="R145" s="220"/>
      <c r="S145" s="220"/>
      <c r="T145" s="221"/>
      <c r="U145" s="22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 t="s">
        <v>124</v>
      </c>
      <c r="AF145" s="210">
        <v>0</v>
      </c>
      <c r="AG145" s="210"/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x14ac:dyDescent="0.2">
      <c r="A146" s="212" t="s">
        <v>117</v>
      </c>
      <c r="B146" s="218" t="s">
        <v>60</v>
      </c>
      <c r="C146" s="266" t="s">
        <v>61</v>
      </c>
      <c r="D146" s="224"/>
      <c r="E146" s="230"/>
      <c r="F146" s="233"/>
      <c r="G146" s="233">
        <f>SUMIF(AE147:AE158,"&lt;&gt;NOR",G147:G158)</f>
        <v>0</v>
      </c>
      <c r="H146" s="233"/>
      <c r="I146" s="233">
        <f>SUM(I147:I158)</f>
        <v>0</v>
      </c>
      <c r="J146" s="233"/>
      <c r="K146" s="233">
        <f>SUM(K147:K158)</f>
        <v>0</v>
      </c>
      <c r="L146" s="233"/>
      <c r="M146" s="233">
        <f>SUM(M147:M158)</f>
        <v>0</v>
      </c>
      <c r="N146" s="225"/>
      <c r="O146" s="225">
        <f>SUM(O147:O158)</f>
        <v>4.9314099999999996</v>
      </c>
      <c r="P146" s="225"/>
      <c r="Q146" s="225">
        <f>SUM(Q147:Q158)</f>
        <v>0</v>
      </c>
      <c r="R146" s="225"/>
      <c r="S146" s="225"/>
      <c r="T146" s="226"/>
      <c r="U146" s="225">
        <f>SUM(U147:U158)</f>
        <v>20.58</v>
      </c>
      <c r="AE146" t="s">
        <v>118</v>
      </c>
    </row>
    <row r="147" spans="1:60" outlineLevel="1" x14ac:dyDescent="0.2">
      <c r="A147" s="211">
        <v>25</v>
      </c>
      <c r="B147" s="217" t="s">
        <v>243</v>
      </c>
      <c r="C147" s="263" t="s">
        <v>244</v>
      </c>
      <c r="D147" s="219" t="s">
        <v>130</v>
      </c>
      <c r="E147" s="227">
        <v>0.36</v>
      </c>
      <c r="F147" s="231">
        <f>H147+J147</f>
        <v>0</v>
      </c>
      <c r="G147" s="232">
        <f>ROUND(E147*F147,2)</f>
        <v>0</v>
      </c>
      <c r="H147" s="232"/>
      <c r="I147" s="232">
        <f>ROUND(E147*H147,2)</f>
        <v>0</v>
      </c>
      <c r="J147" s="232"/>
      <c r="K147" s="232">
        <f>ROUND(E147*J147,2)</f>
        <v>0</v>
      </c>
      <c r="L147" s="232">
        <v>21</v>
      </c>
      <c r="M147" s="232">
        <f>G147*(1+L147/100)</f>
        <v>0</v>
      </c>
      <c r="N147" s="220">
        <v>2.16</v>
      </c>
      <c r="O147" s="220">
        <f>ROUND(E147*N147,5)</f>
        <v>0.77759999999999996</v>
      </c>
      <c r="P147" s="220">
        <v>0</v>
      </c>
      <c r="Q147" s="220">
        <f>ROUND(E147*P147,5)</f>
        <v>0</v>
      </c>
      <c r="R147" s="220"/>
      <c r="S147" s="220"/>
      <c r="T147" s="221">
        <v>1.085</v>
      </c>
      <c r="U147" s="220">
        <f>ROUND(E147*T147,2)</f>
        <v>0.39</v>
      </c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 t="s">
        <v>122</v>
      </c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ht="22.5" outlineLevel="1" x14ac:dyDescent="0.2">
      <c r="A148" s="211"/>
      <c r="B148" s="217"/>
      <c r="C148" s="264" t="s">
        <v>245</v>
      </c>
      <c r="D148" s="222"/>
      <c r="E148" s="228"/>
      <c r="F148" s="232"/>
      <c r="G148" s="232"/>
      <c r="H148" s="232"/>
      <c r="I148" s="232"/>
      <c r="J148" s="232"/>
      <c r="K148" s="232"/>
      <c r="L148" s="232"/>
      <c r="M148" s="232"/>
      <c r="N148" s="220"/>
      <c r="O148" s="220"/>
      <c r="P148" s="220"/>
      <c r="Q148" s="220"/>
      <c r="R148" s="220"/>
      <c r="S148" s="220"/>
      <c r="T148" s="221"/>
      <c r="U148" s="22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 t="s">
        <v>124</v>
      </c>
      <c r="AF148" s="210">
        <v>0</v>
      </c>
      <c r="AG148" s="210"/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11"/>
      <c r="B149" s="217"/>
      <c r="C149" s="264" t="s">
        <v>246</v>
      </c>
      <c r="D149" s="222"/>
      <c r="E149" s="228">
        <v>0.36</v>
      </c>
      <c r="F149" s="232"/>
      <c r="G149" s="232"/>
      <c r="H149" s="232"/>
      <c r="I149" s="232"/>
      <c r="J149" s="232"/>
      <c r="K149" s="232"/>
      <c r="L149" s="232"/>
      <c r="M149" s="232"/>
      <c r="N149" s="220"/>
      <c r="O149" s="220"/>
      <c r="P149" s="220"/>
      <c r="Q149" s="220"/>
      <c r="R149" s="220"/>
      <c r="S149" s="220"/>
      <c r="T149" s="221"/>
      <c r="U149" s="22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 t="s">
        <v>124</v>
      </c>
      <c r="AF149" s="210">
        <v>0</v>
      </c>
      <c r="AG149" s="210"/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1" x14ac:dyDescent="0.2">
      <c r="A150" s="211">
        <v>26</v>
      </c>
      <c r="B150" s="217" t="s">
        <v>247</v>
      </c>
      <c r="C150" s="263" t="s">
        <v>248</v>
      </c>
      <c r="D150" s="219" t="s">
        <v>130</v>
      </c>
      <c r="E150" s="227">
        <v>1.4239999999999999</v>
      </c>
      <c r="F150" s="231">
        <f>H150+J150</f>
        <v>0</v>
      </c>
      <c r="G150" s="232">
        <f>ROUND(E150*F150,2)</f>
        <v>0</v>
      </c>
      <c r="H150" s="232"/>
      <c r="I150" s="232">
        <f>ROUND(E150*H150,2)</f>
        <v>0</v>
      </c>
      <c r="J150" s="232"/>
      <c r="K150" s="232">
        <f>ROUND(E150*J150,2)</f>
        <v>0</v>
      </c>
      <c r="L150" s="232">
        <v>21</v>
      </c>
      <c r="M150" s="232">
        <f>G150*(1+L150/100)</f>
        <v>0</v>
      </c>
      <c r="N150" s="220">
        <v>2.5249999999999999</v>
      </c>
      <c r="O150" s="220">
        <f>ROUND(E150*N150,5)</f>
        <v>3.5956000000000001</v>
      </c>
      <c r="P150" s="220">
        <v>0</v>
      </c>
      <c r="Q150" s="220">
        <f>ROUND(E150*P150,5)</f>
        <v>0</v>
      </c>
      <c r="R150" s="220"/>
      <c r="S150" s="220"/>
      <c r="T150" s="221">
        <v>0.47699999999999998</v>
      </c>
      <c r="U150" s="220">
        <f>ROUND(E150*T150,2)</f>
        <v>0.68</v>
      </c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 t="s">
        <v>122</v>
      </c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1" x14ac:dyDescent="0.2">
      <c r="A151" s="211"/>
      <c r="B151" s="217"/>
      <c r="C151" s="264" t="s">
        <v>249</v>
      </c>
      <c r="D151" s="222"/>
      <c r="E151" s="228"/>
      <c r="F151" s="232"/>
      <c r="G151" s="232"/>
      <c r="H151" s="232"/>
      <c r="I151" s="232"/>
      <c r="J151" s="232"/>
      <c r="K151" s="232"/>
      <c r="L151" s="232"/>
      <c r="M151" s="232"/>
      <c r="N151" s="220"/>
      <c r="O151" s="220"/>
      <c r="P151" s="220"/>
      <c r="Q151" s="220"/>
      <c r="R151" s="220"/>
      <c r="S151" s="220"/>
      <c r="T151" s="221"/>
      <c r="U151" s="22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 t="s">
        <v>124</v>
      </c>
      <c r="AF151" s="210">
        <v>0</v>
      </c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11"/>
      <c r="B152" s="217"/>
      <c r="C152" s="264" t="s">
        <v>250</v>
      </c>
      <c r="D152" s="222"/>
      <c r="E152" s="228">
        <v>1.4239999999999999</v>
      </c>
      <c r="F152" s="232"/>
      <c r="G152" s="232"/>
      <c r="H152" s="232"/>
      <c r="I152" s="232"/>
      <c r="J152" s="232"/>
      <c r="K152" s="232"/>
      <c r="L152" s="232"/>
      <c r="M152" s="232"/>
      <c r="N152" s="220"/>
      <c r="O152" s="220"/>
      <c r="P152" s="220"/>
      <c r="Q152" s="220"/>
      <c r="R152" s="220"/>
      <c r="S152" s="220"/>
      <c r="T152" s="221"/>
      <c r="U152" s="22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 t="s">
        <v>124</v>
      </c>
      <c r="AF152" s="210">
        <v>0</v>
      </c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1" x14ac:dyDescent="0.2">
      <c r="A153" s="211">
        <v>27</v>
      </c>
      <c r="B153" s="217" t="s">
        <v>251</v>
      </c>
      <c r="C153" s="263" t="s">
        <v>252</v>
      </c>
      <c r="D153" s="219" t="s">
        <v>121</v>
      </c>
      <c r="E153" s="227">
        <v>14.24</v>
      </c>
      <c r="F153" s="231">
        <f>H153+J153</f>
        <v>0</v>
      </c>
      <c r="G153" s="232">
        <f>ROUND(E153*F153,2)</f>
        <v>0</v>
      </c>
      <c r="H153" s="232"/>
      <c r="I153" s="232">
        <f>ROUND(E153*H153,2)</f>
        <v>0</v>
      </c>
      <c r="J153" s="232"/>
      <c r="K153" s="232">
        <f>ROUND(E153*J153,2)</f>
        <v>0</v>
      </c>
      <c r="L153" s="232">
        <v>21</v>
      </c>
      <c r="M153" s="232">
        <f>G153*(1+L153/100)</f>
        <v>0</v>
      </c>
      <c r="N153" s="220">
        <v>3.9199999999999999E-2</v>
      </c>
      <c r="O153" s="220">
        <f>ROUND(E153*N153,5)</f>
        <v>0.55820999999999998</v>
      </c>
      <c r="P153" s="220">
        <v>0</v>
      </c>
      <c r="Q153" s="220">
        <f>ROUND(E153*P153,5)</f>
        <v>0</v>
      </c>
      <c r="R153" s="220"/>
      <c r="S153" s="220"/>
      <c r="T153" s="221">
        <v>1.05</v>
      </c>
      <c r="U153" s="220">
        <f>ROUND(E153*T153,2)</f>
        <v>14.95</v>
      </c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 t="s">
        <v>122</v>
      </c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1" x14ac:dyDescent="0.2">
      <c r="A154" s="211"/>
      <c r="B154" s="217"/>
      <c r="C154" s="264" t="s">
        <v>249</v>
      </c>
      <c r="D154" s="222"/>
      <c r="E154" s="228"/>
      <c r="F154" s="232"/>
      <c r="G154" s="232"/>
      <c r="H154" s="232"/>
      <c r="I154" s="232"/>
      <c r="J154" s="232"/>
      <c r="K154" s="232"/>
      <c r="L154" s="232"/>
      <c r="M154" s="232"/>
      <c r="N154" s="220"/>
      <c r="O154" s="220"/>
      <c r="P154" s="220"/>
      <c r="Q154" s="220"/>
      <c r="R154" s="220"/>
      <c r="S154" s="220"/>
      <c r="T154" s="221"/>
      <c r="U154" s="22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 t="s">
        <v>124</v>
      </c>
      <c r="AF154" s="210">
        <v>0</v>
      </c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outlineLevel="1" x14ac:dyDescent="0.2">
      <c r="A155" s="211"/>
      <c r="B155" s="217"/>
      <c r="C155" s="264" t="s">
        <v>253</v>
      </c>
      <c r="D155" s="222"/>
      <c r="E155" s="228">
        <v>14.24</v>
      </c>
      <c r="F155" s="232"/>
      <c r="G155" s="232"/>
      <c r="H155" s="232"/>
      <c r="I155" s="232"/>
      <c r="J155" s="232"/>
      <c r="K155" s="232"/>
      <c r="L155" s="232"/>
      <c r="M155" s="232"/>
      <c r="N155" s="220"/>
      <c r="O155" s="220"/>
      <c r="P155" s="220"/>
      <c r="Q155" s="220"/>
      <c r="R155" s="220"/>
      <c r="S155" s="220"/>
      <c r="T155" s="221"/>
      <c r="U155" s="22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 t="s">
        <v>124</v>
      </c>
      <c r="AF155" s="210">
        <v>0</v>
      </c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</row>
    <row r="156" spans="1:60" outlineLevel="1" x14ac:dyDescent="0.2">
      <c r="A156" s="211">
        <v>28</v>
      </c>
      <c r="B156" s="217" t="s">
        <v>254</v>
      </c>
      <c r="C156" s="263" t="s">
        <v>255</v>
      </c>
      <c r="D156" s="219" t="s">
        <v>121</v>
      </c>
      <c r="E156" s="227">
        <v>14.24</v>
      </c>
      <c r="F156" s="231">
        <f>H156+J156</f>
        <v>0</v>
      </c>
      <c r="G156" s="232">
        <f>ROUND(E156*F156,2)</f>
        <v>0</v>
      </c>
      <c r="H156" s="232"/>
      <c r="I156" s="232">
        <f>ROUND(E156*H156,2)</f>
        <v>0</v>
      </c>
      <c r="J156" s="232"/>
      <c r="K156" s="232">
        <f>ROUND(E156*J156,2)</f>
        <v>0</v>
      </c>
      <c r="L156" s="232">
        <v>21</v>
      </c>
      <c r="M156" s="232">
        <f>G156*(1+L156/100)</f>
        <v>0</v>
      </c>
      <c r="N156" s="220">
        <v>0</v>
      </c>
      <c r="O156" s="220">
        <f>ROUND(E156*N156,5)</f>
        <v>0</v>
      </c>
      <c r="P156" s="220">
        <v>0</v>
      </c>
      <c r="Q156" s="220">
        <f>ROUND(E156*P156,5)</f>
        <v>0</v>
      </c>
      <c r="R156" s="220"/>
      <c r="S156" s="220"/>
      <c r="T156" s="221">
        <v>0.32</v>
      </c>
      <c r="U156" s="220">
        <f>ROUND(E156*T156,2)</f>
        <v>4.5599999999999996</v>
      </c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 t="s">
        <v>122</v>
      </c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1" x14ac:dyDescent="0.2">
      <c r="A157" s="211"/>
      <c r="B157" s="217"/>
      <c r="C157" s="264" t="s">
        <v>249</v>
      </c>
      <c r="D157" s="222"/>
      <c r="E157" s="228"/>
      <c r="F157" s="232"/>
      <c r="G157" s="232"/>
      <c r="H157" s="232"/>
      <c r="I157" s="232"/>
      <c r="J157" s="232"/>
      <c r="K157" s="232"/>
      <c r="L157" s="232"/>
      <c r="M157" s="232"/>
      <c r="N157" s="220"/>
      <c r="O157" s="220"/>
      <c r="P157" s="220"/>
      <c r="Q157" s="220"/>
      <c r="R157" s="220"/>
      <c r="S157" s="220"/>
      <c r="T157" s="221"/>
      <c r="U157" s="22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 t="s">
        <v>124</v>
      </c>
      <c r="AF157" s="210">
        <v>0</v>
      </c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1" x14ac:dyDescent="0.2">
      <c r="A158" s="211"/>
      <c r="B158" s="217"/>
      <c r="C158" s="264" t="s">
        <v>253</v>
      </c>
      <c r="D158" s="222"/>
      <c r="E158" s="228">
        <v>14.24</v>
      </c>
      <c r="F158" s="232"/>
      <c r="G158" s="232"/>
      <c r="H158" s="232"/>
      <c r="I158" s="232"/>
      <c r="J158" s="232"/>
      <c r="K158" s="232"/>
      <c r="L158" s="232"/>
      <c r="M158" s="232"/>
      <c r="N158" s="220"/>
      <c r="O158" s="220"/>
      <c r="P158" s="220"/>
      <c r="Q158" s="220"/>
      <c r="R158" s="220"/>
      <c r="S158" s="220"/>
      <c r="T158" s="221"/>
      <c r="U158" s="22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 t="s">
        <v>124</v>
      </c>
      <c r="AF158" s="210">
        <v>0</v>
      </c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x14ac:dyDescent="0.2">
      <c r="A159" s="212" t="s">
        <v>117</v>
      </c>
      <c r="B159" s="218" t="s">
        <v>62</v>
      </c>
      <c r="C159" s="266" t="s">
        <v>63</v>
      </c>
      <c r="D159" s="224"/>
      <c r="E159" s="230"/>
      <c r="F159" s="233"/>
      <c r="G159" s="233">
        <f>SUMIF(AE160:AE198,"&lt;&gt;NOR",G160:G198)</f>
        <v>0</v>
      </c>
      <c r="H159" s="233"/>
      <c r="I159" s="233">
        <f>SUM(I160:I198)</f>
        <v>0</v>
      </c>
      <c r="J159" s="233"/>
      <c r="K159" s="233">
        <f>SUM(K160:K198)</f>
        <v>0</v>
      </c>
      <c r="L159" s="233"/>
      <c r="M159" s="233">
        <f>SUM(M160:M198)</f>
        <v>0</v>
      </c>
      <c r="N159" s="225"/>
      <c r="O159" s="225">
        <f>SUM(O160:O198)</f>
        <v>0.24887000000000004</v>
      </c>
      <c r="P159" s="225"/>
      <c r="Q159" s="225">
        <f>SUM(Q160:Q198)</f>
        <v>0</v>
      </c>
      <c r="R159" s="225"/>
      <c r="S159" s="225"/>
      <c r="T159" s="226"/>
      <c r="U159" s="225">
        <f>SUM(U160:U198)</f>
        <v>11.96</v>
      </c>
      <c r="AE159" t="s">
        <v>118</v>
      </c>
    </row>
    <row r="160" spans="1:60" outlineLevel="1" x14ac:dyDescent="0.2">
      <c r="A160" s="211">
        <v>29</v>
      </c>
      <c r="B160" s="217" t="s">
        <v>256</v>
      </c>
      <c r="C160" s="263" t="s">
        <v>257</v>
      </c>
      <c r="D160" s="219" t="s">
        <v>121</v>
      </c>
      <c r="E160" s="227">
        <v>47.5</v>
      </c>
      <c r="F160" s="231">
        <f>H160+J160</f>
        <v>0</v>
      </c>
      <c r="G160" s="232">
        <f>ROUND(E160*F160,2)</f>
        <v>0</v>
      </c>
      <c r="H160" s="232"/>
      <c r="I160" s="232">
        <f>ROUND(E160*H160,2)</f>
        <v>0</v>
      </c>
      <c r="J160" s="232"/>
      <c r="K160" s="232">
        <f>ROUND(E160*J160,2)</f>
        <v>0</v>
      </c>
      <c r="L160" s="232">
        <v>21</v>
      </c>
      <c r="M160" s="232">
        <f>G160*(1+L160/100)</f>
        <v>0</v>
      </c>
      <c r="N160" s="220">
        <v>1.7000000000000001E-4</v>
      </c>
      <c r="O160" s="220">
        <f>ROUND(E160*N160,5)</f>
        <v>8.0800000000000004E-3</v>
      </c>
      <c r="P160" s="220">
        <v>0</v>
      </c>
      <c r="Q160" s="220">
        <f>ROUND(E160*P160,5)</f>
        <v>0</v>
      </c>
      <c r="R160" s="220"/>
      <c r="S160" s="220"/>
      <c r="T160" s="221">
        <v>7.4999999999999997E-2</v>
      </c>
      <c r="U160" s="220">
        <f>ROUND(E160*T160,2)</f>
        <v>3.56</v>
      </c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 t="s">
        <v>122</v>
      </c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ht="22.5" outlineLevel="1" x14ac:dyDescent="0.2">
      <c r="A161" s="211"/>
      <c r="B161" s="217"/>
      <c r="C161" s="264" t="s">
        <v>133</v>
      </c>
      <c r="D161" s="222"/>
      <c r="E161" s="228"/>
      <c r="F161" s="232"/>
      <c r="G161" s="232"/>
      <c r="H161" s="232"/>
      <c r="I161" s="232"/>
      <c r="J161" s="232"/>
      <c r="K161" s="232"/>
      <c r="L161" s="232"/>
      <c r="M161" s="232"/>
      <c r="N161" s="220"/>
      <c r="O161" s="220"/>
      <c r="P161" s="220"/>
      <c r="Q161" s="220"/>
      <c r="R161" s="220"/>
      <c r="S161" s="220"/>
      <c r="T161" s="221"/>
      <c r="U161" s="22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 t="s">
        <v>124</v>
      </c>
      <c r="AF161" s="210">
        <v>0</v>
      </c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outlineLevel="1" x14ac:dyDescent="0.2">
      <c r="A162" s="211"/>
      <c r="B162" s="217"/>
      <c r="C162" s="264" t="s">
        <v>258</v>
      </c>
      <c r="D162" s="222"/>
      <c r="E162" s="228"/>
      <c r="F162" s="232"/>
      <c r="G162" s="232"/>
      <c r="H162" s="232"/>
      <c r="I162" s="232"/>
      <c r="J162" s="232"/>
      <c r="K162" s="232"/>
      <c r="L162" s="232"/>
      <c r="M162" s="232"/>
      <c r="N162" s="220"/>
      <c r="O162" s="220"/>
      <c r="P162" s="220"/>
      <c r="Q162" s="220"/>
      <c r="R162" s="220"/>
      <c r="S162" s="220"/>
      <c r="T162" s="221"/>
      <c r="U162" s="22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 t="s">
        <v>124</v>
      </c>
      <c r="AF162" s="210">
        <v>0</v>
      </c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outlineLevel="1" x14ac:dyDescent="0.2">
      <c r="A163" s="211"/>
      <c r="B163" s="217"/>
      <c r="C163" s="264" t="s">
        <v>259</v>
      </c>
      <c r="D163" s="222"/>
      <c r="E163" s="228">
        <v>27.5</v>
      </c>
      <c r="F163" s="232"/>
      <c r="G163" s="232"/>
      <c r="H163" s="232"/>
      <c r="I163" s="232"/>
      <c r="J163" s="232"/>
      <c r="K163" s="232"/>
      <c r="L163" s="232"/>
      <c r="M163" s="232"/>
      <c r="N163" s="220"/>
      <c r="O163" s="220"/>
      <c r="P163" s="220"/>
      <c r="Q163" s="220"/>
      <c r="R163" s="220"/>
      <c r="S163" s="220"/>
      <c r="T163" s="221"/>
      <c r="U163" s="22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 t="s">
        <v>124</v>
      </c>
      <c r="AF163" s="210">
        <v>0</v>
      </c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1" x14ac:dyDescent="0.2">
      <c r="A164" s="211"/>
      <c r="B164" s="217"/>
      <c r="C164" s="264" t="s">
        <v>222</v>
      </c>
      <c r="D164" s="222"/>
      <c r="E164" s="228">
        <v>20</v>
      </c>
      <c r="F164" s="232"/>
      <c r="G164" s="232"/>
      <c r="H164" s="232"/>
      <c r="I164" s="232"/>
      <c r="J164" s="232"/>
      <c r="K164" s="232"/>
      <c r="L164" s="232"/>
      <c r="M164" s="232"/>
      <c r="N164" s="220"/>
      <c r="O164" s="220"/>
      <c r="P164" s="220"/>
      <c r="Q164" s="220"/>
      <c r="R164" s="220"/>
      <c r="S164" s="220"/>
      <c r="T164" s="221"/>
      <c r="U164" s="22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 t="s">
        <v>124</v>
      </c>
      <c r="AF164" s="210">
        <v>0</v>
      </c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outlineLevel="1" x14ac:dyDescent="0.2">
      <c r="A165" s="211"/>
      <c r="B165" s="217"/>
      <c r="C165" s="265" t="s">
        <v>127</v>
      </c>
      <c r="D165" s="223"/>
      <c r="E165" s="229">
        <v>47.5</v>
      </c>
      <c r="F165" s="232"/>
      <c r="G165" s="232"/>
      <c r="H165" s="232"/>
      <c r="I165" s="232"/>
      <c r="J165" s="232"/>
      <c r="K165" s="232"/>
      <c r="L165" s="232"/>
      <c r="M165" s="232"/>
      <c r="N165" s="220"/>
      <c r="O165" s="220"/>
      <c r="P165" s="220"/>
      <c r="Q165" s="220"/>
      <c r="R165" s="220"/>
      <c r="S165" s="220"/>
      <c r="T165" s="221"/>
      <c r="U165" s="22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 t="s">
        <v>124</v>
      </c>
      <c r="AF165" s="210">
        <v>1</v>
      </c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outlineLevel="1" x14ac:dyDescent="0.2">
      <c r="A166" s="211">
        <v>30</v>
      </c>
      <c r="B166" s="217" t="s">
        <v>260</v>
      </c>
      <c r="C166" s="263" t="s">
        <v>261</v>
      </c>
      <c r="D166" s="219" t="s">
        <v>121</v>
      </c>
      <c r="E166" s="227">
        <v>57</v>
      </c>
      <c r="F166" s="231">
        <f>H166+J166</f>
        <v>0</v>
      </c>
      <c r="G166" s="232">
        <f>ROUND(E166*F166,2)</f>
        <v>0</v>
      </c>
      <c r="H166" s="232"/>
      <c r="I166" s="232">
        <f>ROUND(E166*H166,2)</f>
        <v>0</v>
      </c>
      <c r="J166" s="232"/>
      <c r="K166" s="232">
        <f>ROUND(E166*J166,2)</f>
        <v>0</v>
      </c>
      <c r="L166" s="232">
        <v>21</v>
      </c>
      <c r="M166" s="232">
        <f>G166*(1+L166/100)</f>
        <v>0</v>
      </c>
      <c r="N166" s="220">
        <v>2.9999999999999997E-4</v>
      </c>
      <c r="O166" s="220">
        <f>ROUND(E166*N166,5)</f>
        <v>1.7100000000000001E-2</v>
      </c>
      <c r="P166" s="220">
        <v>0</v>
      </c>
      <c r="Q166" s="220">
        <f>ROUND(E166*P166,5)</f>
        <v>0</v>
      </c>
      <c r="R166" s="220"/>
      <c r="S166" s="220"/>
      <c r="T166" s="221">
        <v>0</v>
      </c>
      <c r="U166" s="220">
        <f>ROUND(E166*T166,2)</f>
        <v>0</v>
      </c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 t="s">
        <v>202</v>
      </c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</row>
    <row r="167" spans="1:60" ht="22.5" outlineLevel="1" x14ac:dyDescent="0.2">
      <c r="A167" s="211"/>
      <c r="B167" s="217"/>
      <c r="C167" s="264" t="s">
        <v>133</v>
      </c>
      <c r="D167" s="222"/>
      <c r="E167" s="228"/>
      <c r="F167" s="232"/>
      <c r="G167" s="232"/>
      <c r="H167" s="232"/>
      <c r="I167" s="232"/>
      <c r="J167" s="232"/>
      <c r="K167" s="232"/>
      <c r="L167" s="232"/>
      <c r="M167" s="232"/>
      <c r="N167" s="220"/>
      <c r="O167" s="220"/>
      <c r="P167" s="220"/>
      <c r="Q167" s="220"/>
      <c r="R167" s="220"/>
      <c r="S167" s="220"/>
      <c r="T167" s="221"/>
      <c r="U167" s="22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 t="s">
        <v>124</v>
      </c>
      <c r="AF167" s="210">
        <v>0</v>
      </c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1" x14ac:dyDescent="0.2">
      <c r="A168" s="211"/>
      <c r="B168" s="217"/>
      <c r="C168" s="264" t="s">
        <v>258</v>
      </c>
      <c r="D168" s="222"/>
      <c r="E168" s="228"/>
      <c r="F168" s="232"/>
      <c r="G168" s="232"/>
      <c r="H168" s="232"/>
      <c r="I168" s="232"/>
      <c r="J168" s="232"/>
      <c r="K168" s="232"/>
      <c r="L168" s="232"/>
      <c r="M168" s="232"/>
      <c r="N168" s="220"/>
      <c r="O168" s="220"/>
      <c r="P168" s="220"/>
      <c r="Q168" s="220"/>
      <c r="R168" s="220"/>
      <c r="S168" s="220"/>
      <c r="T168" s="221"/>
      <c r="U168" s="22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 t="s">
        <v>124</v>
      </c>
      <c r="AF168" s="210">
        <v>0</v>
      </c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</row>
    <row r="169" spans="1:60" outlineLevel="1" x14ac:dyDescent="0.2">
      <c r="A169" s="211"/>
      <c r="B169" s="217"/>
      <c r="C169" s="264" t="s">
        <v>262</v>
      </c>
      <c r="D169" s="222"/>
      <c r="E169" s="228">
        <v>33</v>
      </c>
      <c r="F169" s="232"/>
      <c r="G169" s="232"/>
      <c r="H169" s="232"/>
      <c r="I169" s="232"/>
      <c r="J169" s="232"/>
      <c r="K169" s="232"/>
      <c r="L169" s="232"/>
      <c r="M169" s="232"/>
      <c r="N169" s="220"/>
      <c r="O169" s="220"/>
      <c r="P169" s="220"/>
      <c r="Q169" s="220"/>
      <c r="R169" s="220"/>
      <c r="S169" s="220"/>
      <c r="T169" s="221"/>
      <c r="U169" s="22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 t="s">
        <v>124</v>
      </c>
      <c r="AF169" s="210">
        <v>0</v>
      </c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outlineLevel="1" x14ac:dyDescent="0.2">
      <c r="A170" s="211"/>
      <c r="B170" s="217"/>
      <c r="C170" s="264" t="s">
        <v>263</v>
      </c>
      <c r="D170" s="222"/>
      <c r="E170" s="228">
        <v>24</v>
      </c>
      <c r="F170" s="232"/>
      <c r="G170" s="232"/>
      <c r="H170" s="232"/>
      <c r="I170" s="232"/>
      <c r="J170" s="232"/>
      <c r="K170" s="232"/>
      <c r="L170" s="232"/>
      <c r="M170" s="232"/>
      <c r="N170" s="220"/>
      <c r="O170" s="220"/>
      <c r="P170" s="220"/>
      <c r="Q170" s="220"/>
      <c r="R170" s="220"/>
      <c r="S170" s="220"/>
      <c r="T170" s="221"/>
      <c r="U170" s="22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 t="s">
        <v>124</v>
      </c>
      <c r="AF170" s="210">
        <v>0</v>
      </c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1" x14ac:dyDescent="0.2">
      <c r="A171" s="211"/>
      <c r="B171" s="217"/>
      <c r="C171" s="265" t="s">
        <v>127</v>
      </c>
      <c r="D171" s="223"/>
      <c r="E171" s="229">
        <v>57</v>
      </c>
      <c r="F171" s="232"/>
      <c r="G171" s="232"/>
      <c r="H171" s="232"/>
      <c r="I171" s="232"/>
      <c r="J171" s="232"/>
      <c r="K171" s="232"/>
      <c r="L171" s="232"/>
      <c r="M171" s="232"/>
      <c r="N171" s="220"/>
      <c r="O171" s="220"/>
      <c r="P171" s="220"/>
      <c r="Q171" s="220"/>
      <c r="R171" s="220"/>
      <c r="S171" s="220"/>
      <c r="T171" s="221"/>
      <c r="U171" s="22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 t="s">
        <v>124</v>
      </c>
      <c r="AF171" s="210">
        <v>1</v>
      </c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1" x14ac:dyDescent="0.2">
      <c r="A172" s="211">
        <v>31</v>
      </c>
      <c r="B172" s="217" t="s">
        <v>264</v>
      </c>
      <c r="C172" s="263" t="s">
        <v>265</v>
      </c>
      <c r="D172" s="219" t="s">
        <v>266</v>
      </c>
      <c r="E172" s="227">
        <v>16</v>
      </c>
      <c r="F172" s="231">
        <f>H172+J172</f>
        <v>0</v>
      </c>
      <c r="G172" s="232">
        <f>ROUND(E172*F172,2)</f>
        <v>0</v>
      </c>
      <c r="H172" s="232"/>
      <c r="I172" s="232">
        <f>ROUND(E172*H172,2)</f>
        <v>0</v>
      </c>
      <c r="J172" s="232"/>
      <c r="K172" s="232">
        <f>ROUND(E172*J172,2)</f>
        <v>0</v>
      </c>
      <c r="L172" s="232">
        <v>21</v>
      </c>
      <c r="M172" s="232">
        <f>G172*(1+L172/100)</f>
        <v>0</v>
      </c>
      <c r="N172" s="220">
        <v>0</v>
      </c>
      <c r="O172" s="220">
        <f>ROUND(E172*N172,5)</f>
        <v>0</v>
      </c>
      <c r="P172" s="220">
        <v>0</v>
      </c>
      <c r="Q172" s="220">
        <f>ROUND(E172*P172,5)</f>
        <v>0</v>
      </c>
      <c r="R172" s="220"/>
      <c r="S172" s="220"/>
      <c r="T172" s="221">
        <v>0.27</v>
      </c>
      <c r="U172" s="220">
        <f>ROUND(E172*T172,2)</f>
        <v>4.32</v>
      </c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 t="s">
        <v>122</v>
      </c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ht="22.5" outlineLevel="1" x14ac:dyDescent="0.2">
      <c r="A173" s="211"/>
      <c r="B173" s="217"/>
      <c r="C173" s="264" t="s">
        <v>133</v>
      </c>
      <c r="D173" s="222"/>
      <c r="E173" s="228"/>
      <c r="F173" s="232"/>
      <c r="G173" s="232"/>
      <c r="H173" s="232"/>
      <c r="I173" s="232"/>
      <c r="J173" s="232"/>
      <c r="K173" s="232"/>
      <c r="L173" s="232"/>
      <c r="M173" s="232"/>
      <c r="N173" s="220"/>
      <c r="O173" s="220"/>
      <c r="P173" s="220"/>
      <c r="Q173" s="220"/>
      <c r="R173" s="220"/>
      <c r="S173" s="220"/>
      <c r="T173" s="221"/>
      <c r="U173" s="22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 t="s">
        <v>124</v>
      </c>
      <c r="AF173" s="210">
        <v>0</v>
      </c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1" x14ac:dyDescent="0.2">
      <c r="A174" s="211"/>
      <c r="B174" s="217"/>
      <c r="C174" s="264" t="s">
        <v>267</v>
      </c>
      <c r="D174" s="222"/>
      <c r="E174" s="228">
        <v>16</v>
      </c>
      <c r="F174" s="232"/>
      <c r="G174" s="232"/>
      <c r="H174" s="232"/>
      <c r="I174" s="232"/>
      <c r="J174" s="232"/>
      <c r="K174" s="232"/>
      <c r="L174" s="232"/>
      <c r="M174" s="232"/>
      <c r="N174" s="220"/>
      <c r="O174" s="220"/>
      <c r="P174" s="220"/>
      <c r="Q174" s="220"/>
      <c r="R174" s="220"/>
      <c r="S174" s="220"/>
      <c r="T174" s="221"/>
      <c r="U174" s="22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 t="s">
        <v>124</v>
      </c>
      <c r="AF174" s="210">
        <v>0</v>
      </c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1" x14ac:dyDescent="0.2">
      <c r="A175" s="211">
        <v>32</v>
      </c>
      <c r="B175" s="217" t="s">
        <v>268</v>
      </c>
      <c r="C175" s="263" t="s">
        <v>269</v>
      </c>
      <c r="D175" s="219" t="s">
        <v>266</v>
      </c>
      <c r="E175" s="227">
        <v>16</v>
      </c>
      <c r="F175" s="231">
        <f>H175+J175</f>
        <v>0</v>
      </c>
      <c r="G175" s="232">
        <f>ROUND(E175*F175,2)</f>
        <v>0</v>
      </c>
      <c r="H175" s="232"/>
      <c r="I175" s="232">
        <f>ROUND(E175*H175,2)</f>
        <v>0</v>
      </c>
      <c r="J175" s="232"/>
      <c r="K175" s="232">
        <f>ROUND(E175*J175,2)</f>
        <v>0</v>
      </c>
      <c r="L175" s="232">
        <v>21</v>
      </c>
      <c r="M175" s="232">
        <f>G175*(1+L175/100)</f>
        <v>0</v>
      </c>
      <c r="N175" s="220">
        <v>1.0999999999999999E-2</v>
      </c>
      <c r="O175" s="220">
        <f>ROUND(E175*N175,5)</f>
        <v>0.17599999999999999</v>
      </c>
      <c r="P175" s="220">
        <v>0</v>
      </c>
      <c r="Q175" s="220">
        <f>ROUND(E175*P175,5)</f>
        <v>0</v>
      </c>
      <c r="R175" s="220"/>
      <c r="S175" s="220"/>
      <c r="T175" s="221">
        <v>0</v>
      </c>
      <c r="U175" s="220">
        <f>ROUND(E175*T175,2)</f>
        <v>0</v>
      </c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 t="s">
        <v>202</v>
      </c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ht="22.5" outlineLevel="1" x14ac:dyDescent="0.2">
      <c r="A176" s="211"/>
      <c r="B176" s="217"/>
      <c r="C176" s="264" t="s">
        <v>133</v>
      </c>
      <c r="D176" s="222"/>
      <c r="E176" s="228"/>
      <c r="F176" s="232"/>
      <c r="G176" s="232"/>
      <c r="H176" s="232"/>
      <c r="I176" s="232"/>
      <c r="J176" s="232"/>
      <c r="K176" s="232"/>
      <c r="L176" s="232"/>
      <c r="M176" s="232"/>
      <c r="N176" s="220"/>
      <c r="O176" s="220"/>
      <c r="P176" s="220"/>
      <c r="Q176" s="220"/>
      <c r="R176" s="220"/>
      <c r="S176" s="220"/>
      <c r="T176" s="221"/>
      <c r="U176" s="22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 t="s">
        <v>124</v>
      </c>
      <c r="AF176" s="210">
        <v>0</v>
      </c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1" x14ac:dyDescent="0.2">
      <c r="A177" s="211"/>
      <c r="B177" s="217"/>
      <c r="C177" s="264" t="s">
        <v>267</v>
      </c>
      <c r="D177" s="222"/>
      <c r="E177" s="228">
        <v>16</v>
      </c>
      <c r="F177" s="232"/>
      <c r="G177" s="232"/>
      <c r="H177" s="232"/>
      <c r="I177" s="232"/>
      <c r="J177" s="232"/>
      <c r="K177" s="232"/>
      <c r="L177" s="232"/>
      <c r="M177" s="232"/>
      <c r="N177" s="220"/>
      <c r="O177" s="220"/>
      <c r="P177" s="220"/>
      <c r="Q177" s="220"/>
      <c r="R177" s="220"/>
      <c r="S177" s="220"/>
      <c r="T177" s="221"/>
      <c r="U177" s="22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 t="s">
        <v>124</v>
      </c>
      <c r="AF177" s="210">
        <v>0</v>
      </c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ht="22.5" outlineLevel="1" x14ac:dyDescent="0.2">
      <c r="A178" s="211">
        <v>33</v>
      </c>
      <c r="B178" s="217" t="s">
        <v>270</v>
      </c>
      <c r="C178" s="263" t="s">
        <v>271</v>
      </c>
      <c r="D178" s="219" t="s">
        <v>266</v>
      </c>
      <c r="E178" s="227">
        <v>4</v>
      </c>
      <c r="F178" s="231">
        <f>H178+J178</f>
        <v>0</v>
      </c>
      <c r="G178" s="232">
        <f>ROUND(E178*F178,2)</f>
        <v>0</v>
      </c>
      <c r="H178" s="232"/>
      <c r="I178" s="232">
        <f>ROUND(E178*H178,2)</f>
        <v>0</v>
      </c>
      <c r="J178" s="232"/>
      <c r="K178" s="232">
        <f>ROUND(E178*J178,2)</f>
        <v>0</v>
      </c>
      <c r="L178" s="232">
        <v>21</v>
      </c>
      <c r="M178" s="232">
        <f>G178*(1+L178/100)</f>
        <v>0</v>
      </c>
      <c r="N178" s="220">
        <v>2E-3</v>
      </c>
      <c r="O178" s="220">
        <f>ROUND(E178*N178,5)</f>
        <v>8.0000000000000002E-3</v>
      </c>
      <c r="P178" s="220">
        <v>0</v>
      </c>
      <c r="Q178" s="220">
        <f>ROUND(E178*P178,5)</f>
        <v>0</v>
      </c>
      <c r="R178" s="220"/>
      <c r="S178" s="220"/>
      <c r="T178" s="221">
        <v>0</v>
      </c>
      <c r="U178" s="220">
        <f>ROUND(E178*T178,2)</f>
        <v>0</v>
      </c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 t="s">
        <v>202</v>
      </c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ht="22.5" outlineLevel="1" x14ac:dyDescent="0.2">
      <c r="A179" s="211"/>
      <c r="B179" s="217"/>
      <c r="C179" s="264" t="s">
        <v>133</v>
      </c>
      <c r="D179" s="222"/>
      <c r="E179" s="228"/>
      <c r="F179" s="232"/>
      <c r="G179" s="232"/>
      <c r="H179" s="232"/>
      <c r="I179" s="232"/>
      <c r="J179" s="232"/>
      <c r="K179" s="232"/>
      <c r="L179" s="232"/>
      <c r="M179" s="232"/>
      <c r="N179" s="220"/>
      <c r="O179" s="220"/>
      <c r="P179" s="220"/>
      <c r="Q179" s="220"/>
      <c r="R179" s="220"/>
      <c r="S179" s="220"/>
      <c r="T179" s="221"/>
      <c r="U179" s="22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 t="s">
        <v>124</v>
      </c>
      <c r="AF179" s="210">
        <v>0</v>
      </c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11"/>
      <c r="B180" s="217"/>
      <c r="C180" s="264" t="s">
        <v>64</v>
      </c>
      <c r="D180" s="222"/>
      <c r="E180" s="228">
        <v>4</v>
      </c>
      <c r="F180" s="232"/>
      <c r="G180" s="232"/>
      <c r="H180" s="232"/>
      <c r="I180" s="232"/>
      <c r="J180" s="232"/>
      <c r="K180" s="232"/>
      <c r="L180" s="232"/>
      <c r="M180" s="232"/>
      <c r="N180" s="220"/>
      <c r="O180" s="220"/>
      <c r="P180" s="220"/>
      <c r="Q180" s="220"/>
      <c r="R180" s="220"/>
      <c r="S180" s="220"/>
      <c r="T180" s="221"/>
      <c r="U180" s="22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 t="s">
        <v>124</v>
      </c>
      <c r="AF180" s="210">
        <v>0</v>
      </c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1" x14ac:dyDescent="0.2">
      <c r="A181" s="211">
        <v>34</v>
      </c>
      <c r="B181" s="217" t="s">
        <v>272</v>
      </c>
      <c r="C181" s="263" t="s">
        <v>273</v>
      </c>
      <c r="D181" s="219" t="s">
        <v>266</v>
      </c>
      <c r="E181" s="227">
        <v>4</v>
      </c>
      <c r="F181" s="231">
        <f>H181+J181</f>
        <v>0</v>
      </c>
      <c r="G181" s="232">
        <f>ROUND(E181*F181,2)</f>
        <v>0</v>
      </c>
      <c r="H181" s="232"/>
      <c r="I181" s="232">
        <f>ROUND(E181*H181,2)</f>
        <v>0</v>
      </c>
      <c r="J181" s="232"/>
      <c r="K181" s="232">
        <f>ROUND(E181*J181,2)</f>
        <v>0</v>
      </c>
      <c r="L181" s="232">
        <v>21</v>
      </c>
      <c r="M181" s="232">
        <f>G181*(1+L181/100)</f>
        <v>0</v>
      </c>
      <c r="N181" s="220">
        <v>3.0000000000000001E-3</v>
      </c>
      <c r="O181" s="220">
        <f>ROUND(E181*N181,5)</f>
        <v>1.2E-2</v>
      </c>
      <c r="P181" s="220">
        <v>0</v>
      </c>
      <c r="Q181" s="220">
        <f>ROUND(E181*P181,5)</f>
        <v>0</v>
      </c>
      <c r="R181" s="220"/>
      <c r="S181" s="220"/>
      <c r="T181" s="221">
        <v>0</v>
      </c>
      <c r="U181" s="220">
        <f>ROUND(E181*T181,2)</f>
        <v>0</v>
      </c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 t="s">
        <v>202</v>
      </c>
      <c r="AF181" s="210"/>
      <c r="AG181" s="210"/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ht="33.75" outlineLevel="1" x14ac:dyDescent="0.2">
      <c r="A182" s="211"/>
      <c r="B182" s="217"/>
      <c r="C182" s="264" t="s">
        <v>274</v>
      </c>
      <c r="D182" s="222"/>
      <c r="E182" s="228"/>
      <c r="F182" s="232"/>
      <c r="G182" s="232"/>
      <c r="H182" s="232"/>
      <c r="I182" s="232"/>
      <c r="J182" s="232"/>
      <c r="K182" s="232"/>
      <c r="L182" s="232"/>
      <c r="M182" s="232"/>
      <c r="N182" s="220"/>
      <c r="O182" s="220"/>
      <c r="P182" s="220"/>
      <c r="Q182" s="220"/>
      <c r="R182" s="220"/>
      <c r="S182" s="220"/>
      <c r="T182" s="221"/>
      <c r="U182" s="22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 t="s">
        <v>124</v>
      </c>
      <c r="AF182" s="210">
        <v>0</v>
      </c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ht="22.5" outlineLevel="1" x14ac:dyDescent="0.2">
      <c r="A183" s="211"/>
      <c r="B183" s="217"/>
      <c r="C183" s="264" t="s">
        <v>133</v>
      </c>
      <c r="D183" s="222"/>
      <c r="E183" s="228"/>
      <c r="F183" s="232"/>
      <c r="G183" s="232"/>
      <c r="H183" s="232"/>
      <c r="I183" s="232"/>
      <c r="J183" s="232"/>
      <c r="K183" s="232"/>
      <c r="L183" s="232"/>
      <c r="M183" s="232"/>
      <c r="N183" s="220"/>
      <c r="O183" s="220"/>
      <c r="P183" s="220"/>
      <c r="Q183" s="220"/>
      <c r="R183" s="220"/>
      <c r="S183" s="220"/>
      <c r="T183" s="221"/>
      <c r="U183" s="22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 t="s">
        <v>124</v>
      </c>
      <c r="AF183" s="210">
        <v>0</v>
      </c>
      <c r="AG183" s="210"/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1" x14ac:dyDescent="0.2">
      <c r="A184" s="211"/>
      <c r="B184" s="217"/>
      <c r="C184" s="264" t="s">
        <v>64</v>
      </c>
      <c r="D184" s="222"/>
      <c r="E184" s="228">
        <v>4</v>
      </c>
      <c r="F184" s="232"/>
      <c r="G184" s="232"/>
      <c r="H184" s="232"/>
      <c r="I184" s="232"/>
      <c r="J184" s="232"/>
      <c r="K184" s="232"/>
      <c r="L184" s="232"/>
      <c r="M184" s="232"/>
      <c r="N184" s="220"/>
      <c r="O184" s="220"/>
      <c r="P184" s="220"/>
      <c r="Q184" s="220"/>
      <c r="R184" s="220"/>
      <c r="S184" s="220"/>
      <c r="T184" s="221"/>
      <c r="U184" s="22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 t="s">
        <v>124</v>
      </c>
      <c r="AF184" s="210">
        <v>0</v>
      </c>
      <c r="AG184" s="210"/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1" x14ac:dyDescent="0.2">
      <c r="A185" s="211">
        <v>35</v>
      </c>
      <c r="B185" s="217" t="s">
        <v>275</v>
      </c>
      <c r="C185" s="263" t="s">
        <v>276</v>
      </c>
      <c r="D185" s="219" t="s">
        <v>121</v>
      </c>
      <c r="E185" s="227">
        <v>64</v>
      </c>
      <c r="F185" s="231">
        <f>H185+J185</f>
        <v>0</v>
      </c>
      <c r="G185" s="232">
        <f>ROUND(E185*F185,2)</f>
        <v>0</v>
      </c>
      <c r="H185" s="232"/>
      <c r="I185" s="232">
        <f>ROUND(E185*H185,2)</f>
        <v>0</v>
      </c>
      <c r="J185" s="232"/>
      <c r="K185" s="232">
        <f>ROUND(E185*J185,2)</f>
        <v>0</v>
      </c>
      <c r="L185" s="232">
        <v>21</v>
      </c>
      <c r="M185" s="232">
        <f>G185*(1+L185/100)</f>
        <v>0</v>
      </c>
      <c r="N185" s="220">
        <v>4.0000000000000003E-5</v>
      </c>
      <c r="O185" s="220">
        <f>ROUND(E185*N185,5)</f>
        <v>2.5600000000000002E-3</v>
      </c>
      <c r="P185" s="220">
        <v>0</v>
      </c>
      <c r="Q185" s="220">
        <f>ROUND(E185*P185,5)</f>
        <v>0</v>
      </c>
      <c r="R185" s="220"/>
      <c r="S185" s="220"/>
      <c r="T185" s="221">
        <v>0.06</v>
      </c>
      <c r="U185" s="220">
        <f>ROUND(E185*T185,2)</f>
        <v>3.84</v>
      </c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 t="s">
        <v>122</v>
      </c>
      <c r="AF185" s="210"/>
      <c r="AG185" s="210"/>
      <c r="AH185" s="210"/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ht="33.75" outlineLevel="1" x14ac:dyDescent="0.2">
      <c r="A186" s="211"/>
      <c r="B186" s="217"/>
      <c r="C186" s="264" t="s">
        <v>277</v>
      </c>
      <c r="D186" s="222"/>
      <c r="E186" s="228"/>
      <c r="F186" s="232"/>
      <c r="G186" s="232"/>
      <c r="H186" s="232"/>
      <c r="I186" s="232"/>
      <c r="J186" s="232"/>
      <c r="K186" s="232"/>
      <c r="L186" s="232"/>
      <c r="M186" s="232"/>
      <c r="N186" s="220"/>
      <c r="O186" s="220"/>
      <c r="P186" s="220"/>
      <c r="Q186" s="220"/>
      <c r="R186" s="220"/>
      <c r="S186" s="220"/>
      <c r="T186" s="221"/>
      <c r="U186" s="22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 t="s">
        <v>124</v>
      </c>
      <c r="AF186" s="210">
        <v>0</v>
      </c>
      <c r="AG186" s="210"/>
      <c r="AH186" s="210"/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outlineLevel="1" x14ac:dyDescent="0.2">
      <c r="A187" s="211"/>
      <c r="B187" s="217"/>
      <c r="C187" s="264" t="s">
        <v>278</v>
      </c>
      <c r="D187" s="222"/>
      <c r="E187" s="228">
        <v>64</v>
      </c>
      <c r="F187" s="232"/>
      <c r="G187" s="232"/>
      <c r="H187" s="232"/>
      <c r="I187" s="232"/>
      <c r="J187" s="232"/>
      <c r="K187" s="232"/>
      <c r="L187" s="232"/>
      <c r="M187" s="232"/>
      <c r="N187" s="220"/>
      <c r="O187" s="220"/>
      <c r="P187" s="220"/>
      <c r="Q187" s="220"/>
      <c r="R187" s="220"/>
      <c r="S187" s="220"/>
      <c r="T187" s="221"/>
      <c r="U187" s="22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 t="s">
        <v>124</v>
      </c>
      <c r="AF187" s="210">
        <v>0</v>
      </c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ht="22.5" outlineLevel="1" x14ac:dyDescent="0.2">
      <c r="A188" s="211">
        <v>36</v>
      </c>
      <c r="B188" s="217" t="s">
        <v>279</v>
      </c>
      <c r="C188" s="263" t="s">
        <v>280</v>
      </c>
      <c r="D188" s="219" t="s">
        <v>121</v>
      </c>
      <c r="E188" s="227">
        <v>64</v>
      </c>
      <c r="F188" s="231">
        <f>H188+J188</f>
        <v>0</v>
      </c>
      <c r="G188" s="232">
        <f>ROUND(E188*F188,2)</f>
        <v>0</v>
      </c>
      <c r="H188" s="232"/>
      <c r="I188" s="232">
        <f>ROUND(E188*H188,2)</f>
        <v>0</v>
      </c>
      <c r="J188" s="232"/>
      <c r="K188" s="232">
        <f>ROUND(E188*J188,2)</f>
        <v>0</v>
      </c>
      <c r="L188" s="232">
        <v>21</v>
      </c>
      <c r="M188" s="232">
        <f>G188*(1+L188/100)</f>
        <v>0</v>
      </c>
      <c r="N188" s="220">
        <v>2.0000000000000001E-4</v>
      </c>
      <c r="O188" s="220">
        <f>ROUND(E188*N188,5)</f>
        <v>1.2800000000000001E-2</v>
      </c>
      <c r="P188" s="220">
        <v>0</v>
      </c>
      <c r="Q188" s="220">
        <f>ROUND(E188*P188,5)</f>
        <v>0</v>
      </c>
      <c r="R188" s="220"/>
      <c r="S188" s="220"/>
      <c r="T188" s="221">
        <v>0</v>
      </c>
      <c r="U188" s="220">
        <f>ROUND(E188*T188,2)</f>
        <v>0</v>
      </c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 t="s">
        <v>202</v>
      </c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ht="22.5" outlineLevel="1" x14ac:dyDescent="0.2">
      <c r="A189" s="211"/>
      <c r="B189" s="217"/>
      <c r="C189" s="264" t="s">
        <v>133</v>
      </c>
      <c r="D189" s="222"/>
      <c r="E189" s="228"/>
      <c r="F189" s="232"/>
      <c r="G189" s="232"/>
      <c r="H189" s="232"/>
      <c r="I189" s="232"/>
      <c r="J189" s="232"/>
      <c r="K189" s="232"/>
      <c r="L189" s="232"/>
      <c r="M189" s="232"/>
      <c r="N189" s="220"/>
      <c r="O189" s="220"/>
      <c r="P189" s="220"/>
      <c r="Q189" s="220"/>
      <c r="R189" s="220"/>
      <c r="S189" s="220"/>
      <c r="T189" s="221"/>
      <c r="U189" s="22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 t="s">
        <v>124</v>
      </c>
      <c r="AF189" s="210">
        <v>0</v>
      </c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1" x14ac:dyDescent="0.2">
      <c r="A190" s="211"/>
      <c r="B190" s="217"/>
      <c r="C190" s="264" t="s">
        <v>281</v>
      </c>
      <c r="D190" s="222"/>
      <c r="E190" s="228">
        <v>64</v>
      </c>
      <c r="F190" s="232"/>
      <c r="G190" s="232"/>
      <c r="H190" s="232"/>
      <c r="I190" s="232"/>
      <c r="J190" s="232"/>
      <c r="K190" s="232"/>
      <c r="L190" s="232"/>
      <c r="M190" s="232"/>
      <c r="N190" s="220"/>
      <c r="O190" s="220"/>
      <c r="P190" s="220"/>
      <c r="Q190" s="220"/>
      <c r="R190" s="220"/>
      <c r="S190" s="220"/>
      <c r="T190" s="221"/>
      <c r="U190" s="22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 t="s">
        <v>124</v>
      </c>
      <c r="AF190" s="210">
        <v>0</v>
      </c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outlineLevel="1" x14ac:dyDescent="0.2">
      <c r="A191" s="211">
        <v>37</v>
      </c>
      <c r="B191" s="217" t="s">
        <v>282</v>
      </c>
      <c r="C191" s="263" t="s">
        <v>283</v>
      </c>
      <c r="D191" s="219" t="s">
        <v>284</v>
      </c>
      <c r="E191" s="227">
        <v>3</v>
      </c>
      <c r="F191" s="231">
        <f>H191+J191</f>
        <v>0</v>
      </c>
      <c r="G191" s="232">
        <f>ROUND(E191*F191,2)</f>
        <v>0</v>
      </c>
      <c r="H191" s="232"/>
      <c r="I191" s="232">
        <f>ROUND(E191*H191,2)</f>
        <v>0</v>
      </c>
      <c r="J191" s="232"/>
      <c r="K191" s="232">
        <f>ROUND(E191*J191,2)</f>
        <v>0</v>
      </c>
      <c r="L191" s="232">
        <v>21</v>
      </c>
      <c r="M191" s="232">
        <f>G191*(1+L191/100)</f>
        <v>0</v>
      </c>
      <c r="N191" s="220">
        <v>1.0000000000000001E-5</v>
      </c>
      <c r="O191" s="220">
        <f>ROUND(E191*N191,5)</f>
        <v>3.0000000000000001E-5</v>
      </c>
      <c r="P191" s="220">
        <v>0</v>
      </c>
      <c r="Q191" s="220">
        <f>ROUND(E191*P191,5)</f>
        <v>0</v>
      </c>
      <c r="R191" s="220"/>
      <c r="S191" s="220"/>
      <c r="T191" s="221">
        <v>0.08</v>
      </c>
      <c r="U191" s="220">
        <f>ROUND(E191*T191,2)</f>
        <v>0.24</v>
      </c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 t="s">
        <v>122</v>
      </c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</row>
    <row r="192" spans="1:60" ht="22.5" outlineLevel="1" x14ac:dyDescent="0.2">
      <c r="A192" s="211"/>
      <c r="B192" s="217"/>
      <c r="C192" s="264" t="s">
        <v>133</v>
      </c>
      <c r="D192" s="222"/>
      <c r="E192" s="228"/>
      <c r="F192" s="232"/>
      <c r="G192" s="232"/>
      <c r="H192" s="232"/>
      <c r="I192" s="232"/>
      <c r="J192" s="232"/>
      <c r="K192" s="232"/>
      <c r="L192" s="232"/>
      <c r="M192" s="232"/>
      <c r="N192" s="220"/>
      <c r="O192" s="220"/>
      <c r="P192" s="220"/>
      <c r="Q192" s="220"/>
      <c r="R192" s="220"/>
      <c r="S192" s="220"/>
      <c r="T192" s="221"/>
      <c r="U192" s="22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 t="s">
        <v>124</v>
      </c>
      <c r="AF192" s="210">
        <v>0</v>
      </c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1" x14ac:dyDescent="0.2">
      <c r="A193" s="211"/>
      <c r="B193" s="217"/>
      <c r="C193" s="264" t="s">
        <v>285</v>
      </c>
      <c r="D193" s="222"/>
      <c r="E193" s="228"/>
      <c r="F193" s="232"/>
      <c r="G193" s="232"/>
      <c r="H193" s="232"/>
      <c r="I193" s="232"/>
      <c r="J193" s="232"/>
      <c r="K193" s="232"/>
      <c r="L193" s="232"/>
      <c r="M193" s="232"/>
      <c r="N193" s="220"/>
      <c r="O193" s="220"/>
      <c r="P193" s="220"/>
      <c r="Q193" s="220"/>
      <c r="R193" s="220"/>
      <c r="S193" s="220"/>
      <c r="T193" s="221"/>
      <c r="U193" s="22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 t="s">
        <v>124</v>
      </c>
      <c r="AF193" s="210">
        <v>0</v>
      </c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1" x14ac:dyDescent="0.2">
      <c r="A194" s="211"/>
      <c r="B194" s="217"/>
      <c r="C194" s="264" t="s">
        <v>286</v>
      </c>
      <c r="D194" s="222"/>
      <c r="E194" s="228">
        <v>3</v>
      </c>
      <c r="F194" s="232"/>
      <c r="G194" s="232"/>
      <c r="H194" s="232"/>
      <c r="I194" s="232"/>
      <c r="J194" s="232"/>
      <c r="K194" s="232"/>
      <c r="L194" s="232"/>
      <c r="M194" s="232"/>
      <c r="N194" s="220"/>
      <c r="O194" s="220"/>
      <c r="P194" s="220"/>
      <c r="Q194" s="220"/>
      <c r="R194" s="220"/>
      <c r="S194" s="220"/>
      <c r="T194" s="221"/>
      <c r="U194" s="22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 t="s">
        <v>124</v>
      </c>
      <c r="AF194" s="210">
        <v>0</v>
      </c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ht="22.5" outlineLevel="1" x14ac:dyDescent="0.2">
      <c r="A195" s="211">
        <v>38</v>
      </c>
      <c r="B195" s="217" t="s">
        <v>287</v>
      </c>
      <c r="C195" s="263" t="s">
        <v>288</v>
      </c>
      <c r="D195" s="219" t="s">
        <v>266</v>
      </c>
      <c r="E195" s="227">
        <v>3</v>
      </c>
      <c r="F195" s="231">
        <f>H195+J195</f>
        <v>0</v>
      </c>
      <c r="G195" s="232">
        <f>ROUND(E195*F195,2)</f>
        <v>0</v>
      </c>
      <c r="H195" s="232"/>
      <c r="I195" s="232">
        <f>ROUND(E195*H195,2)</f>
        <v>0</v>
      </c>
      <c r="J195" s="232"/>
      <c r="K195" s="232">
        <f>ROUND(E195*J195,2)</f>
        <v>0</v>
      </c>
      <c r="L195" s="232">
        <v>21</v>
      </c>
      <c r="M195" s="232">
        <f>G195*(1+L195/100)</f>
        <v>0</v>
      </c>
      <c r="N195" s="220">
        <v>4.1000000000000003E-3</v>
      </c>
      <c r="O195" s="220">
        <f>ROUND(E195*N195,5)</f>
        <v>1.23E-2</v>
      </c>
      <c r="P195" s="220">
        <v>0</v>
      </c>
      <c r="Q195" s="220">
        <f>ROUND(E195*P195,5)</f>
        <v>0</v>
      </c>
      <c r="R195" s="220"/>
      <c r="S195" s="220"/>
      <c r="T195" s="221">
        <v>0</v>
      </c>
      <c r="U195" s="220">
        <f>ROUND(E195*T195,2)</f>
        <v>0</v>
      </c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 t="s">
        <v>202</v>
      </c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ht="22.5" outlineLevel="1" x14ac:dyDescent="0.2">
      <c r="A196" s="211"/>
      <c r="B196" s="217"/>
      <c r="C196" s="264" t="s">
        <v>133</v>
      </c>
      <c r="D196" s="222"/>
      <c r="E196" s="228"/>
      <c r="F196" s="232"/>
      <c r="G196" s="232"/>
      <c r="H196" s="232"/>
      <c r="I196" s="232"/>
      <c r="J196" s="232"/>
      <c r="K196" s="232"/>
      <c r="L196" s="232"/>
      <c r="M196" s="232"/>
      <c r="N196" s="220"/>
      <c r="O196" s="220"/>
      <c r="P196" s="220"/>
      <c r="Q196" s="220"/>
      <c r="R196" s="220"/>
      <c r="S196" s="220"/>
      <c r="T196" s="221"/>
      <c r="U196" s="22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 t="s">
        <v>124</v>
      </c>
      <c r="AF196" s="210">
        <v>0</v>
      </c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</row>
    <row r="197" spans="1:60" outlineLevel="1" x14ac:dyDescent="0.2">
      <c r="A197" s="211"/>
      <c r="B197" s="217"/>
      <c r="C197" s="264" t="s">
        <v>285</v>
      </c>
      <c r="D197" s="222"/>
      <c r="E197" s="228"/>
      <c r="F197" s="232"/>
      <c r="G197" s="232"/>
      <c r="H197" s="232"/>
      <c r="I197" s="232"/>
      <c r="J197" s="232"/>
      <c r="K197" s="232"/>
      <c r="L197" s="232"/>
      <c r="M197" s="232"/>
      <c r="N197" s="220"/>
      <c r="O197" s="220"/>
      <c r="P197" s="220"/>
      <c r="Q197" s="220"/>
      <c r="R197" s="220"/>
      <c r="S197" s="220"/>
      <c r="T197" s="221"/>
      <c r="U197" s="22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 t="s">
        <v>124</v>
      </c>
      <c r="AF197" s="210">
        <v>0</v>
      </c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1" x14ac:dyDescent="0.2">
      <c r="A198" s="211"/>
      <c r="B198" s="217"/>
      <c r="C198" s="264" t="s">
        <v>286</v>
      </c>
      <c r="D198" s="222"/>
      <c r="E198" s="228">
        <v>3</v>
      </c>
      <c r="F198" s="232"/>
      <c r="G198" s="232"/>
      <c r="H198" s="232"/>
      <c r="I198" s="232"/>
      <c r="J198" s="232"/>
      <c r="K198" s="232"/>
      <c r="L198" s="232"/>
      <c r="M198" s="232"/>
      <c r="N198" s="220"/>
      <c r="O198" s="220"/>
      <c r="P198" s="220"/>
      <c r="Q198" s="220"/>
      <c r="R198" s="220"/>
      <c r="S198" s="220"/>
      <c r="T198" s="221"/>
      <c r="U198" s="22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 t="s">
        <v>124</v>
      </c>
      <c r="AF198" s="210">
        <v>0</v>
      </c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x14ac:dyDescent="0.2">
      <c r="A199" s="212" t="s">
        <v>117</v>
      </c>
      <c r="B199" s="218" t="s">
        <v>64</v>
      </c>
      <c r="C199" s="266" t="s">
        <v>65</v>
      </c>
      <c r="D199" s="224"/>
      <c r="E199" s="230"/>
      <c r="F199" s="233"/>
      <c r="G199" s="233">
        <f>SUMIF(AE200:AE207,"&lt;&gt;NOR",G200:G207)</f>
        <v>0</v>
      </c>
      <c r="H199" s="233"/>
      <c r="I199" s="233">
        <f>SUM(I200:I207)</f>
        <v>0</v>
      </c>
      <c r="J199" s="233"/>
      <c r="K199" s="233">
        <f>SUM(K200:K207)</f>
        <v>0</v>
      </c>
      <c r="L199" s="233"/>
      <c r="M199" s="233">
        <f>SUM(M200:M207)</f>
        <v>0</v>
      </c>
      <c r="N199" s="225"/>
      <c r="O199" s="225">
        <f>SUM(O200:O207)</f>
        <v>3.2</v>
      </c>
      <c r="P199" s="225"/>
      <c r="Q199" s="225">
        <f>SUM(Q200:Q207)</f>
        <v>0</v>
      </c>
      <c r="R199" s="225"/>
      <c r="S199" s="225"/>
      <c r="T199" s="226"/>
      <c r="U199" s="225">
        <f>SUM(U200:U207)</f>
        <v>5.42</v>
      </c>
      <c r="AE199" t="s">
        <v>118</v>
      </c>
    </row>
    <row r="200" spans="1:60" ht="22.5" outlineLevel="1" x14ac:dyDescent="0.2">
      <c r="A200" s="211">
        <v>39</v>
      </c>
      <c r="B200" s="217" t="s">
        <v>289</v>
      </c>
      <c r="C200" s="263" t="s">
        <v>290</v>
      </c>
      <c r="D200" s="219" t="s">
        <v>130</v>
      </c>
      <c r="E200" s="227">
        <v>2</v>
      </c>
      <c r="F200" s="231">
        <f>H200+J200</f>
        <v>0</v>
      </c>
      <c r="G200" s="232">
        <f>ROUND(E200*F200,2)</f>
        <v>0</v>
      </c>
      <c r="H200" s="232"/>
      <c r="I200" s="232">
        <f>ROUND(E200*H200,2)</f>
        <v>0</v>
      </c>
      <c r="J200" s="232"/>
      <c r="K200" s="232">
        <f>ROUND(E200*J200,2)</f>
        <v>0</v>
      </c>
      <c r="L200" s="232">
        <v>21</v>
      </c>
      <c r="M200" s="232">
        <f>G200*(1+L200/100)</f>
        <v>0</v>
      </c>
      <c r="N200" s="220">
        <v>1</v>
      </c>
      <c r="O200" s="220">
        <f>ROUND(E200*N200,5)</f>
        <v>2</v>
      </c>
      <c r="P200" s="220">
        <v>0</v>
      </c>
      <c r="Q200" s="220">
        <f>ROUND(E200*P200,5)</f>
        <v>0</v>
      </c>
      <c r="R200" s="220"/>
      <c r="S200" s="220"/>
      <c r="T200" s="221">
        <v>1.6950000000000001</v>
      </c>
      <c r="U200" s="220">
        <f>ROUND(E200*T200,2)</f>
        <v>3.39</v>
      </c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 t="s">
        <v>122</v>
      </c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ht="22.5" outlineLevel="1" x14ac:dyDescent="0.2">
      <c r="A201" s="211"/>
      <c r="B201" s="217"/>
      <c r="C201" s="264" t="s">
        <v>133</v>
      </c>
      <c r="D201" s="222"/>
      <c r="E201" s="228"/>
      <c r="F201" s="232"/>
      <c r="G201" s="232"/>
      <c r="H201" s="232"/>
      <c r="I201" s="232"/>
      <c r="J201" s="232"/>
      <c r="K201" s="232"/>
      <c r="L201" s="232"/>
      <c r="M201" s="232"/>
      <c r="N201" s="220"/>
      <c r="O201" s="220"/>
      <c r="P201" s="220"/>
      <c r="Q201" s="220"/>
      <c r="R201" s="220"/>
      <c r="S201" s="220"/>
      <c r="T201" s="221"/>
      <c r="U201" s="22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 t="s">
        <v>124</v>
      </c>
      <c r="AF201" s="210">
        <v>0</v>
      </c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1" x14ac:dyDescent="0.2">
      <c r="A202" s="211"/>
      <c r="B202" s="217"/>
      <c r="C202" s="264" t="s">
        <v>291</v>
      </c>
      <c r="D202" s="222"/>
      <c r="E202" s="228">
        <v>2</v>
      </c>
      <c r="F202" s="232"/>
      <c r="G202" s="232"/>
      <c r="H202" s="232"/>
      <c r="I202" s="232"/>
      <c r="J202" s="232"/>
      <c r="K202" s="232"/>
      <c r="L202" s="232"/>
      <c r="M202" s="232"/>
      <c r="N202" s="220"/>
      <c r="O202" s="220"/>
      <c r="P202" s="220"/>
      <c r="Q202" s="220"/>
      <c r="R202" s="220"/>
      <c r="S202" s="220"/>
      <c r="T202" s="221"/>
      <c r="U202" s="22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 t="s">
        <v>124</v>
      </c>
      <c r="AF202" s="210">
        <v>0</v>
      </c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1" x14ac:dyDescent="0.2">
      <c r="A203" s="211">
        <v>40</v>
      </c>
      <c r="B203" s="217" t="s">
        <v>292</v>
      </c>
      <c r="C203" s="263" t="s">
        <v>293</v>
      </c>
      <c r="D203" s="219" t="s">
        <v>130</v>
      </c>
      <c r="E203" s="227">
        <v>1.2</v>
      </c>
      <c r="F203" s="231">
        <f>H203+J203</f>
        <v>0</v>
      </c>
      <c r="G203" s="232">
        <f>ROUND(E203*F203,2)</f>
        <v>0</v>
      </c>
      <c r="H203" s="232"/>
      <c r="I203" s="232">
        <f>ROUND(E203*H203,2)</f>
        <v>0</v>
      </c>
      <c r="J203" s="232"/>
      <c r="K203" s="232">
        <f>ROUND(E203*J203,2)</f>
        <v>0</v>
      </c>
      <c r="L203" s="232">
        <v>21</v>
      </c>
      <c r="M203" s="232">
        <f>G203*(1+L203/100)</f>
        <v>0</v>
      </c>
      <c r="N203" s="220">
        <v>1</v>
      </c>
      <c r="O203" s="220">
        <f>ROUND(E203*N203,5)</f>
        <v>1.2</v>
      </c>
      <c r="P203" s="220">
        <v>0</v>
      </c>
      <c r="Q203" s="220">
        <f>ROUND(E203*P203,5)</f>
        <v>0</v>
      </c>
      <c r="R203" s="220"/>
      <c r="S203" s="220"/>
      <c r="T203" s="221">
        <v>1.6950000000000001</v>
      </c>
      <c r="U203" s="220">
        <f>ROUND(E203*T203,2)</f>
        <v>2.0299999999999998</v>
      </c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 t="s">
        <v>122</v>
      </c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ht="22.5" outlineLevel="1" x14ac:dyDescent="0.2">
      <c r="A204" s="211"/>
      <c r="B204" s="217"/>
      <c r="C204" s="264" t="s">
        <v>133</v>
      </c>
      <c r="D204" s="222"/>
      <c r="E204" s="228"/>
      <c r="F204" s="232"/>
      <c r="G204" s="232"/>
      <c r="H204" s="232"/>
      <c r="I204" s="232"/>
      <c r="J204" s="232"/>
      <c r="K204" s="232"/>
      <c r="L204" s="232"/>
      <c r="M204" s="232"/>
      <c r="N204" s="220"/>
      <c r="O204" s="220"/>
      <c r="P204" s="220"/>
      <c r="Q204" s="220"/>
      <c r="R204" s="220"/>
      <c r="S204" s="220"/>
      <c r="T204" s="221"/>
      <c r="U204" s="22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 t="s">
        <v>124</v>
      </c>
      <c r="AF204" s="210">
        <v>0</v>
      </c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1" x14ac:dyDescent="0.2">
      <c r="A205" s="211"/>
      <c r="B205" s="217"/>
      <c r="C205" s="264" t="s">
        <v>207</v>
      </c>
      <c r="D205" s="222"/>
      <c r="E205" s="228">
        <v>0.42</v>
      </c>
      <c r="F205" s="232"/>
      <c r="G205" s="232"/>
      <c r="H205" s="232"/>
      <c r="I205" s="232"/>
      <c r="J205" s="232"/>
      <c r="K205" s="232"/>
      <c r="L205" s="232"/>
      <c r="M205" s="232"/>
      <c r="N205" s="220"/>
      <c r="O205" s="220"/>
      <c r="P205" s="220"/>
      <c r="Q205" s="220"/>
      <c r="R205" s="220"/>
      <c r="S205" s="220"/>
      <c r="T205" s="221"/>
      <c r="U205" s="22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 t="s">
        <v>124</v>
      </c>
      <c r="AF205" s="210">
        <v>0</v>
      </c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1" x14ac:dyDescent="0.2">
      <c r="A206" s="211"/>
      <c r="B206" s="217"/>
      <c r="C206" s="264" t="s">
        <v>208</v>
      </c>
      <c r="D206" s="222"/>
      <c r="E206" s="228">
        <v>0.78</v>
      </c>
      <c r="F206" s="232"/>
      <c r="G206" s="232"/>
      <c r="H206" s="232"/>
      <c r="I206" s="232"/>
      <c r="J206" s="232"/>
      <c r="K206" s="232"/>
      <c r="L206" s="232"/>
      <c r="M206" s="232"/>
      <c r="N206" s="220"/>
      <c r="O206" s="220"/>
      <c r="P206" s="220"/>
      <c r="Q206" s="220"/>
      <c r="R206" s="220"/>
      <c r="S206" s="220"/>
      <c r="T206" s="221"/>
      <c r="U206" s="22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 t="s">
        <v>124</v>
      </c>
      <c r="AF206" s="210">
        <v>0</v>
      </c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outlineLevel="1" x14ac:dyDescent="0.2">
      <c r="A207" s="211"/>
      <c r="B207" s="217"/>
      <c r="C207" s="265" t="s">
        <v>127</v>
      </c>
      <c r="D207" s="223"/>
      <c r="E207" s="229">
        <v>1.2</v>
      </c>
      <c r="F207" s="232"/>
      <c r="G207" s="232"/>
      <c r="H207" s="232"/>
      <c r="I207" s="232"/>
      <c r="J207" s="232"/>
      <c r="K207" s="232"/>
      <c r="L207" s="232"/>
      <c r="M207" s="232"/>
      <c r="N207" s="220"/>
      <c r="O207" s="220"/>
      <c r="P207" s="220"/>
      <c r="Q207" s="220"/>
      <c r="R207" s="220"/>
      <c r="S207" s="220"/>
      <c r="T207" s="221"/>
      <c r="U207" s="22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 t="s">
        <v>124</v>
      </c>
      <c r="AF207" s="210">
        <v>1</v>
      </c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x14ac:dyDescent="0.2">
      <c r="A208" s="212" t="s">
        <v>117</v>
      </c>
      <c r="B208" s="218" t="s">
        <v>66</v>
      </c>
      <c r="C208" s="266" t="s">
        <v>67</v>
      </c>
      <c r="D208" s="224"/>
      <c r="E208" s="230"/>
      <c r="F208" s="233"/>
      <c r="G208" s="233">
        <f>SUMIF(AE209:AE230,"&lt;&gt;NOR",G209:G230)</f>
        <v>0</v>
      </c>
      <c r="H208" s="233"/>
      <c r="I208" s="233">
        <f>SUM(I209:I230)</f>
        <v>0</v>
      </c>
      <c r="J208" s="233"/>
      <c r="K208" s="233">
        <f>SUM(K209:K230)</f>
        <v>0</v>
      </c>
      <c r="L208" s="233"/>
      <c r="M208" s="233">
        <f>SUM(M209:M230)</f>
        <v>0</v>
      </c>
      <c r="N208" s="225"/>
      <c r="O208" s="225">
        <f>SUM(O209:O230)</f>
        <v>19.08361</v>
      </c>
      <c r="P208" s="225"/>
      <c r="Q208" s="225">
        <f>SUM(Q209:Q230)</f>
        <v>0</v>
      </c>
      <c r="R208" s="225"/>
      <c r="S208" s="225"/>
      <c r="T208" s="226"/>
      <c r="U208" s="225">
        <f>SUM(U209:U230)</f>
        <v>49.410000000000004</v>
      </c>
      <c r="AE208" t="s">
        <v>118</v>
      </c>
    </row>
    <row r="209" spans="1:60" ht="22.5" outlineLevel="1" x14ac:dyDescent="0.2">
      <c r="A209" s="211">
        <v>41</v>
      </c>
      <c r="B209" s="217" t="s">
        <v>294</v>
      </c>
      <c r="C209" s="263" t="s">
        <v>295</v>
      </c>
      <c r="D209" s="219" t="s">
        <v>121</v>
      </c>
      <c r="E209" s="227">
        <v>91</v>
      </c>
      <c r="F209" s="231">
        <f>H209+J209</f>
        <v>0</v>
      </c>
      <c r="G209" s="232">
        <f>ROUND(E209*F209,2)</f>
        <v>0</v>
      </c>
      <c r="H209" s="232"/>
      <c r="I209" s="232">
        <f>ROUND(E209*H209,2)</f>
        <v>0</v>
      </c>
      <c r="J209" s="232"/>
      <c r="K209" s="232">
        <f>ROUND(E209*J209,2)</f>
        <v>0</v>
      </c>
      <c r="L209" s="232">
        <v>21</v>
      </c>
      <c r="M209" s="232">
        <f>G209*(1+L209/100)</f>
        <v>0</v>
      </c>
      <c r="N209" s="220">
        <v>0</v>
      </c>
      <c r="O209" s="220">
        <f>ROUND(E209*N209,5)</f>
        <v>0</v>
      </c>
      <c r="P209" s="220">
        <v>0</v>
      </c>
      <c r="Q209" s="220">
        <f>ROUND(E209*P209,5)</f>
        <v>0</v>
      </c>
      <c r="R209" s="220"/>
      <c r="S209" s="220"/>
      <c r="T209" s="221">
        <v>0</v>
      </c>
      <c r="U209" s="220">
        <f>ROUND(E209*T209,2)</f>
        <v>0</v>
      </c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 t="s">
        <v>122</v>
      </c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1" x14ac:dyDescent="0.2">
      <c r="A210" s="211"/>
      <c r="B210" s="217"/>
      <c r="C210" s="264" t="s">
        <v>296</v>
      </c>
      <c r="D210" s="222"/>
      <c r="E210" s="228"/>
      <c r="F210" s="232"/>
      <c r="G210" s="232"/>
      <c r="H210" s="232"/>
      <c r="I210" s="232"/>
      <c r="J210" s="232"/>
      <c r="K210" s="232"/>
      <c r="L210" s="232"/>
      <c r="M210" s="232"/>
      <c r="N210" s="220"/>
      <c r="O210" s="220"/>
      <c r="P210" s="220"/>
      <c r="Q210" s="220"/>
      <c r="R210" s="220"/>
      <c r="S210" s="220"/>
      <c r="T210" s="221"/>
      <c r="U210" s="22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 t="s">
        <v>124</v>
      </c>
      <c r="AF210" s="210">
        <v>0</v>
      </c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1" x14ac:dyDescent="0.2">
      <c r="A211" s="211"/>
      <c r="B211" s="217"/>
      <c r="C211" s="264" t="s">
        <v>297</v>
      </c>
      <c r="D211" s="222"/>
      <c r="E211" s="228">
        <v>91</v>
      </c>
      <c r="F211" s="232"/>
      <c r="G211" s="232"/>
      <c r="H211" s="232"/>
      <c r="I211" s="232"/>
      <c r="J211" s="232"/>
      <c r="K211" s="232"/>
      <c r="L211" s="232"/>
      <c r="M211" s="232"/>
      <c r="N211" s="220"/>
      <c r="O211" s="220"/>
      <c r="P211" s="220"/>
      <c r="Q211" s="220"/>
      <c r="R211" s="220"/>
      <c r="S211" s="220"/>
      <c r="T211" s="221"/>
      <c r="U211" s="22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 t="s">
        <v>124</v>
      </c>
      <c r="AF211" s="210">
        <v>0</v>
      </c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ht="22.5" outlineLevel="1" x14ac:dyDescent="0.2">
      <c r="A212" s="211">
        <v>42</v>
      </c>
      <c r="B212" s="217" t="s">
        <v>298</v>
      </c>
      <c r="C212" s="263" t="s">
        <v>299</v>
      </c>
      <c r="D212" s="219" t="s">
        <v>121</v>
      </c>
      <c r="E212" s="227">
        <v>91</v>
      </c>
      <c r="F212" s="231">
        <f>H212+J212</f>
        <v>0</v>
      </c>
      <c r="G212" s="232">
        <f>ROUND(E212*F212,2)</f>
        <v>0</v>
      </c>
      <c r="H212" s="232"/>
      <c r="I212" s="232">
        <f>ROUND(E212*H212,2)</f>
        <v>0</v>
      </c>
      <c r="J212" s="232"/>
      <c r="K212" s="232">
        <f>ROUND(E212*J212,2)</f>
        <v>0</v>
      </c>
      <c r="L212" s="232">
        <v>21</v>
      </c>
      <c r="M212" s="232">
        <f>G212*(1+L212/100)</f>
        <v>0</v>
      </c>
      <c r="N212" s="220">
        <v>0</v>
      </c>
      <c r="O212" s="220">
        <f>ROUND(E212*N212,5)</f>
        <v>0</v>
      </c>
      <c r="P212" s="220">
        <v>0</v>
      </c>
      <c r="Q212" s="220">
        <f>ROUND(E212*P212,5)</f>
        <v>0</v>
      </c>
      <c r="R212" s="220"/>
      <c r="S212" s="220"/>
      <c r="T212" s="221">
        <v>0</v>
      </c>
      <c r="U212" s="220">
        <f>ROUND(E212*T212,2)</f>
        <v>0</v>
      </c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 t="s">
        <v>122</v>
      </c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1" x14ac:dyDescent="0.2">
      <c r="A213" s="211"/>
      <c r="B213" s="217"/>
      <c r="C213" s="264" t="s">
        <v>296</v>
      </c>
      <c r="D213" s="222"/>
      <c r="E213" s="228"/>
      <c r="F213" s="232"/>
      <c r="G213" s="232"/>
      <c r="H213" s="232"/>
      <c r="I213" s="232"/>
      <c r="J213" s="232"/>
      <c r="K213" s="232"/>
      <c r="L213" s="232"/>
      <c r="M213" s="232"/>
      <c r="N213" s="220"/>
      <c r="O213" s="220"/>
      <c r="P213" s="220"/>
      <c r="Q213" s="220"/>
      <c r="R213" s="220"/>
      <c r="S213" s="220"/>
      <c r="T213" s="221"/>
      <c r="U213" s="22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 t="s">
        <v>124</v>
      </c>
      <c r="AF213" s="210">
        <v>0</v>
      </c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11"/>
      <c r="B214" s="217"/>
      <c r="C214" s="264" t="s">
        <v>297</v>
      </c>
      <c r="D214" s="222"/>
      <c r="E214" s="228">
        <v>91</v>
      </c>
      <c r="F214" s="232"/>
      <c r="G214" s="232"/>
      <c r="H214" s="232"/>
      <c r="I214" s="232"/>
      <c r="J214" s="232"/>
      <c r="K214" s="232"/>
      <c r="L214" s="232"/>
      <c r="M214" s="232"/>
      <c r="N214" s="220"/>
      <c r="O214" s="220"/>
      <c r="P214" s="220"/>
      <c r="Q214" s="220"/>
      <c r="R214" s="220"/>
      <c r="S214" s="220"/>
      <c r="T214" s="221"/>
      <c r="U214" s="22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 t="s">
        <v>124</v>
      </c>
      <c r="AF214" s="210">
        <v>0</v>
      </c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ht="22.5" outlineLevel="1" x14ac:dyDescent="0.2">
      <c r="A215" s="211">
        <v>43</v>
      </c>
      <c r="B215" s="217" t="s">
        <v>300</v>
      </c>
      <c r="C215" s="263" t="s">
        <v>301</v>
      </c>
      <c r="D215" s="219" t="s">
        <v>121</v>
      </c>
      <c r="E215" s="227">
        <v>91.000000000000014</v>
      </c>
      <c r="F215" s="231">
        <f>H215+J215</f>
        <v>0</v>
      </c>
      <c r="G215" s="232">
        <f>ROUND(E215*F215,2)</f>
        <v>0</v>
      </c>
      <c r="H215" s="232"/>
      <c r="I215" s="232">
        <f>ROUND(E215*H215,2)</f>
        <v>0</v>
      </c>
      <c r="J215" s="232"/>
      <c r="K215" s="232">
        <f>ROUND(E215*J215,2)</f>
        <v>0</v>
      </c>
      <c r="L215" s="232">
        <v>21</v>
      </c>
      <c r="M215" s="232">
        <f>G215*(1+L215/100)</f>
        <v>0</v>
      </c>
      <c r="N215" s="220">
        <v>7.3899999999999993E-2</v>
      </c>
      <c r="O215" s="220">
        <f>ROUND(E215*N215,5)</f>
        <v>6.7248999999999999</v>
      </c>
      <c r="P215" s="220">
        <v>0</v>
      </c>
      <c r="Q215" s="220">
        <f>ROUND(E215*P215,5)</f>
        <v>0</v>
      </c>
      <c r="R215" s="220"/>
      <c r="S215" s="220"/>
      <c r="T215" s="221">
        <v>0.45200000000000001</v>
      </c>
      <c r="U215" s="220">
        <f>ROUND(E215*T215,2)</f>
        <v>41.13</v>
      </c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 t="s">
        <v>122</v>
      </c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1" x14ac:dyDescent="0.2">
      <c r="A216" s="211"/>
      <c r="B216" s="217"/>
      <c r="C216" s="264" t="s">
        <v>302</v>
      </c>
      <c r="D216" s="222"/>
      <c r="E216" s="228"/>
      <c r="F216" s="232"/>
      <c r="G216" s="232"/>
      <c r="H216" s="232"/>
      <c r="I216" s="232"/>
      <c r="J216" s="232"/>
      <c r="K216" s="232"/>
      <c r="L216" s="232"/>
      <c r="M216" s="232"/>
      <c r="N216" s="220"/>
      <c r="O216" s="220"/>
      <c r="P216" s="220"/>
      <c r="Q216" s="220"/>
      <c r="R216" s="220"/>
      <c r="S216" s="220"/>
      <c r="T216" s="221"/>
      <c r="U216" s="22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 t="s">
        <v>124</v>
      </c>
      <c r="AF216" s="210">
        <v>0</v>
      </c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outlineLevel="1" x14ac:dyDescent="0.2">
      <c r="A217" s="211"/>
      <c r="B217" s="217"/>
      <c r="C217" s="264" t="s">
        <v>303</v>
      </c>
      <c r="D217" s="222"/>
      <c r="E217" s="228">
        <v>73.673599999999993</v>
      </c>
      <c r="F217" s="232"/>
      <c r="G217" s="232"/>
      <c r="H217" s="232"/>
      <c r="I217" s="232"/>
      <c r="J217" s="232"/>
      <c r="K217" s="232"/>
      <c r="L217" s="232"/>
      <c r="M217" s="232"/>
      <c r="N217" s="220"/>
      <c r="O217" s="220"/>
      <c r="P217" s="220"/>
      <c r="Q217" s="220"/>
      <c r="R217" s="220"/>
      <c r="S217" s="220"/>
      <c r="T217" s="221"/>
      <c r="U217" s="22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 t="s">
        <v>124</v>
      </c>
      <c r="AF217" s="210">
        <v>0</v>
      </c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</row>
    <row r="218" spans="1:60" outlineLevel="1" x14ac:dyDescent="0.2">
      <c r="A218" s="211"/>
      <c r="B218" s="217"/>
      <c r="C218" s="264" t="s">
        <v>304</v>
      </c>
      <c r="D218" s="222"/>
      <c r="E218" s="228">
        <v>17.015999999999998</v>
      </c>
      <c r="F218" s="232"/>
      <c r="G218" s="232"/>
      <c r="H218" s="232"/>
      <c r="I218" s="232"/>
      <c r="J218" s="232"/>
      <c r="K218" s="232"/>
      <c r="L218" s="232"/>
      <c r="M218" s="232"/>
      <c r="N218" s="220"/>
      <c r="O218" s="220"/>
      <c r="P218" s="220"/>
      <c r="Q218" s="220"/>
      <c r="R218" s="220"/>
      <c r="S218" s="220"/>
      <c r="T218" s="221"/>
      <c r="U218" s="22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 t="s">
        <v>124</v>
      </c>
      <c r="AF218" s="210">
        <v>0</v>
      </c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1" x14ac:dyDescent="0.2">
      <c r="A219" s="211"/>
      <c r="B219" s="217"/>
      <c r="C219" s="265" t="s">
        <v>127</v>
      </c>
      <c r="D219" s="223"/>
      <c r="E219" s="229">
        <v>90.689599999999999</v>
      </c>
      <c r="F219" s="232"/>
      <c r="G219" s="232"/>
      <c r="H219" s="232"/>
      <c r="I219" s="232"/>
      <c r="J219" s="232"/>
      <c r="K219" s="232"/>
      <c r="L219" s="232"/>
      <c r="M219" s="232"/>
      <c r="N219" s="220"/>
      <c r="O219" s="220"/>
      <c r="P219" s="220"/>
      <c r="Q219" s="220"/>
      <c r="R219" s="220"/>
      <c r="S219" s="220"/>
      <c r="T219" s="221"/>
      <c r="U219" s="22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 t="s">
        <v>124</v>
      </c>
      <c r="AF219" s="210">
        <v>1</v>
      </c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1" x14ac:dyDescent="0.2">
      <c r="A220" s="211"/>
      <c r="B220" s="217"/>
      <c r="C220" s="264" t="s">
        <v>305</v>
      </c>
      <c r="D220" s="222"/>
      <c r="E220" s="228">
        <v>0.31040000000000001</v>
      </c>
      <c r="F220" s="232"/>
      <c r="G220" s="232"/>
      <c r="H220" s="232"/>
      <c r="I220" s="232"/>
      <c r="J220" s="232"/>
      <c r="K220" s="232"/>
      <c r="L220" s="232"/>
      <c r="M220" s="232"/>
      <c r="N220" s="220"/>
      <c r="O220" s="220"/>
      <c r="P220" s="220"/>
      <c r="Q220" s="220"/>
      <c r="R220" s="220"/>
      <c r="S220" s="220"/>
      <c r="T220" s="221"/>
      <c r="U220" s="22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 t="s">
        <v>124</v>
      </c>
      <c r="AF220" s="210">
        <v>0</v>
      </c>
      <c r="AG220" s="210"/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1" x14ac:dyDescent="0.2">
      <c r="A221" s="211"/>
      <c r="B221" s="217"/>
      <c r="C221" s="265" t="s">
        <v>127</v>
      </c>
      <c r="D221" s="223"/>
      <c r="E221" s="229">
        <v>0.31040000000000001</v>
      </c>
      <c r="F221" s="232"/>
      <c r="G221" s="232"/>
      <c r="H221" s="232"/>
      <c r="I221" s="232"/>
      <c r="J221" s="232"/>
      <c r="K221" s="232"/>
      <c r="L221" s="232"/>
      <c r="M221" s="232"/>
      <c r="N221" s="220"/>
      <c r="O221" s="220"/>
      <c r="P221" s="220"/>
      <c r="Q221" s="220"/>
      <c r="R221" s="220"/>
      <c r="S221" s="220"/>
      <c r="T221" s="221"/>
      <c r="U221" s="22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 t="s">
        <v>124</v>
      </c>
      <c r="AF221" s="210">
        <v>1</v>
      </c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ht="22.5" outlineLevel="1" x14ac:dyDescent="0.2">
      <c r="A222" s="211">
        <v>44</v>
      </c>
      <c r="B222" s="217" t="s">
        <v>306</v>
      </c>
      <c r="C222" s="263" t="s">
        <v>307</v>
      </c>
      <c r="D222" s="219" t="s">
        <v>121</v>
      </c>
      <c r="E222" s="227">
        <v>95.55</v>
      </c>
      <c r="F222" s="231">
        <f>H222+J222</f>
        <v>0</v>
      </c>
      <c r="G222" s="232">
        <f>ROUND(E222*F222,2)</f>
        <v>0</v>
      </c>
      <c r="H222" s="232"/>
      <c r="I222" s="232">
        <f>ROUND(E222*H222,2)</f>
        <v>0</v>
      </c>
      <c r="J222" s="232"/>
      <c r="K222" s="232">
        <f>ROUND(E222*J222,2)</f>
        <v>0</v>
      </c>
      <c r="L222" s="232">
        <v>21</v>
      </c>
      <c r="M222" s="232">
        <f>G222*(1+L222/100)</f>
        <v>0</v>
      </c>
      <c r="N222" s="220">
        <v>0.129</v>
      </c>
      <c r="O222" s="220">
        <f>ROUND(E222*N222,5)</f>
        <v>12.325950000000001</v>
      </c>
      <c r="P222" s="220">
        <v>0</v>
      </c>
      <c r="Q222" s="220">
        <f>ROUND(E222*P222,5)</f>
        <v>0</v>
      </c>
      <c r="R222" s="220"/>
      <c r="S222" s="220"/>
      <c r="T222" s="221">
        <v>0</v>
      </c>
      <c r="U222" s="220">
        <f>ROUND(E222*T222,2)</f>
        <v>0</v>
      </c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 t="s">
        <v>202</v>
      </c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1" x14ac:dyDescent="0.2">
      <c r="A223" s="211"/>
      <c r="B223" s="217"/>
      <c r="C223" s="264" t="s">
        <v>308</v>
      </c>
      <c r="D223" s="222"/>
      <c r="E223" s="228"/>
      <c r="F223" s="232"/>
      <c r="G223" s="232"/>
      <c r="H223" s="232"/>
      <c r="I223" s="232"/>
      <c r="J223" s="232"/>
      <c r="K223" s="232"/>
      <c r="L223" s="232"/>
      <c r="M223" s="232"/>
      <c r="N223" s="220"/>
      <c r="O223" s="220"/>
      <c r="P223" s="220"/>
      <c r="Q223" s="220"/>
      <c r="R223" s="220"/>
      <c r="S223" s="220"/>
      <c r="T223" s="221"/>
      <c r="U223" s="22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 t="s">
        <v>124</v>
      </c>
      <c r="AF223" s="210">
        <v>0</v>
      </c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outlineLevel="1" x14ac:dyDescent="0.2">
      <c r="A224" s="211"/>
      <c r="B224" s="217"/>
      <c r="C224" s="264" t="s">
        <v>309</v>
      </c>
      <c r="D224" s="222"/>
      <c r="E224" s="228">
        <v>95.55</v>
      </c>
      <c r="F224" s="232"/>
      <c r="G224" s="232"/>
      <c r="H224" s="232"/>
      <c r="I224" s="232"/>
      <c r="J224" s="232"/>
      <c r="K224" s="232"/>
      <c r="L224" s="232"/>
      <c r="M224" s="232"/>
      <c r="N224" s="220"/>
      <c r="O224" s="220"/>
      <c r="P224" s="220"/>
      <c r="Q224" s="220"/>
      <c r="R224" s="220"/>
      <c r="S224" s="220"/>
      <c r="T224" s="221"/>
      <c r="U224" s="22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 t="s">
        <v>124</v>
      </c>
      <c r="AF224" s="210">
        <v>0</v>
      </c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1" x14ac:dyDescent="0.2">
      <c r="A225" s="211">
        <v>45</v>
      </c>
      <c r="B225" s="217" t="s">
        <v>310</v>
      </c>
      <c r="C225" s="263" t="s">
        <v>311</v>
      </c>
      <c r="D225" s="219" t="s">
        <v>121</v>
      </c>
      <c r="E225" s="227">
        <v>91</v>
      </c>
      <c r="F225" s="231">
        <f>H225+J225</f>
        <v>0</v>
      </c>
      <c r="G225" s="232">
        <f>ROUND(E225*F225,2)</f>
        <v>0</v>
      </c>
      <c r="H225" s="232"/>
      <c r="I225" s="232">
        <f>ROUND(E225*H225,2)</f>
        <v>0</v>
      </c>
      <c r="J225" s="232"/>
      <c r="K225" s="232">
        <f>ROUND(E225*J225,2)</f>
        <v>0</v>
      </c>
      <c r="L225" s="232">
        <v>21</v>
      </c>
      <c r="M225" s="232">
        <f>G225*(1+L225/100)</f>
        <v>0</v>
      </c>
      <c r="N225" s="220">
        <v>0</v>
      </c>
      <c r="O225" s="220">
        <f>ROUND(E225*N225,5)</f>
        <v>0</v>
      </c>
      <c r="P225" s="220">
        <v>0</v>
      </c>
      <c r="Q225" s="220">
        <f>ROUND(E225*P225,5)</f>
        <v>0</v>
      </c>
      <c r="R225" s="220"/>
      <c r="S225" s="220"/>
      <c r="T225" s="221">
        <v>9.0999999999999998E-2</v>
      </c>
      <c r="U225" s="220">
        <f>ROUND(E225*T225,2)</f>
        <v>8.2799999999999994</v>
      </c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 t="s">
        <v>122</v>
      </c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outlineLevel="1" x14ac:dyDescent="0.2">
      <c r="A226" s="211"/>
      <c r="B226" s="217"/>
      <c r="C226" s="264" t="s">
        <v>296</v>
      </c>
      <c r="D226" s="222"/>
      <c r="E226" s="228"/>
      <c r="F226" s="232"/>
      <c r="G226" s="232"/>
      <c r="H226" s="232"/>
      <c r="I226" s="232"/>
      <c r="J226" s="232"/>
      <c r="K226" s="232"/>
      <c r="L226" s="232"/>
      <c r="M226" s="232"/>
      <c r="N226" s="220"/>
      <c r="O226" s="220"/>
      <c r="P226" s="220"/>
      <c r="Q226" s="220"/>
      <c r="R226" s="220"/>
      <c r="S226" s="220"/>
      <c r="T226" s="221"/>
      <c r="U226" s="22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 t="s">
        <v>124</v>
      </c>
      <c r="AF226" s="210">
        <v>0</v>
      </c>
      <c r="AG226" s="210"/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outlineLevel="1" x14ac:dyDescent="0.2">
      <c r="A227" s="211"/>
      <c r="B227" s="217"/>
      <c r="C227" s="264" t="s">
        <v>297</v>
      </c>
      <c r="D227" s="222"/>
      <c r="E227" s="228">
        <v>91</v>
      </c>
      <c r="F227" s="232"/>
      <c r="G227" s="232"/>
      <c r="H227" s="232"/>
      <c r="I227" s="232"/>
      <c r="J227" s="232"/>
      <c r="K227" s="232"/>
      <c r="L227" s="232"/>
      <c r="M227" s="232"/>
      <c r="N227" s="220"/>
      <c r="O227" s="220"/>
      <c r="P227" s="220"/>
      <c r="Q227" s="220"/>
      <c r="R227" s="220"/>
      <c r="S227" s="220"/>
      <c r="T227" s="221"/>
      <c r="U227" s="22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 t="s">
        <v>124</v>
      </c>
      <c r="AF227" s="210">
        <v>0</v>
      </c>
      <c r="AG227" s="210"/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1" x14ac:dyDescent="0.2">
      <c r="A228" s="211">
        <v>46</v>
      </c>
      <c r="B228" s="217" t="s">
        <v>312</v>
      </c>
      <c r="C228" s="263" t="s">
        <v>313</v>
      </c>
      <c r="D228" s="219" t="s">
        <v>121</v>
      </c>
      <c r="E228" s="227">
        <v>109.2</v>
      </c>
      <c r="F228" s="231">
        <f>H228+J228</f>
        <v>0</v>
      </c>
      <c r="G228" s="232">
        <f>ROUND(E228*F228,2)</f>
        <v>0</v>
      </c>
      <c r="H228" s="232"/>
      <c r="I228" s="232">
        <f>ROUND(E228*H228,2)</f>
        <v>0</v>
      </c>
      <c r="J228" s="232"/>
      <c r="K228" s="232">
        <f>ROUND(E228*J228,2)</f>
        <v>0</v>
      </c>
      <c r="L228" s="232">
        <v>21</v>
      </c>
      <c r="M228" s="232">
        <f>G228*(1+L228/100)</f>
        <v>0</v>
      </c>
      <c r="N228" s="220">
        <v>2.9999999999999997E-4</v>
      </c>
      <c r="O228" s="220">
        <f>ROUND(E228*N228,5)</f>
        <v>3.2759999999999997E-2</v>
      </c>
      <c r="P228" s="220">
        <v>0</v>
      </c>
      <c r="Q228" s="220">
        <f>ROUND(E228*P228,5)</f>
        <v>0</v>
      </c>
      <c r="R228" s="220"/>
      <c r="S228" s="220"/>
      <c r="T228" s="221">
        <v>0</v>
      </c>
      <c r="U228" s="220">
        <f>ROUND(E228*T228,2)</f>
        <v>0</v>
      </c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 t="s">
        <v>202</v>
      </c>
      <c r="AF228" s="210"/>
      <c r="AG228" s="210"/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ht="22.5" outlineLevel="1" x14ac:dyDescent="0.2">
      <c r="A229" s="211"/>
      <c r="B229" s="217"/>
      <c r="C229" s="264" t="s">
        <v>314</v>
      </c>
      <c r="D229" s="222"/>
      <c r="E229" s="228"/>
      <c r="F229" s="232"/>
      <c r="G229" s="232"/>
      <c r="H229" s="232"/>
      <c r="I229" s="232"/>
      <c r="J229" s="232"/>
      <c r="K229" s="232"/>
      <c r="L229" s="232"/>
      <c r="M229" s="232"/>
      <c r="N229" s="220"/>
      <c r="O229" s="220"/>
      <c r="P229" s="220"/>
      <c r="Q229" s="220"/>
      <c r="R229" s="220"/>
      <c r="S229" s="220"/>
      <c r="T229" s="221"/>
      <c r="U229" s="22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 t="s">
        <v>124</v>
      </c>
      <c r="AF229" s="210">
        <v>0</v>
      </c>
      <c r="AG229" s="210"/>
      <c r="AH229" s="210"/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11"/>
      <c r="B230" s="217"/>
      <c r="C230" s="264" t="s">
        <v>315</v>
      </c>
      <c r="D230" s="222"/>
      <c r="E230" s="228">
        <v>109.2</v>
      </c>
      <c r="F230" s="232"/>
      <c r="G230" s="232"/>
      <c r="H230" s="232"/>
      <c r="I230" s="232"/>
      <c r="J230" s="232"/>
      <c r="K230" s="232"/>
      <c r="L230" s="232"/>
      <c r="M230" s="232"/>
      <c r="N230" s="220"/>
      <c r="O230" s="220"/>
      <c r="P230" s="220"/>
      <c r="Q230" s="220"/>
      <c r="R230" s="220"/>
      <c r="S230" s="220"/>
      <c r="T230" s="221"/>
      <c r="U230" s="22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 t="s">
        <v>124</v>
      </c>
      <c r="AF230" s="210">
        <v>0</v>
      </c>
      <c r="AG230" s="210"/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x14ac:dyDescent="0.2">
      <c r="A231" s="212" t="s">
        <v>117</v>
      </c>
      <c r="B231" s="218" t="s">
        <v>68</v>
      </c>
      <c r="C231" s="266" t="s">
        <v>69</v>
      </c>
      <c r="D231" s="224"/>
      <c r="E231" s="230"/>
      <c r="F231" s="233"/>
      <c r="G231" s="233">
        <f>SUMIF(AE232:AE277,"&lt;&gt;NOR",G232:G277)</f>
        <v>0</v>
      </c>
      <c r="H231" s="233"/>
      <c r="I231" s="233">
        <f>SUM(I232:I277)</f>
        <v>0</v>
      </c>
      <c r="J231" s="233"/>
      <c r="K231" s="233">
        <f>SUM(K232:K277)</f>
        <v>0</v>
      </c>
      <c r="L231" s="233"/>
      <c r="M231" s="233">
        <f>SUM(M232:M277)</f>
        <v>0</v>
      </c>
      <c r="N231" s="225"/>
      <c r="O231" s="225">
        <f>SUM(O232:O277)</f>
        <v>5.2970000000000003E-2</v>
      </c>
      <c r="P231" s="225"/>
      <c r="Q231" s="225">
        <f>SUM(Q232:Q277)</f>
        <v>0</v>
      </c>
      <c r="R231" s="225"/>
      <c r="S231" s="225"/>
      <c r="T231" s="226"/>
      <c r="U231" s="225">
        <f>SUM(U232:U277)</f>
        <v>3.7800000000000002</v>
      </c>
      <c r="AE231" t="s">
        <v>118</v>
      </c>
    </row>
    <row r="232" spans="1:60" outlineLevel="1" x14ac:dyDescent="0.2">
      <c r="A232" s="211">
        <v>47</v>
      </c>
      <c r="B232" s="217" t="s">
        <v>316</v>
      </c>
      <c r="C232" s="263" t="s">
        <v>317</v>
      </c>
      <c r="D232" s="219" t="s">
        <v>284</v>
      </c>
      <c r="E232" s="227">
        <v>24</v>
      </c>
      <c r="F232" s="231">
        <f>H232+J232</f>
        <v>0</v>
      </c>
      <c r="G232" s="232">
        <f>ROUND(E232*F232,2)</f>
        <v>0</v>
      </c>
      <c r="H232" s="232"/>
      <c r="I232" s="232">
        <f>ROUND(E232*H232,2)</f>
        <v>0</v>
      </c>
      <c r="J232" s="232"/>
      <c r="K232" s="232">
        <f>ROUND(E232*J232,2)</f>
        <v>0</v>
      </c>
      <c r="L232" s="232">
        <v>21</v>
      </c>
      <c r="M232" s="232">
        <f>G232*(1+L232/100)</f>
        <v>0</v>
      </c>
      <c r="N232" s="220">
        <v>0</v>
      </c>
      <c r="O232" s="220">
        <f>ROUND(E232*N232,5)</f>
        <v>0</v>
      </c>
      <c r="P232" s="220">
        <v>0</v>
      </c>
      <c r="Q232" s="220">
        <f>ROUND(E232*P232,5)</f>
        <v>0</v>
      </c>
      <c r="R232" s="220"/>
      <c r="S232" s="220"/>
      <c r="T232" s="221">
        <v>6.6000000000000003E-2</v>
      </c>
      <c r="U232" s="220">
        <f>ROUND(E232*T232,2)</f>
        <v>1.58</v>
      </c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 t="s">
        <v>122</v>
      </c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ht="22.5" outlineLevel="1" x14ac:dyDescent="0.2">
      <c r="A233" s="211"/>
      <c r="B233" s="217"/>
      <c r="C233" s="264" t="s">
        <v>133</v>
      </c>
      <c r="D233" s="222"/>
      <c r="E233" s="228"/>
      <c r="F233" s="232"/>
      <c r="G233" s="232"/>
      <c r="H233" s="232"/>
      <c r="I233" s="232"/>
      <c r="J233" s="232"/>
      <c r="K233" s="232"/>
      <c r="L233" s="232"/>
      <c r="M233" s="232"/>
      <c r="N233" s="220"/>
      <c r="O233" s="220"/>
      <c r="P233" s="220"/>
      <c r="Q233" s="220"/>
      <c r="R233" s="220"/>
      <c r="S233" s="220"/>
      <c r="T233" s="221"/>
      <c r="U233" s="22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 t="s">
        <v>124</v>
      </c>
      <c r="AF233" s="210">
        <v>0</v>
      </c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11"/>
      <c r="B234" s="217"/>
      <c r="C234" s="264" t="s">
        <v>318</v>
      </c>
      <c r="D234" s="222"/>
      <c r="E234" s="228"/>
      <c r="F234" s="232"/>
      <c r="G234" s="232"/>
      <c r="H234" s="232"/>
      <c r="I234" s="232"/>
      <c r="J234" s="232"/>
      <c r="K234" s="232"/>
      <c r="L234" s="232"/>
      <c r="M234" s="232"/>
      <c r="N234" s="220"/>
      <c r="O234" s="220"/>
      <c r="P234" s="220"/>
      <c r="Q234" s="220"/>
      <c r="R234" s="220"/>
      <c r="S234" s="220"/>
      <c r="T234" s="221"/>
      <c r="U234" s="22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 t="s">
        <v>124</v>
      </c>
      <c r="AF234" s="210">
        <v>0</v>
      </c>
      <c r="AG234" s="210"/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outlineLevel="1" x14ac:dyDescent="0.2">
      <c r="A235" s="211"/>
      <c r="B235" s="217"/>
      <c r="C235" s="264" t="s">
        <v>319</v>
      </c>
      <c r="D235" s="222"/>
      <c r="E235" s="228">
        <v>7</v>
      </c>
      <c r="F235" s="232"/>
      <c r="G235" s="232"/>
      <c r="H235" s="232"/>
      <c r="I235" s="232"/>
      <c r="J235" s="232"/>
      <c r="K235" s="232"/>
      <c r="L235" s="232"/>
      <c r="M235" s="232"/>
      <c r="N235" s="220"/>
      <c r="O235" s="220"/>
      <c r="P235" s="220"/>
      <c r="Q235" s="220"/>
      <c r="R235" s="220"/>
      <c r="S235" s="220"/>
      <c r="T235" s="221"/>
      <c r="U235" s="22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 t="s">
        <v>124</v>
      </c>
      <c r="AF235" s="210">
        <v>0</v>
      </c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11"/>
      <c r="B236" s="217"/>
      <c r="C236" s="264" t="s">
        <v>320</v>
      </c>
      <c r="D236" s="222"/>
      <c r="E236" s="228">
        <v>13</v>
      </c>
      <c r="F236" s="232"/>
      <c r="G236" s="232"/>
      <c r="H236" s="232"/>
      <c r="I236" s="232"/>
      <c r="J236" s="232"/>
      <c r="K236" s="232"/>
      <c r="L236" s="232"/>
      <c r="M236" s="232"/>
      <c r="N236" s="220"/>
      <c r="O236" s="220"/>
      <c r="P236" s="220"/>
      <c r="Q236" s="220"/>
      <c r="R236" s="220"/>
      <c r="S236" s="220"/>
      <c r="T236" s="221"/>
      <c r="U236" s="22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 t="s">
        <v>124</v>
      </c>
      <c r="AF236" s="210">
        <v>0</v>
      </c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1" x14ac:dyDescent="0.2">
      <c r="A237" s="211"/>
      <c r="B237" s="217"/>
      <c r="C237" s="264" t="s">
        <v>321</v>
      </c>
      <c r="D237" s="222"/>
      <c r="E237" s="228"/>
      <c r="F237" s="232"/>
      <c r="G237" s="232"/>
      <c r="H237" s="232"/>
      <c r="I237" s="232"/>
      <c r="J237" s="232"/>
      <c r="K237" s="232"/>
      <c r="L237" s="232"/>
      <c r="M237" s="232"/>
      <c r="N237" s="220"/>
      <c r="O237" s="220"/>
      <c r="P237" s="220"/>
      <c r="Q237" s="220"/>
      <c r="R237" s="220"/>
      <c r="S237" s="220"/>
      <c r="T237" s="221"/>
      <c r="U237" s="22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 t="s">
        <v>124</v>
      </c>
      <c r="AF237" s="210">
        <v>0</v>
      </c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1" x14ac:dyDescent="0.2">
      <c r="A238" s="211"/>
      <c r="B238" s="217"/>
      <c r="C238" s="264" t="s">
        <v>322</v>
      </c>
      <c r="D238" s="222"/>
      <c r="E238" s="228">
        <v>4</v>
      </c>
      <c r="F238" s="232"/>
      <c r="G238" s="232"/>
      <c r="H238" s="232"/>
      <c r="I238" s="232"/>
      <c r="J238" s="232"/>
      <c r="K238" s="232"/>
      <c r="L238" s="232"/>
      <c r="M238" s="232"/>
      <c r="N238" s="220"/>
      <c r="O238" s="220"/>
      <c r="P238" s="220"/>
      <c r="Q238" s="220"/>
      <c r="R238" s="220"/>
      <c r="S238" s="220"/>
      <c r="T238" s="221"/>
      <c r="U238" s="22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 t="s">
        <v>124</v>
      </c>
      <c r="AF238" s="210">
        <v>0</v>
      </c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outlineLevel="1" x14ac:dyDescent="0.2">
      <c r="A239" s="211"/>
      <c r="B239" s="217"/>
      <c r="C239" s="265" t="s">
        <v>127</v>
      </c>
      <c r="D239" s="223"/>
      <c r="E239" s="229">
        <v>24</v>
      </c>
      <c r="F239" s="232"/>
      <c r="G239" s="232"/>
      <c r="H239" s="232"/>
      <c r="I239" s="232"/>
      <c r="J239" s="232"/>
      <c r="K239" s="232"/>
      <c r="L239" s="232"/>
      <c r="M239" s="232"/>
      <c r="N239" s="220"/>
      <c r="O239" s="220"/>
      <c r="P239" s="220"/>
      <c r="Q239" s="220"/>
      <c r="R239" s="220"/>
      <c r="S239" s="220"/>
      <c r="T239" s="221"/>
      <c r="U239" s="22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 t="s">
        <v>124</v>
      </c>
      <c r="AF239" s="210">
        <v>1</v>
      </c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</row>
    <row r="240" spans="1:60" ht="22.5" outlineLevel="1" x14ac:dyDescent="0.2">
      <c r="A240" s="211">
        <v>48</v>
      </c>
      <c r="B240" s="217" t="s">
        <v>323</v>
      </c>
      <c r="C240" s="263" t="s">
        <v>324</v>
      </c>
      <c r="D240" s="219" t="s">
        <v>266</v>
      </c>
      <c r="E240" s="227">
        <v>4</v>
      </c>
      <c r="F240" s="231">
        <f>H240+J240</f>
        <v>0</v>
      </c>
      <c r="G240" s="232">
        <f>ROUND(E240*F240,2)</f>
        <v>0</v>
      </c>
      <c r="H240" s="232"/>
      <c r="I240" s="232">
        <f>ROUND(E240*H240,2)</f>
        <v>0</v>
      </c>
      <c r="J240" s="232"/>
      <c r="K240" s="232">
        <f>ROUND(E240*J240,2)</f>
        <v>0</v>
      </c>
      <c r="L240" s="232">
        <v>21</v>
      </c>
      <c r="M240" s="232">
        <f>G240*(1+L240/100)</f>
        <v>0</v>
      </c>
      <c r="N240" s="220">
        <v>8.4999999999999995E-4</v>
      </c>
      <c r="O240" s="220">
        <f>ROUND(E240*N240,5)</f>
        <v>3.3999999999999998E-3</v>
      </c>
      <c r="P240" s="220">
        <v>0</v>
      </c>
      <c r="Q240" s="220">
        <f>ROUND(E240*P240,5)</f>
        <v>0</v>
      </c>
      <c r="R240" s="220"/>
      <c r="S240" s="220"/>
      <c r="T240" s="221">
        <v>0</v>
      </c>
      <c r="U240" s="220">
        <f>ROUND(E240*T240,2)</f>
        <v>0</v>
      </c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 t="s">
        <v>202</v>
      </c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ht="22.5" outlineLevel="1" x14ac:dyDescent="0.2">
      <c r="A241" s="211"/>
      <c r="B241" s="217"/>
      <c r="C241" s="264" t="s">
        <v>133</v>
      </c>
      <c r="D241" s="222"/>
      <c r="E241" s="228"/>
      <c r="F241" s="232"/>
      <c r="G241" s="232"/>
      <c r="H241" s="232"/>
      <c r="I241" s="232"/>
      <c r="J241" s="232"/>
      <c r="K241" s="232"/>
      <c r="L241" s="232"/>
      <c r="M241" s="232"/>
      <c r="N241" s="220"/>
      <c r="O241" s="220"/>
      <c r="P241" s="220"/>
      <c r="Q241" s="220"/>
      <c r="R241" s="220"/>
      <c r="S241" s="220"/>
      <c r="T241" s="221"/>
      <c r="U241" s="22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 t="s">
        <v>124</v>
      </c>
      <c r="AF241" s="210">
        <v>0</v>
      </c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outlineLevel="1" x14ac:dyDescent="0.2">
      <c r="A242" s="211"/>
      <c r="B242" s="217"/>
      <c r="C242" s="264" t="s">
        <v>321</v>
      </c>
      <c r="D242" s="222"/>
      <c r="E242" s="228"/>
      <c r="F242" s="232"/>
      <c r="G242" s="232"/>
      <c r="H242" s="232"/>
      <c r="I242" s="232"/>
      <c r="J242" s="232"/>
      <c r="K242" s="232"/>
      <c r="L242" s="232"/>
      <c r="M242" s="232"/>
      <c r="N242" s="220"/>
      <c r="O242" s="220"/>
      <c r="P242" s="220"/>
      <c r="Q242" s="220"/>
      <c r="R242" s="220"/>
      <c r="S242" s="220"/>
      <c r="T242" s="221"/>
      <c r="U242" s="22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 t="s">
        <v>124</v>
      </c>
      <c r="AF242" s="210">
        <v>0</v>
      </c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outlineLevel="1" x14ac:dyDescent="0.2">
      <c r="A243" s="211"/>
      <c r="B243" s="217"/>
      <c r="C243" s="264" t="s">
        <v>64</v>
      </c>
      <c r="D243" s="222"/>
      <c r="E243" s="228">
        <v>4</v>
      </c>
      <c r="F243" s="232"/>
      <c r="G243" s="232"/>
      <c r="H243" s="232"/>
      <c r="I243" s="232"/>
      <c r="J243" s="232"/>
      <c r="K243" s="232"/>
      <c r="L243" s="232"/>
      <c r="M243" s="232"/>
      <c r="N243" s="220"/>
      <c r="O243" s="220"/>
      <c r="P243" s="220"/>
      <c r="Q243" s="220"/>
      <c r="R243" s="220"/>
      <c r="S243" s="220"/>
      <c r="T243" s="221"/>
      <c r="U243" s="22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 t="s">
        <v>124</v>
      </c>
      <c r="AF243" s="210">
        <v>0</v>
      </c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outlineLevel="1" x14ac:dyDescent="0.2">
      <c r="A244" s="211"/>
      <c r="B244" s="217"/>
      <c r="C244" s="265" t="s">
        <v>127</v>
      </c>
      <c r="D244" s="223"/>
      <c r="E244" s="229">
        <v>4</v>
      </c>
      <c r="F244" s="232"/>
      <c r="G244" s="232"/>
      <c r="H244" s="232"/>
      <c r="I244" s="232"/>
      <c r="J244" s="232"/>
      <c r="K244" s="232"/>
      <c r="L244" s="232"/>
      <c r="M244" s="232"/>
      <c r="N244" s="220"/>
      <c r="O244" s="220"/>
      <c r="P244" s="220"/>
      <c r="Q244" s="220"/>
      <c r="R244" s="220"/>
      <c r="S244" s="220"/>
      <c r="T244" s="221"/>
      <c r="U244" s="22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 t="s">
        <v>124</v>
      </c>
      <c r="AF244" s="210">
        <v>1</v>
      </c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ht="22.5" outlineLevel="1" x14ac:dyDescent="0.2">
      <c r="A245" s="211">
        <v>49</v>
      </c>
      <c r="B245" s="217" t="s">
        <v>325</v>
      </c>
      <c r="C245" s="263" t="s">
        <v>326</v>
      </c>
      <c r="D245" s="219" t="s">
        <v>266</v>
      </c>
      <c r="E245" s="227">
        <v>6</v>
      </c>
      <c r="F245" s="231">
        <f>H245+J245</f>
        <v>0</v>
      </c>
      <c r="G245" s="232">
        <f>ROUND(E245*F245,2)</f>
        <v>0</v>
      </c>
      <c r="H245" s="232"/>
      <c r="I245" s="232">
        <f>ROUND(E245*H245,2)</f>
        <v>0</v>
      </c>
      <c r="J245" s="232"/>
      <c r="K245" s="232">
        <f>ROUND(E245*J245,2)</f>
        <v>0</v>
      </c>
      <c r="L245" s="232">
        <v>21</v>
      </c>
      <c r="M245" s="232">
        <f>G245*(1+L245/100)</f>
        <v>0</v>
      </c>
      <c r="N245" s="220">
        <v>1.6999999999999999E-3</v>
      </c>
      <c r="O245" s="220">
        <f>ROUND(E245*N245,5)</f>
        <v>1.0200000000000001E-2</v>
      </c>
      <c r="P245" s="220">
        <v>0</v>
      </c>
      <c r="Q245" s="220">
        <f>ROUND(E245*P245,5)</f>
        <v>0</v>
      </c>
      <c r="R245" s="220"/>
      <c r="S245" s="220"/>
      <c r="T245" s="221">
        <v>0</v>
      </c>
      <c r="U245" s="220">
        <f>ROUND(E245*T245,2)</f>
        <v>0</v>
      </c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 t="s">
        <v>202</v>
      </c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ht="22.5" outlineLevel="1" x14ac:dyDescent="0.2">
      <c r="A246" s="211"/>
      <c r="B246" s="217"/>
      <c r="C246" s="264" t="s">
        <v>133</v>
      </c>
      <c r="D246" s="222"/>
      <c r="E246" s="228"/>
      <c r="F246" s="232"/>
      <c r="G246" s="232"/>
      <c r="H246" s="232"/>
      <c r="I246" s="232"/>
      <c r="J246" s="232"/>
      <c r="K246" s="232"/>
      <c r="L246" s="232"/>
      <c r="M246" s="232"/>
      <c r="N246" s="220"/>
      <c r="O246" s="220"/>
      <c r="P246" s="220"/>
      <c r="Q246" s="220"/>
      <c r="R246" s="220"/>
      <c r="S246" s="220"/>
      <c r="T246" s="221"/>
      <c r="U246" s="22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 t="s">
        <v>124</v>
      </c>
      <c r="AF246" s="210">
        <v>0</v>
      </c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1" x14ac:dyDescent="0.2">
      <c r="A247" s="211"/>
      <c r="B247" s="217"/>
      <c r="C247" s="264" t="s">
        <v>318</v>
      </c>
      <c r="D247" s="222"/>
      <c r="E247" s="228"/>
      <c r="F247" s="232"/>
      <c r="G247" s="232"/>
      <c r="H247" s="232"/>
      <c r="I247" s="232"/>
      <c r="J247" s="232"/>
      <c r="K247" s="232"/>
      <c r="L247" s="232"/>
      <c r="M247" s="232"/>
      <c r="N247" s="220"/>
      <c r="O247" s="220"/>
      <c r="P247" s="220"/>
      <c r="Q247" s="220"/>
      <c r="R247" s="220"/>
      <c r="S247" s="220"/>
      <c r="T247" s="221"/>
      <c r="U247" s="22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 t="s">
        <v>124</v>
      </c>
      <c r="AF247" s="210">
        <v>0</v>
      </c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outlineLevel="1" x14ac:dyDescent="0.2">
      <c r="A248" s="211"/>
      <c r="B248" s="217"/>
      <c r="C248" s="264" t="s">
        <v>60</v>
      </c>
      <c r="D248" s="222"/>
      <c r="E248" s="228">
        <v>2</v>
      </c>
      <c r="F248" s="232"/>
      <c r="G248" s="232"/>
      <c r="H248" s="232"/>
      <c r="I248" s="232"/>
      <c r="J248" s="232"/>
      <c r="K248" s="232"/>
      <c r="L248" s="232"/>
      <c r="M248" s="232"/>
      <c r="N248" s="220"/>
      <c r="O248" s="220"/>
      <c r="P248" s="220"/>
      <c r="Q248" s="220"/>
      <c r="R248" s="220"/>
      <c r="S248" s="220"/>
      <c r="T248" s="221"/>
      <c r="U248" s="22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 t="s">
        <v>124</v>
      </c>
      <c r="AF248" s="210">
        <v>0</v>
      </c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1" x14ac:dyDescent="0.2">
      <c r="A249" s="211"/>
      <c r="B249" s="217"/>
      <c r="C249" s="264" t="s">
        <v>321</v>
      </c>
      <c r="D249" s="222"/>
      <c r="E249" s="228"/>
      <c r="F249" s="232"/>
      <c r="G249" s="232"/>
      <c r="H249" s="232"/>
      <c r="I249" s="232"/>
      <c r="J249" s="232"/>
      <c r="K249" s="232"/>
      <c r="L249" s="232"/>
      <c r="M249" s="232"/>
      <c r="N249" s="220"/>
      <c r="O249" s="220"/>
      <c r="P249" s="220"/>
      <c r="Q249" s="220"/>
      <c r="R249" s="220"/>
      <c r="S249" s="220"/>
      <c r="T249" s="221"/>
      <c r="U249" s="22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 t="s">
        <v>124</v>
      </c>
      <c r="AF249" s="210">
        <v>0</v>
      </c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11"/>
      <c r="B250" s="217"/>
      <c r="C250" s="264" t="s">
        <v>64</v>
      </c>
      <c r="D250" s="222"/>
      <c r="E250" s="228">
        <v>4</v>
      </c>
      <c r="F250" s="232"/>
      <c r="G250" s="232"/>
      <c r="H250" s="232"/>
      <c r="I250" s="232"/>
      <c r="J250" s="232"/>
      <c r="K250" s="232"/>
      <c r="L250" s="232"/>
      <c r="M250" s="232"/>
      <c r="N250" s="220"/>
      <c r="O250" s="220"/>
      <c r="P250" s="220"/>
      <c r="Q250" s="220"/>
      <c r="R250" s="220"/>
      <c r="S250" s="220"/>
      <c r="T250" s="221"/>
      <c r="U250" s="22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 t="s">
        <v>124</v>
      </c>
      <c r="AF250" s="210">
        <v>0</v>
      </c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1" x14ac:dyDescent="0.2">
      <c r="A251" s="211"/>
      <c r="B251" s="217"/>
      <c r="C251" s="265" t="s">
        <v>127</v>
      </c>
      <c r="D251" s="223"/>
      <c r="E251" s="229">
        <v>6</v>
      </c>
      <c r="F251" s="232"/>
      <c r="G251" s="232"/>
      <c r="H251" s="232"/>
      <c r="I251" s="232"/>
      <c r="J251" s="232"/>
      <c r="K251" s="232"/>
      <c r="L251" s="232"/>
      <c r="M251" s="232"/>
      <c r="N251" s="220"/>
      <c r="O251" s="220"/>
      <c r="P251" s="220"/>
      <c r="Q251" s="220"/>
      <c r="R251" s="220"/>
      <c r="S251" s="220"/>
      <c r="T251" s="221"/>
      <c r="U251" s="22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 t="s">
        <v>124</v>
      </c>
      <c r="AF251" s="210">
        <v>1</v>
      </c>
      <c r="AG251" s="210"/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ht="22.5" outlineLevel="1" x14ac:dyDescent="0.2">
      <c r="A252" s="211">
        <v>50</v>
      </c>
      <c r="B252" s="217" t="s">
        <v>327</v>
      </c>
      <c r="C252" s="263" t="s">
        <v>328</v>
      </c>
      <c r="D252" s="219" t="s">
        <v>266</v>
      </c>
      <c r="E252" s="227">
        <v>4</v>
      </c>
      <c r="F252" s="231">
        <f>H252+J252</f>
        <v>0</v>
      </c>
      <c r="G252" s="232">
        <f>ROUND(E252*F252,2)</f>
        <v>0</v>
      </c>
      <c r="H252" s="232"/>
      <c r="I252" s="232">
        <f>ROUND(E252*H252,2)</f>
        <v>0</v>
      </c>
      <c r="J252" s="232"/>
      <c r="K252" s="232">
        <f>ROUND(E252*J252,2)</f>
        <v>0</v>
      </c>
      <c r="L252" s="232">
        <v>21</v>
      </c>
      <c r="M252" s="232">
        <f>G252*(1+L252/100)</f>
        <v>0</v>
      </c>
      <c r="N252" s="220">
        <v>8.5000000000000006E-3</v>
      </c>
      <c r="O252" s="220">
        <f>ROUND(E252*N252,5)</f>
        <v>3.4000000000000002E-2</v>
      </c>
      <c r="P252" s="220">
        <v>0</v>
      </c>
      <c r="Q252" s="220">
        <f>ROUND(E252*P252,5)</f>
        <v>0</v>
      </c>
      <c r="R252" s="220"/>
      <c r="S252" s="220"/>
      <c r="T252" s="221">
        <v>0</v>
      </c>
      <c r="U252" s="220">
        <f>ROUND(E252*T252,2)</f>
        <v>0</v>
      </c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 t="s">
        <v>202</v>
      </c>
      <c r="AF252" s="210"/>
      <c r="AG252" s="210"/>
      <c r="AH252" s="210"/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ht="22.5" outlineLevel="1" x14ac:dyDescent="0.2">
      <c r="A253" s="211"/>
      <c r="B253" s="217"/>
      <c r="C253" s="264" t="s">
        <v>133</v>
      </c>
      <c r="D253" s="222"/>
      <c r="E253" s="228"/>
      <c r="F253" s="232"/>
      <c r="G253" s="232"/>
      <c r="H253" s="232"/>
      <c r="I253" s="232"/>
      <c r="J253" s="232"/>
      <c r="K253" s="232"/>
      <c r="L253" s="232"/>
      <c r="M253" s="232"/>
      <c r="N253" s="220"/>
      <c r="O253" s="220"/>
      <c r="P253" s="220"/>
      <c r="Q253" s="220"/>
      <c r="R253" s="220"/>
      <c r="S253" s="220"/>
      <c r="T253" s="221"/>
      <c r="U253" s="22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 t="s">
        <v>124</v>
      </c>
      <c r="AF253" s="210">
        <v>0</v>
      </c>
      <c r="AG253" s="210"/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outlineLevel="1" x14ac:dyDescent="0.2">
      <c r="A254" s="211"/>
      <c r="B254" s="217"/>
      <c r="C254" s="264" t="s">
        <v>318</v>
      </c>
      <c r="D254" s="222"/>
      <c r="E254" s="228"/>
      <c r="F254" s="232"/>
      <c r="G254" s="232"/>
      <c r="H254" s="232"/>
      <c r="I254" s="232"/>
      <c r="J254" s="232"/>
      <c r="K254" s="232"/>
      <c r="L254" s="232"/>
      <c r="M254" s="232"/>
      <c r="N254" s="220"/>
      <c r="O254" s="220"/>
      <c r="P254" s="220"/>
      <c r="Q254" s="220"/>
      <c r="R254" s="220"/>
      <c r="S254" s="220"/>
      <c r="T254" s="221"/>
      <c r="U254" s="22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 t="s">
        <v>124</v>
      </c>
      <c r="AF254" s="210">
        <v>0</v>
      </c>
      <c r="AG254" s="210"/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outlineLevel="1" x14ac:dyDescent="0.2">
      <c r="A255" s="211"/>
      <c r="B255" s="217"/>
      <c r="C255" s="264" t="s">
        <v>58</v>
      </c>
      <c r="D255" s="222"/>
      <c r="E255" s="228">
        <v>1</v>
      </c>
      <c r="F255" s="232"/>
      <c r="G255" s="232"/>
      <c r="H255" s="232"/>
      <c r="I255" s="232"/>
      <c r="J255" s="232"/>
      <c r="K255" s="232"/>
      <c r="L255" s="232"/>
      <c r="M255" s="232"/>
      <c r="N255" s="220"/>
      <c r="O255" s="220"/>
      <c r="P255" s="220"/>
      <c r="Q255" s="220"/>
      <c r="R255" s="220"/>
      <c r="S255" s="220"/>
      <c r="T255" s="221"/>
      <c r="U255" s="22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 t="s">
        <v>124</v>
      </c>
      <c r="AF255" s="210">
        <v>0</v>
      </c>
      <c r="AG255" s="210"/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outlineLevel="1" x14ac:dyDescent="0.2">
      <c r="A256" s="211"/>
      <c r="B256" s="217"/>
      <c r="C256" s="264" t="s">
        <v>329</v>
      </c>
      <c r="D256" s="222"/>
      <c r="E256" s="228">
        <v>3</v>
      </c>
      <c r="F256" s="232"/>
      <c r="G256" s="232"/>
      <c r="H256" s="232"/>
      <c r="I256" s="232"/>
      <c r="J256" s="232"/>
      <c r="K256" s="232"/>
      <c r="L256" s="232"/>
      <c r="M256" s="232"/>
      <c r="N256" s="220"/>
      <c r="O256" s="220"/>
      <c r="P256" s="220"/>
      <c r="Q256" s="220"/>
      <c r="R256" s="220"/>
      <c r="S256" s="220"/>
      <c r="T256" s="221"/>
      <c r="U256" s="22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 t="s">
        <v>124</v>
      </c>
      <c r="AF256" s="210">
        <v>0</v>
      </c>
      <c r="AG256" s="210"/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outlineLevel="1" x14ac:dyDescent="0.2">
      <c r="A257" s="211"/>
      <c r="B257" s="217"/>
      <c r="C257" s="265" t="s">
        <v>127</v>
      </c>
      <c r="D257" s="223"/>
      <c r="E257" s="229">
        <v>4</v>
      </c>
      <c r="F257" s="232"/>
      <c r="G257" s="232"/>
      <c r="H257" s="232"/>
      <c r="I257" s="232"/>
      <c r="J257" s="232"/>
      <c r="K257" s="232"/>
      <c r="L257" s="232"/>
      <c r="M257" s="232"/>
      <c r="N257" s="220"/>
      <c r="O257" s="220"/>
      <c r="P257" s="220"/>
      <c r="Q257" s="220"/>
      <c r="R257" s="220"/>
      <c r="S257" s="220"/>
      <c r="T257" s="221"/>
      <c r="U257" s="22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 t="s">
        <v>124</v>
      </c>
      <c r="AF257" s="210">
        <v>1</v>
      </c>
      <c r="AG257" s="210"/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ht="22.5" outlineLevel="1" x14ac:dyDescent="0.2">
      <c r="A258" s="211">
        <v>51</v>
      </c>
      <c r="B258" s="217" t="s">
        <v>330</v>
      </c>
      <c r="C258" s="263" t="s">
        <v>331</v>
      </c>
      <c r="D258" s="219" t="s">
        <v>266</v>
      </c>
      <c r="E258" s="227">
        <v>5</v>
      </c>
      <c r="F258" s="231">
        <f>H258+J258</f>
        <v>0</v>
      </c>
      <c r="G258" s="232">
        <f>ROUND(E258*F258,2)</f>
        <v>0</v>
      </c>
      <c r="H258" s="232"/>
      <c r="I258" s="232">
        <f>ROUND(E258*H258,2)</f>
        <v>0</v>
      </c>
      <c r="J258" s="232"/>
      <c r="K258" s="232">
        <f>ROUND(E258*J258,2)</f>
        <v>0</v>
      </c>
      <c r="L258" s="232">
        <v>21</v>
      </c>
      <c r="M258" s="232">
        <f>G258*(1+L258/100)</f>
        <v>0</v>
      </c>
      <c r="N258" s="220">
        <v>1.0000000000000001E-5</v>
      </c>
      <c r="O258" s="220">
        <f>ROUND(E258*N258,5)</f>
        <v>5.0000000000000002E-5</v>
      </c>
      <c r="P258" s="220">
        <v>0</v>
      </c>
      <c r="Q258" s="220">
        <f>ROUND(E258*P258,5)</f>
        <v>0</v>
      </c>
      <c r="R258" s="220"/>
      <c r="S258" s="220"/>
      <c r="T258" s="221">
        <v>0.17599999999999999</v>
      </c>
      <c r="U258" s="220">
        <f>ROUND(E258*T258,2)</f>
        <v>0.88</v>
      </c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 t="s">
        <v>122</v>
      </c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ht="22.5" outlineLevel="1" x14ac:dyDescent="0.2">
      <c r="A259" s="211"/>
      <c r="B259" s="217"/>
      <c r="C259" s="264" t="s">
        <v>133</v>
      </c>
      <c r="D259" s="222"/>
      <c r="E259" s="228"/>
      <c r="F259" s="232"/>
      <c r="G259" s="232"/>
      <c r="H259" s="232"/>
      <c r="I259" s="232"/>
      <c r="J259" s="232"/>
      <c r="K259" s="232"/>
      <c r="L259" s="232"/>
      <c r="M259" s="232"/>
      <c r="N259" s="220"/>
      <c r="O259" s="220"/>
      <c r="P259" s="220"/>
      <c r="Q259" s="220"/>
      <c r="R259" s="220"/>
      <c r="S259" s="220"/>
      <c r="T259" s="221"/>
      <c r="U259" s="22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 t="s">
        <v>124</v>
      </c>
      <c r="AF259" s="210">
        <v>0</v>
      </c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</row>
    <row r="260" spans="1:60" ht="22.5" outlineLevel="1" x14ac:dyDescent="0.2">
      <c r="A260" s="211"/>
      <c r="B260" s="217"/>
      <c r="C260" s="264" t="s">
        <v>332</v>
      </c>
      <c r="D260" s="222"/>
      <c r="E260" s="228"/>
      <c r="F260" s="232"/>
      <c r="G260" s="232"/>
      <c r="H260" s="232"/>
      <c r="I260" s="232"/>
      <c r="J260" s="232"/>
      <c r="K260" s="232"/>
      <c r="L260" s="232"/>
      <c r="M260" s="232"/>
      <c r="N260" s="220"/>
      <c r="O260" s="220"/>
      <c r="P260" s="220"/>
      <c r="Q260" s="220"/>
      <c r="R260" s="220"/>
      <c r="S260" s="220"/>
      <c r="T260" s="221"/>
      <c r="U260" s="22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 t="s">
        <v>124</v>
      </c>
      <c r="AF260" s="210">
        <v>0</v>
      </c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1" x14ac:dyDescent="0.2">
      <c r="A261" s="211"/>
      <c r="B261" s="217"/>
      <c r="C261" s="264" t="s">
        <v>66</v>
      </c>
      <c r="D261" s="222"/>
      <c r="E261" s="228">
        <v>5</v>
      </c>
      <c r="F261" s="232"/>
      <c r="G261" s="232"/>
      <c r="H261" s="232"/>
      <c r="I261" s="232"/>
      <c r="J261" s="232"/>
      <c r="K261" s="232"/>
      <c r="L261" s="232"/>
      <c r="M261" s="232"/>
      <c r="N261" s="220"/>
      <c r="O261" s="220"/>
      <c r="P261" s="220"/>
      <c r="Q261" s="220"/>
      <c r="R261" s="220"/>
      <c r="S261" s="220"/>
      <c r="T261" s="221"/>
      <c r="U261" s="22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 t="s">
        <v>124</v>
      </c>
      <c r="AF261" s="210">
        <v>0</v>
      </c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11">
        <v>52</v>
      </c>
      <c r="B262" s="217" t="s">
        <v>333</v>
      </c>
      <c r="C262" s="263" t="s">
        <v>334</v>
      </c>
      <c r="D262" s="219" t="s">
        <v>266</v>
      </c>
      <c r="E262" s="227">
        <v>4</v>
      </c>
      <c r="F262" s="231">
        <f>H262+J262</f>
        <v>0</v>
      </c>
      <c r="G262" s="232">
        <f>ROUND(E262*F262,2)</f>
        <v>0</v>
      </c>
      <c r="H262" s="232"/>
      <c r="I262" s="232">
        <f>ROUND(E262*H262,2)</f>
        <v>0</v>
      </c>
      <c r="J262" s="232"/>
      <c r="K262" s="232">
        <f>ROUND(E262*J262,2)</f>
        <v>0</v>
      </c>
      <c r="L262" s="232">
        <v>21</v>
      </c>
      <c r="M262" s="232">
        <f>G262*(1+L262/100)</f>
        <v>0</v>
      </c>
      <c r="N262" s="220">
        <v>3.0000000000000001E-5</v>
      </c>
      <c r="O262" s="220">
        <f>ROUND(E262*N262,5)</f>
        <v>1.2E-4</v>
      </c>
      <c r="P262" s="220">
        <v>0</v>
      </c>
      <c r="Q262" s="220">
        <f>ROUND(E262*P262,5)</f>
        <v>0</v>
      </c>
      <c r="R262" s="220"/>
      <c r="S262" s="220"/>
      <c r="T262" s="221">
        <v>0.33</v>
      </c>
      <c r="U262" s="220">
        <f>ROUND(E262*T262,2)</f>
        <v>1.32</v>
      </c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 t="s">
        <v>122</v>
      </c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ht="22.5" outlineLevel="1" x14ac:dyDescent="0.2">
      <c r="A263" s="211"/>
      <c r="B263" s="217"/>
      <c r="C263" s="264" t="s">
        <v>133</v>
      </c>
      <c r="D263" s="222"/>
      <c r="E263" s="228"/>
      <c r="F263" s="232"/>
      <c r="G263" s="232"/>
      <c r="H263" s="232"/>
      <c r="I263" s="232"/>
      <c r="J263" s="232"/>
      <c r="K263" s="232"/>
      <c r="L263" s="232"/>
      <c r="M263" s="232"/>
      <c r="N263" s="220"/>
      <c r="O263" s="220"/>
      <c r="P263" s="220"/>
      <c r="Q263" s="220"/>
      <c r="R263" s="220"/>
      <c r="S263" s="220"/>
      <c r="T263" s="221"/>
      <c r="U263" s="22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 t="s">
        <v>124</v>
      </c>
      <c r="AF263" s="210">
        <v>0</v>
      </c>
      <c r="AG263" s="210"/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F263" s="210"/>
      <c r="BG263" s="210"/>
      <c r="BH263" s="210"/>
    </row>
    <row r="264" spans="1:60" ht="22.5" outlineLevel="1" x14ac:dyDescent="0.2">
      <c r="A264" s="211"/>
      <c r="B264" s="217"/>
      <c r="C264" s="264" t="s">
        <v>332</v>
      </c>
      <c r="D264" s="222"/>
      <c r="E264" s="228"/>
      <c r="F264" s="232"/>
      <c r="G264" s="232"/>
      <c r="H264" s="232"/>
      <c r="I264" s="232"/>
      <c r="J264" s="232"/>
      <c r="K264" s="232"/>
      <c r="L264" s="232"/>
      <c r="M264" s="232"/>
      <c r="N264" s="220"/>
      <c r="O264" s="220"/>
      <c r="P264" s="220"/>
      <c r="Q264" s="220"/>
      <c r="R264" s="220"/>
      <c r="S264" s="220"/>
      <c r="T264" s="221"/>
      <c r="U264" s="22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 t="s">
        <v>124</v>
      </c>
      <c r="AF264" s="210">
        <v>0</v>
      </c>
      <c r="AG264" s="210"/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1" x14ac:dyDescent="0.2">
      <c r="A265" s="211"/>
      <c r="B265" s="217"/>
      <c r="C265" s="264" t="s">
        <v>64</v>
      </c>
      <c r="D265" s="222"/>
      <c r="E265" s="228">
        <v>4</v>
      </c>
      <c r="F265" s="232"/>
      <c r="G265" s="232"/>
      <c r="H265" s="232"/>
      <c r="I265" s="232"/>
      <c r="J265" s="232"/>
      <c r="K265" s="232"/>
      <c r="L265" s="232"/>
      <c r="M265" s="232"/>
      <c r="N265" s="220"/>
      <c r="O265" s="220"/>
      <c r="P265" s="220"/>
      <c r="Q265" s="220"/>
      <c r="R265" s="220"/>
      <c r="S265" s="220"/>
      <c r="T265" s="221"/>
      <c r="U265" s="22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 t="s">
        <v>124</v>
      </c>
      <c r="AF265" s="210">
        <v>0</v>
      </c>
      <c r="AG265" s="210"/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F265" s="210"/>
      <c r="BG265" s="210"/>
      <c r="BH265" s="210"/>
    </row>
    <row r="266" spans="1:60" outlineLevel="1" x14ac:dyDescent="0.2">
      <c r="A266" s="211">
        <v>53</v>
      </c>
      <c r="B266" s="217" t="s">
        <v>335</v>
      </c>
      <c r="C266" s="263" t="s">
        <v>336</v>
      </c>
      <c r="D266" s="219" t="s">
        <v>266</v>
      </c>
      <c r="E266" s="227">
        <v>1</v>
      </c>
      <c r="F266" s="231">
        <f>H266+J266</f>
        <v>0</v>
      </c>
      <c r="G266" s="232">
        <f>ROUND(E266*F266,2)</f>
        <v>0</v>
      </c>
      <c r="H266" s="232"/>
      <c r="I266" s="232">
        <f>ROUND(E266*H266,2)</f>
        <v>0</v>
      </c>
      <c r="J266" s="232"/>
      <c r="K266" s="232">
        <f>ROUND(E266*J266,2)</f>
        <v>0</v>
      </c>
      <c r="L266" s="232">
        <v>21</v>
      </c>
      <c r="M266" s="232">
        <f>G266*(1+L266/100)</f>
        <v>0</v>
      </c>
      <c r="N266" s="220">
        <v>8.4999999999999995E-4</v>
      </c>
      <c r="O266" s="220">
        <f>ROUND(E266*N266,5)</f>
        <v>8.4999999999999995E-4</v>
      </c>
      <c r="P266" s="220">
        <v>0</v>
      </c>
      <c r="Q266" s="220">
        <f>ROUND(E266*P266,5)</f>
        <v>0</v>
      </c>
      <c r="R266" s="220"/>
      <c r="S266" s="220"/>
      <c r="T266" s="221">
        <v>0</v>
      </c>
      <c r="U266" s="220">
        <f>ROUND(E266*T266,2)</f>
        <v>0</v>
      </c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 t="s">
        <v>202</v>
      </c>
      <c r="AF266" s="210"/>
      <c r="AG266" s="210"/>
      <c r="AH266" s="210"/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ht="22.5" outlineLevel="1" x14ac:dyDescent="0.2">
      <c r="A267" s="211"/>
      <c r="B267" s="217"/>
      <c r="C267" s="264" t="s">
        <v>133</v>
      </c>
      <c r="D267" s="222"/>
      <c r="E267" s="228"/>
      <c r="F267" s="232"/>
      <c r="G267" s="232"/>
      <c r="H267" s="232"/>
      <c r="I267" s="232"/>
      <c r="J267" s="232"/>
      <c r="K267" s="232"/>
      <c r="L267" s="232"/>
      <c r="M267" s="232"/>
      <c r="N267" s="220"/>
      <c r="O267" s="220"/>
      <c r="P267" s="220"/>
      <c r="Q267" s="220"/>
      <c r="R267" s="220"/>
      <c r="S267" s="220"/>
      <c r="T267" s="221"/>
      <c r="U267" s="22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 t="s">
        <v>124</v>
      </c>
      <c r="AF267" s="210">
        <v>0</v>
      </c>
      <c r="AG267" s="210"/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ht="22.5" outlineLevel="1" x14ac:dyDescent="0.2">
      <c r="A268" s="211"/>
      <c r="B268" s="217"/>
      <c r="C268" s="264" t="s">
        <v>332</v>
      </c>
      <c r="D268" s="222"/>
      <c r="E268" s="228"/>
      <c r="F268" s="232"/>
      <c r="G268" s="232"/>
      <c r="H268" s="232"/>
      <c r="I268" s="232"/>
      <c r="J268" s="232"/>
      <c r="K268" s="232"/>
      <c r="L268" s="232"/>
      <c r="M268" s="232"/>
      <c r="N268" s="220"/>
      <c r="O268" s="220"/>
      <c r="P268" s="220"/>
      <c r="Q268" s="220"/>
      <c r="R268" s="220"/>
      <c r="S268" s="220"/>
      <c r="T268" s="221"/>
      <c r="U268" s="22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 t="s">
        <v>124</v>
      </c>
      <c r="AF268" s="210">
        <v>0</v>
      </c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</row>
    <row r="269" spans="1:60" outlineLevel="1" x14ac:dyDescent="0.2">
      <c r="A269" s="211"/>
      <c r="B269" s="217"/>
      <c r="C269" s="264" t="s">
        <v>58</v>
      </c>
      <c r="D269" s="222"/>
      <c r="E269" s="228">
        <v>1</v>
      </c>
      <c r="F269" s="232"/>
      <c r="G269" s="232"/>
      <c r="H269" s="232"/>
      <c r="I269" s="232"/>
      <c r="J269" s="232"/>
      <c r="K269" s="232"/>
      <c r="L269" s="232"/>
      <c r="M269" s="232"/>
      <c r="N269" s="220"/>
      <c r="O269" s="220"/>
      <c r="P269" s="220"/>
      <c r="Q269" s="220"/>
      <c r="R269" s="220"/>
      <c r="S269" s="220"/>
      <c r="T269" s="221"/>
      <c r="U269" s="22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 t="s">
        <v>124</v>
      </c>
      <c r="AF269" s="210">
        <v>0</v>
      </c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1" x14ac:dyDescent="0.2">
      <c r="A270" s="211">
        <v>54</v>
      </c>
      <c r="B270" s="217" t="s">
        <v>337</v>
      </c>
      <c r="C270" s="263" t="s">
        <v>338</v>
      </c>
      <c r="D270" s="219" t="s">
        <v>266</v>
      </c>
      <c r="E270" s="227">
        <v>3</v>
      </c>
      <c r="F270" s="231">
        <f>H270+J270</f>
        <v>0</v>
      </c>
      <c r="G270" s="232">
        <f>ROUND(E270*F270,2)</f>
        <v>0</v>
      </c>
      <c r="H270" s="232"/>
      <c r="I270" s="232">
        <f>ROUND(E270*H270,2)</f>
        <v>0</v>
      </c>
      <c r="J270" s="232"/>
      <c r="K270" s="232">
        <f>ROUND(E270*J270,2)</f>
        <v>0</v>
      </c>
      <c r="L270" s="232">
        <v>21</v>
      </c>
      <c r="M270" s="232">
        <f>G270*(1+L270/100)</f>
        <v>0</v>
      </c>
      <c r="N270" s="220">
        <v>6.4999999999999997E-4</v>
      </c>
      <c r="O270" s="220">
        <f>ROUND(E270*N270,5)</f>
        <v>1.9499999999999999E-3</v>
      </c>
      <c r="P270" s="220">
        <v>0</v>
      </c>
      <c r="Q270" s="220">
        <f>ROUND(E270*P270,5)</f>
        <v>0</v>
      </c>
      <c r="R270" s="220"/>
      <c r="S270" s="220"/>
      <c r="T270" s="221">
        <v>0</v>
      </c>
      <c r="U270" s="220">
        <f>ROUND(E270*T270,2)</f>
        <v>0</v>
      </c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 t="s">
        <v>202</v>
      </c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ht="22.5" outlineLevel="1" x14ac:dyDescent="0.2">
      <c r="A271" s="211"/>
      <c r="B271" s="217"/>
      <c r="C271" s="264" t="s">
        <v>133</v>
      </c>
      <c r="D271" s="222"/>
      <c r="E271" s="228"/>
      <c r="F271" s="232"/>
      <c r="G271" s="232"/>
      <c r="H271" s="232"/>
      <c r="I271" s="232"/>
      <c r="J271" s="232"/>
      <c r="K271" s="232"/>
      <c r="L271" s="232"/>
      <c r="M271" s="232"/>
      <c r="N271" s="220"/>
      <c r="O271" s="220"/>
      <c r="P271" s="220"/>
      <c r="Q271" s="220"/>
      <c r="R271" s="220"/>
      <c r="S271" s="220"/>
      <c r="T271" s="221"/>
      <c r="U271" s="22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 t="s">
        <v>124</v>
      </c>
      <c r="AF271" s="210">
        <v>0</v>
      </c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ht="22.5" outlineLevel="1" x14ac:dyDescent="0.2">
      <c r="A272" s="211"/>
      <c r="B272" s="217"/>
      <c r="C272" s="264" t="s">
        <v>332</v>
      </c>
      <c r="D272" s="222"/>
      <c r="E272" s="228"/>
      <c r="F272" s="232"/>
      <c r="G272" s="232"/>
      <c r="H272" s="232"/>
      <c r="I272" s="232"/>
      <c r="J272" s="232"/>
      <c r="K272" s="232"/>
      <c r="L272" s="232"/>
      <c r="M272" s="232"/>
      <c r="N272" s="220"/>
      <c r="O272" s="220"/>
      <c r="P272" s="220"/>
      <c r="Q272" s="220"/>
      <c r="R272" s="220"/>
      <c r="S272" s="220"/>
      <c r="T272" s="221"/>
      <c r="U272" s="22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 t="s">
        <v>124</v>
      </c>
      <c r="AF272" s="210">
        <v>0</v>
      </c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11"/>
      <c r="B273" s="217"/>
      <c r="C273" s="264" t="s">
        <v>329</v>
      </c>
      <c r="D273" s="222"/>
      <c r="E273" s="228">
        <v>3</v>
      </c>
      <c r="F273" s="232"/>
      <c r="G273" s="232"/>
      <c r="H273" s="232"/>
      <c r="I273" s="232"/>
      <c r="J273" s="232"/>
      <c r="K273" s="232"/>
      <c r="L273" s="232"/>
      <c r="M273" s="232"/>
      <c r="N273" s="220"/>
      <c r="O273" s="220"/>
      <c r="P273" s="220"/>
      <c r="Q273" s="220"/>
      <c r="R273" s="220"/>
      <c r="S273" s="220"/>
      <c r="T273" s="221"/>
      <c r="U273" s="22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 t="s">
        <v>124</v>
      </c>
      <c r="AF273" s="210">
        <v>0</v>
      </c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1" x14ac:dyDescent="0.2">
      <c r="A274" s="211">
        <v>55</v>
      </c>
      <c r="B274" s="217" t="s">
        <v>339</v>
      </c>
      <c r="C274" s="263" t="s">
        <v>340</v>
      </c>
      <c r="D274" s="219" t="s">
        <v>266</v>
      </c>
      <c r="E274" s="227">
        <v>5</v>
      </c>
      <c r="F274" s="231">
        <f>H274+J274</f>
        <v>0</v>
      </c>
      <c r="G274" s="232">
        <f>ROUND(E274*F274,2)</f>
        <v>0</v>
      </c>
      <c r="H274" s="232"/>
      <c r="I274" s="232">
        <f>ROUND(E274*H274,2)</f>
        <v>0</v>
      </c>
      <c r="J274" s="232"/>
      <c r="K274" s="232">
        <f>ROUND(E274*J274,2)</f>
        <v>0</v>
      </c>
      <c r="L274" s="232">
        <v>21</v>
      </c>
      <c r="M274" s="232">
        <f>G274*(1+L274/100)</f>
        <v>0</v>
      </c>
      <c r="N274" s="220">
        <v>4.8000000000000001E-4</v>
      </c>
      <c r="O274" s="220">
        <f>ROUND(E274*N274,5)</f>
        <v>2.3999999999999998E-3</v>
      </c>
      <c r="P274" s="220">
        <v>0</v>
      </c>
      <c r="Q274" s="220">
        <f>ROUND(E274*P274,5)</f>
        <v>0</v>
      </c>
      <c r="R274" s="220"/>
      <c r="S274" s="220"/>
      <c r="T274" s="221">
        <v>0</v>
      </c>
      <c r="U274" s="220">
        <f>ROUND(E274*T274,2)</f>
        <v>0</v>
      </c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 t="s">
        <v>202</v>
      </c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ht="22.5" outlineLevel="1" x14ac:dyDescent="0.2">
      <c r="A275" s="211"/>
      <c r="B275" s="217"/>
      <c r="C275" s="264" t="s">
        <v>133</v>
      </c>
      <c r="D275" s="222"/>
      <c r="E275" s="228"/>
      <c r="F275" s="232"/>
      <c r="G275" s="232"/>
      <c r="H275" s="232"/>
      <c r="I275" s="232"/>
      <c r="J275" s="232"/>
      <c r="K275" s="232"/>
      <c r="L275" s="232"/>
      <c r="M275" s="232"/>
      <c r="N275" s="220"/>
      <c r="O275" s="220"/>
      <c r="P275" s="220"/>
      <c r="Q275" s="220"/>
      <c r="R275" s="220"/>
      <c r="S275" s="220"/>
      <c r="T275" s="221"/>
      <c r="U275" s="22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 t="s">
        <v>124</v>
      </c>
      <c r="AF275" s="210">
        <v>0</v>
      </c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ht="22.5" outlineLevel="1" x14ac:dyDescent="0.2">
      <c r="A276" s="211"/>
      <c r="B276" s="217"/>
      <c r="C276" s="264" t="s">
        <v>332</v>
      </c>
      <c r="D276" s="222"/>
      <c r="E276" s="228"/>
      <c r="F276" s="232"/>
      <c r="G276" s="232"/>
      <c r="H276" s="232"/>
      <c r="I276" s="232"/>
      <c r="J276" s="232"/>
      <c r="K276" s="232"/>
      <c r="L276" s="232"/>
      <c r="M276" s="232"/>
      <c r="N276" s="220"/>
      <c r="O276" s="220"/>
      <c r="P276" s="220"/>
      <c r="Q276" s="220"/>
      <c r="R276" s="220"/>
      <c r="S276" s="220"/>
      <c r="T276" s="221"/>
      <c r="U276" s="22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 t="s">
        <v>124</v>
      </c>
      <c r="AF276" s="210">
        <v>0</v>
      </c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11"/>
      <c r="B277" s="217"/>
      <c r="C277" s="264" t="s">
        <v>66</v>
      </c>
      <c r="D277" s="222"/>
      <c r="E277" s="228">
        <v>5</v>
      </c>
      <c r="F277" s="232"/>
      <c r="G277" s="232"/>
      <c r="H277" s="232"/>
      <c r="I277" s="232"/>
      <c r="J277" s="232"/>
      <c r="K277" s="232"/>
      <c r="L277" s="232"/>
      <c r="M277" s="232"/>
      <c r="N277" s="220"/>
      <c r="O277" s="220"/>
      <c r="P277" s="220"/>
      <c r="Q277" s="220"/>
      <c r="R277" s="220"/>
      <c r="S277" s="220"/>
      <c r="T277" s="221"/>
      <c r="U277" s="22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 t="s">
        <v>124</v>
      </c>
      <c r="AF277" s="210">
        <v>0</v>
      </c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x14ac:dyDescent="0.2">
      <c r="A278" s="212" t="s">
        <v>117</v>
      </c>
      <c r="B278" s="218" t="s">
        <v>70</v>
      </c>
      <c r="C278" s="266" t="s">
        <v>71</v>
      </c>
      <c r="D278" s="224"/>
      <c r="E278" s="230"/>
      <c r="F278" s="233"/>
      <c r="G278" s="233">
        <f>SUMIF(AE279:AE287,"&lt;&gt;NOR",G279:G287)</f>
        <v>0</v>
      </c>
      <c r="H278" s="233"/>
      <c r="I278" s="233">
        <f>SUM(I279:I287)</f>
        <v>0</v>
      </c>
      <c r="J278" s="233"/>
      <c r="K278" s="233">
        <f>SUM(K279:K287)</f>
        <v>0</v>
      </c>
      <c r="L278" s="233"/>
      <c r="M278" s="233">
        <f>SUM(M279:M287)</f>
        <v>0</v>
      </c>
      <c r="N278" s="225"/>
      <c r="O278" s="225">
        <f>SUM(O279:O287)</f>
        <v>9.6095999999999986</v>
      </c>
      <c r="P278" s="225"/>
      <c r="Q278" s="225">
        <f>SUM(Q279:Q287)</f>
        <v>0</v>
      </c>
      <c r="R278" s="225"/>
      <c r="S278" s="225"/>
      <c r="T278" s="226"/>
      <c r="U278" s="225">
        <f>SUM(U279:U287)</f>
        <v>8.91</v>
      </c>
      <c r="AE278" t="s">
        <v>118</v>
      </c>
    </row>
    <row r="279" spans="1:60" outlineLevel="1" x14ac:dyDescent="0.2">
      <c r="A279" s="211">
        <v>56</v>
      </c>
      <c r="B279" s="217" t="s">
        <v>341</v>
      </c>
      <c r="C279" s="263" t="s">
        <v>342</v>
      </c>
      <c r="D279" s="219" t="s">
        <v>284</v>
      </c>
      <c r="E279" s="227">
        <v>55</v>
      </c>
      <c r="F279" s="231">
        <f>H279+J279</f>
        <v>0</v>
      </c>
      <c r="G279" s="232">
        <f>ROUND(E279*F279,2)</f>
        <v>0</v>
      </c>
      <c r="H279" s="232"/>
      <c r="I279" s="232">
        <f>ROUND(E279*H279,2)</f>
        <v>0</v>
      </c>
      <c r="J279" s="232"/>
      <c r="K279" s="232">
        <f>ROUND(E279*J279,2)</f>
        <v>0</v>
      </c>
      <c r="L279" s="232">
        <v>21</v>
      </c>
      <c r="M279" s="232">
        <f>G279*(1+L279/100)</f>
        <v>0</v>
      </c>
      <c r="N279" s="220">
        <v>0.1525</v>
      </c>
      <c r="O279" s="220">
        <f>ROUND(E279*N279,5)</f>
        <v>8.3874999999999993</v>
      </c>
      <c r="P279" s="220">
        <v>0</v>
      </c>
      <c r="Q279" s="220">
        <f>ROUND(E279*P279,5)</f>
        <v>0</v>
      </c>
      <c r="R279" s="220"/>
      <c r="S279" s="220"/>
      <c r="T279" s="221">
        <v>0.16200000000000001</v>
      </c>
      <c r="U279" s="220">
        <f>ROUND(E279*T279,2)</f>
        <v>8.91</v>
      </c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 t="s">
        <v>122</v>
      </c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11"/>
      <c r="B280" s="217"/>
      <c r="C280" s="264" t="s">
        <v>302</v>
      </c>
      <c r="D280" s="222"/>
      <c r="E280" s="228"/>
      <c r="F280" s="232"/>
      <c r="G280" s="232"/>
      <c r="H280" s="232"/>
      <c r="I280" s="232"/>
      <c r="J280" s="232"/>
      <c r="K280" s="232"/>
      <c r="L280" s="232"/>
      <c r="M280" s="232"/>
      <c r="N280" s="220"/>
      <c r="O280" s="220"/>
      <c r="P280" s="220"/>
      <c r="Q280" s="220"/>
      <c r="R280" s="220"/>
      <c r="S280" s="220"/>
      <c r="T280" s="221"/>
      <c r="U280" s="22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 t="s">
        <v>124</v>
      </c>
      <c r="AF280" s="210">
        <v>0</v>
      </c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11"/>
      <c r="B281" s="217"/>
      <c r="C281" s="264" t="s">
        <v>343</v>
      </c>
      <c r="D281" s="222"/>
      <c r="E281" s="228">
        <v>33.36</v>
      </c>
      <c r="F281" s="232"/>
      <c r="G281" s="232"/>
      <c r="H281" s="232"/>
      <c r="I281" s="232"/>
      <c r="J281" s="232"/>
      <c r="K281" s="232"/>
      <c r="L281" s="232"/>
      <c r="M281" s="232"/>
      <c r="N281" s="220"/>
      <c r="O281" s="220"/>
      <c r="P281" s="220"/>
      <c r="Q281" s="220"/>
      <c r="R281" s="220"/>
      <c r="S281" s="220"/>
      <c r="T281" s="221"/>
      <c r="U281" s="22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 t="s">
        <v>124</v>
      </c>
      <c r="AF281" s="210">
        <v>0</v>
      </c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outlineLevel="1" x14ac:dyDescent="0.2">
      <c r="A282" s="211"/>
      <c r="B282" s="217"/>
      <c r="C282" s="264" t="s">
        <v>344</v>
      </c>
      <c r="D282" s="222"/>
      <c r="E282" s="228">
        <v>21.56</v>
      </c>
      <c r="F282" s="232"/>
      <c r="G282" s="232"/>
      <c r="H282" s="232"/>
      <c r="I282" s="232"/>
      <c r="J282" s="232"/>
      <c r="K282" s="232"/>
      <c r="L282" s="232"/>
      <c r="M282" s="232"/>
      <c r="N282" s="220"/>
      <c r="O282" s="220"/>
      <c r="P282" s="220"/>
      <c r="Q282" s="220"/>
      <c r="R282" s="220"/>
      <c r="S282" s="220"/>
      <c r="T282" s="221"/>
      <c r="U282" s="22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 t="s">
        <v>124</v>
      </c>
      <c r="AF282" s="210">
        <v>0</v>
      </c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outlineLevel="1" x14ac:dyDescent="0.2">
      <c r="A283" s="211"/>
      <c r="B283" s="217"/>
      <c r="C283" s="264" t="s">
        <v>345</v>
      </c>
      <c r="D283" s="222"/>
      <c r="E283" s="228">
        <v>0.08</v>
      </c>
      <c r="F283" s="232"/>
      <c r="G283" s="232"/>
      <c r="H283" s="232"/>
      <c r="I283" s="232"/>
      <c r="J283" s="232"/>
      <c r="K283" s="232"/>
      <c r="L283" s="232"/>
      <c r="M283" s="232"/>
      <c r="N283" s="220"/>
      <c r="O283" s="220"/>
      <c r="P283" s="220"/>
      <c r="Q283" s="220"/>
      <c r="R283" s="220"/>
      <c r="S283" s="220"/>
      <c r="T283" s="221"/>
      <c r="U283" s="22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 t="s">
        <v>124</v>
      </c>
      <c r="AF283" s="210">
        <v>0</v>
      </c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1" x14ac:dyDescent="0.2">
      <c r="A284" s="211"/>
      <c r="B284" s="217"/>
      <c r="C284" s="265" t="s">
        <v>127</v>
      </c>
      <c r="D284" s="223"/>
      <c r="E284" s="229">
        <v>55</v>
      </c>
      <c r="F284" s="232"/>
      <c r="G284" s="232"/>
      <c r="H284" s="232"/>
      <c r="I284" s="232"/>
      <c r="J284" s="232"/>
      <c r="K284" s="232"/>
      <c r="L284" s="232"/>
      <c r="M284" s="232"/>
      <c r="N284" s="220"/>
      <c r="O284" s="220"/>
      <c r="P284" s="220"/>
      <c r="Q284" s="220"/>
      <c r="R284" s="220"/>
      <c r="S284" s="220"/>
      <c r="T284" s="221"/>
      <c r="U284" s="22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 t="s">
        <v>124</v>
      </c>
      <c r="AF284" s="210">
        <v>1</v>
      </c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ht="22.5" outlineLevel="1" x14ac:dyDescent="0.2">
      <c r="A285" s="211">
        <v>57</v>
      </c>
      <c r="B285" s="217" t="s">
        <v>346</v>
      </c>
      <c r="C285" s="263" t="s">
        <v>347</v>
      </c>
      <c r="D285" s="219" t="s">
        <v>266</v>
      </c>
      <c r="E285" s="227">
        <v>55.55</v>
      </c>
      <c r="F285" s="231">
        <f>H285+J285</f>
        <v>0</v>
      </c>
      <c r="G285" s="232">
        <f>ROUND(E285*F285,2)</f>
        <v>0</v>
      </c>
      <c r="H285" s="232"/>
      <c r="I285" s="232">
        <f>ROUND(E285*H285,2)</f>
        <v>0</v>
      </c>
      <c r="J285" s="232"/>
      <c r="K285" s="232">
        <f>ROUND(E285*J285,2)</f>
        <v>0</v>
      </c>
      <c r="L285" s="232">
        <v>21</v>
      </c>
      <c r="M285" s="232">
        <f>G285*(1+L285/100)</f>
        <v>0</v>
      </c>
      <c r="N285" s="220">
        <v>2.1999999999999999E-2</v>
      </c>
      <c r="O285" s="220">
        <f>ROUND(E285*N285,5)</f>
        <v>1.2221</v>
      </c>
      <c r="P285" s="220">
        <v>0</v>
      </c>
      <c r="Q285" s="220">
        <f>ROUND(E285*P285,5)</f>
        <v>0</v>
      </c>
      <c r="R285" s="220"/>
      <c r="S285" s="220"/>
      <c r="T285" s="221">
        <v>0</v>
      </c>
      <c r="U285" s="220">
        <f>ROUND(E285*T285,2)</f>
        <v>0</v>
      </c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 t="s">
        <v>202</v>
      </c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1" x14ac:dyDescent="0.2">
      <c r="A286" s="211"/>
      <c r="B286" s="217"/>
      <c r="C286" s="264" t="s">
        <v>348</v>
      </c>
      <c r="D286" s="222"/>
      <c r="E286" s="228"/>
      <c r="F286" s="232"/>
      <c r="G286" s="232"/>
      <c r="H286" s="232"/>
      <c r="I286" s="232"/>
      <c r="J286" s="232"/>
      <c r="K286" s="232"/>
      <c r="L286" s="232"/>
      <c r="M286" s="232"/>
      <c r="N286" s="220"/>
      <c r="O286" s="220"/>
      <c r="P286" s="220"/>
      <c r="Q286" s="220"/>
      <c r="R286" s="220"/>
      <c r="S286" s="220"/>
      <c r="T286" s="221"/>
      <c r="U286" s="22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 t="s">
        <v>124</v>
      </c>
      <c r="AF286" s="210">
        <v>0</v>
      </c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11"/>
      <c r="B287" s="217"/>
      <c r="C287" s="264" t="s">
        <v>349</v>
      </c>
      <c r="D287" s="222"/>
      <c r="E287" s="228">
        <v>55.55</v>
      </c>
      <c r="F287" s="232"/>
      <c r="G287" s="232"/>
      <c r="H287" s="232"/>
      <c r="I287" s="232"/>
      <c r="J287" s="232"/>
      <c r="K287" s="232"/>
      <c r="L287" s="232"/>
      <c r="M287" s="232"/>
      <c r="N287" s="220"/>
      <c r="O287" s="220"/>
      <c r="P287" s="220"/>
      <c r="Q287" s="220"/>
      <c r="R287" s="220"/>
      <c r="S287" s="220"/>
      <c r="T287" s="221"/>
      <c r="U287" s="22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 t="s">
        <v>124</v>
      </c>
      <c r="AF287" s="210">
        <v>0</v>
      </c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x14ac:dyDescent="0.2">
      <c r="A288" s="212" t="s">
        <v>117</v>
      </c>
      <c r="B288" s="218" t="s">
        <v>72</v>
      </c>
      <c r="C288" s="266" t="s">
        <v>73</v>
      </c>
      <c r="D288" s="224"/>
      <c r="E288" s="230"/>
      <c r="F288" s="233"/>
      <c r="G288" s="233">
        <f>SUMIF(AE289:AE297,"&lt;&gt;NOR",G289:G297)</f>
        <v>0</v>
      </c>
      <c r="H288" s="233"/>
      <c r="I288" s="233">
        <f>SUM(I289:I297)</f>
        <v>0</v>
      </c>
      <c r="J288" s="233"/>
      <c r="K288" s="233">
        <f>SUM(K289:K297)</f>
        <v>0</v>
      </c>
      <c r="L288" s="233"/>
      <c r="M288" s="233">
        <f>SUM(M289:M297)</f>
        <v>0</v>
      </c>
      <c r="N288" s="225"/>
      <c r="O288" s="225">
        <f>SUM(O289:O297)</f>
        <v>0.20324</v>
      </c>
      <c r="P288" s="225"/>
      <c r="Q288" s="225">
        <f>SUM(Q289:Q297)</f>
        <v>0</v>
      </c>
      <c r="R288" s="225"/>
      <c r="S288" s="225"/>
      <c r="T288" s="226"/>
      <c r="U288" s="225">
        <f>SUM(U289:U297)</f>
        <v>21.22</v>
      </c>
      <c r="AE288" t="s">
        <v>118</v>
      </c>
    </row>
    <row r="289" spans="1:60" outlineLevel="1" x14ac:dyDescent="0.2">
      <c r="A289" s="211">
        <v>58</v>
      </c>
      <c r="B289" s="217" t="s">
        <v>350</v>
      </c>
      <c r="C289" s="263" t="s">
        <v>351</v>
      </c>
      <c r="D289" s="219" t="s">
        <v>121</v>
      </c>
      <c r="E289" s="227">
        <v>22.2</v>
      </c>
      <c r="F289" s="231">
        <f>H289+J289</f>
        <v>0</v>
      </c>
      <c r="G289" s="232">
        <f>ROUND(E289*F289,2)</f>
        <v>0</v>
      </c>
      <c r="H289" s="232"/>
      <c r="I289" s="232">
        <f>ROUND(E289*H289,2)</f>
        <v>0</v>
      </c>
      <c r="J289" s="232"/>
      <c r="K289" s="232">
        <f>ROUND(E289*J289,2)</f>
        <v>0</v>
      </c>
      <c r="L289" s="232">
        <v>21</v>
      </c>
      <c r="M289" s="232">
        <f>G289*(1+L289/100)</f>
        <v>0</v>
      </c>
      <c r="N289" s="220">
        <v>1.2099999999999999E-3</v>
      </c>
      <c r="O289" s="220">
        <f>ROUND(E289*N289,5)</f>
        <v>2.6859999999999998E-2</v>
      </c>
      <c r="P289" s="220">
        <v>0</v>
      </c>
      <c r="Q289" s="220">
        <f>ROUND(E289*P289,5)</f>
        <v>0</v>
      </c>
      <c r="R289" s="220"/>
      <c r="S289" s="220"/>
      <c r="T289" s="221">
        <v>0.17699999999999999</v>
      </c>
      <c r="U289" s="220">
        <f>ROUND(E289*T289,2)</f>
        <v>3.93</v>
      </c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 t="s">
        <v>122</v>
      </c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outlineLevel="1" x14ac:dyDescent="0.2">
      <c r="A290" s="211"/>
      <c r="B290" s="217"/>
      <c r="C290" s="264" t="s">
        <v>352</v>
      </c>
      <c r="D290" s="222"/>
      <c r="E290" s="228"/>
      <c r="F290" s="232"/>
      <c r="G290" s="232"/>
      <c r="H290" s="232"/>
      <c r="I290" s="232"/>
      <c r="J290" s="232"/>
      <c r="K290" s="232"/>
      <c r="L290" s="232"/>
      <c r="M290" s="232"/>
      <c r="N290" s="220"/>
      <c r="O290" s="220"/>
      <c r="P290" s="220"/>
      <c r="Q290" s="220"/>
      <c r="R290" s="220"/>
      <c r="S290" s="220"/>
      <c r="T290" s="221"/>
      <c r="U290" s="22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 t="s">
        <v>124</v>
      </c>
      <c r="AF290" s="210">
        <v>0</v>
      </c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11"/>
      <c r="B291" s="217"/>
      <c r="C291" s="264" t="s">
        <v>353</v>
      </c>
      <c r="D291" s="222"/>
      <c r="E291" s="228">
        <v>22.2</v>
      </c>
      <c r="F291" s="232"/>
      <c r="G291" s="232"/>
      <c r="H291" s="232"/>
      <c r="I291" s="232"/>
      <c r="J291" s="232"/>
      <c r="K291" s="232"/>
      <c r="L291" s="232"/>
      <c r="M291" s="232"/>
      <c r="N291" s="220"/>
      <c r="O291" s="220"/>
      <c r="P291" s="220"/>
      <c r="Q291" s="220"/>
      <c r="R291" s="220"/>
      <c r="S291" s="220"/>
      <c r="T291" s="221"/>
      <c r="U291" s="22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 t="s">
        <v>124</v>
      </c>
      <c r="AF291" s="210">
        <v>0</v>
      </c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outlineLevel="1" x14ac:dyDescent="0.2">
      <c r="A292" s="211">
        <v>59</v>
      </c>
      <c r="B292" s="217" t="s">
        <v>354</v>
      </c>
      <c r="C292" s="263" t="s">
        <v>355</v>
      </c>
      <c r="D292" s="219" t="s">
        <v>121</v>
      </c>
      <c r="E292" s="227">
        <v>66</v>
      </c>
      <c r="F292" s="231">
        <f>H292+J292</f>
        <v>0</v>
      </c>
      <c r="G292" s="232">
        <f>ROUND(E292*F292,2)</f>
        <v>0</v>
      </c>
      <c r="H292" s="232"/>
      <c r="I292" s="232">
        <f>ROUND(E292*H292,2)</f>
        <v>0</v>
      </c>
      <c r="J292" s="232"/>
      <c r="K292" s="232">
        <f>ROUND(E292*J292,2)</f>
        <v>0</v>
      </c>
      <c r="L292" s="232">
        <v>21</v>
      </c>
      <c r="M292" s="232">
        <f>G292*(1+L292/100)</f>
        <v>0</v>
      </c>
      <c r="N292" s="220">
        <v>1.58E-3</v>
      </c>
      <c r="O292" s="220">
        <f>ROUND(E292*N292,5)</f>
        <v>0.10428</v>
      </c>
      <c r="P292" s="220">
        <v>0</v>
      </c>
      <c r="Q292" s="220">
        <f>ROUND(E292*P292,5)</f>
        <v>0</v>
      </c>
      <c r="R292" s="220"/>
      <c r="S292" s="220"/>
      <c r="T292" s="221">
        <v>0.214</v>
      </c>
      <c r="U292" s="220">
        <f>ROUND(E292*T292,2)</f>
        <v>14.12</v>
      </c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 t="s">
        <v>122</v>
      </c>
      <c r="AF292" s="210"/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outlineLevel="1" x14ac:dyDescent="0.2">
      <c r="A293" s="211"/>
      <c r="B293" s="217"/>
      <c r="C293" s="264" t="s">
        <v>352</v>
      </c>
      <c r="D293" s="222"/>
      <c r="E293" s="228"/>
      <c r="F293" s="232"/>
      <c r="G293" s="232"/>
      <c r="H293" s="232"/>
      <c r="I293" s="232"/>
      <c r="J293" s="232"/>
      <c r="K293" s="232"/>
      <c r="L293" s="232"/>
      <c r="M293" s="232"/>
      <c r="N293" s="220"/>
      <c r="O293" s="220"/>
      <c r="P293" s="220"/>
      <c r="Q293" s="220"/>
      <c r="R293" s="220"/>
      <c r="S293" s="220"/>
      <c r="T293" s="221"/>
      <c r="U293" s="22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 t="s">
        <v>124</v>
      </c>
      <c r="AF293" s="210">
        <v>0</v>
      </c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1" x14ac:dyDescent="0.2">
      <c r="A294" s="211"/>
      <c r="B294" s="217"/>
      <c r="C294" s="264" t="s">
        <v>356</v>
      </c>
      <c r="D294" s="222"/>
      <c r="E294" s="228">
        <v>66</v>
      </c>
      <c r="F294" s="232"/>
      <c r="G294" s="232"/>
      <c r="H294" s="232"/>
      <c r="I294" s="232"/>
      <c r="J294" s="232"/>
      <c r="K294" s="232"/>
      <c r="L294" s="232"/>
      <c r="M294" s="232"/>
      <c r="N294" s="220"/>
      <c r="O294" s="220"/>
      <c r="P294" s="220"/>
      <c r="Q294" s="220"/>
      <c r="R294" s="220"/>
      <c r="S294" s="220"/>
      <c r="T294" s="221"/>
      <c r="U294" s="22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 t="s">
        <v>124</v>
      </c>
      <c r="AF294" s="210">
        <v>0</v>
      </c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outlineLevel="1" x14ac:dyDescent="0.2">
      <c r="A295" s="211">
        <v>60</v>
      </c>
      <c r="B295" s="217" t="s">
        <v>357</v>
      </c>
      <c r="C295" s="263" t="s">
        <v>358</v>
      </c>
      <c r="D295" s="219" t="s">
        <v>121</v>
      </c>
      <c r="E295" s="227">
        <v>12.2</v>
      </c>
      <c r="F295" s="231">
        <f>H295+J295</f>
        <v>0</v>
      </c>
      <c r="G295" s="232">
        <f>ROUND(E295*F295,2)</f>
        <v>0</v>
      </c>
      <c r="H295" s="232"/>
      <c r="I295" s="232">
        <f>ROUND(E295*H295,2)</f>
        <v>0</v>
      </c>
      <c r="J295" s="232"/>
      <c r="K295" s="232">
        <f>ROUND(E295*J295,2)</f>
        <v>0</v>
      </c>
      <c r="L295" s="232">
        <v>21</v>
      </c>
      <c r="M295" s="232">
        <f>G295*(1+L295/100)</f>
        <v>0</v>
      </c>
      <c r="N295" s="220">
        <v>5.9100000000000003E-3</v>
      </c>
      <c r="O295" s="220">
        <f>ROUND(E295*N295,5)</f>
        <v>7.2099999999999997E-2</v>
      </c>
      <c r="P295" s="220">
        <v>0</v>
      </c>
      <c r="Q295" s="220">
        <f>ROUND(E295*P295,5)</f>
        <v>0</v>
      </c>
      <c r="R295" s="220"/>
      <c r="S295" s="220"/>
      <c r="T295" s="221">
        <v>0.26</v>
      </c>
      <c r="U295" s="220">
        <f>ROUND(E295*T295,2)</f>
        <v>3.17</v>
      </c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 t="s">
        <v>122</v>
      </c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1" x14ac:dyDescent="0.2">
      <c r="A296" s="211"/>
      <c r="B296" s="217"/>
      <c r="C296" s="264" t="s">
        <v>352</v>
      </c>
      <c r="D296" s="222"/>
      <c r="E296" s="228"/>
      <c r="F296" s="232"/>
      <c r="G296" s="232"/>
      <c r="H296" s="232"/>
      <c r="I296" s="232"/>
      <c r="J296" s="232"/>
      <c r="K296" s="232"/>
      <c r="L296" s="232"/>
      <c r="M296" s="232"/>
      <c r="N296" s="220"/>
      <c r="O296" s="220"/>
      <c r="P296" s="220"/>
      <c r="Q296" s="220"/>
      <c r="R296" s="220"/>
      <c r="S296" s="220"/>
      <c r="T296" s="221"/>
      <c r="U296" s="22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 t="s">
        <v>124</v>
      </c>
      <c r="AF296" s="210">
        <v>0</v>
      </c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outlineLevel="1" x14ac:dyDescent="0.2">
      <c r="A297" s="211"/>
      <c r="B297" s="217"/>
      <c r="C297" s="264" t="s">
        <v>359</v>
      </c>
      <c r="D297" s="222"/>
      <c r="E297" s="228">
        <v>12.2</v>
      </c>
      <c r="F297" s="232"/>
      <c r="G297" s="232"/>
      <c r="H297" s="232"/>
      <c r="I297" s="232"/>
      <c r="J297" s="232"/>
      <c r="K297" s="232"/>
      <c r="L297" s="232"/>
      <c r="M297" s="232"/>
      <c r="N297" s="220"/>
      <c r="O297" s="220"/>
      <c r="P297" s="220"/>
      <c r="Q297" s="220"/>
      <c r="R297" s="220"/>
      <c r="S297" s="220"/>
      <c r="T297" s="221"/>
      <c r="U297" s="22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 t="s">
        <v>124</v>
      </c>
      <c r="AF297" s="210">
        <v>0</v>
      </c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x14ac:dyDescent="0.2">
      <c r="A298" s="212" t="s">
        <v>117</v>
      </c>
      <c r="B298" s="218" t="s">
        <v>74</v>
      </c>
      <c r="C298" s="266" t="s">
        <v>75</v>
      </c>
      <c r="D298" s="224"/>
      <c r="E298" s="230"/>
      <c r="F298" s="233"/>
      <c r="G298" s="233">
        <f>SUMIF(AE299:AE304,"&lt;&gt;NOR",G299:G304)</f>
        <v>0</v>
      </c>
      <c r="H298" s="233"/>
      <c r="I298" s="233">
        <f>SUM(I299:I304)</f>
        <v>0</v>
      </c>
      <c r="J298" s="233"/>
      <c r="K298" s="233">
        <f>SUM(K299:K304)</f>
        <v>0</v>
      </c>
      <c r="L298" s="233"/>
      <c r="M298" s="233">
        <f>SUM(M299:M304)</f>
        <v>0</v>
      </c>
      <c r="N298" s="225"/>
      <c r="O298" s="225">
        <f>SUM(O299:O304)</f>
        <v>2.52E-2</v>
      </c>
      <c r="P298" s="225"/>
      <c r="Q298" s="225">
        <f>SUM(Q299:Q304)</f>
        <v>0</v>
      </c>
      <c r="R298" s="225"/>
      <c r="S298" s="225"/>
      <c r="T298" s="226"/>
      <c r="U298" s="225">
        <f>SUM(U299:U304)</f>
        <v>4</v>
      </c>
      <c r="AE298" t="s">
        <v>118</v>
      </c>
    </row>
    <row r="299" spans="1:60" outlineLevel="1" x14ac:dyDescent="0.2">
      <c r="A299" s="211">
        <v>61</v>
      </c>
      <c r="B299" s="217" t="s">
        <v>360</v>
      </c>
      <c r="C299" s="263" t="s">
        <v>361</v>
      </c>
      <c r="D299" s="219" t="s">
        <v>266</v>
      </c>
      <c r="E299" s="227">
        <v>10</v>
      </c>
      <c r="F299" s="231">
        <f>H299+J299</f>
        <v>0</v>
      </c>
      <c r="G299" s="232">
        <f>ROUND(E299*F299,2)</f>
        <v>0</v>
      </c>
      <c r="H299" s="232"/>
      <c r="I299" s="232">
        <f>ROUND(E299*H299,2)</f>
        <v>0</v>
      </c>
      <c r="J299" s="232"/>
      <c r="K299" s="232">
        <f>ROUND(E299*J299,2)</f>
        <v>0</v>
      </c>
      <c r="L299" s="232">
        <v>21</v>
      </c>
      <c r="M299" s="232">
        <f>G299*(1+L299/100)</f>
        <v>0</v>
      </c>
      <c r="N299" s="220">
        <v>1.4999999999999999E-4</v>
      </c>
      <c r="O299" s="220">
        <f>ROUND(E299*N299,5)</f>
        <v>1.5E-3</v>
      </c>
      <c r="P299" s="220">
        <v>0</v>
      </c>
      <c r="Q299" s="220">
        <f>ROUND(E299*P299,5)</f>
        <v>0</v>
      </c>
      <c r="R299" s="220"/>
      <c r="S299" s="220"/>
      <c r="T299" s="221">
        <v>0.4</v>
      </c>
      <c r="U299" s="220">
        <f>ROUND(E299*T299,2)</f>
        <v>4</v>
      </c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 t="s">
        <v>122</v>
      </c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ht="22.5" outlineLevel="1" x14ac:dyDescent="0.2">
      <c r="A300" s="211"/>
      <c r="B300" s="217"/>
      <c r="C300" s="264" t="s">
        <v>362</v>
      </c>
      <c r="D300" s="222"/>
      <c r="E300" s="228"/>
      <c r="F300" s="232"/>
      <c r="G300" s="232"/>
      <c r="H300" s="232"/>
      <c r="I300" s="232"/>
      <c r="J300" s="232"/>
      <c r="K300" s="232"/>
      <c r="L300" s="232"/>
      <c r="M300" s="232"/>
      <c r="N300" s="220"/>
      <c r="O300" s="220"/>
      <c r="P300" s="220"/>
      <c r="Q300" s="220"/>
      <c r="R300" s="220"/>
      <c r="S300" s="220"/>
      <c r="T300" s="221"/>
      <c r="U300" s="22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 t="s">
        <v>124</v>
      </c>
      <c r="AF300" s="210">
        <v>0</v>
      </c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outlineLevel="1" x14ac:dyDescent="0.2">
      <c r="A301" s="211"/>
      <c r="B301" s="217"/>
      <c r="C301" s="264" t="s">
        <v>363</v>
      </c>
      <c r="D301" s="222"/>
      <c r="E301" s="228">
        <v>10</v>
      </c>
      <c r="F301" s="232"/>
      <c r="G301" s="232"/>
      <c r="H301" s="232"/>
      <c r="I301" s="232"/>
      <c r="J301" s="232"/>
      <c r="K301" s="232"/>
      <c r="L301" s="232"/>
      <c r="M301" s="232"/>
      <c r="N301" s="220"/>
      <c r="O301" s="220"/>
      <c r="P301" s="220"/>
      <c r="Q301" s="220"/>
      <c r="R301" s="220"/>
      <c r="S301" s="220"/>
      <c r="T301" s="221"/>
      <c r="U301" s="22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 t="s">
        <v>124</v>
      </c>
      <c r="AF301" s="210">
        <v>0</v>
      </c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ht="22.5" outlineLevel="1" x14ac:dyDescent="0.2">
      <c r="A302" s="211">
        <v>62</v>
      </c>
      <c r="B302" s="217" t="s">
        <v>364</v>
      </c>
      <c r="C302" s="263" t="s">
        <v>365</v>
      </c>
      <c r="D302" s="219" t="s">
        <v>366</v>
      </c>
      <c r="E302" s="227">
        <v>10</v>
      </c>
      <c r="F302" s="231">
        <f>H302+J302</f>
        <v>0</v>
      </c>
      <c r="G302" s="232">
        <f>ROUND(E302*F302,2)</f>
        <v>0</v>
      </c>
      <c r="H302" s="232"/>
      <c r="I302" s="232">
        <f>ROUND(E302*H302,2)</f>
        <v>0</v>
      </c>
      <c r="J302" s="232"/>
      <c r="K302" s="232">
        <f>ROUND(E302*J302,2)</f>
        <v>0</v>
      </c>
      <c r="L302" s="232">
        <v>21</v>
      </c>
      <c r="M302" s="232">
        <f>G302*(1+L302/100)</f>
        <v>0</v>
      </c>
      <c r="N302" s="220">
        <v>2.3700000000000001E-3</v>
      </c>
      <c r="O302" s="220">
        <f>ROUND(E302*N302,5)</f>
        <v>2.3699999999999999E-2</v>
      </c>
      <c r="P302" s="220">
        <v>0</v>
      </c>
      <c r="Q302" s="220">
        <f>ROUND(E302*P302,5)</f>
        <v>0</v>
      </c>
      <c r="R302" s="220"/>
      <c r="S302" s="220"/>
      <c r="T302" s="221">
        <v>0</v>
      </c>
      <c r="U302" s="220">
        <f>ROUND(E302*T302,2)</f>
        <v>0</v>
      </c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 t="s">
        <v>202</v>
      </c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outlineLevel="1" x14ac:dyDescent="0.2">
      <c r="A303" s="211"/>
      <c r="B303" s="217"/>
      <c r="C303" s="264" t="s">
        <v>367</v>
      </c>
      <c r="D303" s="222"/>
      <c r="E303" s="228"/>
      <c r="F303" s="232"/>
      <c r="G303" s="232"/>
      <c r="H303" s="232"/>
      <c r="I303" s="232"/>
      <c r="J303" s="232"/>
      <c r="K303" s="232"/>
      <c r="L303" s="232"/>
      <c r="M303" s="232"/>
      <c r="N303" s="220"/>
      <c r="O303" s="220"/>
      <c r="P303" s="220"/>
      <c r="Q303" s="220"/>
      <c r="R303" s="220"/>
      <c r="S303" s="220"/>
      <c r="T303" s="221"/>
      <c r="U303" s="22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 t="s">
        <v>124</v>
      </c>
      <c r="AF303" s="210">
        <v>0</v>
      </c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11"/>
      <c r="B304" s="217"/>
      <c r="C304" s="264" t="s">
        <v>363</v>
      </c>
      <c r="D304" s="222"/>
      <c r="E304" s="228">
        <v>10</v>
      </c>
      <c r="F304" s="232"/>
      <c r="G304" s="232"/>
      <c r="H304" s="232"/>
      <c r="I304" s="232"/>
      <c r="J304" s="232"/>
      <c r="K304" s="232"/>
      <c r="L304" s="232"/>
      <c r="M304" s="232"/>
      <c r="N304" s="220"/>
      <c r="O304" s="220"/>
      <c r="P304" s="220"/>
      <c r="Q304" s="220"/>
      <c r="R304" s="220"/>
      <c r="S304" s="220"/>
      <c r="T304" s="221"/>
      <c r="U304" s="22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 t="s">
        <v>124</v>
      </c>
      <c r="AF304" s="210">
        <v>0</v>
      </c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x14ac:dyDescent="0.2">
      <c r="A305" s="212" t="s">
        <v>117</v>
      </c>
      <c r="B305" s="218" t="s">
        <v>76</v>
      </c>
      <c r="C305" s="266" t="s">
        <v>77</v>
      </c>
      <c r="D305" s="224"/>
      <c r="E305" s="230"/>
      <c r="F305" s="233"/>
      <c r="G305" s="233">
        <f>SUMIF(AE306:AE327,"&lt;&gt;NOR",G306:G327)</f>
        <v>0</v>
      </c>
      <c r="H305" s="233"/>
      <c r="I305" s="233">
        <f>SUM(I306:I327)</f>
        <v>0</v>
      </c>
      <c r="J305" s="233"/>
      <c r="K305" s="233">
        <f>SUM(K306:K327)</f>
        <v>0</v>
      </c>
      <c r="L305" s="233"/>
      <c r="M305" s="233">
        <f>SUM(M306:M327)</f>
        <v>0</v>
      </c>
      <c r="N305" s="225"/>
      <c r="O305" s="225">
        <f>SUM(O306:O327)</f>
        <v>0</v>
      </c>
      <c r="P305" s="225"/>
      <c r="Q305" s="225">
        <f>SUM(Q306:Q327)</f>
        <v>0</v>
      </c>
      <c r="R305" s="225"/>
      <c r="S305" s="225"/>
      <c r="T305" s="226"/>
      <c r="U305" s="225">
        <f>SUM(U306:U327)</f>
        <v>19.66</v>
      </c>
      <c r="AE305" t="s">
        <v>118</v>
      </c>
    </row>
    <row r="306" spans="1:60" outlineLevel="1" x14ac:dyDescent="0.2">
      <c r="A306" s="211">
        <v>63</v>
      </c>
      <c r="B306" s="217" t="s">
        <v>368</v>
      </c>
      <c r="C306" s="263" t="s">
        <v>369</v>
      </c>
      <c r="D306" s="219" t="s">
        <v>201</v>
      </c>
      <c r="E306" s="227">
        <v>28.718410000000002</v>
      </c>
      <c r="F306" s="231">
        <f>H306+J306</f>
        <v>0</v>
      </c>
      <c r="G306" s="232">
        <f>ROUND(E306*F306,2)</f>
        <v>0</v>
      </c>
      <c r="H306" s="232"/>
      <c r="I306" s="232">
        <f>ROUND(E306*H306,2)</f>
        <v>0</v>
      </c>
      <c r="J306" s="232"/>
      <c r="K306" s="232">
        <f>ROUND(E306*J306,2)</f>
        <v>0</v>
      </c>
      <c r="L306" s="232">
        <v>21</v>
      </c>
      <c r="M306" s="232">
        <f>G306*(1+L306/100)</f>
        <v>0</v>
      </c>
      <c r="N306" s="220">
        <v>0</v>
      </c>
      <c r="O306" s="220">
        <f>ROUND(E306*N306,5)</f>
        <v>0</v>
      </c>
      <c r="P306" s="220">
        <v>0</v>
      </c>
      <c r="Q306" s="220">
        <f>ROUND(E306*P306,5)</f>
        <v>0</v>
      </c>
      <c r="R306" s="220"/>
      <c r="S306" s="220"/>
      <c r="T306" s="221">
        <v>0.39</v>
      </c>
      <c r="U306" s="220">
        <f>ROUND(E306*T306,2)</f>
        <v>11.2</v>
      </c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 t="s">
        <v>122</v>
      </c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11"/>
      <c r="B307" s="217"/>
      <c r="C307" s="264" t="s">
        <v>370</v>
      </c>
      <c r="D307" s="222"/>
      <c r="E307" s="228"/>
      <c r="F307" s="232"/>
      <c r="G307" s="232"/>
      <c r="H307" s="232"/>
      <c r="I307" s="232"/>
      <c r="J307" s="232"/>
      <c r="K307" s="232"/>
      <c r="L307" s="232"/>
      <c r="M307" s="232"/>
      <c r="N307" s="220"/>
      <c r="O307" s="220"/>
      <c r="P307" s="220"/>
      <c r="Q307" s="220"/>
      <c r="R307" s="220"/>
      <c r="S307" s="220"/>
      <c r="T307" s="221"/>
      <c r="U307" s="22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 t="s">
        <v>124</v>
      </c>
      <c r="AF307" s="210">
        <v>0</v>
      </c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outlineLevel="1" x14ac:dyDescent="0.2">
      <c r="A308" s="211"/>
      <c r="B308" s="217"/>
      <c r="C308" s="264" t="s">
        <v>371</v>
      </c>
      <c r="D308" s="222"/>
      <c r="E308" s="228">
        <v>19.08361</v>
      </c>
      <c r="F308" s="232"/>
      <c r="G308" s="232"/>
      <c r="H308" s="232"/>
      <c r="I308" s="232"/>
      <c r="J308" s="232"/>
      <c r="K308" s="232"/>
      <c r="L308" s="232"/>
      <c r="M308" s="232"/>
      <c r="N308" s="220"/>
      <c r="O308" s="220"/>
      <c r="P308" s="220"/>
      <c r="Q308" s="220"/>
      <c r="R308" s="220"/>
      <c r="S308" s="220"/>
      <c r="T308" s="221"/>
      <c r="U308" s="22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 t="s">
        <v>124</v>
      </c>
      <c r="AF308" s="210">
        <v>0</v>
      </c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outlineLevel="1" x14ac:dyDescent="0.2">
      <c r="A309" s="211"/>
      <c r="B309" s="217"/>
      <c r="C309" s="264" t="s">
        <v>372</v>
      </c>
      <c r="D309" s="222"/>
      <c r="E309" s="228"/>
      <c r="F309" s="232"/>
      <c r="G309" s="232"/>
      <c r="H309" s="232"/>
      <c r="I309" s="232"/>
      <c r="J309" s="232"/>
      <c r="K309" s="232"/>
      <c r="L309" s="232"/>
      <c r="M309" s="232"/>
      <c r="N309" s="220"/>
      <c r="O309" s="220"/>
      <c r="P309" s="220"/>
      <c r="Q309" s="220"/>
      <c r="R309" s="220"/>
      <c r="S309" s="220"/>
      <c r="T309" s="221"/>
      <c r="U309" s="22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 t="s">
        <v>124</v>
      </c>
      <c r="AF309" s="210">
        <v>0</v>
      </c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outlineLevel="1" x14ac:dyDescent="0.2">
      <c r="A310" s="211"/>
      <c r="B310" s="217"/>
      <c r="C310" s="264" t="s">
        <v>373</v>
      </c>
      <c r="D310" s="222"/>
      <c r="E310" s="228">
        <v>9.6096000000000004</v>
      </c>
      <c r="F310" s="232"/>
      <c r="G310" s="232"/>
      <c r="H310" s="232"/>
      <c r="I310" s="232"/>
      <c r="J310" s="232"/>
      <c r="K310" s="232"/>
      <c r="L310" s="232"/>
      <c r="M310" s="232"/>
      <c r="N310" s="220"/>
      <c r="O310" s="220"/>
      <c r="P310" s="220"/>
      <c r="Q310" s="220"/>
      <c r="R310" s="220"/>
      <c r="S310" s="220"/>
      <c r="T310" s="221"/>
      <c r="U310" s="22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 t="s">
        <v>124</v>
      </c>
      <c r="AF310" s="210">
        <v>0</v>
      </c>
      <c r="AG310" s="210"/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1" x14ac:dyDescent="0.2">
      <c r="A311" s="211"/>
      <c r="B311" s="217"/>
      <c r="C311" s="264" t="s">
        <v>374</v>
      </c>
      <c r="D311" s="222"/>
      <c r="E311" s="228"/>
      <c r="F311" s="232"/>
      <c r="G311" s="232"/>
      <c r="H311" s="232"/>
      <c r="I311" s="232"/>
      <c r="J311" s="232"/>
      <c r="K311" s="232"/>
      <c r="L311" s="232"/>
      <c r="M311" s="232"/>
      <c r="N311" s="220"/>
      <c r="O311" s="220"/>
      <c r="P311" s="220"/>
      <c r="Q311" s="220"/>
      <c r="R311" s="220"/>
      <c r="S311" s="220"/>
      <c r="T311" s="221"/>
      <c r="U311" s="22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 t="s">
        <v>124</v>
      </c>
      <c r="AF311" s="210">
        <v>0</v>
      </c>
      <c r="AG311" s="210"/>
      <c r="AH311" s="210"/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outlineLevel="1" x14ac:dyDescent="0.2">
      <c r="A312" s="211"/>
      <c r="B312" s="217"/>
      <c r="C312" s="264" t="s">
        <v>375</v>
      </c>
      <c r="D312" s="222"/>
      <c r="E312" s="228">
        <v>2.52E-2</v>
      </c>
      <c r="F312" s="232"/>
      <c r="G312" s="232"/>
      <c r="H312" s="232"/>
      <c r="I312" s="232"/>
      <c r="J312" s="232"/>
      <c r="K312" s="232"/>
      <c r="L312" s="232"/>
      <c r="M312" s="232"/>
      <c r="N312" s="220"/>
      <c r="O312" s="220"/>
      <c r="P312" s="220"/>
      <c r="Q312" s="220"/>
      <c r="R312" s="220"/>
      <c r="S312" s="220"/>
      <c r="T312" s="221"/>
      <c r="U312" s="22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 t="s">
        <v>124</v>
      </c>
      <c r="AF312" s="210">
        <v>0</v>
      </c>
      <c r="AG312" s="210"/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outlineLevel="1" x14ac:dyDescent="0.2">
      <c r="A313" s="211"/>
      <c r="B313" s="217"/>
      <c r="C313" s="265" t="s">
        <v>127</v>
      </c>
      <c r="D313" s="223"/>
      <c r="E313" s="229">
        <v>28.718409999999999</v>
      </c>
      <c r="F313" s="232"/>
      <c r="G313" s="232"/>
      <c r="H313" s="232"/>
      <c r="I313" s="232"/>
      <c r="J313" s="232"/>
      <c r="K313" s="232"/>
      <c r="L313" s="232"/>
      <c r="M313" s="232"/>
      <c r="N313" s="220"/>
      <c r="O313" s="220"/>
      <c r="P313" s="220"/>
      <c r="Q313" s="220"/>
      <c r="R313" s="220"/>
      <c r="S313" s="220"/>
      <c r="T313" s="221"/>
      <c r="U313" s="22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 t="s">
        <v>124</v>
      </c>
      <c r="AF313" s="210">
        <v>1</v>
      </c>
      <c r="AG313" s="210"/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outlineLevel="1" x14ac:dyDescent="0.2">
      <c r="A314" s="211">
        <v>64</v>
      </c>
      <c r="B314" s="217" t="s">
        <v>376</v>
      </c>
      <c r="C314" s="263" t="s">
        <v>377</v>
      </c>
      <c r="D314" s="219" t="s">
        <v>201</v>
      </c>
      <c r="E314" s="227">
        <v>3.5018400000000005</v>
      </c>
      <c r="F314" s="231">
        <f>H314+J314</f>
        <v>0</v>
      </c>
      <c r="G314" s="232">
        <f>ROUND(E314*F314,2)</f>
        <v>0</v>
      </c>
      <c r="H314" s="232"/>
      <c r="I314" s="232">
        <f>ROUND(E314*H314,2)</f>
        <v>0</v>
      </c>
      <c r="J314" s="232"/>
      <c r="K314" s="232">
        <f>ROUND(E314*J314,2)</f>
        <v>0</v>
      </c>
      <c r="L314" s="232">
        <v>21</v>
      </c>
      <c r="M314" s="232">
        <f>G314*(1+L314/100)</f>
        <v>0</v>
      </c>
      <c r="N314" s="220">
        <v>0</v>
      </c>
      <c r="O314" s="220">
        <f>ROUND(E314*N314,5)</f>
        <v>0</v>
      </c>
      <c r="P314" s="220">
        <v>0</v>
      </c>
      <c r="Q314" s="220">
        <f>ROUND(E314*P314,5)</f>
        <v>0</v>
      </c>
      <c r="R314" s="220"/>
      <c r="S314" s="220"/>
      <c r="T314" s="221">
        <v>0.21149999999999999</v>
      </c>
      <c r="U314" s="220">
        <f>ROUND(E314*T314,2)</f>
        <v>0.74</v>
      </c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 t="s">
        <v>122</v>
      </c>
      <c r="AF314" s="210"/>
      <c r="AG314" s="210"/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F314" s="210"/>
      <c r="BG314" s="210"/>
      <c r="BH314" s="210"/>
    </row>
    <row r="315" spans="1:60" outlineLevel="1" x14ac:dyDescent="0.2">
      <c r="A315" s="211"/>
      <c r="B315" s="217"/>
      <c r="C315" s="264" t="s">
        <v>378</v>
      </c>
      <c r="D315" s="222"/>
      <c r="E315" s="228"/>
      <c r="F315" s="232"/>
      <c r="G315" s="232"/>
      <c r="H315" s="232"/>
      <c r="I315" s="232"/>
      <c r="J315" s="232"/>
      <c r="K315" s="232"/>
      <c r="L315" s="232"/>
      <c r="M315" s="232"/>
      <c r="N315" s="220"/>
      <c r="O315" s="220"/>
      <c r="P315" s="220"/>
      <c r="Q315" s="220"/>
      <c r="R315" s="220"/>
      <c r="S315" s="220"/>
      <c r="T315" s="221"/>
      <c r="U315" s="22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 t="s">
        <v>124</v>
      </c>
      <c r="AF315" s="210">
        <v>0</v>
      </c>
      <c r="AG315" s="210"/>
      <c r="AH315" s="210"/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outlineLevel="1" x14ac:dyDescent="0.2">
      <c r="A316" s="211"/>
      <c r="B316" s="217"/>
      <c r="C316" s="264" t="s">
        <v>379</v>
      </c>
      <c r="D316" s="222"/>
      <c r="E316" s="228">
        <v>0.24887000000000001</v>
      </c>
      <c r="F316" s="232"/>
      <c r="G316" s="232"/>
      <c r="H316" s="232"/>
      <c r="I316" s="232"/>
      <c r="J316" s="232"/>
      <c r="K316" s="232"/>
      <c r="L316" s="232"/>
      <c r="M316" s="232"/>
      <c r="N316" s="220"/>
      <c r="O316" s="220"/>
      <c r="P316" s="220"/>
      <c r="Q316" s="220"/>
      <c r="R316" s="220"/>
      <c r="S316" s="220"/>
      <c r="T316" s="221"/>
      <c r="U316" s="22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 t="s">
        <v>124</v>
      </c>
      <c r="AF316" s="210">
        <v>0</v>
      </c>
      <c r="AG316" s="210"/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outlineLevel="1" x14ac:dyDescent="0.2">
      <c r="A317" s="211"/>
      <c r="B317" s="217"/>
      <c r="C317" s="264" t="s">
        <v>380</v>
      </c>
      <c r="D317" s="222"/>
      <c r="E317" s="228"/>
      <c r="F317" s="232"/>
      <c r="G317" s="232"/>
      <c r="H317" s="232"/>
      <c r="I317" s="232"/>
      <c r="J317" s="232"/>
      <c r="K317" s="232"/>
      <c r="L317" s="232"/>
      <c r="M317" s="232"/>
      <c r="N317" s="220"/>
      <c r="O317" s="220"/>
      <c r="P317" s="220"/>
      <c r="Q317" s="220"/>
      <c r="R317" s="220"/>
      <c r="S317" s="220"/>
      <c r="T317" s="221"/>
      <c r="U317" s="22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 t="s">
        <v>124</v>
      </c>
      <c r="AF317" s="210">
        <v>0</v>
      </c>
      <c r="AG317" s="210"/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outlineLevel="1" x14ac:dyDescent="0.2">
      <c r="A318" s="211"/>
      <c r="B318" s="217"/>
      <c r="C318" s="264" t="s">
        <v>381</v>
      </c>
      <c r="D318" s="222"/>
      <c r="E318" s="228">
        <v>3.2</v>
      </c>
      <c r="F318" s="232"/>
      <c r="G318" s="232"/>
      <c r="H318" s="232"/>
      <c r="I318" s="232"/>
      <c r="J318" s="232"/>
      <c r="K318" s="232"/>
      <c r="L318" s="232"/>
      <c r="M318" s="232"/>
      <c r="N318" s="220"/>
      <c r="O318" s="220"/>
      <c r="P318" s="220"/>
      <c r="Q318" s="220"/>
      <c r="R318" s="220"/>
      <c r="S318" s="220"/>
      <c r="T318" s="221"/>
      <c r="U318" s="22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 t="s">
        <v>124</v>
      </c>
      <c r="AF318" s="210">
        <v>0</v>
      </c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1" x14ac:dyDescent="0.2">
      <c r="A319" s="211"/>
      <c r="B319" s="217"/>
      <c r="C319" s="264" t="s">
        <v>382</v>
      </c>
      <c r="D319" s="222"/>
      <c r="E319" s="228"/>
      <c r="F319" s="232"/>
      <c r="G319" s="232"/>
      <c r="H319" s="232"/>
      <c r="I319" s="232"/>
      <c r="J319" s="232"/>
      <c r="K319" s="232"/>
      <c r="L319" s="232"/>
      <c r="M319" s="232"/>
      <c r="N319" s="220"/>
      <c r="O319" s="220"/>
      <c r="P319" s="220"/>
      <c r="Q319" s="220"/>
      <c r="R319" s="220"/>
      <c r="S319" s="220"/>
      <c r="T319" s="221"/>
      <c r="U319" s="22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 t="s">
        <v>124</v>
      </c>
      <c r="AF319" s="210">
        <v>0</v>
      </c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outlineLevel="1" x14ac:dyDescent="0.2">
      <c r="A320" s="211"/>
      <c r="B320" s="217"/>
      <c r="C320" s="264" t="s">
        <v>383</v>
      </c>
      <c r="D320" s="222"/>
      <c r="E320" s="228">
        <v>5.2970000000000003E-2</v>
      </c>
      <c r="F320" s="232"/>
      <c r="G320" s="232"/>
      <c r="H320" s="232"/>
      <c r="I320" s="232"/>
      <c r="J320" s="232"/>
      <c r="K320" s="232"/>
      <c r="L320" s="232"/>
      <c r="M320" s="232"/>
      <c r="N320" s="220"/>
      <c r="O320" s="220"/>
      <c r="P320" s="220"/>
      <c r="Q320" s="220"/>
      <c r="R320" s="220"/>
      <c r="S320" s="220"/>
      <c r="T320" s="221"/>
      <c r="U320" s="22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 t="s">
        <v>124</v>
      </c>
      <c r="AF320" s="210">
        <v>0</v>
      </c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1" x14ac:dyDescent="0.2">
      <c r="A321" s="211"/>
      <c r="B321" s="217"/>
      <c r="C321" s="265" t="s">
        <v>127</v>
      </c>
      <c r="D321" s="223"/>
      <c r="E321" s="229">
        <v>3.5018400000000001</v>
      </c>
      <c r="F321" s="232"/>
      <c r="G321" s="232"/>
      <c r="H321" s="232"/>
      <c r="I321" s="232"/>
      <c r="J321" s="232"/>
      <c r="K321" s="232"/>
      <c r="L321" s="232"/>
      <c r="M321" s="232"/>
      <c r="N321" s="220"/>
      <c r="O321" s="220"/>
      <c r="P321" s="220"/>
      <c r="Q321" s="220"/>
      <c r="R321" s="220"/>
      <c r="S321" s="220"/>
      <c r="T321" s="221"/>
      <c r="U321" s="22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 t="s">
        <v>124</v>
      </c>
      <c r="AF321" s="210">
        <v>1</v>
      </c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outlineLevel="1" x14ac:dyDescent="0.2">
      <c r="A322" s="211">
        <v>65</v>
      </c>
      <c r="B322" s="217" t="s">
        <v>384</v>
      </c>
      <c r="C322" s="263" t="s">
        <v>385</v>
      </c>
      <c r="D322" s="219" t="s">
        <v>201</v>
      </c>
      <c r="E322" s="227">
        <v>4.9314099999999996</v>
      </c>
      <c r="F322" s="231">
        <f>H322+J322</f>
        <v>0</v>
      </c>
      <c r="G322" s="232">
        <f>ROUND(E322*F322,2)</f>
        <v>0</v>
      </c>
      <c r="H322" s="232"/>
      <c r="I322" s="232">
        <f>ROUND(E322*H322,2)</f>
        <v>0</v>
      </c>
      <c r="J322" s="232"/>
      <c r="K322" s="232">
        <f>ROUND(E322*J322,2)</f>
        <v>0</v>
      </c>
      <c r="L322" s="232">
        <v>21</v>
      </c>
      <c r="M322" s="232">
        <f>G322*(1+L322/100)</f>
        <v>0</v>
      </c>
      <c r="N322" s="220">
        <v>0</v>
      </c>
      <c r="O322" s="220">
        <f>ROUND(E322*N322,5)</f>
        <v>0</v>
      </c>
      <c r="P322" s="220">
        <v>0</v>
      </c>
      <c r="Q322" s="220">
        <f>ROUND(E322*P322,5)</f>
        <v>0</v>
      </c>
      <c r="R322" s="220"/>
      <c r="S322" s="220"/>
      <c r="T322" s="221">
        <v>1.264</v>
      </c>
      <c r="U322" s="220">
        <f>ROUND(E322*T322,2)</f>
        <v>6.23</v>
      </c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 t="s">
        <v>122</v>
      </c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ht="22.5" outlineLevel="1" x14ac:dyDescent="0.2">
      <c r="A323" s="211"/>
      <c r="B323" s="217"/>
      <c r="C323" s="264" t="s">
        <v>386</v>
      </c>
      <c r="D323" s="222"/>
      <c r="E323" s="228"/>
      <c r="F323" s="232"/>
      <c r="G323" s="232"/>
      <c r="H323" s="232"/>
      <c r="I323" s="232"/>
      <c r="J323" s="232"/>
      <c r="K323" s="232"/>
      <c r="L323" s="232"/>
      <c r="M323" s="232"/>
      <c r="N323" s="220"/>
      <c r="O323" s="220"/>
      <c r="P323" s="220"/>
      <c r="Q323" s="220"/>
      <c r="R323" s="220"/>
      <c r="S323" s="220"/>
      <c r="T323" s="221"/>
      <c r="U323" s="22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 t="s">
        <v>124</v>
      </c>
      <c r="AF323" s="210">
        <v>0</v>
      </c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outlineLevel="1" x14ac:dyDescent="0.2">
      <c r="A324" s="211"/>
      <c r="B324" s="217"/>
      <c r="C324" s="264" t="s">
        <v>387</v>
      </c>
      <c r="D324" s="222"/>
      <c r="E324" s="228">
        <v>4.9314099999999996</v>
      </c>
      <c r="F324" s="232"/>
      <c r="G324" s="232"/>
      <c r="H324" s="232"/>
      <c r="I324" s="232"/>
      <c r="J324" s="232"/>
      <c r="K324" s="232"/>
      <c r="L324" s="232"/>
      <c r="M324" s="232"/>
      <c r="N324" s="220"/>
      <c r="O324" s="220"/>
      <c r="P324" s="220"/>
      <c r="Q324" s="220"/>
      <c r="R324" s="220"/>
      <c r="S324" s="220"/>
      <c r="T324" s="221"/>
      <c r="U324" s="22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 t="s">
        <v>124</v>
      </c>
      <c r="AF324" s="210">
        <v>0</v>
      </c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1" x14ac:dyDescent="0.2">
      <c r="A325" s="211">
        <v>66</v>
      </c>
      <c r="B325" s="217" t="s">
        <v>388</v>
      </c>
      <c r="C325" s="263" t="s">
        <v>389</v>
      </c>
      <c r="D325" s="219" t="s">
        <v>201</v>
      </c>
      <c r="E325" s="227">
        <v>0.20324</v>
      </c>
      <c r="F325" s="231">
        <f>H325+J325</f>
        <v>0</v>
      </c>
      <c r="G325" s="232">
        <f>ROUND(E325*F325,2)</f>
        <v>0</v>
      </c>
      <c r="H325" s="232"/>
      <c r="I325" s="232">
        <f>ROUND(E325*H325,2)</f>
        <v>0</v>
      </c>
      <c r="J325" s="232"/>
      <c r="K325" s="232">
        <f>ROUND(E325*J325,2)</f>
        <v>0</v>
      </c>
      <c r="L325" s="232">
        <v>21</v>
      </c>
      <c r="M325" s="232">
        <f>G325*(1+L325/100)</f>
        <v>0</v>
      </c>
      <c r="N325" s="220">
        <v>0</v>
      </c>
      <c r="O325" s="220">
        <f>ROUND(E325*N325,5)</f>
        <v>0</v>
      </c>
      <c r="P325" s="220">
        <v>0</v>
      </c>
      <c r="Q325" s="220">
        <f>ROUND(E325*P325,5)</f>
        <v>0</v>
      </c>
      <c r="R325" s="220"/>
      <c r="S325" s="220"/>
      <c r="T325" s="221">
        <v>7.3479999999999999</v>
      </c>
      <c r="U325" s="220">
        <f>ROUND(E325*T325,2)</f>
        <v>1.49</v>
      </c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 t="s">
        <v>122</v>
      </c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1" x14ac:dyDescent="0.2">
      <c r="A326" s="211"/>
      <c r="B326" s="217"/>
      <c r="C326" s="264" t="s">
        <v>390</v>
      </c>
      <c r="D326" s="222"/>
      <c r="E326" s="228"/>
      <c r="F326" s="232"/>
      <c r="G326" s="232"/>
      <c r="H326" s="232"/>
      <c r="I326" s="232"/>
      <c r="J326" s="232"/>
      <c r="K326" s="232"/>
      <c r="L326" s="232"/>
      <c r="M326" s="232"/>
      <c r="N326" s="220"/>
      <c r="O326" s="220"/>
      <c r="P326" s="220"/>
      <c r="Q326" s="220"/>
      <c r="R326" s="220"/>
      <c r="S326" s="220"/>
      <c r="T326" s="221"/>
      <c r="U326" s="22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 t="s">
        <v>124</v>
      </c>
      <c r="AF326" s="210">
        <v>0</v>
      </c>
      <c r="AG326" s="210"/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1" x14ac:dyDescent="0.2">
      <c r="A327" s="211"/>
      <c r="B327" s="217"/>
      <c r="C327" s="264" t="s">
        <v>391</v>
      </c>
      <c r="D327" s="222"/>
      <c r="E327" s="228">
        <v>0.20324</v>
      </c>
      <c r="F327" s="232"/>
      <c r="G327" s="232"/>
      <c r="H327" s="232"/>
      <c r="I327" s="232"/>
      <c r="J327" s="232"/>
      <c r="K327" s="232"/>
      <c r="L327" s="232"/>
      <c r="M327" s="232"/>
      <c r="N327" s="220"/>
      <c r="O327" s="220"/>
      <c r="P327" s="220"/>
      <c r="Q327" s="220"/>
      <c r="R327" s="220"/>
      <c r="S327" s="220"/>
      <c r="T327" s="221"/>
      <c r="U327" s="22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 t="s">
        <v>124</v>
      </c>
      <c r="AF327" s="210">
        <v>0</v>
      </c>
      <c r="AG327" s="210"/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x14ac:dyDescent="0.2">
      <c r="A328" s="212" t="s">
        <v>117</v>
      </c>
      <c r="B328" s="218" t="s">
        <v>78</v>
      </c>
      <c r="C328" s="266" t="s">
        <v>79</v>
      </c>
      <c r="D328" s="224"/>
      <c r="E328" s="230"/>
      <c r="F328" s="233"/>
      <c r="G328" s="233">
        <f>SUMIF(AE329:AE334,"&lt;&gt;NOR",G329:G334)</f>
        <v>0</v>
      </c>
      <c r="H328" s="233"/>
      <c r="I328" s="233">
        <f>SUM(I329:I334)</f>
        <v>0</v>
      </c>
      <c r="J328" s="233"/>
      <c r="K328" s="233">
        <f>SUM(K329:K334)</f>
        <v>0</v>
      </c>
      <c r="L328" s="233"/>
      <c r="M328" s="233">
        <f>SUM(M329:M334)</f>
        <v>0</v>
      </c>
      <c r="N328" s="225"/>
      <c r="O328" s="225">
        <f>SUM(O329:O334)</f>
        <v>0.15160000000000001</v>
      </c>
      <c r="P328" s="225"/>
      <c r="Q328" s="225">
        <f>SUM(Q329:Q334)</f>
        <v>0</v>
      </c>
      <c r="R328" s="225"/>
      <c r="S328" s="225"/>
      <c r="T328" s="226"/>
      <c r="U328" s="225">
        <f>SUM(U329:U334)</f>
        <v>1.22</v>
      </c>
      <c r="AE328" t="s">
        <v>118</v>
      </c>
    </row>
    <row r="329" spans="1:60" outlineLevel="1" x14ac:dyDescent="0.2">
      <c r="A329" s="211">
        <v>67</v>
      </c>
      <c r="B329" s="217" t="s">
        <v>392</v>
      </c>
      <c r="C329" s="263" t="s">
        <v>393</v>
      </c>
      <c r="D329" s="219" t="s">
        <v>266</v>
      </c>
      <c r="E329" s="227">
        <v>2</v>
      </c>
      <c r="F329" s="231">
        <f>H329+J329</f>
        <v>0</v>
      </c>
      <c r="G329" s="232">
        <f>ROUND(E329*F329,2)</f>
        <v>0</v>
      </c>
      <c r="H329" s="232"/>
      <c r="I329" s="232">
        <f>ROUND(E329*H329,2)</f>
        <v>0</v>
      </c>
      <c r="J329" s="232"/>
      <c r="K329" s="232">
        <f>ROUND(E329*J329,2)</f>
        <v>0</v>
      </c>
      <c r="L329" s="232">
        <v>21</v>
      </c>
      <c r="M329" s="232">
        <f>G329*(1+L329/100)</f>
        <v>0</v>
      </c>
      <c r="N329" s="220">
        <v>7.5800000000000006E-2</v>
      </c>
      <c r="O329" s="220">
        <f>ROUND(E329*N329,5)</f>
        <v>0.15160000000000001</v>
      </c>
      <c r="P329" s="220">
        <v>0</v>
      </c>
      <c r="Q329" s="220">
        <f>ROUND(E329*P329,5)</f>
        <v>0</v>
      </c>
      <c r="R329" s="220"/>
      <c r="S329" s="220"/>
      <c r="T329" s="221">
        <v>0.5</v>
      </c>
      <c r="U329" s="220">
        <f>ROUND(E329*T329,2)</f>
        <v>1</v>
      </c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 t="s">
        <v>122</v>
      </c>
      <c r="AF329" s="210"/>
      <c r="AG329" s="210"/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outlineLevel="1" x14ac:dyDescent="0.2">
      <c r="A330" s="211"/>
      <c r="B330" s="217"/>
      <c r="C330" s="264" t="s">
        <v>394</v>
      </c>
      <c r="D330" s="222"/>
      <c r="E330" s="228"/>
      <c r="F330" s="232"/>
      <c r="G330" s="232"/>
      <c r="H330" s="232"/>
      <c r="I330" s="232"/>
      <c r="J330" s="232"/>
      <c r="K330" s="232"/>
      <c r="L330" s="232"/>
      <c r="M330" s="232"/>
      <c r="N330" s="220"/>
      <c r="O330" s="220"/>
      <c r="P330" s="220"/>
      <c r="Q330" s="220"/>
      <c r="R330" s="220"/>
      <c r="S330" s="220"/>
      <c r="T330" s="221"/>
      <c r="U330" s="22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 t="s">
        <v>124</v>
      </c>
      <c r="AF330" s="210">
        <v>0</v>
      </c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F330" s="210"/>
      <c r="BG330" s="210"/>
      <c r="BH330" s="210"/>
    </row>
    <row r="331" spans="1:60" outlineLevel="1" x14ac:dyDescent="0.2">
      <c r="A331" s="211"/>
      <c r="B331" s="217"/>
      <c r="C331" s="264" t="s">
        <v>60</v>
      </c>
      <c r="D331" s="222"/>
      <c r="E331" s="228">
        <v>2</v>
      </c>
      <c r="F331" s="232"/>
      <c r="G331" s="232"/>
      <c r="H331" s="232"/>
      <c r="I331" s="232"/>
      <c r="J331" s="232"/>
      <c r="K331" s="232"/>
      <c r="L331" s="232"/>
      <c r="M331" s="232"/>
      <c r="N331" s="220"/>
      <c r="O331" s="220"/>
      <c r="P331" s="220"/>
      <c r="Q331" s="220"/>
      <c r="R331" s="220"/>
      <c r="S331" s="220"/>
      <c r="T331" s="221"/>
      <c r="U331" s="22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 t="s">
        <v>124</v>
      </c>
      <c r="AF331" s="210">
        <v>0</v>
      </c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1" x14ac:dyDescent="0.2">
      <c r="A332" s="211">
        <v>68</v>
      </c>
      <c r="B332" s="217" t="s">
        <v>395</v>
      </c>
      <c r="C332" s="263" t="s">
        <v>396</v>
      </c>
      <c r="D332" s="219" t="s">
        <v>201</v>
      </c>
      <c r="E332" s="227">
        <v>0.15160000000000001</v>
      </c>
      <c r="F332" s="231">
        <f>H332+J332</f>
        <v>0</v>
      </c>
      <c r="G332" s="232">
        <f>ROUND(E332*F332,2)</f>
        <v>0</v>
      </c>
      <c r="H332" s="232"/>
      <c r="I332" s="232">
        <f>ROUND(E332*H332,2)</f>
        <v>0</v>
      </c>
      <c r="J332" s="232"/>
      <c r="K332" s="232">
        <f>ROUND(E332*J332,2)</f>
        <v>0</v>
      </c>
      <c r="L332" s="232">
        <v>21</v>
      </c>
      <c r="M332" s="232">
        <f>G332*(1+L332/100)</f>
        <v>0</v>
      </c>
      <c r="N332" s="220">
        <v>0</v>
      </c>
      <c r="O332" s="220">
        <f>ROUND(E332*N332,5)</f>
        <v>0</v>
      </c>
      <c r="P332" s="220">
        <v>0</v>
      </c>
      <c r="Q332" s="220">
        <f>ROUND(E332*P332,5)</f>
        <v>0</v>
      </c>
      <c r="R332" s="220"/>
      <c r="S332" s="220"/>
      <c r="T332" s="221">
        <v>1.47</v>
      </c>
      <c r="U332" s="220">
        <f>ROUND(E332*T332,2)</f>
        <v>0.22</v>
      </c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 t="s">
        <v>122</v>
      </c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1" x14ac:dyDescent="0.2">
      <c r="A333" s="211"/>
      <c r="B333" s="217"/>
      <c r="C333" s="264" t="s">
        <v>397</v>
      </c>
      <c r="D333" s="222"/>
      <c r="E333" s="228"/>
      <c r="F333" s="232"/>
      <c r="G333" s="232"/>
      <c r="H333" s="232"/>
      <c r="I333" s="232"/>
      <c r="J333" s="232"/>
      <c r="K333" s="232"/>
      <c r="L333" s="232"/>
      <c r="M333" s="232"/>
      <c r="N333" s="220"/>
      <c r="O333" s="220"/>
      <c r="P333" s="220"/>
      <c r="Q333" s="220"/>
      <c r="R333" s="220"/>
      <c r="S333" s="220"/>
      <c r="T333" s="221"/>
      <c r="U333" s="22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 t="s">
        <v>124</v>
      </c>
      <c r="AF333" s="210">
        <v>0</v>
      </c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11"/>
      <c r="B334" s="217"/>
      <c r="C334" s="264" t="s">
        <v>398</v>
      </c>
      <c r="D334" s="222"/>
      <c r="E334" s="228">
        <v>0.15160000000000001</v>
      </c>
      <c r="F334" s="232"/>
      <c r="G334" s="232"/>
      <c r="H334" s="232"/>
      <c r="I334" s="232"/>
      <c r="J334" s="232"/>
      <c r="K334" s="232"/>
      <c r="L334" s="232"/>
      <c r="M334" s="232"/>
      <c r="N334" s="220"/>
      <c r="O334" s="220"/>
      <c r="P334" s="220"/>
      <c r="Q334" s="220"/>
      <c r="R334" s="220"/>
      <c r="S334" s="220"/>
      <c r="T334" s="221"/>
      <c r="U334" s="22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 t="s">
        <v>124</v>
      </c>
      <c r="AF334" s="210">
        <v>0</v>
      </c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x14ac:dyDescent="0.2">
      <c r="A335" s="212" t="s">
        <v>117</v>
      </c>
      <c r="B335" s="218" t="s">
        <v>80</v>
      </c>
      <c r="C335" s="266" t="s">
        <v>81</v>
      </c>
      <c r="D335" s="224"/>
      <c r="E335" s="230"/>
      <c r="F335" s="233"/>
      <c r="G335" s="233">
        <f>SUMIF(AE336:AE448,"&lt;&gt;NOR",G336:G448)</f>
        <v>0</v>
      </c>
      <c r="H335" s="233"/>
      <c r="I335" s="233">
        <f>SUM(I336:I448)</f>
        <v>0</v>
      </c>
      <c r="J335" s="233"/>
      <c r="K335" s="233">
        <f>SUM(K336:K448)</f>
        <v>0</v>
      </c>
      <c r="L335" s="233"/>
      <c r="M335" s="233">
        <f>SUM(M336:M448)</f>
        <v>0</v>
      </c>
      <c r="N335" s="225"/>
      <c r="O335" s="225">
        <f>SUM(O336:O448)</f>
        <v>4.6289799999999994</v>
      </c>
      <c r="P335" s="225"/>
      <c r="Q335" s="225">
        <f>SUM(Q336:Q448)</f>
        <v>0</v>
      </c>
      <c r="R335" s="225"/>
      <c r="S335" s="225"/>
      <c r="T335" s="226"/>
      <c r="U335" s="225">
        <f>SUM(U336:U448)</f>
        <v>172.95000000000002</v>
      </c>
      <c r="AE335" t="s">
        <v>118</v>
      </c>
    </row>
    <row r="336" spans="1:60" outlineLevel="1" x14ac:dyDescent="0.2">
      <c r="A336" s="211">
        <v>69</v>
      </c>
      <c r="B336" s="217" t="s">
        <v>399</v>
      </c>
      <c r="C336" s="263" t="s">
        <v>400</v>
      </c>
      <c r="D336" s="219" t="s">
        <v>130</v>
      </c>
      <c r="E336" s="227">
        <v>5.3921200000000002</v>
      </c>
      <c r="F336" s="231">
        <f>H336+J336</f>
        <v>0</v>
      </c>
      <c r="G336" s="232">
        <f>ROUND(E336*F336,2)</f>
        <v>0</v>
      </c>
      <c r="H336" s="232"/>
      <c r="I336" s="232">
        <f>ROUND(E336*H336,2)</f>
        <v>0</v>
      </c>
      <c r="J336" s="232"/>
      <c r="K336" s="232">
        <f>ROUND(E336*J336,2)</f>
        <v>0</v>
      </c>
      <c r="L336" s="232">
        <v>21</v>
      </c>
      <c r="M336" s="232">
        <f>G336*(1+L336/100)</f>
        <v>0</v>
      </c>
      <c r="N336" s="220">
        <v>0</v>
      </c>
      <c r="O336" s="220">
        <f>ROUND(E336*N336,5)</f>
        <v>0</v>
      </c>
      <c r="P336" s="220">
        <v>0</v>
      </c>
      <c r="Q336" s="220">
        <f>ROUND(E336*P336,5)</f>
        <v>0</v>
      </c>
      <c r="R336" s="220"/>
      <c r="S336" s="220"/>
      <c r="T336" s="221">
        <v>0</v>
      </c>
      <c r="U336" s="220">
        <f>ROUND(E336*T336,2)</f>
        <v>0</v>
      </c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 t="s">
        <v>122</v>
      </c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1" x14ac:dyDescent="0.2">
      <c r="A337" s="211"/>
      <c r="B337" s="217"/>
      <c r="C337" s="264" t="s">
        <v>401</v>
      </c>
      <c r="D337" s="222"/>
      <c r="E337" s="228"/>
      <c r="F337" s="232"/>
      <c r="G337" s="232"/>
      <c r="H337" s="232"/>
      <c r="I337" s="232"/>
      <c r="J337" s="232"/>
      <c r="K337" s="232"/>
      <c r="L337" s="232"/>
      <c r="M337" s="232"/>
      <c r="N337" s="220"/>
      <c r="O337" s="220"/>
      <c r="P337" s="220"/>
      <c r="Q337" s="220"/>
      <c r="R337" s="220"/>
      <c r="S337" s="220"/>
      <c r="T337" s="221"/>
      <c r="U337" s="22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 t="s">
        <v>124</v>
      </c>
      <c r="AF337" s="210">
        <v>0</v>
      </c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outlineLevel="1" x14ac:dyDescent="0.2">
      <c r="A338" s="211"/>
      <c r="B338" s="217"/>
      <c r="C338" s="264" t="s">
        <v>402</v>
      </c>
      <c r="D338" s="222"/>
      <c r="E338" s="228">
        <v>0.92154000000000003</v>
      </c>
      <c r="F338" s="232"/>
      <c r="G338" s="232"/>
      <c r="H338" s="232"/>
      <c r="I338" s="232"/>
      <c r="J338" s="232"/>
      <c r="K338" s="232"/>
      <c r="L338" s="232"/>
      <c r="M338" s="232"/>
      <c r="N338" s="220"/>
      <c r="O338" s="220"/>
      <c r="P338" s="220"/>
      <c r="Q338" s="220"/>
      <c r="R338" s="220"/>
      <c r="S338" s="220"/>
      <c r="T338" s="221"/>
      <c r="U338" s="22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 t="s">
        <v>124</v>
      </c>
      <c r="AF338" s="210">
        <v>0</v>
      </c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</row>
    <row r="339" spans="1:60" outlineLevel="1" x14ac:dyDescent="0.2">
      <c r="A339" s="211"/>
      <c r="B339" s="217"/>
      <c r="C339" s="264" t="s">
        <v>403</v>
      </c>
      <c r="D339" s="222"/>
      <c r="E339" s="228"/>
      <c r="F339" s="232"/>
      <c r="G339" s="232"/>
      <c r="H339" s="232"/>
      <c r="I339" s="232"/>
      <c r="J339" s="232"/>
      <c r="K339" s="232"/>
      <c r="L339" s="232"/>
      <c r="M339" s="232"/>
      <c r="N339" s="220"/>
      <c r="O339" s="220"/>
      <c r="P339" s="220"/>
      <c r="Q339" s="220"/>
      <c r="R339" s="220"/>
      <c r="S339" s="220"/>
      <c r="T339" s="221"/>
      <c r="U339" s="22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 t="s">
        <v>124</v>
      </c>
      <c r="AF339" s="210">
        <v>0</v>
      </c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1" x14ac:dyDescent="0.2">
      <c r="A340" s="211"/>
      <c r="B340" s="217"/>
      <c r="C340" s="264" t="s">
        <v>404</v>
      </c>
      <c r="D340" s="222"/>
      <c r="E340" s="228">
        <v>0.24329999999999999</v>
      </c>
      <c r="F340" s="232"/>
      <c r="G340" s="232"/>
      <c r="H340" s="232"/>
      <c r="I340" s="232"/>
      <c r="J340" s="232"/>
      <c r="K340" s="232"/>
      <c r="L340" s="232"/>
      <c r="M340" s="232"/>
      <c r="N340" s="220"/>
      <c r="O340" s="220"/>
      <c r="P340" s="220"/>
      <c r="Q340" s="220"/>
      <c r="R340" s="220"/>
      <c r="S340" s="220"/>
      <c r="T340" s="221"/>
      <c r="U340" s="22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 t="s">
        <v>124</v>
      </c>
      <c r="AF340" s="210">
        <v>0</v>
      </c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</row>
    <row r="341" spans="1:60" outlineLevel="1" x14ac:dyDescent="0.2">
      <c r="A341" s="211"/>
      <c r="B341" s="217"/>
      <c r="C341" s="264" t="s">
        <v>405</v>
      </c>
      <c r="D341" s="222"/>
      <c r="E341" s="228"/>
      <c r="F341" s="232"/>
      <c r="G341" s="232"/>
      <c r="H341" s="232"/>
      <c r="I341" s="232"/>
      <c r="J341" s="232"/>
      <c r="K341" s="232"/>
      <c r="L341" s="232"/>
      <c r="M341" s="232"/>
      <c r="N341" s="220"/>
      <c r="O341" s="220"/>
      <c r="P341" s="220"/>
      <c r="Q341" s="220"/>
      <c r="R341" s="220"/>
      <c r="S341" s="220"/>
      <c r="T341" s="221"/>
      <c r="U341" s="22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 t="s">
        <v>124</v>
      </c>
      <c r="AF341" s="210">
        <v>0</v>
      </c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1" x14ac:dyDescent="0.2">
      <c r="A342" s="211"/>
      <c r="B342" s="217"/>
      <c r="C342" s="264" t="s">
        <v>406</v>
      </c>
      <c r="D342" s="222"/>
      <c r="E342" s="228">
        <v>0.62197999999999998</v>
      </c>
      <c r="F342" s="232"/>
      <c r="G342" s="232"/>
      <c r="H342" s="232"/>
      <c r="I342" s="232"/>
      <c r="J342" s="232"/>
      <c r="K342" s="232"/>
      <c r="L342" s="232"/>
      <c r="M342" s="232"/>
      <c r="N342" s="220"/>
      <c r="O342" s="220"/>
      <c r="P342" s="220"/>
      <c r="Q342" s="220"/>
      <c r="R342" s="220"/>
      <c r="S342" s="220"/>
      <c r="T342" s="221"/>
      <c r="U342" s="22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 t="s">
        <v>124</v>
      </c>
      <c r="AF342" s="210">
        <v>0</v>
      </c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outlineLevel="1" x14ac:dyDescent="0.2">
      <c r="A343" s="211"/>
      <c r="B343" s="217"/>
      <c r="C343" s="264" t="s">
        <v>407</v>
      </c>
      <c r="D343" s="222"/>
      <c r="E343" s="228"/>
      <c r="F343" s="232"/>
      <c r="G343" s="232"/>
      <c r="H343" s="232"/>
      <c r="I343" s="232"/>
      <c r="J343" s="232"/>
      <c r="K343" s="232"/>
      <c r="L343" s="232"/>
      <c r="M343" s="232"/>
      <c r="N343" s="220"/>
      <c r="O343" s="220"/>
      <c r="P343" s="220"/>
      <c r="Q343" s="220"/>
      <c r="R343" s="220"/>
      <c r="S343" s="220"/>
      <c r="T343" s="221"/>
      <c r="U343" s="22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 t="s">
        <v>124</v>
      </c>
      <c r="AF343" s="210">
        <v>0</v>
      </c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outlineLevel="1" x14ac:dyDescent="0.2">
      <c r="A344" s="211"/>
      <c r="B344" s="217"/>
      <c r="C344" s="264" t="s">
        <v>408</v>
      </c>
      <c r="D344" s="222"/>
      <c r="E344" s="228">
        <v>1.6715599999999999</v>
      </c>
      <c r="F344" s="232"/>
      <c r="G344" s="232"/>
      <c r="H344" s="232"/>
      <c r="I344" s="232"/>
      <c r="J344" s="232"/>
      <c r="K344" s="232"/>
      <c r="L344" s="232"/>
      <c r="M344" s="232"/>
      <c r="N344" s="220"/>
      <c r="O344" s="220"/>
      <c r="P344" s="220"/>
      <c r="Q344" s="220"/>
      <c r="R344" s="220"/>
      <c r="S344" s="220"/>
      <c r="T344" s="221"/>
      <c r="U344" s="22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 t="s">
        <v>124</v>
      </c>
      <c r="AF344" s="210">
        <v>0</v>
      </c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1" x14ac:dyDescent="0.2">
      <c r="A345" s="211"/>
      <c r="B345" s="217"/>
      <c r="C345" s="264" t="s">
        <v>409</v>
      </c>
      <c r="D345" s="222"/>
      <c r="E345" s="228"/>
      <c r="F345" s="232"/>
      <c r="G345" s="232"/>
      <c r="H345" s="232"/>
      <c r="I345" s="232"/>
      <c r="J345" s="232"/>
      <c r="K345" s="232"/>
      <c r="L345" s="232"/>
      <c r="M345" s="232"/>
      <c r="N345" s="220"/>
      <c r="O345" s="220"/>
      <c r="P345" s="220"/>
      <c r="Q345" s="220"/>
      <c r="R345" s="220"/>
      <c r="S345" s="220"/>
      <c r="T345" s="221"/>
      <c r="U345" s="22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 t="s">
        <v>124</v>
      </c>
      <c r="AF345" s="210">
        <v>0</v>
      </c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1" x14ac:dyDescent="0.2">
      <c r="A346" s="211"/>
      <c r="B346" s="217"/>
      <c r="C346" s="264" t="s">
        <v>410</v>
      </c>
      <c r="D346" s="222"/>
      <c r="E346" s="228">
        <v>1.93374</v>
      </c>
      <c r="F346" s="232"/>
      <c r="G346" s="232"/>
      <c r="H346" s="232"/>
      <c r="I346" s="232"/>
      <c r="J346" s="232"/>
      <c r="K346" s="232"/>
      <c r="L346" s="232"/>
      <c r="M346" s="232"/>
      <c r="N346" s="220"/>
      <c r="O346" s="220"/>
      <c r="P346" s="220"/>
      <c r="Q346" s="220"/>
      <c r="R346" s="220"/>
      <c r="S346" s="220"/>
      <c r="T346" s="221"/>
      <c r="U346" s="22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 t="s">
        <v>124</v>
      </c>
      <c r="AF346" s="210">
        <v>0</v>
      </c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outlineLevel="1" x14ac:dyDescent="0.2">
      <c r="A347" s="211"/>
      <c r="B347" s="217"/>
      <c r="C347" s="265" t="s">
        <v>127</v>
      </c>
      <c r="D347" s="223"/>
      <c r="E347" s="229">
        <v>5.3921200000000002</v>
      </c>
      <c r="F347" s="232"/>
      <c r="G347" s="232"/>
      <c r="H347" s="232"/>
      <c r="I347" s="232"/>
      <c r="J347" s="232"/>
      <c r="K347" s="232"/>
      <c r="L347" s="232"/>
      <c r="M347" s="232"/>
      <c r="N347" s="220"/>
      <c r="O347" s="220"/>
      <c r="P347" s="220"/>
      <c r="Q347" s="220"/>
      <c r="R347" s="220"/>
      <c r="S347" s="220"/>
      <c r="T347" s="221"/>
      <c r="U347" s="22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 t="s">
        <v>124</v>
      </c>
      <c r="AF347" s="210">
        <v>1</v>
      </c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F347" s="210"/>
      <c r="BG347" s="210"/>
      <c r="BH347" s="210"/>
    </row>
    <row r="348" spans="1:60" outlineLevel="1" x14ac:dyDescent="0.2">
      <c r="A348" s="211">
        <v>70</v>
      </c>
      <c r="B348" s="217" t="s">
        <v>411</v>
      </c>
      <c r="C348" s="263" t="s">
        <v>412</v>
      </c>
      <c r="D348" s="219" t="s">
        <v>266</v>
      </c>
      <c r="E348" s="227">
        <v>26</v>
      </c>
      <c r="F348" s="231">
        <f>H348+J348</f>
        <v>0</v>
      </c>
      <c r="G348" s="232">
        <f>ROUND(E348*F348,2)</f>
        <v>0</v>
      </c>
      <c r="H348" s="232"/>
      <c r="I348" s="232">
        <f>ROUND(E348*H348,2)</f>
        <v>0</v>
      </c>
      <c r="J348" s="232"/>
      <c r="K348" s="232">
        <f>ROUND(E348*J348,2)</f>
        <v>0</v>
      </c>
      <c r="L348" s="232">
        <v>21</v>
      </c>
      <c r="M348" s="232">
        <f>G348*(1+L348/100)</f>
        <v>0</v>
      </c>
      <c r="N348" s="220">
        <v>0</v>
      </c>
      <c r="O348" s="220">
        <f>ROUND(E348*N348,5)</f>
        <v>0</v>
      </c>
      <c r="P348" s="220">
        <v>0</v>
      </c>
      <c r="Q348" s="220">
        <f>ROUND(E348*P348,5)</f>
        <v>0</v>
      </c>
      <c r="R348" s="220"/>
      <c r="S348" s="220"/>
      <c r="T348" s="221">
        <v>0.18</v>
      </c>
      <c r="U348" s="220">
        <f>ROUND(E348*T348,2)</f>
        <v>4.68</v>
      </c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 t="s">
        <v>122</v>
      </c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1" x14ac:dyDescent="0.2">
      <c r="A349" s="211"/>
      <c r="B349" s="217"/>
      <c r="C349" s="264" t="s">
        <v>413</v>
      </c>
      <c r="D349" s="222"/>
      <c r="E349" s="228"/>
      <c r="F349" s="232"/>
      <c r="G349" s="232"/>
      <c r="H349" s="232"/>
      <c r="I349" s="232"/>
      <c r="J349" s="232"/>
      <c r="K349" s="232"/>
      <c r="L349" s="232"/>
      <c r="M349" s="232"/>
      <c r="N349" s="220"/>
      <c r="O349" s="220"/>
      <c r="P349" s="220"/>
      <c r="Q349" s="220"/>
      <c r="R349" s="220"/>
      <c r="S349" s="220"/>
      <c r="T349" s="221"/>
      <c r="U349" s="22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 t="s">
        <v>124</v>
      </c>
      <c r="AF349" s="210">
        <v>0</v>
      </c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11"/>
      <c r="B350" s="217"/>
      <c r="C350" s="264" t="s">
        <v>414</v>
      </c>
      <c r="D350" s="222"/>
      <c r="E350" s="228">
        <v>26</v>
      </c>
      <c r="F350" s="232"/>
      <c r="G350" s="232"/>
      <c r="H350" s="232"/>
      <c r="I350" s="232"/>
      <c r="J350" s="232"/>
      <c r="K350" s="232"/>
      <c r="L350" s="232"/>
      <c r="M350" s="232"/>
      <c r="N350" s="220"/>
      <c r="O350" s="220"/>
      <c r="P350" s="220"/>
      <c r="Q350" s="220"/>
      <c r="R350" s="220"/>
      <c r="S350" s="220"/>
      <c r="T350" s="221"/>
      <c r="U350" s="22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 t="s">
        <v>124</v>
      </c>
      <c r="AF350" s="210">
        <v>0</v>
      </c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ht="33.75" outlineLevel="1" x14ac:dyDescent="0.2">
      <c r="A351" s="211">
        <v>71</v>
      </c>
      <c r="B351" s="217" t="s">
        <v>415</v>
      </c>
      <c r="C351" s="263" t="s">
        <v>416</v>
      </c>
      <c r="D351" s="219" t="s">
        <v>121</v>
      </c>
      <c r="E351" s="227">
        <v>7.5</v>
      </c>
      <c r="F351" s="231">
        <f>H351+J351</f>
        <v>0</v>
      </c>
      <c r="G351" s="232">
        <f>ROUND(E351*F351,2)</f>
        <v>0</v>
      </c>
      <c r="H351" s="232"/>
      <c r="I351" s="232">
        <f>ROUND(E351*H351,2)</f>
        <v>0</v>
      </c>
      <c r="J351" s="232"/>
      <c r="K351" s="232">
        <f>ROUND(E351*J351,2)</f>
        <v>0</v>
      </c>
      <c r="L351" s="232">
        <v>21</v>
      </c>
      <c r="M351" s="232">
        <f>G351*(1+L351/100)</f>
        <v>0</v>
      </c>
      <c r="N351" s="220">
        <v>0</v>
      </c>
      <c r="O351" s="220">
        <f>ROUND(E351*N351,5)</f>
        <v>0</v>
      </c>
      <c r="P351" s="220">
        <v>0</v>
      </c>
      <c r="Q351" s="220">
        <f>ROUND(E351*P351,5)</f>
        <v>0</v>
      </c>
      <c r="R351" s="220"/>
      <c r="S351" s="220"/>
      <c r="T351" s="221">
        <v>0.17</v>
      </c>
      <c r="U351" s="220">
        <f>ROUND(E351*T351,2)</f>
        <v>1.28</v>
      </c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 t="s">
        <v>122</v>
      </c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ht="22.5" outlineLevel="1" x14ac:dyDescent="0.2">
      <c r="A352" s="211"/>
      <c r="B352" s="217"/>
      <c r="C352" s="264" t="s">
        <v>417</v>
      </c>
      <c r="D352" s="222"/>
      <c r="E352" s="228"/>
      <c r="F352" s="232"/>
      <c r="G352" s="232"/>
      <c r="H352" s="232"/>
      <c r="I352" s="232"/>
      <c r="J352" s="232"/>
      <c r="K352" s="232"/>
      <c r="L352" s="232"/>
      <c r="M352" s="232"/>
      <c r="N352" s="220"/>
      <c r="O352" s="220"/>
      <c r="P352" s="220"/>
      <c r="Q352" s="220"/>
      <c r="R352" s="220"/>
      <c r="S352" s="220"/>
      <c r="T352" s="221"/>
      <c r="U352" s="22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 t="s">
        <v>124</v>
      </c>
      <c r="AF352" s="210">
        <v>0</v>
      </c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F352" s="210"/>
      <c r="BG352" s="210"/>
      <c r="BH352" s="210"/>
    </row>
    <row r="353" spans="1:60" outlineLevel="1" x14ac:dyDescent="0.2">
      <c r="A353" s="211"/>
      <c r="B353" s="217"/>
      <c r="C353" s="264" t="s">
        <v>418</v>
      </c>
      <c r="D353" s="222"/>
      <c r="E353" s="228">
        <v>7.2628000000000004</v>
      </c>
      <c r="F353" s="232"/>
      <c r="G353" s="232"/>
      <c r="H353" s="232"/>
      <c r="I353" s="232"/>
      <c r="J353" s="232"/>
      <c r="K353" s="232"/>
      <c r="L353" s="232"/>
      <c r="M353" s="232"/>
      <c r="N353" s="220"/>
      <c r="O353" s="220"/>
      <c r="P353" s="220"/>
      <c r="Q353" s="220"/>
      <c r="R353" s="220"/>
      <c r="S353" s="220"/>
      <c r="T353" s="221"/>
      <c r="U353" s="22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 t="s">
        <v>124</v>
      </c>
      <c r="AF353" s="210">
        <v>0</v>
      </c>
      <c r="AG353" s="210"/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1" x14ac:dyDescent="0.2">
      <c r="A354" s="211"/>
      <c r="B354" s="217"/>
      <c r="C354" s="264" t="s">
        <v>419</v>
      </c>
      <c r="D354" s="222"/>
      <c r="E354" s="228">
        <v>0.23719999999999999</v>
      </c>
      <c r="F354" s="232"/>
      <c r="G354" s="232"/>
      <c r="H354" s="232"/>
      <c r="I354" s="232"/>
      <c r="J354" s="232"/>
      <c r="K354" s="232"/>
      <c r="L354" s="232"/>
      <c r="M354" s="232"/>
      <c r="N354" s="220"/>
      <c r="O354" s="220"/>
      <c r="P354" s="220"/>
      <c r="Q354" s="220"/>
      <c r="R354" s="220"/>
      <c r="S354" s="220"/>
      <c r="T354" s="221"/>
      <c r="U354" s="22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 t="s">
        <v>124</v>
      </c>
      <c r="AF354" s="210">
        <v>0</v>
      </c>
      <c r="AG354" s="210"/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1" x14ac:dyDescent="0.2">
      <c r="A355" s="211"/>
      <c r="B355" s="217"/>
      <c r="C355" s="265" t="s">
        <v>127</v>
      </c>
      <c r="D355" s="223"/>
      <c r="E355" s="229">
        <v>7.5</v>
      </c>
      <c r="F355" s="232"/>
      <c r="G355" s="232"/>
      <c r="H355" s="232"/>
      <c r="I355" s="232"/>
      <c r="J355" s="232"/>
      <c r="K355" s="232"/>
      <c r="L355" s="232"/>
      <c r="M355" s="232"/>
      <c r="N355" s="220"/>
      <c r="O355" s="220"/>
      <c r="P355" s="220"/>
      <c r="Q355" s="220"/>
      <c r="R355" s="220"/>
      <c r="S355" s="220"/>
      <c r="T355" s="221"/>
      <c r="U355" s="22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 t="s">
        <v>124</v>
      </c>
      <c r="AF355" s="210">
        <v>1</v>
      </c>
      <c r="AG355" s="210"/>
      <c r="AH355" s="210"/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ht="22.5" outlineLevel="1" x14ac:dyDescent="0.2">
      <c r="A356" s="211">
        <v>72</v>
      </c>
      <c r="B356" s="217" t="s">
        <v>420</v>
      </c>
      <c r="C356" s="263" t="s">
        <v>421</v>
      </c>
      <c r="D356" s="219" t="s">
        <v>121</v>
      </c>
      <c r="E356" s="227">
        <v>8.25</v>
      </c>
      <c r="F356" s="231">
        <f>H356+J356</f>
        <v>0</v>
      </c>
      <c r="G356" s="232">
        <f>ROUND(E356*F356,2)</f>
        <v>0</v>
      </c>
      <c r="H356" s="232"/>
      <c r="I356" s="232">
        <f>ROUND(E356*H356,2)</f>
        <v>0</v>
      </c>
      <c r="J356" s="232"/>
      <c r="K356" s="232">
        <f>ROUND(E356*J356,2)</f>
        <v>0</v>
      </c>
      <c r="L356" s="232">
        <v>21</v>
      </c>
      <c r="M356" s="232">
        <f>G356*(1+L356/100)</f>
        <v>0</v>
      </c>
      <c r="N356" s="220">
        <v>1.0999999999999999E-2</v>
      </c>
      <c r="O356" s="220">
        <f>ROUND(E356*N356,5)</f>
        <v>9.0749999999999997E-2</v>
      </c>
      <c r="P356" s="220">
        <v>0</v>
      </c>
      <c r="Q356" s="220">
        <f>ROUND(E356*P356,5)</f>
        <v>0</v>
      </c>
      <c r="R356" s="220"/>
      <c r="S356" s="220"/>
      <c r="T356" s="221">
        <v>0</v>
      </c>
      <c r="U356" s="220">
        <f>ROUND(E356*T356,2)</f>
        <v>0</v>
      </c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 t="s">
        <v>202</v>
      </c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ht="33.75" outlineLevel="1" x14ac:dyDescent="0.2">
      <c r="A357" s="211"/>
      <c r="B357" s="217"/>
      <c r="C357" s="264" t="s">
        <v>422</v>
      </c>
      <c r="D357" s="222"/>
      <c r="E357" s="228"/>
      <c r="F357" s="232"/>
      <c r="G357" s="232"/>
      <c r="H357" s="232"/>
      <c r="I357" s="232"/>
      <c r="J357" s="232"/>
      <c r="K357" s="232"/>
      <c r="L357" s="232"/>
      <c r="M357" s="232"/>
      <c r="N357" s="220"/>
      <c r="O357" s="220"/>
      <c r="P357" s="220"/>
      <c r="Q357" s="220"/>
      <c r="R357" s="220"/>
      <c r="S357" s="220"/>
      <c r="T357" s="221"/>
      <c r="U357" s="22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 t="s">
        <v>124</v>
      </c>
      <c r="AF357" s="210">
        <v>0</v>
      </c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1" x14ac:dyDescent="0.2">
      <c r="A358" s="211"/>
      <c r="B358" s="217"/>
      <c r="C358" s="264" t="s">
        <v>423</v>
      </c>
      <c r="D358" s="222"/>
      <c r="E358" s="228">
        <v>8.25</v>
      </c>
      <c r="F358" s="232"/>
      <c r="G358" s="232"/>
      <c r="H358" s="232"/>
      <c r="I358" s="232"/>
      <c r="J358" s="232"/>
      <c r="K358" s="232"/>
      <c r="L358" s="232"/>
      <c r="M358" s="232"/>
      <c r="N358" s="220"/>
      <c r="O358" s="220"/>
      <c r="P358" s="220"/>
      <c r="Q358" s="220"/>
      <c r="R358" s="220"/>
      <c r="S358" s="220"/>
      <c r="T358" s="221"/>
      <c r="U358" s="22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 t="s">
        <v>124</v>
      </c>
      <c r="AF358" s="210">
        <v>0</v>
      </c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ht="22.5" outlineLevel="1" x14ac:dyDescent="0.2">
      <c r="A359" s="211">
        <v>73</v>
      </c>
      <c r="B359" s="217" t="s">
        <v>424</v>
      </c>
      <c r="C359" s="263" t="s">
        <v>425</v>
      </c>
      <c r="D359" s="219" t="s">
        <v>284</v>
      </c>
      <c r="E359" s="227">
        <v>24.000000000000004</v>
      </c>
      <c r="F359" s="231">
        <f>H359+J359</f>
        <v>0</v>
      </c>
      <c r="G359" s="232">
        <f>ROUND(E359*F359,2)</f>
        <v>0</v>
      </c>
      <c r="H359" s="232"/>
      <c r="I359" s="232">
        <f>ROUND(E359*H359,2)</f>
        <v>0</v>
      </c>
      <c r="J359" s="232"/>
      <c r="K359" s="232">
        <f>ROUND(E359*J359,2)</f>
        <v>0</v>
      </c>
      <c r="L359" s="232">
        <v>21</v>
      </c>
      <c r="M359" s="232">
        <f>G359*(1+L359/100)</f>
        <v>0</v>
      </c>
      <c r="N359" s="220">
        <v>1.98E-3</v>
      </c>
      <c r="O359" s="220">
        <f>ROUND(E359*N359,5)</f>
        <v>4.752E-2</v>
      </c>
      <c r="P359" s="220">
        <v>0</v>
      </c>
      <c r="Q359" s="220">
        <f>ROUND(E359*P359,5)</f>
        <v>0</v>
      </c>
      <c r="R359" s="220"/>
      <c r="S359" s="220"/>
      <c r="T359" s="221">
        <v>0</v>
      </c>
      <c r="U359" s="220">
        <f>ROUND(E359*T359,2)</f>
        <v>0</v>
      </c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 t="s">
        <v>202</v>
      </c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ht="33.75" outlineLevel="1" x14ac:dyDescent="0.2">
      <c r="A360" s="211"/>
      <c r="B360" s="217"/>
      <c r="C360" s="264" t="s">
        <v>426</v>
      </c>
      <c r="D360" s="222"/>
      <c r="E360" s="228"/>
      <c r="F360" s="232"/>
      <c r="G360" s="232"/>
      <c r="H360" s="232"/>
      <c r="I360" s="232"/>
      <c r="J360" s="232"/>
      <c r="K360" s="232"/>
      <c r="L360" s="232"/>
      <c r="M360" s="232"/>
      <c r="N360" s="220"/>
      <c r="O360" s="220"/>
      <c r="P360" s="220"/>
      <c r="Q360" s="220"/>
      <c r="R360" s="220"/>
      <c r="S360" s="220"/>
      <c r="T360" s="221"/>
      <c r="U360" s="22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 t="s">
        <v>124</v>
      </c>
      <c r="AF360" s="210">
        <v>0</v>
      </c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1" x14ac:dyDescent="0.2">
      <c r="A361" s="211"/>
      <c r="B361" s="217"/>
      <c r="C361" s="264" t="s">
        <v>427</v>
      </c>
      <c r="D361" s="222"/>
      <c r="E361" s="228">
        <v>23.847999999999999</v>
      </c>
      <c r="F361" s="232"/>
      <c r="G361" s="232"/>
      <c r="H361" s="232"/>
      <c r="I361" s="232"/>
      <c r="J361" s="232"/>
      <c r="K361" s="232"/>
      <c r="L361" s="232"/>
      <c r="M361" s="232"/>
      <c r="N361" s="220"/>
      <c r="O361" s="220"/>
      <c r="P361" s="220"/>
      <c r="Q361" s="220"/>
      <c r="R361" s="220"/>
      <c r="S361" s="220"/>
      <c r="T361" s="221"/>
      <c r="U361" s="22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 t="s">
        <v>124</v>
      </c>
      <c r="AF361" s="210">
        <v>0</v>
      </c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1" x14ac:dyDescent="0.2">
      <c r="A362" s="211"/>
      <c r="B362" s="217"/>
      <c r="C362" s="264" t="s">
        <v>428</v>
      </c>
      <c r="D362" s="222"/>
      <c r="E362" s="228">
        <v>0.152</v>
      </c>
      <c r="F362" s="232"/>
      <c r="G362" s="232"/>
      <c r="H362" s="232"/>
      <c r="I362" s="232"/>
      <c r="J362" s="232"/>
      <c r="K362" s="232"/>
      <c r="L362" s="232"/>
      <c r="M362" s="232"/>
      <c r="N362" s="220"/>
      <c r="O362" s="220"/>
      <c r="P362" s="220"/>
      <c r="Q362" s="220"/>
      <c r="R362" s="220"/>
      <c r="S362" s="220"/>
      <c r="T362" s="221"/>
      <c r="U362" s="22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 t="s">
        <v>124</v>
      </c>
      <c r="AF362" s="210">
        <v>0</v>
      </c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1" x14ac:dyDescent="0.2">
      <c r="A363" s="211"/>
      <c r="B363" s="217"/>
      <c r="C363" s="265" t="s">
        <v>127</v>
      </c>
      <c r="D363" s="223"/>
      <c r="E363" s="229">
        <v>24</v>
      </c>
      <c r="F363" s="232"/>
      <c r="G363" s="232"/>
      <c r="H363" s="232"/>
      <c r="I363" s="232"/>
      <c r="J363" s="232"/>
      <c r="K363" s="232"/>
      <c r="L363" s="232"/>
      <c r="M363" s="232"/>
      <c r="N363" s="220"/>
      <c r="O363" s="220"/>
      <c r="P363" s="220"/>
      <c r="Q363" s="220"/>
      <c r="R363" s="220"/>
      <c r="S363" s="220"/>
      <c r="T363" s="221"/>
      <c r="U363" s="22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 t="s">
        <v>124</v>
      </c>
      <c r="AF363" s="210">
        <v>1</v>
      </c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1" x14ac:dyDescent="0.2">
      <c r="A364" s="211">
        <v>74</v>
      </c>
      <c r="B364" s="217" t="s">
        <v>429</v>
      </c>
      <c r="C364" s="263" t="s">
        <v>430</v>
      </c>
      <c r="D364" s="219" t="s">
        <v>130</v>
      </c>
      <c r="E364" s="227">
        <v>0.22330399999999997</v>
      </c>
      <c r="F364" s="231">
        <f>H364+J364</f>
        <v>0</v>
      </c>
      <c r="G364" s="232">
        <f>ROUND(E364*F364,2)</f>
        <v>0</v>
      </c>
      <c r="H364" s="232"/>
      <c r="I364" s="232">
        <f>ROUND(E364*H364,2)</f>
        <v>0</v>
      </c>
      <c r="J364" s="232"/>
      <c r="K364" s="232">
        <f>ROUND(E364*J364,2)</f>
        <v>0</v>
      </c>
      <c r="L364" s="232">
        <v>21</v>
      </c>
      <c r="M364" s="232">
        <f>G364*(1+L364/100)</f>
        <v>0</v>
      </c>
      <c r="N364" s="220">
        <v>1.4659999999999999E-2</v>
      </c>
      <c r="O364" s="220">
        <f>ROUND(E364*N364,5)</f>
        <v>3.2699999999999999E-3</v>
      </c>
      <c r="P364" s="220">
        <v>0</v>
      </c>
      <c r="Q364" s="220">
        <f>ROUND(E364*P364,5)</f>
        <v>0</v>
      </c>
      <c r="R364" s="220"/>
      <c r="S364" s="220"/>
      <c r="T364" s="221">
        <v>0</v>
      </c>
      <c r="U364" s="220">
        <f>ROUND(E364*T364,2)</f>
        <v>0</v>
      </c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 t="s">
        <v>122</v>
      </c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ht="22.5" outlineLevel="1" x14ac:dyDescent="0.2">
      <c r="A365" s="211"/>
      <c r="B365" s="217"/>
      <c r="C365" s="264" t="s">
        <v>431</v>
      </c>
      <c r="D365" s="222"/>
      <c r="E365" s="228"/>
      <c r="F365" s="232"/>
      <c r="G365" s="232"/>
      <c r="H365" s="232"/>
      <c r="I365" s="232"/>
      <c r="J365" s="232"/>
      <c r="K365" s="232"/>
      <c r="L365" s="232"/>
      <c r="M365" s="232"/>
      <c r="N365" s="220"/>
      <c r="O365" s="220"/>
      <c r="P365" s="220"/>
      <c r="Q365" s="220"/>
      <c r="R365" s="220"/>
      <c r="S365" s="220"/>
      <c r="T365" s="221"/>
      <c r="U365" s="22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 t="s">
        <v>124</v>
      </c>
      <c r="AF365" s="210">
        <v>0</v>
      </c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outlineLevel="1" x14ac:dyDescent="0.2">
      <c r="A366" s="211"/>
      <c r="B366" s="217"/>
      <c r="C366" s="264" t="s">
        <v>432</v>
      </c>
      <c r="D366" s="222"/>
      <c r="E366" s="228">
        <v>0.145256</v>
      </c>
      <c r="F366" s="232"/>
      <c r="G366" s="232"/>
      <c r="H366" s="232"/>
      <c r="I366" s="232"/>
      <c r="J366" s="232"/>
      <c r="K366" s="232"/>
      <c r="L366" s="232"/>
      <c r="M366" s="232"/>
      <c r="N366" s="220"/>
      <c r="O366" s="220"/>
      <c r="P366" s="220"/>
      <c r="Q366" s="220"/>
      <c r="R366" s="220"/>
      <c r="S366" s="220"/>
      <c r="T366" s="221"/>
      <c r="U366" s="22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 t="s">
        <v>124</v>
      </c>
      <c r="AF366" s="210">
        <v>0</v>
      </c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</row>
    <row r="367" spans="1:60" ht="22.5" outlineLevel="1" x14ac:dyDescent="0.2">
      <c r="A367" s="211"/>
      <c r="B367" s="217"/>
      <c r="C367" s="264" t="s">
        <v>433</v>
      </c>
      <c r="D367" s="222"/>
      <c r="E367" s="228"/>
      <c r="F367" s="232"/>
      <c r="G367" s="232"/>
      <c r="H367" s="232"/>
      <c r="I367" s="232"/>
      <c r="J367" s="232"/>
      <c r="K367" s="232"/>
      <c r="L367" s="232"/>
      <c r="M367" s="232"/>
      <c r="N367" s="220"/>
      <c r="O367" s="220"/>
      <c r="P367" s="220"/>
      <c r="Q367" s="220"/>
      <c r="R367" s="220"/>
      <c r="S367" s="220"/>
      <c r="T367" s="221"/>
      <c r="U367" s="22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 t="s">
        <v>124</v>
      </c>
      <c r="AF367" s="210">
        <v>0</v>
      </c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</row>
    <row r="368" spans="1:60" outlineLevel="1" x14ac:dyDescent="0.2">
      <c r="A368" s="211"/>
      <c r="B368" s="217"/>
      <c r="C368" s="264" t="s">
        <v>434</v>
      </c>
      <c r="D368" s="222"/>
      <c r="E368" s="228">
        <v>7.8048000000000006E-2</v>
      </c>
      <c r="F368" s="232"/>
      <c r="G368" s="232"/>
      <c r="H368" s="232"/>
      <c r="I368" s="232"/>
      <c r="J368" s="232"/>
      <c r="K368" s="232"/>
      <c r="L368" s="232"/>
      <c r="M368" s="232"/>
      <c r="N368" s="220"/>
      <c r="O368" s="220"/>
      <c r="P368" s="220"/>
      <c r="Q368" s="220"/>
      <c r="R368" s="220"/>
      <c r="S368" s="220"/>
      <c r="T368" s="221"/>
      <c r="U368" s="22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 t="s">
        <v>124</v>
      </c>
      <c r="AF368" s="210">
        <v>0</v>
      </c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</row>
    <row r="369" spans="1:60" outlineLevel="1" x14ac:dyDescent="0.2">
      <c r="A369" s="211">
        <v>75</v>
      </c>
      <c r="B369" s="217" t="s">
        <v>435</v>
      </c>
      <c r="C369" s="263" t="s">
        <v>436</v>
      </c>
      <c r="D369" s="219" t="s">
        <v>284</v>
      </c>
      <c r="E369" s="227">
        <v>39.900000000000006</v>
      </c>
      <c r="F369" s="231">
        <f>H369+J369</f>
        <v>0</v>
      </c>
      <c r="G369" s="232">
        <f>ROUND(E369*F369,2)</f>
        <v>0</v>
      </c>
      <c r="H369" s="232"/>
      <c r="I369" s="232">
        <f>ROUND(E369*H369,2)</f>
        <v>0</v>
      </c>
      <c r="J369" s="232"/>
      <c r="K369" s="232">
        <f>ROUND(E369*J369,2)</f>
        <v>0</v>
      </c>
      <c r="L369" s="232">
        <v>21</v>
      </c>
      <c r="M369" s="232">
        <f>G369*(1+L369/100)</f>
        <v>0</v>
      </c>
      <c r="N369" s="220">
        <v>9.8999999999999999E-4</v>
      </c>
      <c r="O369" s="220">
        <f>ROUND(E369*N369,5)</f>
        <v>3.95E-2</v>
      </c>
      <c r="P369" s="220">
        <v>0</v>
      </c>
      <c r="Q369" s="220">
        <f>ROUND(E369*P369,5)</f>
        <v>0</v>
      </c>
      <c r="R369" s="220"/>
      <c r="S369" s="220"/>
      <c r="T369" s="221">
        <v>0.45300000000000001</v>
      </c>
      <c r="U369" s="220">
        <f>ROUND(E369*T369,2)</f>
        <v>18.07</v>
      </c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 t="s">
        <v>122</v>
      </c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</row>
    <row r="370" spans="1:60" outlineLevel="1" x14ac:dyDescent="0.2">
      <c r="A370" s="211"/>
      <c r="B370" s="217"/>
      <c r="C370" s="264" t="s">
        <v>437</v>
      </c>
      <c r="D370" s="222"/>
      <c r="E370" s="228"/>
      <c r="F370" s="232"/>
      <c r="G370" s="232"/>
      <c r="H370" s="232"/>
      <c r="I370" s="232"/>
      <c r="J370" s="232"/>
      <c r="K370" s="232"/>
      <c r="L370" s="232"/>
      <c r="M370" s="232"/>
      <c r="N370" s="220"/>
      <c r="O370" s="220"/>
      <c r="P370" s="220"/>
      <c r="Q370" s="220"/>
      <c r="R370" s="220"/>
      <c r="S370" s="220"/>
      <c r="T370" s="221"/>
      <c r="U370" s="22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 t="s">
        <v>124</v>
      </c>
      <c r="AF370" s="210">
        <v>0</v>
      </c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</row>
    <row r="371" spans="1:60" outlineLevel="1" x14ac:dyDescent="0.2">
      <c r="A371" s="211"/>
      <c r="B371" s="217"/>
      <c r="C371" s="264" t="s">
        <v>438</v>
      </c>
      <c r="D371" s="222"/>
      <c r="E371" s="228">
        <v>19.96</v>
      </c>
      <c r="F371" s="232"/>
      <c r="G371" s="232"/>
      <c r="H371" s="232"/>
      <c r="I371" s="232"/>
      <c r="J371" s="232"/>
      <c r="K371" s="232"/>
      <c r="L371" s="232"/>
      <c r="M371" s="232"/>
      <c r="N371" s="220"/>
      <c r="O371" s="220"/>
      <c r="P371" s="220"/>
      <c r="Q371" s="220"/>
      <c r="R371" s="220"/>
      <c r="S371" s="220"/>
      <c r="T371" s="221"/>
      <c r="U371" s="22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 t="s">
        <v>124</v>
      </c>
      <c r="AF371" s="210">
        <v>0</v>
      </c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</row>
    <row r="372" spans="1:60" outlineLevel="1" x14ac:dyDescent="0.2">
      <c r="A372" s="211"/>
      <c r="B372" s="217"/>
      <c r="C372" s="264" t="s">
        <v>439</v>
      </c>
      <c r="D372" s="222"/>
      <c r="E372" s="228">
        <v>9.9600000000000009</v>
      </c>
      <c r="F372" s="232"/>
      <c r="G372" s="232"/>
      <c r="H372" s="232"/>
      <c r="I372" s="232"/>
      <c r="J372" s="232"/>
      <c r="K372" s="232"/>
      <c r="L372" s="232"/>
      <c r="M372" s="232"/>
      <c r="N372" s="220"/>
      <c r="O372" s="220"/>
      <c r="P372" s="220"/>
      <c r="Q372" s="220"/>
      <c r="R372" s="220"/>
      <c r="S372" s="220"/>
      <c r="T372" s="221"/>
      <c r="U372" s="22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 t="s">
        <v>124</v>
      </c>
      <c r="AF372" s="210">
        <v>0</v>
      </c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</row>
    <row r="373" spans="1:60" outlineLevel="1" x14ac:dyDescent="0.2">
      <c r="A373" s="211"/>
      <c r="B373" s="217"/>
      <c r="C373" s="264" t="s">
        <v>440</v>
      </c>
      <c r="D373" s="222"/>
      <c r="E373" s="228">
        <v>9.98</v>
      </c>
      <c r="F373" s="232"/>
      <c r="G373" s="232"/>
      <c r="H373" s="232"/>
      <c r="I373" s="232"/>
      <c r="J373" s="232"/>
      <c r="K373" s="232"/>
      <c r="L373" s="232"/>
      <c r="M373" s="232"/>
      <c r="N373" s="220"/>
      <c r="O373" s="220"/>
      <c r="P373" s="220"/>
      <c r="Q373" s="220"/>
      <c r="R373" s="220"/>
      <c r="S373" s="220"/>
      <c r="T373" s="221"/>
      <c r="U373" s="22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 t="s">
        <v>124</v>
      </c>
      <c r="AF373" s="210">
        <v>0</v>
      </c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</row>
    <row r="374" spans="1:60" outlineLevel="1" x14ac:dyDescent="0.2">
      <c r="A374" s="211"/>
      <c r="B374" s="217"/>
      <c r="C374" s="265" t="s">
        <v>127</v>
      </c>
      <c r="D374" s="223"/>
      <c r="E374" s="229">
        <v>39.9</v>
      </c>
      <c r="F374" s="232"/>
      <c r="G374" s="232"/>
      <c r="H374" s="232"/>
      <c r="I374" s="232"/>
      <c r="J374" s="232"/>
      <c r="K374" s="232"/>
      <c r="L374" s="232"/>
      <c r="M374" s="232"/>
      <c r="N374" s="220"/>
      <c r="O374" s="220"/>
      <c r="P374" s="220"/>
      <c r="Q374" s="220"/>
      <c r="R374" s="220"/>
      <c r="S374" s="220"/>
      <c r="T374" s="221"/>
      <c r="U374" s="22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 t="s">
        <v>124</v>
      </c>
      <c r="AF374" s="210">
        <v>1</v>
      </c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</row>
    <row r="375" spans="1:60" outlineLevel="1" x14ac:dyDescent="0.2">
      <c r="A375" s="211">
        <v>76</v>
      </c>
      <c r="B375" s="217" t="s">
        <v>441</v>
      </c>
      <c r="C375" s="263" t="s">
        <v>442</v>
      </c>
      <c r="D375" s="219" t="s">
        <v>130</v>
      </c>
      <c r="E375" s="227">
        <v>0.92153600000000035</v>
      </c>
      <c r="F375" s="231">
        <f>H375+J375</f>
        <v>0</v>
      </c>
      <c r="G375" s="232">
        <f>ROUND(E375*F375,2)</f>
        <v>0</v>
      </c>
      <c r="H375" s="232"/>
      <c r="I375" s="232">
        <f>ROUND(E375*H375,2)</f>
        <v>0</v>
      </c>
      <c r="J375" s="232"/>
      <c r="K375" s="232">
        <f>ROUND(E375*J375,2)</f>
        <v>0</v>
      </c>
      <c r="L375" s="232">
        <v>21</v>
      </c>
      <c r="M375" s="232">
        <f>G375*(1+L375/100)</f>
        <v>0</v>
      </c>
      <c r="N375" s="220">
        <v>0.55000000000000004</v>
      </c>
      <c r="O375" s="220">
        <f>ROUND(E375*N375,5)</f>
        <v>0.50683999999999996</v>
      </c>
      <c r="P375" s="220">
        <v>0</v>
      </c>
      <c r="Q375" s="220">
        <f>ROUND(E375*P375,5)</f>
        <v>0</v>
      </c>
      <c r="R375" s="220"/>
      <c r="S375" s="220"/>
      <c r="T375" s="221">
        <v>0</v>
      </c>
      <c r="U375" s="220">
        <f>ROUND(E375*T375,2)</f>
        <v>0</v>
      </c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 t="s">
        <v>202</v>
      </c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</row>
    <row r="376" spans="1:60" outlineLevel="1" x14ac:dyDescent="0.2">
      <c r="A376" s="211"/>
      <c r="B376" s="217"/>
      <c r="C376" s="264" t="s">
        <v>437</v>
      </c>
      <c r="D376" s="222"/>
      <c r="E376" s="228"/>
      <c r="F376" s="232"/>
      <c r="G376" s="232"/>
      <c r="H376" s="232"/>
      <c r="I376" s="232"/>
      <c r="J376" s="232"/>
      <c r="K376" s="232"/>
      <c r="L376" s="232"/>
      <c r="M376" s="232"/>
      <c r="N376" s="220"/>
      <c r="O376" s="220"/>
      <c r="P376" s="220"/>
      <c r="Q376" s="220"/>
      <c r="R376" s="220"/>
      <c r="S376" s="220"/>
      <c r="T376" s="221"/>
      <c r="U376" s="22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 t="s">
        <v>124</v>
      </c>
      <c r="AF376" s="210">
        <v>0</v>
      </c>
      <c r="AG376" s="210"/>
      <c r="AH376" s="210"/>
      <c r="AI376" s="210"/>
      <c r="AJ376" s="210"/>
      <c r="AK376" s="210"/>
      <c r="AL376" s="210"/>
      <c r="AM376" s="210"/>
      <c r="AN376" s="210"/>
      <c r="AO376" s="210"/>
      <c r="AP376" s="210"/>
      <c r="AQ376" s="210"/>
      <c r="AR376" s="210"/>
      <c r="AS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F376" s="210"/>
      <c r="BG376" s="210"/>
      <c r="BH376" s="210"/>
    </row>
    <row r="377" spans="1:60" outlineLevel="1" x14ac:dyDescent="0.2">
      <c r="A377" s="211"/>
      <c r="B377" s="217"/>
      <c r="C377" s="264" t="s">
        <v>443</v>
      </c>
      <c r="D377" s="222"/>
      <c r="E377" s="228">
        <v>0.61476799999999998</v>
      </c>
      <c r="F377" s="232"/>
      <c r="G377" s="232"/>
      <c r="H377" s="232"/>
      <c r="I377" s="232"/>
      <c r="J377" s="232"/>
      <c r="K377" s="232"/>
      <c r="L377" s="232"/>
      <c r="M377" s="232"/>
      <c r="N377" s="220"/>
      <c r="O377" s="220"/>
      <c r="P377" s="220"/>
      <c r="Q377" s="220"/>
      <c r="R377" s="220"/>
      <c r="S377" s="220"/>
      <c r="T377" s="221"/>
      <c r="U377" s="22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 t="s">
        <v>124</v>
      </c>
      <c r="AF377" s="210">
        <v>0</v>
      </c>
      <c r="AG377" s="210"/>
      <c r="AH377" s="210"/>
      <c r="AI377" s="210"/>
      <c r="AJ377" s="210"/>
      <c r="AK377" s="210"/>
      <c r="AL377" s="210"/>
      <c r="AM377" s="210"/>
      <c r="AN377" s="210"/>
      <c r="AO377" s="210"/>
      <c r="AP377" s="210"/>
      <c r="AQ377" s="210"/>
      <c r="AR377" s="210"/>
      <c r="AS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F377" s="210"/>
      <c r="BG377" s="210"/>
      <c r="BH377" s="210"/>
    </row>
    <row r="378" spans="1:60" outlineLevel="1" x14ac:dyDescent="0.2">
      <c r="A378" s="211"/>
      <c r="B378" s="217"/>
      <c r="C378" s="264" t="s">
        <v>444</v>
      </c>
      <c r="D378" s="222"/>
      <c r="E378" s="228">
        <v>0.30676799999999999</v>
      </c>
      <c r="F378" s="232"/>
      <c r="G378" s="232"/>
      <c r="H378" s="232"/>
      <c r="I378" s="232"/>
      <c r="J378" s="232"/>
      <c r="K378" s="232"/>
      <c r="L378" s="232"/>
      <c r="M378" s="232"/>
      <c r="N378" s="220"/>
      <c r="O378" s="220"/>
      <c r="P378" s="220"/>
      <c r="Q378" s="220"/>
      <c r="R378" s="220"/>
      <c r="S378" s="220"/>
      <c r="T378" s="221"/>
      <c r="U378" s="22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 t="s">
        <v>124</v>
      </c>
      <c r="AF378" s="210">
        <v>0</v>
      </c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</row>
    <row r="379" spans="1:60" outlineLevel="1" x14ac:dyDescent="0.2">
      <c r="A379" s="211"/>
      <c r="B379" s="217"/>
      <c r="C379" s="265" t="s">
        <v>127</v>
      </c>
      <c r="D379" s="223"/>
      <c r="E379" s="229">
        <v>0.92153600000000002</v>
      </c>
      <c r="F379" s="232"/>
      <c r="G379" s="232"/>
      <c r="H379" s="232"/>
      <c r="I379" s="232"/>
      <c r="J379" s="232"/>
      <c r="K379" s="232"/>
      <c r="L379" s="232"/>
      <c r="M379" s="232"/>
      <c r="N379" s="220"/>
      <c r="O379" s="220"/>
      <c r="P379" s="220"/>
      <c r="Q379" s="220"/>
      <c r="R379" s="220"/>
      <c r="S379" s="220"/>
      <c r="T379" s="221"/>
      <c r="U379" s="22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 t="s">
        <v>124</v>
      </c>
      <c r="AF379" s="210">
        <v>1</v>
      </c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</row>
    <row r="380" spans="1:60" outlineLevel="1" x14ac:dyDescent="0.2">
      <c r="A380" s="211">
        <v>77</v>
      </c>
      <c r="B380" s="217" t="s">
        <v>445</v>
      </c>
      <c r="C380" s="263" t="s">
        <v>446</v>
      </c>
      <c r="D380" s="219" t="s">
        <v>284</v>
      </c>
      <c r="E380" s="227">
        <v>81.94</v>
      </c>
      <c r="F380" s="231">
        <f>H380+J380</f>
        <v>0</v>
      </c>
      <c r="G380" s="232">
        <f>ROUND(E380*F380,2)</f>
        <v>0</v>
      </c>
      <c r="H380" s="232"/>
      <c r="I380" s="232">
        <f>ROUND(E380*H380,2)</f>
        <v>0</v>
      </c>
      <c r="J380" s="232"/>
      <c r="K380" s="232">
        <f>ROUND(E380*J380,2)</f>
        <v>0</v>
      </c>
      <c r="L380" s="232">
        <v>21</v>
      </c>
      <c r="M380" s="232">
        <f>G380*(1+L380/100)</f>
        <v>0</v>
      </c>
      <c r="N380" s="220">
        <v>9.8999999999999999E-4</v>
      </c>
      <c r="O380" s="220">
        <f>ROUND(E380*N380,5)</f>
        <v>8.1119999999999998E-2</v>
      </c>
      <c r="P380" s="220">
        <v>0</v>
      </c>
      <c r="Q380" s="220">
        <f>ROUND(E380*P380,5)</f>
        <v>0</v>
      </c>
      <c r="R380" s="220"/>
      <c r="S380" s="220"/>
      <c r="T380" s="221">
        <v>0.26200000000000001</v>
      </c>
      <c r="U380" s="220">
        <f>ROUND(E380*T380,2)</f>
        <v>21.47</v>
      </c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 t="s">
        <v>122</v>
      </c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</row>
    <row r="381" spans="1:60" outlineLevel="1" x14ac:dyDescent="0.2">
      <c r="A381" s="211"/>
      <c r="B381" s="217"/>
      <c r="C381" s="264" t="s">
        <v>437</v>
      </c>
      <c r="D381" s="222"/>
      <c r="E381" s="228"/>
      <c r="F381" s="232"/>
      <c r="G381" s="232"/>
      <c r="H381" s="232"/>
      <c r="I381" s="232"/>
      <c r="J381" s="232"/>
      <c r="K381" s="232"/>
      <c r="L381" s="232"/>
      <c r="M381" s="232"/>
      <c r="N381" s="220"/>
      <c r="O381" s="220"/>
      <c r="P381" s="220"/>
      <c r="Q381" s="220"/>
      <c r="R381" s="220"/>
      <c r="S381" s="220"/>
      <c r="T381" s="221"/>
      <c r="U381" s="22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 t="s">
        <v>124</v>
      </c>
      <c r="AF381" s="210">
        <v>0</v>
      </c>
      <c r="AG381" s="210"/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</row>
    <row r="382" spans="1:60" outlineLevel="1" x14ac:dyDescent="0.2">
      <c r="A382" s="211"/>
      <c r="B382" s="217"/>
      <c r="C382" s="264" t="s">
        <v>447</v>
      </c>
      <c r="D382" s="222"/>
      <c r="E382" s="228">
        <v>58.9</v>
      </c>
      <c r="F382" s="232"/>
      <c r="G382" s="232"/>
      <c r="H382" s="232"/>
      <c r="I382" s="232"/>
      <c r="J382" s="232"/>
      <c r="K382" s="232"/>
      <c r="L382" s="232"/>
      <c r="M382" s="232"/>
      <c r="N382" s="220"/>
      <c r="O382" s="220"/>
      <c r="P382" s="220"/>
      <c r="Q382" s="220"/>
      <c r="R382" s="220"/>
      <c r="S382" s="220"/>
      <c r="T382" s="221"/>
      <c r="U382" s="22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 t="s">
        <v>124</v>
      </c>
      <c r="AF382" s="210">
        <v>0</v>
      </c>
      <c r="AG382" s="210"/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</row>
    <row r="383" spans="1:60" outlineLevel="1" x14ac:dyDescent="0.2">
      <c r="A383" s="211"/>
      <c r="B383" s="217"/>
      <c r="C383" s="264" t="s">
        <v>448</v>
      </c>
      <c r="D383" s="222"/>
      <c r="E383" s="228">
        <v>23.04</v>
      </c>
      <c r="F383" s="232"/>
      <c r="G383" s="232"/>
      <c r="H383" s="232"/>
      <c r="I383" s="232"/>
      <c r="J383" s="232"/>
      <c r="K383" s="232"/>
      <c r="L383" s="232"/>
      <c r="M383" s="232"/>
      <c r="N383" s="220"/>
      <c r="O383" s="220"/>
      <c r="P383" s="220"/>
      <c r="Q383" s="220"/>
      <c r="R383" s="220"/>
      <c r="S383" s="220"/>
      <c r="T383" s="221"/>
      <c r="U383" s="22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 t="s">
        <v>124</v>
      </c>
      <c r="AF383" s="210">
        <v>0</v>
      </c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</row>
    <row r="384" spans="1:60" outlineLevel="1" x14ac:dyDescent="0.2">
      <c r="A384" s="211"/>
      <c r="B384" s="217"/>
      <c r="C384" s="265" t="s">
        <v>127</v>
      </c>
      <c r="D384" s="223"/>
      <c r="E384" s="229">
        <v>81.94</v>
      </c>
      <c r="F384" s="232"/>
      <c r="G384" s="232"/>
      <c r="H384" s="232"/>
      <c r="I384" s="232"/>
      <c r="J384" s="232"/>
      <c r="K384" s="232"/>
      <c r="L384" s="232"/>
      <c r="M384" s="232"/>
      <c r="N384" s="220"/>
      <c r="O384" s="220"/>
      <c r="P384" s="220"/>
      <c r="Q384" s="220"/>
      <c r="R384" s="220"/>
      <c r="S384" s="220"/>
      <c r="T384" s="221"/>
      <c r="U384" s="22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 t="s">
        <v>124</v>
      </c>
      <c r="AF384" s="210">
        <v>1</v>
      </c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</row>
    <row r="385" spans="1:60" outlineLevel="1" x14ac:dyDescent="0.2">
      <c r="A385" s="211">
        <v>78</v>
      </c>
      <c r="B385" s="217" t="s">
        <v>449</v>
      </c>
      <c r="C385" s="263" t="s">
        <v>450</v>
      </c>
      <c r="D385" s="219" t="s">
        <v>130</v>
      </c>
      <c r="E385" s="227">
        <v>0.24330239999999997</v>
      </c>
      <c r="F385" s="231">
        <f>H385+J385</f>
        <v>0</v>
      </c>
      <c r="G385" s="232">
        <f>ROUND(E385*F385,2)</f>
        <v>0</v>
      </c>
      <c r="H385" s="232"/>
      <c r="I385" s="232">
        <f>ROUND(E385*H385,2)</f>
        <v>0</v>
      </c>
      <c r="J385" s="232"/>
      <c r="K385" s="232">
        <f>ROUND(E385*J385,2)</f>
        <v>0</v>
      </c>
      <c r="L385" s="232">
        <v>21</v>
      </c>
      <c r="M385" s="232">
        <f>G385*(1+L385/100)</f>
        <v>0</v>
      </c>
      <c r="N385" s="220">
        <v>0.55000000000000004</v>
      </c>
      <c r="O385" s="220">
        <f>ROUND(E385*N385,5)</f>
        <v>0.13381999999999999</v>
      </c>
      <c r="P385" s="220">
        <v>0</v>
      </c>
      <c r="Q385" s="220">
        <f>ROUND(E385*P385,5)</f>
        <v>0</v>
      </c>
      <c r="R385" s="220"/>
      <c r="S385" s="220"/>
      <c r="T385" s="221">
        <v>0</v>
      </c>
      <c r="U385" s="220">
        <f>ROUND(E385*T385,2)</f>
        <v>0</v>
      </c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 t="s">
        <v>202</v>
      </c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</row>
    <row r="386" spans="1:60" outlineLevel="1" x14ac:dyDescent="0.2">
      <c r="A386" s="211"/>
      <c r="B386" s="217"/>
      <c r="C386" s="264" t="s">
        <v>437</v>
      </c>
      <c r="D386" s="222"/>
      <c r="E386" s="228"/>
      <c r="F386" s="232"/>
      <c r="G386" s="232"/>
      <c r="H386" s="232"/>
      <c r="I386" s="232"/>
      <c r="J386" s="232"/>
      <c r="K386" s="232"/>
      <c r="L386" s="232"/>
      <c r="M386" s="232"/>
      <c r="N386" s="220"/>
      <c r="O386" s="220"/>
      <c r="P386" s="220"/>
      <c r="Q386" s="220"/>
      <c r="R386" s="220"/>
      <c r="S386" s="220"/>
      <c r="T386" s="221"/>
      <c r="U386" s="22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 t="s">
        <v>124</v>
      </c>
      <c r="AF386" s="210">
        <v>0</v>
      </c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</row>
    <row r="387" spans="1:60" outlineLevel="1" x14ac:dyDescent="0.2">
      <c r="A387" s="211"/>
      <c r="B387" s="217"/>
      <c r="C387" s="264" t="s">
        <v>451</v>
      </c>
      <c r="D387" s="222"/>
      <c r="E387" s="228">
        <v>0.2433024</v>
      </c>
      <c r="F387" s="232"/>
      <c r="G387" s="232"/>
      <c r="H387" s="232"/>
      <c r="I387" s="232"/>
      <c r="J387" s="232"/>
      <c r="K387" s="232"/>
      <c r="L387" s="232"/>
      <c r="M387" s="232"/>
      <c r="N387" s="220"/>
      <c r="O387" s="220"/>
      <c r="P387" s="220"/>
      <c r="Q387" s="220"/>
      <c r="R387" s="220"/>
      <c r="S387" s="220"/>
      <c r="T387" s="221"/>
      <c r="U387" s="22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 t="s">
        <v>124</v>
      </c>
      <c r="AF387" s="210">
        <v>0</v>
      </c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</row>
    <row r="388" spans="1:60" outlineLevel="1" x14ac:dyDescent="0.2">
      <c r="A388" s="211">
        <v>79</v>
      </c>
      <c r="B388" s="217" t="s">
        <v>452</v>
      </c>
      <c r="C388" s="263" t="s">
        <v>453</v>
      </c>
      <c r="D388" s="219" t="s">
        <v>130</v>
      </c>
      <c r="E388" s="227">
        <v>0.62198399999999998</v>
      </c>
      <c r="F388" s="231">
        <f>H388+J388</f>
        <v>0</v>
      </c>
      <c r="G388" s="232">
        <f>ROUND(E388*F388,2)</f>
        <v>0</v>
      </c>
      <c r="H388" s="232"/>
      <c r="I388" s="232">
        <f>ROUND(E388*H388,2)</f>
        <v>0</v>
      </c>
      <c r="J388" s="232"/>
      <c r="K388" s="232">
        <f>ROUND(E388*J388,2)</f>
        <v>0</v>
      </c>
      <c r="L388" s="232">
        <v>21</v>
      </c>
      <c r="M388" s="232">
        <f>G388*(1+L388/100)</f>
        <v>0</v>
      </c>
      <c r="N388" s="220">
        <v>0.55000000000000004</v>
      </c>
      <c r="O388" s="220">
        <f>ROUND(E388*N388,5)</f>
        <v>0.34209000000000001</v>
      </c>
      <c r="P388" s="220">
        <v>0</v>
      </c>
      <c r="Q388" s="220">
        <f>ROUND(E388*P388,5)</f>
        <v>0</v>
      </c>
      <c r="R388" s="220"/>
      <c r="S388" s="220"/>
      <c r="T388" s="221">
        <v>0</v>
      </c>
      <c r="U388" s="220">
        <f>ROUND(E388*T388,2)</f>
        <v>0</v>
      </c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 t="s">
        <v>202</v>
      </c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</row>
    <row r="389" spans="1:60" outlineLevel="1" x14ac:dyDescent="0.2">
      <c r="A389" s="211"/>
      <c r="B389" s="217"/>
      <c r="C389" s="264" t="s">
        <v>437</v>
      </c>
      <c r="D389" s="222"/>
      <c r="E389" s="228"/>
      <c r="F389" s="232"/>
      <c r="G389" s="232"/>
      <c r="H389" s="232"/>
      <c r="I389" s="232"/>
      <c r="J389" s="232"/>
      <c r="K389" s="232"/>
      <c r="L389" s="232"/>
      <c r="M389" s="232"/>
      <c r="N389" s="220"/>
      <c r="O389" s="220"/>
      <c r="P389" s="220"/>
      <c r="Q389" s="220"/>
      <c r="R389" s="220"/>
      <c r="S389" s="220"/>
      <c r="T389" s="221"/>
      <c r="U389" s="22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 t="s">
        <v>124</v>
      </c>
      <c r="AF389" s="210">
        <v>0</v>
      </c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</row>
    <row r="390" spans="1:60" outlineLevel="1" x14ac:dyDescent="0.2">
      <c r="A390" s="211"/>
      <c r="B390" s="217"/>
      <c r="C390" s="264" t="s">
        <v>454</v>
      </c>
      <c r="D390" s="222"/>
      <c r="E390" s="228">
        <v>0.62198399999999998</v>
      </c>
      <c r="F390" s="232"/>
      <c r="G390" s="232"/>
      <c r="H390" s="232"/>
      <c r="I390" s="232"/>
      <c r="J390" s="232"/>
      <c r="K390" s="232"/>
      <c r="L390" s="232"/>
      <c r="M390" s="232"/>
      <c r="N390" s="220"/>
      <c r="O390" s="220"/>
      <c r="P390" s="220"/>
      <c r="Q390" s="220"/>
      <c r="R390" s="220"/>
      <c r="S390" s="220"/>
      <c r="T390" s="221"/>
      <c r="U390" s="22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 t="s">
        <v>124</v>
      </c>
      <c r="AF390" s="210">
        <v>0</v>
      </c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</row>
    <row r="391" spans="1:60" outlineLevel="1" x14ac:dyDescent="0.2">
      <c r="A391" s="211">
        <v>80</v>
      </c>
      <c r="B391" s="217" t="s">
        <v>455</v>
      </c>
      <c r="C391" s="263" t="s">
        <v>456</v>
      </c>
      <c r="D391" s="219" t="s">
        <v>284</v>
      </c>
      <c r="E391" s="227">
        <v>84.421999999999997</v>
      </c>
      <c r="F391" s="231">
        <f>H391+J391</f>
        <v>0</v>
      </c>
      <c r="G391" s="232">
        <f>ROUND(E391*F391,2)</f>
        <v>0</v>
      </c>
      <c r="H391" s="232"/>
      <c r="I391" s="232">
        <f>ROUND(E391*H391,2)</f>
        <v>0</v>
      </c>
      <c r="J391" s="232"/>
      <c r="K391" s="232">
        <f>ROUND(E391*J391,2)</f>
        <v>0</v>
      </c>
      <c r="L391" s="232">
        <v>21</v>
      </c>
      <c r="M391" s="232">
        <f>G391*(1+L391/100)</f>
        <v>0</v>
      </c>
      <c r="N391" s="220">
        <v>9.8999999999999999E-4</v>
      </c>
      <c r="O391" s="220">
        <f>ROUND(E391*N391,5)</f>
        <v>8.3580000000000002E-2</v>
      </c>
      <c r="P391" s="220">
        <v>0</v>
      </c>
      <c r="Q391" s="220">
        <f>ROUND(E391*P391,5)</f>
        <v>0</v>
      </c>
      <c r="R391" s="220"/>
      <c r="S391" s="220"/>
      <c r="T391" s="221">
        <v>0.36099999999999999</v>
      </c>
      <c r="U391" s="220">
        <f>ROUND(E391*T391,2)</f>
        <v>30.48</v>
      </c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 t="s">
        <v>122</v>
      </c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</row>
    <row r="392" spans="1:60" outlineLevel="1" x14ac:dyDescent="0.2">
      <c r="A392" s="211"/>
      <c r="B392" s="217"/>
      <c r="C392" s="264" t="s">
        <v>437</v>
      </c>
      <c r="D392" s="222"/>
      <c r="E392" s="228"/>
      <c r="F392" s="232"/>
      <c r="G392" s="232"/>
      <c r="H392" s="232"/>
      <c r="I392" s="232"/>
      <c r="J392" s="232"/>
      <c r="K392" s="232"/>
      <c r="L392" s="232"/>
      <c r="M392" s="232"/>
      <c r="N392" s="220"/>
      <c r="O392" s="220"/>
      <c r="P392" s="220"/>
      <c r="Q392" s="220"/>
      <c r="R392" s="220"/>
      <c r="S392" s="220"/>
      <c r="T392" s="221"/>
      <c r="U392" s="22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 t="s">
        <v>124</v>
      </c>
      <c r="AF392" s="210">
        <v>0</v>
      </c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</row>
    <row r="393" spans="1:60" outlineLevel="1" x14ac:dyDescent="0.2">
      <c r="A393" s="211"/>
      <c r="B393" s="217"/>
      <c r="C393" s="264" t="s">
        <v>457</v>
      </c>
      <c r="D393" s="222"/>
      <c r="E393" s="228">
        <v>84.421999999999997</v>
      </c>
      <c r="F393" s="232"/>
      <c r="G393" s="232"/>
      <c r="H393" s="232"/>
      <c r="I393" s="232"/>
      <c r="J393" s="232"/>
      <c r="K393" s="232"/>
      <c r="L393" s="232"/>
      <c r="M393" s="232"/>
      <c r="N393" s="220"/>
      <c r="O393" s="220"/>
      <c r="P393" s="220"/>
      <c r="Q393" s="220"/>
      <c r="R393" s="220"/>
      <c r="S393" s="220"/>
      <c r="T393" s="221"/>
      <c r="U393" s="22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 t="s">
        <v>124</v>
      </c>
      <c r="AF393" s="210">
        <v>0</v>
      </c>
      <c r="AG393" s="210"/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</row>
    <row r="394" spans="1:60" outlineLevel="1" x14ac:dyDescent="0.2">
      <c r="A394" s="211">
        <v>81</v>
      </c>
      <c r="B394" s="217" t="s">
        <v>458</v>
      </c>
      <c r="C394" s="263" t="s">
        <v>459</v>
      </c>
      <c r="D394" s="219" t="s">
        <v>130</v>
      </c>
      <c r="E394" s="227">
        <v>1.6715556</v>
      </c>
      <c r="F394" s="231">
        <f>H394+J394</f>
        <v>0</v>
      </c>
      <c r="G394" s="232">
        <f>ROUND(E394*F394,2)</f>
        <v>0</v>
      </c>
      <c r="H394" s="232"/>
      <c r="I394" s="232">
        <f>ROUND(E394*H394,2)</f>
        <v>0</v>
      </c>
      <c r="J394" s="232"/>
      <c r="K394" s="232">
        <f>ROUND(E394*J394,2)</f>
        <v>0</v>
      </c>
      <c r="L394" s="232">
        <v>21</v>
      </c>
      <c r="M394" s="232">
        <f>G394*(1+L394/100)</f>
        <v>0</v>
      </c>
      <c r="N394" s="220">
        <v>0.55000000000000004</v>
      </c>
      <c r="O394" s="220">
        <f>ROUND(E394*N394,5)</f>
        <v>0.91935999999999996</v>
      </c>
      <c r="P394" s="220">
        <v>0</v>
      </c>
      <c r="Q394" s="220">
        <f>ROUND(E394*P394,5)</f>
        <v>0</v>
      </c>
      <c r="R394" s="220"/>
      <c r="S394" s="220"/>
      <c r="T394" s="221">
        <v>0</v>
      </c>
      <c r="U394" s="220">
        <f>ROUND(E394*T394,2)</f>
        <v>0</v>
      </c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 t="s">
        <v>202</v>
      </c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</row>
    <row r="395" spans="1:60" outlineLevel="1" x14ac:dyDescent="0.2">
      <c r="A395" s="211"/>
      <c r="B395" s="217"/>
      <c r="C395" s="264" t="s">
        <v>437</v>
      </c>
      <c r="D395" s="222"/>
      <c r="E395" s="228"/>
      <c r="F395" s="232"/>
      <c r="G395" s="232"/>
      <c r="H395" s="232"/>
      <c r="I395" s="232"/>
      <c r="J395" s="232"/>
      <c r="K395" s="232"/>
      <c r="L395" s="232"/>
      <c r="M395" s="232"/>
      <c r="N395" s="220"/>
      <c r="O395" s="220"/>
      <c r="P395" s="220"/>
      <c r="Q395" s="220"/>
      <c r="R395" s="220"/>
      <c r="S395" s="220"/>
      <c r="T395" s="221"/>
      <c r="U395" s="22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 t="s">
        <v>124</v>
      </c>
      <c r="AF395" s="210">
        <v>0</v>
      </c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</row>
    <row r="396" spans="1:60" outlineLevel="1" x14ac:dyDescent="0.2">
      <c r="A396" s="211"/>
      <c r="B396" s="217"/>
      <c r="C396" s="264" t="s">
        <v>460</v>
      </c>
      <c r="D396" s="222"/>
      <c r="E396" s="228">
        <v>1.6715556</v>
      </c>
      <c r="F396" s="232"/>
      <c r="G396" s="232"/>
      <c r="H396" s="232"/>
      <c r="I396" s="232"/>
      <c r="J396" s="232"/>
      <c r="K396" s="232"/>
      <c r="L396" s="232"/>
      <c r="M396" s="232"/>
      <c r="N396" s="220"/>
      <c r="O396" s="220"/>
      <c r="P396" s="220"/>
      <c r="Q396" s="220"/>
      <c r="R396" s="220"/>
      <c r="S396" s="220"/>
      <c r="T396" s="221"/>
      <c r="U396" s="22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 t="s">
        <v>124</v>
      </c>
      <c r="AF396" s="210">
        <v>0</v>
      </c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</row>
    <row r="397" spans="1:60" ht="22.5" outlineLevel="1" x14ac:dyDescent="0.2">
      <c r="A397" s="211">
        <v>82</v>
      </c>
      <c r="B397" s="217" t="s">
        <v>461</v>
      </c>
      <c r="C397" s="263" t="s">
        <v>462</v>
      </c>
      <c r="D397" s="219" t="s">
        <v>121</v>
      </c>
      <c r="E397" s="227">
        <v>72</v>
      </c>
      <c r="F397" s="231">
        <f>H397+J397</f>
        <v>0</v>
      </c>
      <c r="G397" s="232">
        <f>ROUND(E397*F397,2)</f>
        <v>0</v>
      </c>
      <c r="H397" s="232"/>
      <c r="I397" s="232">
        <f>ROUND(E397*H397,2)</f>
        <v>0</v>
      </c>
      <c r="J397" s="232"/>
      <c r="K397" s="232">
        <f>ROUND(E397*J397,2)</f>
        <v>0</v>
      </c>
      <c r="L397" s="232">
        <v>21</v>
      </c>
      <c r="M397" s="232">
        <f>G397*(1+L397/100)</f>
        <v>0</v>
      </c>
      <c r="N397" s="220">
        <v>0</v>
      </c>
      <c r="O397" s="220">
        <f>ROUND(E397*N397,5)</f>
        <v>0</v>
      </c>
      <c r="P397" s="220">
        <v>0</v>
      </c>
      <c r="Q397" s="220">
        <f>ROUND(E397*P397,5)</f>
        <v>0</v>
      </c>
      <c r="R397" s="220"/>
      <c r="S397" s="220"/>
      <c r="T397" s="221">
        <v>0.39400000000000002</v>
      </c>
      <c r="U397" s="220">
        <f>ROUND(E397*T397,2)</f>
        <v>28.37</v>
      </c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 t="s">
        <v>122</v>
      </c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</row>
    <row r="398" spans="1:60" outlineLevel="1" x14ac:dyDescent="0.2">
      <c r="A398" s="211"/>
      <c r="B398" s="217"/>
      <c r="C398" s="264" t="s">
        <v>463</v>
      </c>
      <c r="D398" s="222"/>
      <c r="E398" s="228"/>
      <c r="F398" s="232"/>
      <c r="G398" s="232"/>
      <c r="H398" s="232"/>
      <c r="I398" s="232"/>
      <c r="J398" s="232"/>
      <c r="K398" s="232"/>
      <c r="L398" s="232"/>
      <c r="M398" s="232"/>
      <c r="N398" s="220"/>
      <c r="O398" s="220"/>
      <c r="P398" s="220"/>
      <c r="Q398" s="220"/>
      <c r="R398" s="220"/>
      <c r="S398" s="220"/>
      <c r="T398" s="221"/>
      <c r="U398" s="22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 t="s">
        <v>124</v>
      </c>
      <c r="AF398" s="210">
        <v>0</v>
      </c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</row>
    <row r="399" spans="1:60" outlineLevel="1" x14ac:dyDescent="0.2">
      <c r="A399" s="211"/>
      <c r="B399" s="217"/>
      <c r="C399" s="264" t="s">
        <v>464</v>
      </c>
      <c r="D399" s="222"/>
      <c r="E399" s="228">
        <v>72</v>
      </c>
      <c r="F399" s="232"/>
      <c r="G399" s="232"/>
      <c r="H399" s="232"/>
      <c r="I399" s="232"/>
      <c r="J399" s="232"/>
      <c r="K399" s="232"/>
      <c r="L399" s="232"/>
      <c r="M399" s="232"/>
      <c r="N399" s="220"/>
      <c r="O399" s="220"/>
      <c r="P399" s="220"/>
      <c r="Q399" s="220"/>
      <c r="R399" s="220"/>
      <c r="S399" s="220"/>
      <c r="T399" s="221"/>
      <c r="U399" s="22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 t="s">
        <v>124</v>
      </c>
      <c r="AF399" s="210">
        <v>0</v>
      </c>
      <c r="AG399" s="210"/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</row>
    <row r="400" spans="1:60" ht="22.5" outlineLevel="1" x14ac:dyDescent="0.2">
      <c r="A400" s="211">
        <v>83</v>
      </c>
      <c r="B400" s="217" t="s">
        <v>465</v>
      </c>
      <c r="C400" s="263" t="s">
        <v>466</v>
      </c>
      <c r="D400" s="219" t="s">
        <v>121</v>
      </c>
      <c r="E400" s="227">
        <v>79.2</v>
      </c>
      <c r="F400" s="231">
        <f>H400+J400</f>
        <v>0</v>
      </c>
      <c r="G400" s="232">
        <f>ROUND(E400*F400,2)</f>
        <v>0</v>
      </c>
      <c r="H400" s="232"/>
      <c r="I400" s="232">
        <f>ROUND(E400*H400,2)</f>
        <v>0</v>
      </c>
      <c r="J400" s="232"/>
      <c r="K400" s="232">
        <f>ROUND(E400*J400,2)</f>
        <v>0</v>
      </c>
      <c r="L400" s="232">
        <v>21</v>
      </c>
      <c r="M400" s="232">
        <f>G400*(1+L400/100)</f>
        <v>0</v>
      </c>
      <c r="N400" s="220">
        <v>1.12E-2</v>
      </c>
      <c r="O400" s="220">
        <f>ROUND(E400*N400,5)</f>
        <v>0.88704000000000005</v>
      </c>
      <c r="P400" s="220">
        <v>0</v>
      </c>
      <c r="Q400" s="220">
        <f>ROUND(E400*P400,5)</f>
        <v>0</v>
      </c>
      <c r="R400" s="220"/>
      <c r="S400" s="220"/>
      <c r="T400" s="221">
        <v>0</v>
      </c>
      <c r="U400" s="220">
        <f>ROUND(E400*T400,2)</f>
        <v>0</v>
      </c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 t="s">
        <v>202</v>
      </c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</row>
    <row r="401" spans="1:60" outlineLevel="1" x14ac:dyDescent="0.2">
      <c r="A401" s="211"/>
      <c r="B401" s="217"/>
      <c r="C401" s="264" t="s">
        <v>463</v>
      </c>
      <c r="D401" s="222"/>
      <c r="E401" s="228"/>
      <c r="F401" s="232"/>
      <c r="G401" s="232"/>
      <c r="H401" s="232"/>
      <c r="I401" s="232"/>
      <c r="J401" s="232"/>
      <c r="K401" s="232"/>
      <c r="L401" s="232"/>
      <c r="M401" s="232"/>
      <c r="N401" s="220"/>
      <c r="O401" s="220"/>
      <c r="P401" s="220"/>
      <c r="Q401" s="220"/>
      <c r="R401" s="220"/>
      <c r="S401" s="220"/>
      <c r="T401" s="221"/>
      <c r="U401" s="22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 t="s">
        <v>124</v>
      </c>
      <c r="AF401" s="210">
        <v>0</v>
      </c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</row>
    <row r="402" spans="1:60" outlineLevel="1" x14ac:dyDescent="0.2">
      <c r="A402" s="211"/>
      <c r="B402" s="217"/>
      <c r="C402" s="264" t="s">
        <v>467</v>
      </c>
      <c r="D402" s="222"/>
      <c r="E402" s="228">
        <v>79.2</v>
      </c>
      <c r="F402" s="232"/>
      <c r="G402" s="232"/>
      <c r="H402" s="232"/>
      <c r="I402" s="232"/>
      <c r="J402" s="232"/>
      <c r="K402" s="232"/>
      <c r="L402" s="232"/>
      <c r="M402" s="232"/>
      <c r="N402" s="220"/>
      <c r="O402" s="220"/>
      <c r="P402" s="220"/>
      <c r="Q402" s="220"/>
      <c r="R402" s="220"/>
      <c r="S402" s="220"/>
      <c r="T402" s="221"/>
      <c r="U402" s="22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 t="s">
        <v>124</v>
      </c>
      <c r="AF402" s="210">
        <v>0</v>
      </c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</row>
    <row r="403" spans="1:60" outlineLevel="1" x14ac:dyDescent="0.2">
      <c r="A403" s="211">
        <v>84</v>
      </c>
      <c r="B403" s="217" t="s">
        <v>468</v>
      </c>
      <c r="C403" s="263" t="s">
        <v>469</v>
      </c>
      <c r="D403" s="219" t="s">
        <v>130</v>
      </c>
      <c r="E403" s="227">
        <v>4.8719818181818173</v>
      </c>
      <c r="F403" s="231">
        <f>H403+J403</f>
        <v>0</v>
      </c>
      <c r="G403" s="232">
        <f>ROUND(E403*F403,2)</f>
        <v>0</v>
      </c>
      <c r="H403" s="232"/>
      <c r="I403" s="232">
        <f>ROUND(E403*H403,2)</f>
        <v>0</v>
      </c>
      <c r="J403" s="232"/>
      <c r="K403" s="232">
        <f>ROUND(E403*J403,2)</f>
        <v>0</v>
      </c>
      <c r="L403" s="232">
        <v>21</v>
      </c>
      <c r="M403" s="232">
        <f>G403*(1+L403/100)</f>
        <v>0</v>
      </c>
      <c r="N403" s="220">
        <v>2.2970000000000001E-2</v>
      </c>
      <c r="O403" s="220">
        <f>ROUND(E403*N403,5)</f>
        <v>0.11191</v>
      </c>
      <c r="P403" s="220">
        <v>0</v>
      </c>
      <c r="Q403" s="220">
        <f>ROUND(E403*P403,5)</f>
        <v>0</v>
      </c>
      <c r="R403" s="220"/>
      <c r="S403" s="220"/>
      <c r="T403" s="221">
        <v>0</v>
      </c>
      <c r="U403" s="220">
        <f>ROUND(E403*T403,2)</f>
        <v>0</v>
      </c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 t="s">
        <v>122</v>
      </c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</row>
    <row r="404" spans="1:60" ht="22.5" outlineLevel="1" x14ac:dyDescent="0.2">
      <c r="A404" s="211"/>
      <c r="B404" s="217"/>
      <c r="C404" s="264" t="s">
        <v>470</v>
      </c>
      <c r="D404" s="222"/>
      <c r="E404" s="228"/>
      <c r="F404" s="232"/>
      <c r="G404" s="232"/>
      <c r="H404" s="232"/>
      <c r="I404" s="232"/>
      <c r="J404" s="232"/>
      <c r="K404" s="232"/>
      <c r="L404" s="232"/>
      <c r="M404" s="232"/>
      <c r="N404" s="220"/>
      <c r="O404" s="220"/>
      <c r="P404" s="220"/>
      <c r="Q404" s="220"/>
      <c r="R404" s="220"/>
      <c r="S404" s="220"/>
      <c r="T404" s="221"/>
      <c r="U404" s="22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 t="s">
        <v>124</v>
      </c>
      <c r="AF404" s="210">
        <v>0</v>
      </c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</row>
    <row r="405" spans="1:60" outlineLevel="1" x14ac:dyDescent="0.2">
      <c r="A405" s="211"/>
      <c r="B405" s="217"/>
      <c r="C405" s="264" t="s">
        <v>471</v>
      </c>
      <c r="D405" s="222"/>
      <c r="E405" s="228">
        <v>0.83776363636363604</v>
      </c>
      <c r="F405" s="232"/>
      <c r="G405" s="232"/>
      <c r="H405" s="232"/>
      <c r="I405" s="232"/>
      <c r="J405" s="232"/>
      <c r="K405" s="232"/>
      <c r="L405" s="232"/>
      <c r="M405" s="232"/>
      <c r="N405" s="220"/>
      <c r="O405" s="220"/>
      <c r="P405" s="220"/>
      <c r="Q405" s="220"/>
      <c r="R405" s="220"/>
      <c r="S405" s="220"/>
      <c r="T405" s="221"/>
      <c r="U405" s="22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 t="s">
        <v>124</v>
      </c>
      <c r="AF405" s="210">
        <v>0</v>
      </c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</row>
    <row r="406" spans="1:60" ht="22.5" outlineLevel="1" x14ac:dyDescent="0.2">
      <c r="A406" s="211"/>
      <c r="B406" s="217"/>
      <c r="C406" s="264" t="s">
        <v>472</v>
      </c>
      <c r="D406" s="222"/>
      <c r="E406" s="228"/>
      <c r="F406" s="232"/>
      <c r="G406" s="232"/>
      <c r="H406" s="232"/>
      <c r="I406" s="232"/>
      <c r="J406" s="232"/>
      <c r="K406" s="232"/>
      <c r="L406" s="232"/>
      <c r="M406" s="232"/>
      <c r="N406" s="220"/>
      <c r="O406" s="220"/>
      <c r="P406" s="220"/>
      <c r="Q406" s="220"/>
      <c r="R406" s="220"/>
      <c r="S406" s="220"/>
      <c r="T406" s="221"/>
      <c r="U406" s="22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 t="s">
        <v>124</v>
      </c>
      <c r="AF406" s="210">
        <v>0</v>
      </c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</row>
    <row r="407" spans="1:60" outlineLevel="1" x14ac:dyDescent="0.2">
      <c r="A407" s="211"/>
      <c r="B407" s="217"/>
      <c r="C407" s="264" t="s">
        <v>473</v>
      </c>
      <c r="D407" s="222"/>
      <c r="E407" s="228">
        <v>0.22118181818181801</v>
      </c>
      <c r="F407" s="232"/>
      <c r="G407" s="232"/>
      <c r="H407" s="232"/>
      <c r="I407" s="232"/>
      <c r="J407" s="232"/>
      <c r="K407" s="232"/>
      <c r="L407" s="232"/>
      <c r="M407" s="232"/>
      <c r="N407" s="220"/>
      <c r="O407" s="220"/>
      <c r="P407" s="220"/>
      <c r="Q407" s="220"/>
      <c r="R407" s="220"/>
      <c r="S407" s="220"/>
      <c r="T407" s="221"/>
      <c r="U407" s="22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 t="s">
        <v>124</v>
      </c>
      <c r="AF407" s="210">
        <v>0</v>
      </c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</row>
    <row r="408" spans="1:60" ht="22.5" outlineLevel="1" x14ac:dyDescent="0.2">
      <c r="A408" s="211"/>
      <c r="B408" s="217"/>
      <c r="C408" s="264" t="s">
        <v>474</v>
      </c>
      <c r="D408" s="222"/>
      <c r="E408" s="228"/>
      <c r="F408" s="232"/>
      <c r="G408" s="232"/>
      <c r="H408" s="232"/>
      <c r="I408" s="232"/>
      <c r="J408" s="232"/>
      <c r="K408" s="232"/>
      <c r="L408" s="232"/>
      <c r="M408" s="232"/>
      <c r="N408" s="220"/>
      <c r="O408" s="220"/>
      <c r="P408" s="220"/>
      <c r="Q408" s="220"/>
      <c r="R408" s="220"/>
      <c r="S408" s="220"/>
      <c r="T408" s="221"/>
      <c r="U408" s="22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 t="s">
        <v>124</v>
      </c>
      <c r="AF408" s="210">
        <v>0</v>
      </c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</row>
    <row r="409" spans="1:60" outlineLevel="1" x14ac:dyDescent="0.2">
      <c r="A409" s="211"/>
      <c r="B409" s="217"/>
      <c r="C409" s="264" t="s">
        <v>475</v>
      </c>
      <c r="D409" s="222"/>
      <c r="E409" s="228">
        <v>0.56543636363636396</v>
      </c>
      <c r="F409" s="232"/>
      <c r="G409" s="232"/>
      <c r="H409" s="232"/>
      <c r="I409" s="232"/>
      <c r="J409" s="232"/>
      <c r="K409" s="232"/>
      <c r="L409" s="232"/>
      <c r="M409" s="232"/>
      <c r="N409" s="220"/>
      <c r="O409" s="220"/>
      <c r="P409" s="220"/>
      <c r="Q409" s="220"/>
      <c r="R409" s="220"/>
      <c r="S409" s="220"/>
      <c r="T409" s="221"/>
      <c r="U409" s="22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 t="s">
        <v>124</v>
      </c>
      <c r="AF409" s="210">
        <v>0</v>
      </c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</row>
    <row r="410" spans="1:60" ht="22.5" outlineLevel="1" x14ac:dyDescent="0.2">
      <c r="A410" s="211"/>
      <c r="B410" s="217"/>
      <c r="C410" s="264" t="s">
        <v>476</v>
      </c>
      <c r="D410" s="222"/>
      <c r="E410" s="228"/>
      <c r="F410" s="232"/>
      <c r="G410" s="232"/>
      <c r="H410" s="232"/>
      <c r="I410" s="232"/>
      <c r="J410" s="232"/>
      <c r="K410" s="232"/>
      <c r="L410" s="232"/>
      <c r="M410" s="232"/>
      <c r="N410" s="220"/>
      <c r="O410" s="220"/>
      <c r="P410" s="220"/>
      <c r="Q410" s="220"/>
      <c r="R410" s="220"/>
      <c r="S410" s="220"/>
      <c r="T410" s="221"/>
      <c r="U410" s="22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 t="s">
        <v>124</v>
      </c>
      <c r="AF410" s="210">
        <v>0</v>
      </c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</row>
    <row r="411" spans="1:60" outlineLevel="1" x14ac:dyDescent="0.2">
      <c r="A411" s="211"/>
      <c r="B411" s="217"/>
      <c r="C411" s="264" t="s">
        <v>477</v>
      </c>
      <c r="D411" s="222"/>
      <c r="E411" s="228">
        <v>1.5196000000000001</v>
      </c>
      <c r="F411" s="232"/>
      <c r="G411" s="232"/>
      <c r="H411" s="232"/>
      <c r="I411" s="232"/>
      <c r="J411" s="232"/>
      <c r="K411" s="232"/>
      <c r="L411" s="232"/>
      <c r="M411" s="232"/>
      <c r="N411" s="220"/>
      <c r="O411" s="220"/>
      <c r="P411" s="220"/>
      <c r="Q411" s="220"/>
      <c r="R411" s="220"/>
      <c r="S411" s="220"/>
      <c r="T411" s="221"/>
      <c r="U411" s="22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 t="s">
        <v>124</v>
      </c>
      <c r="AF411" s="210">
        <v>0</v>
      </c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</row>
    <row r="412" spans="1:60" outlineLevel="1" x14ac:dyDescent="0.2">
      <c r="A412" s="211"/>
      <c r="B412" s="217"/>
      <c r="C412" s="265" t="s">
        <v>127</v>
      </c>
      <c r="D412" s="223"/>
      <c r="E412" s="229">
        <v>3.1439818181818202</v>
      </c>
      <c r="F412" s="232"/>
      <c r="G412" s="232"/>
      <c r="H412" s="232"/>
      <c r="I412" s="232"/>
      <c r="J412" s="232"/>
      <c r="K412" s="232"/>
      <c r="L412" s="232"/>
      <c r="M412" s="232"/>
      <c r="N412" s="220"/>
      <c r="O412" s="220"/>
      <c r="P412" s="220"/>
      <c r="Q412" s="220"/>
      <c r="R412" s="220"/>
      <c r="S412" s="220"/>
      <c r="T412" s="221"/>
      <c r="U412" s="22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 t="s">
        <v>124</v>
      </c>
      <c r="AF412" s="210">
        <v>1</v>
      </c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</row>
    <row r="413" spans="1:60" outlineLevel="1" x14ac:dyDescent="0.2">
      <c r="A413" s="211"/>
      <c r="B413" s="217"/>
      <c r="C413" s="264" t="s">
        <v>463</v>
      </c>
      <c r="D413" s="222"/>
      <c r="E413" s="228"/>
      <c r="F413" s="232"/>
      <c r="G413" s="232"/>
      <c r="H413" s="232"/>
      <c r="I413" s="232"/>
      <c r="J413" s="232"/>
      <c r="K413" s="232"/>
      <c r="L413" s="232"/>
      <c r="M413" s="232"/>
      <c r="N413" s="220"/>
      <c r="O413" s="220"/>
      <c r="P413" s="220"/>
      <c r="Q413" s="220"/>
      <c r="R413" s="220"/>
      <c r="S413" s="220"/>
      <c r="T413" s="221"/>
      <c r="U413" s="22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 t="s">
        <v>124</v>
      </c>
      <c r="AF413" s="210">
        <v>0</v>
      </c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</row>
    <row r="414" spans="1:60" outlineLevel="1" x14ac:dyDescent="0.2">
      <c r="A414" s="211"/>
      <c r="B414" s="217"/>
      <c r="C414" s="264" t="s">
        <v>478</v>
      </c>
      <c r="D414" s="222"/>
      <c r="E414" s="228">
        <v>1.728</v>
      </c>
      <c r="F414" s="232"/>
      <c r="G414" s="232"/>
      <c r="H414" s="232"/>
      <c r="I414" s="232"/>
      <c r="J414" s="232"/>
      <c r="K414" s="232"/>
      <c r="L414" s="232"/>
      <c r="M414" s="232"/>
      <c r="N414" s="220"/>
      <c r="O414" s="220"/>
      <c r="P414" s="220"/>
      <c r="Q414" s="220"/>
      <c r="R414" s="220"/>
      <c r="S414" s="220"/>
      <c r="T414" s="221"/>
      <c r="U414" s="22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 t="s">
        <v>124</v>
      </c>
      <c r="AF414" s="210">
        <v>0</v>
      </c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</row>
    <row r="415" spans="1:60" outlineLevel="1" x14ac:dyDescent="0.2">
      <c r="A415" s="211"/>
      <c r="B415" s="217"/>
      <c r="C415" s="265" t="s">
        <v>127</v>
      </c>
      <c r="D415" s="223"/>
      <c r="E415" s="229">
        <v>1.728</v>
      </c>
      <c r="F415" s="232"/>
      <c r="G415" s="232"/>
      <c r="H415" s="232"/>
      <c r="I415" s="232"/>
      <c r="J415" s="232"/>
      <c r="K415" s="232"/>
      <c r="L415" s="232"/>
      <c r="M415" s="232"/>
      <c r="N415" s="220"/>
      <c r="O415" s="220"/>
      <c r="P415" s="220"/>
      <c r="Q415" s="220"/>
      <c r="R415" s="220"/>
      <c r="S415" s="220"/>
      <c r="T415" s="221"/>
      <c r="U415" s="22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 t="s">
        <v>124</v>
      </c>
      <c r="AF415" s="210">
        <v>1</v>
      </c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</row>
    <row r="416" spans="1:60" outlineLevel="1" x14ac:dyDescent="0.2">
      <c r="A416" s="211">
        <v>85</v>
      </c>
      <c r="B416" s="217" t="s">
        <v>479</v>
      </c>
      <c r="C416" s="263" t="s">
        <v>480</v>
      </c>
      <c r="D416" s="219" t="s">
        <v>284</v>
      </c>
      <c r="E416" s="227">
        <v>30.68</v>
      </c>
      <c r="F416" s="231">
        <f>H416+J416</f>
        <v>0</v>
      </c>
      <c r="G416" s="232">
        <f>ROUND(E416*F416,2)</f>
        <v>0</v>
      </c>
      <c r="H416" s="232"/>
      <c r="I416" s="232">
        <f>ROUND(E416*H416,2)</f>
        <v>0</v>
      </c>
      <c r="J416" s="232"/>
      <c r="K416" s="232">
        <f>ROUND(E416*J416,2)</f>
        <v>0</v>
      </c>
      <c r="L416" s="232">
        <v>21</v>
      </c>
      <c r="M416" s="232">
        <f>G416*(1+L416/100)</f>
        <v>0</v>
      </c>
      <c r="N416" s="220">
        <v>2.5500000000000002E-3</v>
      </c>
      <c r="O416" s="220">
        <f>ROUND(E416*N416,5)</f>
        <v>7.8229999999999994E-2</v>
      </c>
      <c r="P416" s="220">
        <v>0</v>
      </c>
      <c r="Q416" s="220">
        <f>ROUND(E416*P416,5)</f>
        <v>0</v>
      </c>
      <c r="R416" s="220"/>
      <c r="S416" s="220"/>
      <c r="T416" s="221">
        <v>0.495</v>
      </c>
      <c r="U416" s="220">
        <f>ROUND(E416*T416,2)</f>
        <v>15.19</v>
      </c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 t="s">
        <v>122</v>
      </c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</row>
    <row r="417" spans="1:60" outlineLevel="1" x14ac:dyDescent="0.2">
      <c r="A417" s="211"/>
      <c r="B417" s="217"/>
      <c r="C417" s="264" t="s">
        <v>437</v>
      </c>
      <c r="D417" s="222"/>
      <c r="E417" s="228"/>
      <c r="F417" s="232"/>
      <c r="G417" s="232"/>
      <c r="H417" s="232"/>
      <c r="I417" s="232"/>
      <c r="J417" s="232"/>
      <c r="K417" s="232"/>
      <c r="L417" s="232"/>
      <c r="M417" s="232"/>
      <c r="N417" s="220"/>
      <c r="O417" s="220"/>
      <c r="P417" s="220"/>
      <c r="Q417" s="220"/>
      <c r="R417" s="220"/>
      <c r="S417" s="220"/>
      <c r="T417" s="221"/>
      <c r="U417" s="22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 t="s">
        <v>124</v>
      </c>
      <c r="AF417" s="210">
        <v>0</v>
      </c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</row>
    <row r="418" spans="1:60" ht="22.5" outlineLevel="1" x14ac:dyDescent="0.2">
      <c r="A418" s="211"/>
      <c r="B418" s="217"/>
      <c r="C418" s="264" t="s">
        <v>481</v>
      </c>
      <c r="D418" s="222"/>
      <c r="E418" s="228">
        <v>30.68</v>
      </c>
      <c r="F418" s="232"/>
      <c r="G418" s="232"/>
      <c r="H418" s="232"/>
      <c r="I418" s="232"/>
      <c r="J418" s="232"/>
      <c r="K418" s="232"/>
      <c r="L418" s="232"/>
      <c r="M418" s="232"/>
      <c r="N418" s="220"/>
      <c r="O418" s="220"/>
      <c r="P418" s="220"/>
      <c r="Q418" s="220"/>
      <c r="R418" s="220"/>
      <c r="S418" s="220"/>
      <c r="T418" s="221"/>
      <c r="U418" s="22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 t="s">
        <v>124</v>
      </c>
      <c r="AF418" s="210">
        <v>0</v>
      </c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</row>
    <row r="419" spans="1:60" outlineLevel="1" x14ac:dyDescent="0.2">
      <c r="A419" s="211">
        <v>86</v>
      </c>
      <c r="B419" s="217" t="s">
        <v>482</v>
      </c>
      <c r="C419" s="263" t="s">
        <v>483</v>
      </c>
      <c r="D419" s="219" t="s">
        <v>284</v>
      </c>
      <c r="E419" s="227">
        <v>75.768000000000001</v>
      </c>
      <c r="F419" s="231">
        <f>H419+J419</f>
        <v>0</v>
      </c>
      <c r="G419" s="232">
        <f>ROUND(E419*F419,2)</f>
        <v>0</v>
      </c>
      <c r="H419" s="232"/>
      <c r="I419" s="232">
        <f>ROUND(E419*H419,2)</f>
        <v>0</v>
      </c>
      <c r="J419" s="232"/>
      <c r="K419" s="232">
        <f>ROUND(E419*J419,2)</f>
        <v>0</v>
      </c>
      <c r="L419" s="232">
        <v>21</v>
      </c>
      <c r="M419" s="232">
        <f>G419*(1+L419/100)</f>
        <v>0</v>
      </c>
      <c r="N419" s="220">
        <v>2.5500000000000002E-3</v>
      </c>
      <c r="O419" s="220">
        <f>ROUND(E419*N419,5)</f>
        <v>0.19320999999999999</v>
      </c>
      <c r="P419" s="220">
        <v>0</v>
      </c>
      <c r="Q419" s="220">
        <f>ROUND(E419*P419,5)</f>
        <v>0</v>
      </c>
      <c r="R419" s="220"/>
      <c r="S419" s="220"/>
      <c r="T419" s="221">
        <v>0.59799999999999998</v>
      </c>
      <c r="U419" s="220">
        <f>ROUND(E419*T419,2)</f>
        <v>45.31</v>
      </c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 t="s">
        <v>122</v>
      </c>
      <c r="AF419" s="210"/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</row>
    <row r="420" spans="1:60" outlineLevel="1" x14ac:dyDescent="0.2">
      <c r="A420" s="211"/>
      <c r="B420" s="217"/>
      <c r="C420" s="264" t="s">
        <v>437</v>
      </c>
      <c r="D420" s="222"/>
      <c r="E420" s="228"/>
      <c r="F420" s="232"/>
      <c r="G420" s="232"/>
      <c r="H420" s="232"/>
      <c r="I420" s="232"/>
      <c r="J420" s="232"/>
      <c r="K420" s="232"/>
      <c r="L420" s="232"/>
      <c r="M420" s="232"/>
      <c r="N420" s="220"/>
      <c r="O420" s="220"/>
      <c r="P420" s="220"/>
      <c r="Q420" s="220"/>
      <c r="R420" s="220"/>
      <c r="S420" s="220"/>
      <c r="T420" s="221"/>
      <c r="U420" s="22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 t="s">
        <v>124</v>
      </c>
      <c r="AF420" s="210">
        <v>0</v>
      </c>
      <c r="AG420" s="210"/>
      <c r="AH420" s="210"/>
      <c r="AI420" s="210"/>
      <c r="AJ420" s="210"/>
      <c r="AK420" s="210"/>
      <c r="AL420" s="210"/>
      <c r="AM420" s="210"/>
      <c r="AN420" s="210"/>
      <c r="AO420" s="210"/>
      <c r="AP420" s="210"/>
      <c r="AQ420" s="210"/>
      <c r="AR420" s="210"/>
      <c r="AS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F420" s="210"/>
      <c r="BG420" s="210"/>
      <c r="BH420" s="210"/>
    </row>
    <row r="421" spans="1:60" ht="22.5" outlineLevel="1" x14ac:dyDescent="0.2">
      <c r="A421" s="211"/>
      <c r="B421" s="217"/>
      <c r="C421" s="264" t="s">
        <v>484</v>
      </c>
      <c r="D421" s="222"/>
      <c r="E421" s="228">
        <v>20.5</v>
      </c>
      <c r="F421" s="232"/>
      <c r="G421" s="232"/>
      <c r="H421" s="232"/>
      <c r="I421" s="232"/>
      <c r="J421" s="232"/>
      <c r="K421" s="232"/>
      <c r="L421" s="232"/>
      <c r="M421" s="232"/>
      <c r="N421" s="220"/>
      <c r="O421" s="220"/>
      <c r="P421" s="220"/>
      <c r="Q421" s="220"/>
      <c r="R421" s="220"/>
      <c r="S421" s="220"/>
      <c r="T421" s="221"/>
      <c r="U421" s="22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 t="s">
        <v>124</v>
      </c>
      <c r="AF421" s="210">
        <v>0</v>
      </c>
      <c r="AG421" s="210"/>
      <c r="AH421" s="210"/>
      <c r="AI421" s="210"/>
      <c r="AJ421" s="210"/>
      <c r="AK421" s="210"/>
      <c r="AL421" s="210"/>
      <c r="AM421" s="210"/>
      <c r="AN421" s="210"/>
      <c r="AO421" s="210"/>
      <c r="AP421" s="210"/>
      <c r="AQ421" s="210"/>
      <c r="AR421" s="210"/>
      <c r="AS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F421" s="210"/>
      <c r="BG421" s="210"/>
      <c r="BH421" s="210"/>
    </row>
    <row r="422" spans="1:60" outlineLevel="1" x14ac:dyDescent="0.2">
      <c r="A422" s="211"/>
      <c r="B422" s="217"/>
      <c r="C422" s="264" t="s">
        <v>485</v>
      </c>
      <c r="D422" s="222"/>
      <c r="E422" s="228">
        <v>1.208</v>
      </c>
      <c r="F422" s="232"/>
      <c r="G422" s="232"/>
      <c r="H422" s="232"/>
      <c r="I422" s="232"/>
      <c r="J422" s="232"/>
      <c r="K422" s="232"/>
      <c r="L422" s="232"/>
      <c r="M422" s="232"/>
      <c r="N422" s="220"/>
      <c r="O422" s="220"/>
      <c r="P422" s="220"/>
      <c r="Q422" s="220"/>
      <c r="R422" s="220"/>
      <c r="S422" s="220"/>
      <c r="T422" s="221"/>
      <c r="U422" s="22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 t="s">
        <v>124</v>
      </c>
      <c r="AF422" s="210">
        <v>0</v>
      </c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</row>
    <row r="423" spans="1:60" outlineLevel="1" x14ac:dyDescent="0.2">
      <c r="A423" s="211"/>
      <c r="B423" s="217"/>
      <c r="C423" s="265" t="s">
        <v>127</v>
      </c>
      <c r="D423" s="223"/>
      <c r="E423" s="229">
        <v>21.707999999999998</v>
      </c>
      <c r="F423" s="232"/>
      <c r="G423" s="232"/>
      <c r="H423" s="232"/>
      <c r="I423" s="232"/>
      <c r="J423" s="232"/>
      <c r="K423" s="232"/>
      <c r="L423" s="232"/>
      <c r="M423" s="232"/>
      <c r="N423" s="220"/>
      <c r="O423" s="220"/>
      <c r="P423" s="220"/>
      <c r="Q423" s="220"/>
      <c r="R423" s="220"/>
      <c r="S423" s="220"/>
      <c r="T423" s="221"/>
      <c r="U423" s="22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 t="s">
        <v>124</v>
      </c>
      <c r="AF423" s="210">
        <v>1</v>
      </c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</row>
    <row r="424" spans="1:60" outlineLevel="1" x14ac:dyDescent="0.2">
      <c r="A424" s="211"/>
      <c r="B424" s="217"/>
      <c r="C424" s="264" t="s">
        <v>486</v>
      </c>
      <c r="D424" s="222"/>
      <c r="E424" s="228">
        <v>13.6</v>
      </c>
      <c r="F424" s="232"/>
      <c r="G424" s="232"/>
      <c r="H424" s="232"/>
      <c r="I424" s="232"/>
      <c r="J424" s="232"/>
      <c r="K424" s="232"/>
      <c r="L424" s="232"/>
      <c r="M424" s="232"/>
      <c r="N424" s="220"/>
      <c r="O424" s="220"/>
      <c r="P424" s="220"/>
      <c r="Q424" s="220"/>
      <c r="R424" s="220"/>
      <c r="S424" s="220"/>
      <c r="T424" s="221"/>
      <c r="U424" s="22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 t="s">
        <v>124</v>
      </c>
      <c r="AF424" s="210">
        <v>0</v>
      </c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</row>
    <row r="425" spans="1:60" outlineLevel="1" x14ac:dyDescent="0.2">
      <c r="A425" s="211"/>
      <c r="B425" s="217"/>
      <c r="C425" s="265" t="s">
        <v>127</v>
      </c>
      <c r="D425" s="223"/>
      <c r="E425" s="229">
        <v>13.6</v>
      </c>
      <c r="F425" s="232"/>
      <c r="G425" s="232"/>
      <c r="H425" s="232"/>
      <c r="I425" s="232"/>
      <c r="J425" s="232"/>
      <c r="K425" s="232"/>
      <c r="L425" s="232"/>
      <c r="M425" s="232"/>
      <c r="N425" s="220"/>
      <c r="O425" s="220"/>
      <c r="P425" s="220"/>
      <c r="Q425" s="220"/>
      <c r="R425" s="220"/>
      <c r="S425" s="220"/>
      <c r="T425" s="221"/>
      <c r="U425" s="22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 t="s">
        <v>124</v>
      </c>
      <c r="AF425" s="210">
        <v>1</v>
      </c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</row>
    <row r="426" spans="1:60" outlineLevel="1" x14ac:dyDescent="0.2">
      <c r="A426" s="211"/>
      <c r="B426" s="217"/>
      <c r="C426" s="264" t="s">
        <v>487</v>
      </c>
      <c r="D426" s="222"/>
      <c r="E426" s="228">
        <v>4.8</v>
      </c>
      <c r="F426" s="232"/>
      <c r="G426" s="232"/>
      <c r="H426" s="232"/>
      <c r="I426" s="232"/>
      <c r="J426" s="232"/>
      <c r="K426" s="232"/>
      <c r="L426" s="232"/>
      <c r="M426" s="232"/>
      <c r="N426" s="220"/>
      <c r="O426" s="220"/>
      <c r="P426" s="220"/>
      <c r="Q426" s="220"/>
      <c r="R426" s="220"/>
      <c r="S426" s="220"/>
      <c r="T426" s="221"/>
      <c r="U426" s="22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 t="s">
        <v>124</v>
      </c>
      <c r="AF426" s="210">
        <v>0</v>
      </c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</row>
    <row r="427" spans="1:60" outlineLevel="1" x14ac:dyDescent="0.2">
      <c r="A427" s="211"/>
      <c r="B427" s="217"/>
      <c r="C427" s="264" t="s">
        <v>488</v>
      </c>
      <c r="D427" s="222"/>
      <c r="E427" s="228">
        <v>21.98</v>
      </c>
      <c r="F427" s="232"/>
      <c r="G427" s="232"/>
      <c r="H427" s="232"/>
      <c r="I427" s="232"/>
      <c r="J427" s="232"/>
      <c r="K427" s="232"/>
      <c r="L427" s="232"/>
      <c r="M427" s="232"/>
      <c r="N427" s="220"/>
      <c r="O427" s="220"/>
      <c r="P427" s="220"/>
      <c r="Q427" s="220"/>
      <c r="R427" s="220"/>
      <c r="S427" s="220"/>
      <c r="T427" s="221"/>
      <c r="U427" s="22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 t="s">
        <v>124</v>
      </c>
      <c r="AF427" s="210">
        <v>0</v>
      </c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</row>
    <row r="428" spans="1:60" outlineLevel="1" x14ac:dyDescent="0.2">
      <c r="A428" s="211"/>
      <c r="B428" s="217"/>
      <c r="C428" s="264" t="s">
        <v>489</v>
      </c>
      <c r="D428" s="222"/>
      <c r="E428" s="228">
        <v>13.68</v>
      </c>
      <c r="F428" s="232"/>
      <c r="G428" s="232"/>
      <c r="H428" s="232"/>
      <c r="I428" s="232"/>
      <c r="J428" s="232"/>
      <c r="K428" s="232"/>
      <c r="L428" s="232"/>
      <c r="M428" s="232"/>
      <c r="N428" s="220"/>
      <c r="O428" s="220"/>
      <c r="P428" s="220"/>
      <c r="Q428" s="220"/>
      <c r="R428" s="220"/>
      <c r="S428" s="220"/>
      <c r="T428" s="221"/>
      <c r="U428" s="22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 t="s">
        <v>124</v>
      </c>
      <c r="AF428" s="210">
        <v>0</v>
      </c>
      <c r="AG428" s="210"/>
      <c r="AH428" s="210"/>
      <c r="AI428" s="210"/>
      <c r="AJ428" s="210"/>
      <c r="AK428" s="210"/>
      <c r="AL428" s="210"/>
      <c r="AM428" s="210"/>
      <c r="AN428" s="210"/>
      <c r="AO428" s="210"/>
      <c r="AP428" s="210"/>
      <c r="AQ428" s="210"/>
      <c r="AR428" s="210"/>
      <c r="AS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F428" s="210"/>
      <c r="BG428" s="210"/>
      <c r="BH428" s="210"/>
    </row>
    <row r="429" spans="1:60" outlineLevel="1" x14ac:dyDescent="0.2">
      <c r="A429" s="211"/>
      <c r="B429" s="217"/>
      <c r="C429" s="265" t="s">
        <v>127</v>
      </c>
      <c r="D429" s="223"/>
      <c r="E429" s="229">
        <v>40.46</v>
      </c>
      <c r="F429" s="232"/>
      <c r="G429" s="232"/>
      <c r="H429" s="232"/>
      <c r="I429" s="232"/>
      <c r="J429" s="232"/>
      <c r="K429" s="232"/>
      <c r="L429" s="232"/>
      <c r="M429" s="232"/>
      <c r="N429" s="220"/>
      <c r="O429" s="220"/>
      <c r="P429" s="220"/>
      <c r="Q429" s="220"/>
      <c r="R429" s="220"/>
      <c r="S429" s="220"/>
      <c r="T429" s="221"/>
      <c r="U429" s="22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 t="s">
        <v>124</v>
      </c>
      <c r="AF429" s="210">
        <v>1</v>
      </c>
      <c r="AG429" s="210"/>
      <c r="AH429" s="210"/>
      <c r="AI429" s="210"/>
      <c r="AJ429" s="210"/>
      <c r="AK429" s="210"/>
      <c r="AL429" s="210"/>
      <c r="AM429" s="210"/>
      <c r="AN429" s="210"/>
      <c r="AO429" s="210"/>
      <c r="AP429" s="210"/>
      <c r="AQ429" s="210"/>
      <c r="AR429" s="210"/>
      <c r="AS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F429" s="210"/>
      <c r="BG429" s="210"/>
      <c r="BH429" s="210"/>
    </row>
    <row r="430" spans="1:60" outlineLevel="1" x14ac:dyDescent="0.2">
      <c r="A430" s="211">
        <v>87</v>
      </c>
      <c r="B430" s="217" t="s">
        <v>490</v>
      </c>
      <c r="C430" s="263" t="s">
        <v>491</v>
      </c>
      <c r="D430" s="219" t="s">
        <v>130</v>
      </c>
      <c r="E430" s="227">
        <v>1.9337436800000003</v>
      </c>
      <c r="F430" s="231">
        <f>H430+J430</f>
        <v>0</v>
      </c>
      <c r="G430" s="232">
        <f>ROUND(E430*F430,2)</f>
        <v>0</v>
      </c>
      <c r="H430" s="232"/>
      <c r="I430" s="232">
        <f>ROUND(E430*H430,2)</f>
        <v>0</v>
      </c>
      <c r="J430" s="232"/>
      <c r="K430" s="232">
        <f>ROUND(E430*J430,2)</f>
        <v>0</v>
      </c>
      <c r="L430" s="232">
        <v>21</v>
      </c>
      <c r="M430" s="232">
        <f>G430*(1+L430/100)</f>
        <v>0</v>
      </c>
      <c r="N430" s="220">
        <v>0.55000000000000004</v>
      </c>
      <c r="O430" s="220">
        <f>ROUND(E430*N430,5)</f>
        <v>1.0635600000000001</v>
      </c>
      <c r="P430" s="220">
        <v>0</v>
      </c>
      <c r="Q430" s="220">
        <f>ROUND(E430*P430,5)</f>
        <v>0</v>
      </c>
      <c r="R430" s="220"/>
      <c r="S430" s="220"/>
      <c r="T430" s="221">
        <v>0</v>
      </c>
      <c r="U430" s="220">
        <f>ROUND(E430*T430,2)</f>
        <v>0</v>
      </c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 t="s">
        <v>202</v>
      </c>
      <c r="AF430" s="210"/>
      <c r="AG430" s="210"/>
      <c r="AH430" s="210"/>
      <c r="AI430" s="210"/>
      <c r="AJ430" s="210"/>
      <c r="AK430" s="210"/>
      <c r="AL430" s="210"/>
      <c r="AM430" s="210"/>
      <c r="AN430" s="210"/>
      <c r="AO430" s="210"/>
      <c r="AP430" s="210"/>
      <c r="AQ430" s="210"/>
      <c r="AR430" s="210"/>
      <c r="AS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F430" s="210"/>
      <c r="BG430" s="210"/>
      <c r="BH430" s="210"/>
    </row>
    <row r="431" spans="1:60" outlineLevel="1" x14ac:dyDescent="0.2">
      <c r="A431" s="211"/>
      <c r="B431" s="217"/>
      <c r="C431" s="264" t="s">
        <v>437</v>
      </c>
      <c r="D431" s="222"/>
      <c r="E431" s="228"/>
      <c r="F431" s="232"/>
      <c r="G431" s="232"/>
      <c r="H431" s="232"/>
      <c r="I431" s="232"/>
      <c r="J431" s="232"/>
      <c r="K431" s="232"/>
      <c r="L431" s="232"/>
      <c r="M431" s="232"/>
      <c r="N431" s="220"/>
      <c r="O431" s="220"/>
      <c r="P431" s="220"/>
      <c r="Q431" s="220"/>
      <c r="R431" s="220"/>
      <c r="S431" s="220"/>
      <c r="T431" s="221"/>
      <c r="U431" s="22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 t="s">
        <v>124</v>
      </c>
      <c r="AF431" s="210">
        <v>0</v>
      </c>
      <c r="AG431" s="210"/>
      <c r="AH431" s="210"/>
      <c r="AI431" s="210"/>
      <c r="AJ431" s="210"/>
      <c r="AK431" s="210"/>
      <c r="AL431" s="210"/>
      <c r="AM431" s="210"/>
      <c r="AN431" s="210"/>
      <c r="AO431" s="210"/>
      <c r="AP431" s="210"/>
      <c r="AQ431" s="210"/>
      <c r="AR431" s="210"/>
      <c r="AS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F431" s="210"/>
      <c r="BG431" s="210"/>
      <c r="BH431" s="210"/>
    </row>
    <row r="432" spans="1:60" ht="22.5" outlineLevel="1" x14ac:dyDescent="0.2">
      <c r="A432" s="211"/>
      <c r="B432" s="217"/>
      <c r="C432" s="264" t="s">
        <v>492</v>
      </c>
      <c r="D432" s="222"/>
      <c r="E432" s="228">
        <v>0.37797760000000002</v>
      </c>
      <c r="F432" s="232"/>
      <c r="G432" s="232"/>
      <c r="H432" s="232"/>
      <c r="I432" s="232"/>
      <c r="J432" s="232"/>
      <c r="K432" s="232"/>
      <c r="L432" s="232"/>
      <c r="M432" s="232"/>
      <c r="N432" s="220"/>
      <c r="O432" s="220"/>
      <c r="P432" s="220"/>
      <c r="Q432" s="220"/>
      <c r="R432" s="220"/>
      <c r="S432" s="220"/>
      <c r="T432" s="221"/>
      <c r="U432" s="22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 t="s">
        <v>124</v>
      </c>
      <c r="AF432" s="210">
        <v>0</v>
      </c>
      <c r="AG432" s="210"/>
      <c r="AH432" s="210"/>
      <c r="AI432" s="210"/>
      <c r="AJ432" s="210"/>
      <c r="AK432" s="210"/>
      <c r="AL432" s="210"/>
      <c r="AM432" s="210"/>
      <c r="AN432" s="210"/>
      <c r="AO432" s="210"/>
      <c r="AP432" s="210"/>
      <c r="AQ432" s="210"/>
      <c r="AR432" s="210"/>
      <c r="AS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F432" s="210"/>
      <c r="BG432" s="210"/>
      <c r="BH432" s="210"/>
    </row>
    <row r="433" spans="1:60" outlineLevel="1" x14ac:dyDescent="0.2">
      <c r="A433" s="211"/>
      <c r="B433" s="217"/>
      <c r="C433" s="265" t="s">
        <v>127</v>
      </c>
      <c r="D433" s="223"/>
      <c r="E433" s="229">
        <v>0.37797760000000002</v>
      </c>
      <c r="F433" s="232"/>
      <c r="G433" s="232"/>
      <c r="H433" s="232"/>
      <c r="I433" s="232"/>
      <c r="J433" s="232"/>
      <c r="K433" s="232"/>
      <c r="L433" s="232"/>
      <c r="M433" s="232"/>
      <c r="N433" s="220"/>
      <c r="O433" s="220"/>
      <c r="P433" s="220"/>
      <c r="Q433" s="220"/>
      <c r="R433" s="220"/>
      <c r="S433" s="220"/>
      <c r="T433" s="221"/>
      <c r="U433" s="22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 t="s">
        <v>124</v>
      </c>
      <c r="AF433" s="210">
        <v>1</v>
      </c>
      <c r="AG433" s="210"/>
      <c r="AH433" s="210"/>
      <c r="AI433" s="210"/>
      <c r="AJ433" s="210"/>
      <c r="AK433" s="210"/>
      <c r="AL433" s="210"/>
      <c r="AM433" s="210"/>
      <c r="AN433" s="210"/>
      <c r="AO433" s="210"/>
      <c r="AP433" s="210"/>
      <c r="AQ433" s="210"/>
      <c r="AR433" s="210"/>
      <c r="AS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F433" s="210"/>
      <c r="BG433" s="210"/>
      <c r="BH433" s="210"/>
    </row>
    <row r="434" spans="1:60" ht="22.5" outlineLevel="1" x14ac:dyDescent="0.2">
      <c r="A434" s="211"/>
      <c r="B434" s="217"/>
      <c r="C434" s="264" t="s">
        <v>493</v>
      </c>
      <c r="D434" s="222"/>
      <c r="E434" s="228">
        <v>0.44197999999999998</v>
      </c>
      <c r="F434" s="232"/>
      <c r="G434" s="232"/>
      <c r="H434" s="232"/>
      <c r="I434" s="232"/>
      <c r="J434" s="232"/>
      <c r="K434" s="232"/>
      <c r="L434" s="232"/>
      <c r="M434" s="232"/>
      <c r="N434" s="220"/>
      <c r="O434" s="220"/>
      <c r="P434" s="220"/>
      <c r="Q434" s="220"/>
      <c r="R434" s="220"/>
      <c r="S434" s="220"/>
      <c r="T434" s="221"/>
      <c r="U434" s="22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 t="s">
        <v>124</v>
      </c>
      <c r="AF434" s="210">
        <v>0</v>
      </c>
      <c r="AG434" s="210"/>
      <c r="AH434" s="210"/>
      <c r="AI434" s="210"/>
      <c r="AJ434" s="210"/>
      <c r="AK434" s="210"/>
      <c r="AL434" s="210"/>
      <c r="AM434" s="210"/>
      <c r="AN434" s="210"/>
      <c r="AO434" s="210"/>
      <c r="AP434" s="210"/>
      <c r="AQ434" s="210"/>
      <c r="AR434" s="210"/>
      <c r="AS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F434" s="210"/>
      <c r="BG434" s="210"/>
      <c r="BH434" s="210"/>
    </row>
    <row r="435" spans="1:60" outlineLevel="1" x14ac:dyDescent="0.2">
      <c r="A435" s="211"/>
      <c r="B435" s="217"/>
      <c r="C435" s="264" t="s">
        <v>494</v>
      </c>
      <c r="D435" s="222"/>
      <c r="E435" s="228">
        <v>2.6044479999999998E-2</v>
      </c>
      <c r="F435" s="232"/>
      <c r="G435" s="232"/>
      <c r="H435" s="232"/>
      <c r="I435" s="232"/>
      <c r="J435" s="232"/>
      <c r="K435" s="232"/>
      <c r="L435" s="232"/>
      <c r="M435" s="232"/>
      <c r="N435" s="220"/>
      <c r="O435" s="220"/>
      <c r="P435" s="220"/>
      <c r="Q435" s="220"/>
      <c r="R435" s="220"/>
      <c r="S435" s="220"/>
      <c r="T435" s="221"/>
      <c r="U435" s="22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 t="s">
        <v>124</v>
      </c>
      <c r="AF435" s="210">
        <v>0</v>
      </c>
      <c r="AG435" s="210"/>
      <c r="AH435" s="210"/>
      <c r="AI435" s="210"/>
      <c r="AJ435" s="210"/>
      <c r="AK435" s="210"/>
      <c r="AL435" s="210"/>
      <c r="AM435" s="210"/>
      <c r="AN435" s="210"/>
      <c r="AO435" s="210"/>
      <c r="AP435" s="210"/>
      <c r="AQ435" s="210"/>
      <c r="AR435" s="210"/>
      <c r="AS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F435" s="210"/>
      <c r="BG435" s="210"/>
      <c r="BH435" s="210"/>
    </row>
    <row r="436" spans="1:60" outlineLevel="1" x14ac:dyDescent="0.2">
      <c r="A436" s="211"/>
      <c r="B436" s="217"/>
      <c r="C436" s="265" t="s">
        <v>127</v>
      </c>
      <c r="D436" s="223"/>
      <c r="E436" s="229">
        <v>0.46802448000000002</v>
      </c>
      <c r="F436" s="232"/>
      <c r="G436" s="232"/>
      <c r="H436" s="232"/>
      <c r="I436" s="232"/>
      <c r="J436" s="232"/>
      <c r="K436" s="232"/>
      <c r="L436" s="232"/>
      <c r="M436" s="232"/>
      <c r="N436" s="220"/>
      <c r="O436" s="220"/>
      <c r="P436" s="220"/>
      <c r="Q436" s="220"/>
      <c r="R436" s="220"/>
      <c r="S436" s="220"/>
      <c r="T436" s="221"/>
      <c r="U436" s="22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 t="s">
        <v>124</v>
      </c>
      <c r="AF436" s="210">
        <v>1</v>
      </c>
      <c r="AG436" s="210"/>
      <c r="AH436" s="210"/>
      <c r="AI436" s="210"/>
      <c r="AJ436" s="210"/>
      <c r="AK436" s="210"/>
      <c r="AL436" s="210"/>
      <c r="AM436" s="210"/>
      <c r="AN436" s="210"/>
      <c r="AO436" s="210"/>
      <c r="AP436" s="210"/>
      <c r="AQ436" s="210"/>
      <c r="AR436" s="210"/>
      <c r="AS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F436" s="210"/>
      <c r="BG436" s="210"/>
      <c r="BH436" s="210"/>
    </row>
    <row r="437" spans="1:60" ht="22.5" outlineLevel="1" x14ac:dyDescent="0.2">
      <c r="A437" s="211"/>
      <c r="B437" s="217"/>
      <c r="C437" s="264" t="s">
        <v>495</v>
      </c>
      <c r="D437" s="222"/>
      <c r="E437" s="228">
        <v>0.215424</v>
      </c>
      <c r="F437" s="232"/>
      <c r="G437" s="232"/>
      <c r="H437" s="232"/>
      <c r="I437" s="232"/>
      <c r="J437" s="232"/>
      <c r="K437" s="232"/>
      <c r="L437" s="232"/>
      <c r="M437" s="232"/>
      <c r="N437" s="220"/>
      <c r="O437" s="220"/>
      <c r="P437" s="220"/>
      <c r="Q437" s="220"/>
      <c r="R437" s="220"/>
      <c r="S437" s="220"/>
      <c r="T437" s="221"/>
      <c r="U437" s="22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 t="s">
        <v>124</v>
      </c>
      <c r="AF437" s="210">
        <v>0</v>
      </c>
      <c r="AG437" s="210"/>
      <c r="AH437" s="210"/>
      <c r="AI437" s="210"/>
      <c r="AJ437" s="210"/>
      <c r="AK437" s="210"/>
      <c r="AL437" s="210"/>
      <c r="AM437" s="210"/>
      <c r="AN437" s="210"/>
      <c r="AO437" s="210"/>
      <c r="AP437" s="210"/>
      <c r="AQ437" s="210"/>
      <c r="AR437" s="210"/>
      <c r="AS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F437" s="210"/>
      <c r="BG437" s="210"/>
      <c r="BH437" s="210"/>
    </row>
    <row r="438" spans="1:60" outlineLevel="1" x14ac:dyDescent="0.2">
      <c r="A438" s="211"/>
      <c r="B438" s="217"/>
      <c r="C438" s="265" t="s">
        <v>127</v>
      </c>
      <c r="D438" s="223"/>
      <c r="E438" s="229">
        <v>0.215424</v>
      </c>
      <c r="F438" s="232"/>
      <c r="G438" s="232"/>
      <c r="H438" s="232"/>
      <c r="I438" s="232"/>
      <c r="J438" s="232"/>
      <c r="K438" s="232"/>
      <c r="L438" s="232"/>
      <c r="M438" s="232"/>
      <c r="N438" s="220"/>
      <c r="O438" s="220"/>
      <c r="P438" s="220"/>
      <c r="Q438" s="220"/>
      <c r="R438" s="220"/>
      <c r="S438" s="220"/>
      <c r="T438" s="221"/>
      <c r="U438" s="22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 t="s">
        <v>124</v>
      </c>
      <c r="AF438" s="210">
        <v>1</v>
      </c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</row>
    <row r="439" spans="1:60" outlineLevel="1" x14ac:dyDescent="0.2">
      <c r="A439" s="211"/>
      <c r="B439" s="217"/>
      <c r="C439" s="264" t="s">
        <v>496</v>
      </c>
      <c r="D439" s="222"/>
      <c r="E439" s="228">
        <v>0.103488</v>
      </c>
      <c r="F439" s="232"/>
      <c r="G439" s="232"/>
      <c r="H439" s="232"/>
      <c r="I439" s="232"/>
      <c r="J439" s="232"/>
      <c r="K439" s="232"/>
      <c r="L439" s="232"/>
      <c r="M439" s="232"/>
      <c r="N439" s="220"/>
      <c r="O439" s="220"/>
      <c r="P439" s="220"/>
      <c r="Q439" s="220"/>
      <c r="R439" s="220"/>
      <c r="S439" s="220"/>
      <c r="T439" s="221"/>
      <c r="U439" s="22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 t="s">
        <v>124</v>
      </c>
      <c r="AF439" s="210">
        <v>0</v>
      </c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</row>
    <row r="440" spans="1:60" ht="22.5" outlineLevel="1" x14ac:dyDescent="0.2">
      <c r="A440" s="211"/>
      <c r="B440" s="217"/>
      <c r="C440" s="264" t="s">
        <v>497</v>
      </c>
      <c r="D440" s="222"/>
      <c r="E440" s="228">
        <v>0.4738888</v>
      </c>
      <c r="F440" s="232"/>
      <c r="G440" s="232"/>
      <c r="H440" s="232"/>
      <c r="I440" s="232"/>
      <c r="J440" s="232"/>
      <c r="K440" s="232"/>
      <c r="L440" s="232"/>
      <c r="M440" s="232"/>
      <c r="N440" s="220"/>
      <c r="O440" s="220"/>
      <c r="P440" s="220"/>
      <c r="Q440" s="220"/>
      <c r="R440" s="220"/>
      <c r="S440" s="220"/>
      <c r="T440" s="221"/>
      <c r="U440" s="22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 t="s">
        <v>124</v>
      </c>
      <c r="AF440" s="210">
        <v>0</v>
      </c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</row>
    <row r="441" spans="1:60" outlineLevel="1" x14ac:dyDescent="0.2">
      <c r="A441" s="211"/>
      <c r="B441" s="217"/>
      <c r="C441" s="264" t="s">
        <v>498</v>
      </c>
      <c r="D441" s="222"/>
      <c r="E441" s="228">
        <v>0.2949408</v>
      </c>
      <c r="F441" s="232"/>
      <c r="G441" s="232"/>
      <c r="H441" s="232"/>
      <c r="I441" s="232"/>
      <c r="J441" s="232"/>
      <c r="K441" s="232"/>
      <c r="L441" s="232"/>
      <c r="M441" s="232"/>
      <c r="N441" s="220"/>
      <c r="O441" s="220"/>
      <c r="P441" s="220"/>
      <c r="Q441" s="220"/>
      <c r="R441" s="220"/>
      <c r="S441" s="220"/>
      <c r="T441" s="221"/>
      <c r="U441" s="22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 t="s">
        <v>124</v>
      </c>
      <c r="AF441" s="210">
        <v>0</v>
      </c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</row>
    <row r="442" spans="1:60" outlineLevel="1" x14ac:dyDescent="0.2">
      <c r="A442" s="211"/>
      <c r="B442" s="217"/>
      <c r="C442" s="265" t="s">
        <v>127</v>
      </c>
      <c r="D442" s="223"/>
      <c r="E442" s="229">
        <v>0.87231760000000003</v>
      </c>
      <c r="F442" s="232"/>
      <c r="G442" s="232"/>
      <c r="H442" s="232"/>
      <c r="I442" s="232"/>
      <c r="J442" s="232"/>
      <c r="K442" s="232"/>
      <c r="L442" s="232"/>
      <c r="M442" s="232"/>
      <c r="N442" s="220"/>
      <c r="O442" s="220"/>
      <c r="P442" s="220"/>
      <c r="Q442" s="220"/>
      <c r="R442" s="220"/>
      <c r="S442" s="220"/>
      <c r="T442" s="221"/>
      <c r="U442" s="22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 t="s">
        <v>124</v>
      </c>
      <c r="AF442" s="210">
        <v>1</v>
      </c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</row>
    <row r="443" spans="1:60" outlineLevel="1" x14ac:dyDescent="0.2">
      <c r="A443" s="211">
        <v>88</v>
      </c>
      <c r="B443" s="217" t="s">
        <v>499</v>
      </c>
      <c r="C443" s="263" t="s">
        <v>500</v>
      </c>
      <c r="D443" s="219" t="s">
        <v>130</v>
      </c>
      <c r="E443" s="227">
        <v>1.7579454545454545</v>
      </c>
      <c r="F443" s="231">
        <f>H443+J443</f>
        <v>0</v>
      </c>
      <c r="G443" s="232">
        <f>ROUND(E443*F443,2)</f>
        <v>0</v>
      </c>
      <c r="H443" s="232"/>
      <c r="I443" s="232">
        <f>ROUND(E443*H443,2)</f>
        <v>0</v>
      </c>
      <c r="J443" s="232"/>
      <c r="K443" s="232">
        <f>ROUND(E443*J443,2)</f>
        <v>0</v>
      </c>
      <c r="L443" s="232">
        <v>21</v>
      </c>
      <c r="M443" s="232">
        <f>G443*(1+L443/100)</f>
        <v>0</v>
      </c>
      <c r="N443" s="220">
        <v>2.6839999999999999E-2</v>
      </c>
      <c r="O443" s="220">
        <f>ROUND(E443*N443,5)</f>
        <v>4.718E-2</v>
      </c>
      <c r="P443" s="220">
        <v>0</v>
      </c>
      <c r="Q443" s="220">
        <f>ROUND(E443*P443,5)</f>
        <v>0</v>
      </c>
      <c r="R443" s="220"/>
      <c r="S443" s="220"/>
      <c r="T443" s="221">
        <v>0</v>
      </c>
      <c r="U443" s="220">
        <f>ROUND(E443*T443,2)</f>
        <v>0</v>
      </c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 t="s">
        <v>122</v>
      </c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</row>
    <row r="444" spans="1:60" ht="22.5" outlineLevel="1" x14ac:dyDescent="0.2">
      <c r="A444" s="211"/>
      <c r="B444" s="217"/>
      <c r="C444" s="264" t="s">
        <v>501</v>
      </c>
      <c r="D444" s="222"/>
      <c r="E444" s="228"/>
      <c r="F444" s="232"/>
      <c r="G444" s="232"/>
      <c r="H444" s="232"/>
      <c r="I444" s="232"/>
      <c r="J444" s="232"/>
      <c r="K444" s="232"/>
      <c r="L444" s="232"/>
      <c r="M444" s="232"/>
      <c r="N444" s="220"/>
      <c r="O444" s="220"/>
      <c r="P444" s="220"/>
      <c r="Q444" s="220"/>
      <c r="R444" s="220"/>
      <c r="S444" s="220"/>
      <c r="T444" s="221"/>
      <c r="U444" s="22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 t="s">
        <v>124</v>
      </c>
      <c r="AF444" s="210">
        <v>0</v>
      </c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</row>
    <row r="445" spans="1:60" outlineLevel="1" x14ac:dyDescent="0.2">
      <c r="A445" s="211"/>
      <c r="B445" s="217"/>
      <c r="C445" s="264" t="s">
        <v>502</v>
      </c>
      <c r="D445" s="222"/>
      <c r="E445" s="228">
        <v>1.75794545454545</v>
      </c>
      <c r="F445" s="232"/>
      <c r="G445" s="232"/>
      <c r="H445" s="232"/>
      <c r="I445" s="232"/>
      <c r="J445" s="232"/>
      <c r="K445" s="232"/>
      <c r="L445" s="232"/>
      <c r="M445" s="232"/>
      <c r="N445" s="220"/>
      <c r="O445" s="220"/>
      <c r="P445" s="220"/>
      <c r="Q445" s="220"/>
      <c r="R445" s="220"/>
      <c r="S445" s="220"/>
      <c r="T445" s="221"/>
      <c r="U445" s="22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 t="s">
        <v>124</v>
      </c>
      <c r="AF445" s="210">
        <v>0</v>
      </c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</row>
    <row r="446" spans="1:60" ht="22.5" outlineLevel="1" x14ac:dyDescent="0.2">
      <c r="A446" s="211">
        <v>89</v>
      </c>
      <c r="B446" s="217" t="s">
        <v>503</v>
      </c>
      <c r="C446" s="263" t="s">
        <v>504</v>
      </c>
      <c r="D446" s="219" t="s">
        <v>201</v>
      </c>
      <c r="E446" s="227">
        <v>4.6258100000000004</v>
      </c>
      <c r="F446" s="231">
        <f>H446+J446</f>
        <v>0</v>
      </c>
      <c r="G446" s="232">
        <f>ROUND(E446*F446,2)</f>
        <v>0</v>
      </c>
      <c r="H446" s="232"/>
      <c r="I446" s="232">
        <f>ROUND(E446*H446,2)</f>
        <v>0</v>
      </c>
      <c r="J446" s="232"/>
      <c r="K446" s="232">
        <f>ROUND(E446*J446,2)</f>
        <v>0</v>
      </c>
      <c r="L446" s="232">
        <v>21</v>
      </c>
      <c r="M446" s="232">
        <f>G446*(1+L446/100)</f>
        <v>0</v>
      </c>
      <c r="N446" s="220">
        <v>0</v>
      </c>
      <c r="O446" s="220">
        <f>ROUND(E446*N446,5)</f>
        <v>0</v>
      </c>
      <c r="P446" s="220">
        <v>0</v>
      </c>
      <c r="Q446" s="220">
        <f>ROUND(E446*P446,5)</f>
        <v>0</v>
      </c>
      <c r="R446" s="220"/>
      <c r="S446" s="220"/>
      <c r="T446" s="221">
        <v>1.7509999999999999</v>
      </c>
      <c r="U446" s="220">
        <f>ROUND(E446*T446,2)</f>
        <v>8.1</v>
      </c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 t="s">
        <v>122</v>
      </c>
      <c r="AF446" s="210"/>
      <c r="AG446" s="210"/>
      <c r="AH446" s="210"/>
      <c r="AI446" s="210"/>
      <c r="AJ446" s="210"/>
      <c r="AK446" s="210"/>
      <c r="AL446" s="210"/>
      <c r="AM446" s="210"/>
      <c r="AN446" s="210"/>
      <c r="AO446" s="210"/>
      <c r="AP446" s="210"/>
      <c r="AQ446" s="210"/>
      <c r="AR446" s="210"/>
      <c r="AS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F446" s="210"/>
      <c r="BG446" s="210"/>
      <c r="BH446" s="210"/>
    </row>
    <row r="447" spans="1:60" outlineLevel="1" x14ac:dyDescent="0.2">
      <c r="A447" s="211"/>
      <c r="B447" s="217"/>
      <c r="C447" s="264" t="s">
        <v>505</v>
      </c>
      <c r="D447" s="222"/>
      <c r="E447" s="228"/>
      <c r="F447" s="232"/>
      <c r="G447" s="232"/>
      <c r="H447" s="232"/>
      <c r="I447" s="232"/>
      <c r="J447" s="232"/>
      <c r="K447" s="232"/>
      <c r="L447" s="232"/>
      <c r="M447" s="232"/>
      <c r="N447" s="220"/>
      <c r="O447" s="220"/>
      <c r="P447" s="220"/>
      <c r="Q447" s="220"/>
      <c r="R447" s="220"/>
      <c r="S447" s="220"/>
      <c r="T447" s="221"/>
      <c r="U447" s="22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 t="s">
        <v>124</v>
      </c>
      <c r="AF447" s="210">
        <v>0</v>
      </c>
      <c r="AG447" s="210"/>
      <c r="AH447" s="210"/>
      <c r="AI447" s="210"/>
      <c r="AJ447" s="210"/>
      <c r="AK447" s="210"/>
      <c r="AL447" s="210"/>
      <c r="AM447" s="210"/>
      <c r="AN447" s="210"/>
      <c r="AO447" s="210"/>
      <c r="AP447" s="210"/>
      <c r="AQ447" s="210"/>
      <c r="AR447" s="210"/>
      <c r="AS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F447" s="210"/>
      <c r="BG447" s="210"/>
      <c r="BH447" s="210"/>
    </row>
    <row r="448" spans="1:60" outlineLevel="1" x14ac:dyDescent="0.2">
      <c r="A448" s="211"/>
      <c r="B448" s="217"/>
      <c r="C448" s="264" t="s">
        <v>506</v>
      </c>
      <c r="D448" s="222"/>
      <c r="E448" s="228">
        <v>4.6258100000000004</v>
      </c>
      <c r="F448" s="232"/>
      <c r="G448" s="232"/>
      <c r="H448" s="232"/>
      <c r="I448" s="232"/>
      <c r="J448" s="232"/>
      <c r="K448" s="232"/>
      <c r="L448" s="232"/>
      <c r="M448" s="232"/>
      <c r="N448" s="220"/>
      <c r="O448" s="220"/>
      <c r="P448" s="220"/>
      <c r="Q448" s="220"/>
      <c r="R448" s="220"/>
      <c r="S448" s="220"/>
      <c r="T448" s="221"/>
      <c r="U448" s="22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 t="s">
        <v>124</v>
      </c>
      <c r="AF448" s="210">
        <v>0</v>
      </c>
      <c r="AG448" s="210"/>
      <c r="AH448" s="210"/>
      <c r="AI448" s="210"/>
      <c r="AJ448" s="210"/>
      <c r="AK448" s="210"/>
      <c r="AL448" s="210"/>
      <c r="AM448" s="210"/>
      <c r="AN448" s="210"/>
      <c r="AO448" s="210"/>
      <c r="AP448" s="210"/>
      <c r="AQ448" s="210"/>
      <c r="AR448" s="210"/>
      <c r="AS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F448" s="210"/>
      <c r="BG448" s="210"/>
      <c r="BH448" s="210"/>
    </row>
    <row r="449" spans="1:60" x14ac:dyDescent="0.2">
      <c r="A449" s="212" t="s">
        <v>117</v>
      </c>
      <c r="B449" s="218" t="s">
        <v>82</v>
      </c>
      <c r="C449" s="266" t="s">
        <v>83</v>
      </c>
      <c r="D449" s="224"/>
      <c r="E449" s="230"/>
      <c r="F449" s="233"/>
      <c r="G449" s="233">
        <f>SUMIF(AE450:AE479,"&lt;&gt;NOR",G450:G479)</f>
        <v>0</v>
      </c>
      <c r="H449" s="233"/>
      <c r="I449" s="233">
        <f>SUM(I450:I479)</f>
        <v>0</v>
      </c>
      <c r="J449" s="233"/>
      <c r="K449" s="233">
        <f>SUM(K450:K479)</f>
        <v>0</v>
      </c>
      <c r="L449" s="233"/>
      <c r="M449" s="233">
        <f>SUM(M450:M479)</f>
        <v>0</v>
      </c>
      <c r="N449" s="225"/>
      <c r="O449" s="225">
        <f>SUM(O450:O479)</f>
        <v>1.0724100000000003</v>
      </c>
      <c r="P449" s="225"/>
      <c r="Q449" s="225">
        <f>SUM(Q450:Q479)</f>
        <v>0</v>
      </c>
      <c r="R449" s="225"/>
      <c r="S449" s="225"/>
      <c r="T449" s="226"/>
      <c r="U449" s="225">
        <f>SUM(U450:U479)</f>
        <v>118.88000000000001</v>
      </c>
      <c r="AE449" t="s">
        <v>118</v>
      </c>
    </row>
    <row r="450" spans="1:60" ht="22.5" outlineLevel="1" x14ac:dyDescent="0.2">
      <c r="A450" s="211">
        <v>90</v>
      </c>
      <c r="B450" s="217" t="s">
        <v>507</v>
      </c>
      <c r="C450" s="263" t="s">
        <v>508</v>
      </c>
      <c r="D450" s="219" t="s">
        <v>121</v>
      </c>
      <c r="E450" s="227">
        <v>72</v>
      </c>
      <c r="F450" s="231">
        <f>H450+J450</f>
        <v>0</v>
      </c>
      <c r="G450" s="232">
        <f>ROUND(E450*F450,2)</f>
        <v>0</v>
      </c>
      <c r="H450" s="232"/>
      <c r="I450" s="232">
        <f>ROUND(E450*H450,2)</f>
        <v>0</v>
      </c>
      <c r="J450" s="232"/>
      <c r="K450" s="232">
        <f>ROUND(E450*J450,2)</f>
        <v>0</v>
      </c>
      <c r="L450" s="232">
        <v>21</v>
      </c>
      <c r="M450" s="232">
        <f>G450*(1+L450/100)</f>
        <v>0</v>
      </c>
      <c r="N450" s="220">
        <v>1.273E-2</v>
      </c>
      <c r="O450" s="220">
        <f>ROUND(E450*N450,5)</f>
        <v>0.91656000000000004</v>
      </c>
      <c r="P450" s="220">
        <v>0</v>
      </c>
      <c r="Q450" s="220">
        <f>ROUND(E450*P450,5)</f>
        <v>0</v>
      </c>
      <c r="R450" s="220"/>
      <c r="S450" s="220"/>
      <c r="T450" s="221">
        <v>1.2401500000000001</v>
      </c>
      <c r="U450" s="220">
        <f>ROUND(E450*T450,2)</f>
        <v>89.29</v>
      </c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 t="s">
        <v>122</v>
      </c>
      <c r="AF450" s="210"/>
      <c r="AG450" s="210"/>
      <c r="AH450" s="210"/>
      <c r="AI450" s="210"/>
      <c r="AJ450" s="210"/>
      <c r="AK450" s="210"/>
      <c r="AL450" s="210"/>
      <c r="AM450" s="210"/>
      <c r="AN450" s="210"/>
      <c r="AO450" s="210"/>
      <c r="AP450" s="210"/>
      <c r="AQ450" s="210"/>
      <c r="AR450" s="210"/>
      <c r="AS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F450" s="210"/>
      <c r="BG450" s="210"/>
      <c r="BH450" s="210"/>
    </row>
    <row r="451" spans="1:60" outlineLevel="1" x14ac:dyDescent="0.2">
      <c r="A451" s="211"/>
      <c r="B451" s="217"/>
      <c r="C451" s="264" t="s">
        <v>463</v>
      </c>
      <c r="D451" s="222"/>
      <c r="E451" s="228"/>
      <c r="F451" s="232"/>
      <c r="G451" s="232"/>
      <c r="H451" s="232"/>
      <c r="I451" s="232"/>
      <c r="J451" s="232"/>
      <c r="K451" s="232"/>
      <c r="L451" s="232"/>
      <c r="M451" s="232"/>
      <c r="N451" s="220"/>
      <c r="O451" s="220"/>
      <c r="P451" s="220"/>
      <c r="Q451" s="220"/>
      <c r="R451" s="220"/>
      <c r="S451" s="220"/>
      <c r="T451" s="221"/>
      <c r="U451" s="22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 t="s">
        <v>124</v>
      </c>
      <c r="AF451" s="210">
        <v>0</v>
      </c>
      <c r="AG451" s="210"/>
      <c r="AH451" s="210"/>
      <c r="AI451" s="210"/>
      <c r="AJ451" s="210"/>
      <c r="AK451" s="210"/>
      <c r="AL451" s="210"/>
      <c r="AM451" s="210"/>
      <c r="AN451" s="210"/>
      <c r="AO451" s="210"/>
      <c r="AP451" s="210"/>
      <c r="AQ451" s="210"/>
      <c r="AR451" s="210"/>
      <c r="AS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F451" s="210"/>
      <c r="BG451" s="210"/>
      <c r="BH451" s="210"/>
    </row>
    <row r="452" spans="1:60" ht="22.5" outlineLevel="1" x14ac:dyDescent="0.2">
      <c r="A452" s="211"/>
      <c r="B452" s="217"/>
      <c r="C452" s="264" t="s">
        <v>509</v>
      </c>
      <c r="D452" s="222"/>
      <c r="E452" s="228"/>
      <c r="F452" s="232"/>
      <c r="G452" s="232"/>
      <c r="H452" s="232"/>
      <c r="I452" s="232"/>
      <c r="J452" s="232"/>
      <c r="K452" s="232"/>
      <c r="L452" s="232"/>
      <c r="M452" s="232"/>
      <c r="N452" s="220"/>
      <c r="O452" s="220"/>
      <c r="P452" s="220"/>
      <c r="Q452" s="220"/>
      <c r="R452" s="220"/>
      <c r="S452" s="220"/>
      <c r="T452" s="221"/>
      <c r="U452" s="22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 t="s">
        <v>124</v>
      </c>
      <c r="AF452" s="210">
        <v>0</v>
      </c>
      <c r="AG452" s="210"/>
      <c r="AH452" s="210"/>
      <c r="AI452" s="210"/>
      <c r="AJ452" s="210"/>
      <c r="AK452" s="210"/>
      <c r="AL452" s="210"/>
      <c r="AM452" s="210"/>
      <c r="AN452" s="210"/>
      <c r="AO452" s="210"/>
      <c r="AP452" s="210"/>
      <c r="AQ452" s="210"/>
      <c r="AR452" s="210"/>
      <c r="AS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F452" s="210"/>
      <c r="BG452" s="210"/>
      <c r="BH452" s="210"/>
    </row>
    <row r="453" spans="1:60" outlineLevel="1" x14ac:dyDescent="0.2">
      <c r="A453" s="211"/>
      <c r="B453" s="217"/>
      <c r="C453" s="264" t="s">
        <v>464</v>
      </c>
      <c r="D453" s="222"/>
      <c r="E453" s="228">
        <v>72</v>
      </c>
      <c r="F453" s="232"/>
      <c r="G453" s="232"/>
      <c r="H453" s="232"/>
      <c r="I453" s="232"/>
      <c r="J453" s="232"/>
      <c r="K453" s="232"/>
      <c r="L453" s="232"/>
      <c r="M453" s="232"/>
      <c r="N453" s="220"/>
      <c r="O453" s="220"/>
      <c r="P453" s="220"/>
      <c r="Q453" s="220"/>
      <c r="R453" s="220"/>
      <c r="S453" s="220"/>
      <c r="T453" s="221"/>
      <c r="U453" s="22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 t="s">
        <v>124</v>
      </c>
      <c r="AF453" s="210">
        <v>0</v>
      </c>
      <c r="AG453" s="210"/>
      <c r="AH453" s="210"/>
      <c r="AI453" s="210"/>
      <c r="AJ453" s="210"/>
      <c r="AK453" s="210"/>
      <c r="AL453" s="210"/>
      <c r="AM453" s="210"/>
      <c r="AN453" s="210"/>
      <c r="AO453" s="210"/>
      <c r="AP453" s="210"/>
      <c r="AQ453" s="210"/>
      <c r="AR453" s="210"/>
      <c r="AS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F453" s="210"/>
      <c r="BG453" s="210"/>
      <c r="BH453" s="210"/>
    </row>
    <row r="454" spans="1:60" ht="22.5" outlineLevel="1" x14ac:dyDescent="0.2">
      <c r="A454" s="211">
        <v>91</v>
      </c>
      <c r="B454" s="217" t="s">
        <v>510</v>
      </c>
      <c r="C454" s="263" t="s">
        <v>511</v>
      </c>
      <c r="D454" s="219" t="s">
        <v>121</v>
      </c>
      <c r="E454" s="227">
        <v>79.2</v>
      </c>
      <c r="F454" s="231">
        <f>H454+J454</f>
        <v>0</v>
      </c>
      <c r="G454" s="232">
        <f>ROUND(E454*F454,2)</f>
        <v>0</v>
      </c>
      <c r="H454" s="232"/>
      <c r="I454" s="232">
        <f>ROUND(E454*H454,2)</f>
        <v>0</v>
      </c>
      <c r="J454" s="232"/>
      <c r="K454" s="232">
        <f>ROUND(E454*J454,2)</f>
        <v>0</v>
      </c>
      <c r="L454" s="232">
        <v>21</v>
      </c>
      <c r="M454" s="232">
        <f>G454*(1+L454/100)</f>
        <v>0</v>
      </c>
      <c r="N454" s="220">
        <v>8.0999999999999996E-4</v>
      </c>
      <c r="O454" s="220">
        <f>ROUND(E454*N454,5)</f>
        <v>6.4149999999999999E-2</v>
      </c>
      <c r="P454" s="220">
        <v>0</v>
      </c>
      <c r="Q454" s="220">
        <f>ROUND(E454*P454,5)</f>
        <v>0</v>
      </c>
      <c r="R454" s="220"/>
      <c r="S454" s="220"/>
      <c r="T454" s="221">
        <v>0</v>
      </c>
      <c r="U454" s="220">
        <f>ROUND(E454*T454,2)</f>
        <v>0</v>
      </c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 t="s">
        <v>202</v>
      </c>
      <c r="AF454" s="210"/>
      <c r="AG454" s="210"/>
      <c r="AH454" s="210"/>
      <c r="AI454" s="210"/>
      <c r="AJ454" s="210"/>
      <c r="AK454" s="210"/>
      <c r="AL454" s="210"/>
      <c r="AM454" s="210"/>
      <c r="AN454" s="210"/>
      <c r="AO454" s="210"/>
      <c r="AP454" s="210"/>
      <c r="AQ454" s="210"/>
      <c r="AR454" s="210"/>
      <c r="AS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F454" s="210"/>
      <c r="BG454" s="210"/>
      <c r="BH454" s="210"/>
    </row>
    <row r="455" spans="1:60" outlineLevel="1" x14ac:dyDescent="0.2">
      <c r="A455" s="211"/>
      <c r="B455" s="217"/>
      <c r="C455" s="264" t="s">
        <v>463</v>
      </c>
      <c r="D455" s="222"/>
      <c r="E455" s="228"/>
      <c r="F455" s="232"/>
      <c r="G455" s="232"/>
      <c r="H455" s="232"/>
      <c r="I455" s="232"/>
      <c r="J455" s="232"/>
      <c r="K455" s="232"/>
      <c r="L455" s="232"/>
      <c r="M455" s="232"/>
      <c r="N455" s="220"/>
      <c r="O455" s="220"/>
      <c r="P455" s="220"/>
      <c r="Q455" s="220"/>
      <c r="R455" s="220"/>
      <c r="S455" s="220"/>
      <c r="T455" s="221"/>
      <c r="U455" s="22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 t="s">
        <v>124</v>
      </c>
      <c r="AF455" s="210">
        <v>0</v>
      </c>
      <c r="AG455" s="210"/>
      <c r="AH455" s="210"/>
      <c r="AI455" s="210"/>
      <c r="AJ455" s="210"/>
      <c r="AK455" s="210"/>
      <c r="AL455" s="210"/>
      <c r="AM455" s="210"/>
      <c r="AN455" s="210"/>
      <c r="AO455" s="210"/>
      <c r="AP455" s="210"/>
      <c r="AQ455" s="210"/>
      <c r="AR455" s="210"/>
      <c r="AS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F455" s="210"/>
      <c r="BG455" s="210"/>
      <c r="BH455" s="210"/>
    </row>
    <row r="456" spans="1:60" outlineLevel="1" x14ac:dyDescent="0.2">
      <c r="A456" s="211"/>
      <c r="B456" s="217"/>
      <c r="C456" s="264" t="s">
        <v>464</v>
      </c>
      <c r="D456" s="222"/>
      <c r="E456" s="228">
        <v>72</v>
      </c>
      <c r="F456" s="232"/>
      <c r="G456" s="232"/>
      <c r="H456" s="232"/>
      <c r="I456" s="232"/>
      <c r="J456" s="232"/>
      <c r="K456" s="232"/>
      <c r="L456" s="232"/>
      <c r="M456" s="232"/>
      <c r="N456" s="220"/>
      <c r="O456" s="220"/>
      <c r="P456" s="220"/>
      <c r="Q456" s="220"/>
      <c r="R456" s="220"/>
      <c r="S456" s="220"/>
      <c r="T456" s="221"/>
      <c r="U456" s="22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 t="s">
        <v>124</v>
      </c>
      <c r="AF456" s="210">
        <v>0</v>
      </c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</row>
    <row r="457" spans="1:60" outlineLevel="1" x14ac:dyDescent="0.2">
      <c r="A457" s="211"/>
      <c r="B457" s="217"/>
      <c r="C457" s="264" t="s">
        <v>512</v>
      </c>
      <c r="D457" s="222"/>
      <c r="E457" s="228">
        <v>7.2</v>
      </c>
      <c r="F457" s="232"/>
      <c r="G457" s="232"/>
      <c r="H457" s="232"/>
      <c r="I457" s="232"/>
      <c r="J457" s="232"/>
      <c r="K457" s="232"/>
      <c r="L457" s="232"/>
      <c r="M457" s="232"/>
      <c r="N457" s="220"/>
      <c r="O457" s="220"/>
      <c r="P457" s="220"/>
      <c r="Q457" s="220"/>
      <c r="R457" s="220"/>
      <c r="S457" s="220"/>
      <c r="T457" s="221"/>
      <c r="U457" s="22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 t="s">
        <v>124</v>
      </c>
      <c r="AF457" s="210">
        <v>0</v>
      </c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</row>
    <row r="458" spans="1:60" outlineLevel="1" x14ac:dyDescent="0.2">
      <c r="A458" s="211"/>
      <c r="B458" s="217"/>
      <c r="C458" s="265" t="s">
        <v>127</v>
      </c>
      <c r="D458" s="223"/>
      <c r="E458" s="229">
        <v>79.2</v>
      </c>
      <c r="F458" s="232"/>
      <c r="G458" s="232"/>
      <c r="H458" s="232"/>
      <c r="I458" s="232"/>
      <c r="J458" s="232"/>
      <c r="K458" s="232"/>
      <c r="L458" s="232"/>
      <c r="M458" s="232"/>
      <c r="N458" s="220"/>
      <c r="O458" s="220"/>
      <c r="P458" s="220"/>
      <c r="Q458" s="220"/>
      <c r="R458" s="220"/>
      <c r="S458" s="220"/>
      <c r="T458" s="221"/>
      <c r="U458" s="22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 t="s">
        <v>124</v>
      </c>
      <c r="AF458" s="210">
        <v>1</v>
      </c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</row>
    <row r="459" spans="1:60" outlineLevel="1" x14ac:dyDescent="0.2">
      <c r="A459" s="211">
        <v>92</v>
      </c>
      <c r="B459" s="217" t="s">
        <v>513</v>
      </c>
      <c r="C459" s="263" t="s">
        <v>514</v>
      </c>
      <c r="D459" s="219" t="s">
        <v>284</v>
      </c>
      <c r="E459" s="227">
        <v>22.2</v>
      </c>
      <c r="F459" s="231">
        <f>H459+J459</f>
        <v>0</v>
      </c>
      <c r="G459" s="232">
        <f>ROUND(E459*F459,2)</f>
        <v>0</v>
      </c>
      <c r="H459" s="232"/>
      <c r="I459" s="232">
        <f>ROUND(E459*H459,2)</f>
        <v>0</v>
      </c>
      <c r="J459" s="232"/>
      <c r="K459" s="232">
        <f>ROUND(E459*J459,2)</f>
        <v>0</v>
      </c>
      <c r="L459" s="232">
        <v>21</v>
      </c>
      <c r="M459" s="232">
        <f>G459*(1+L459/100)</f>
        <v>0</v>
      </c>
      <c r="N459" s="220">
        <v>1.48E-3</v>
      </c>
      <c r="O459" s="220">
        <f>ROUND(E459*N459,5)</f>
        <v>3.286E-2</v>
      </c>
      <c r="P459" s="220">
        <v>0</v>
      </c>
      <c r="Q459" s="220">
        <f>ROUND(E459*P459,5)</f>
        <v>0</v>
      </c>
      <c r="R459" s="220"/>
      <c r="S459" s="220"/>
      <c r="T459" s="221">
        <v>0.42549999999999999</v>
      </c>
      <c r="U459" s="220">
        <f>ROUND(E459*T459,2)</f>
        <v>9.4499999999999993</v>
      </c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 t="s">
        <v>122</v>
      </c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</row>
    <row r="460" spans="1:60" outlineLevel="1" x14ac:dyDescent="0.2">
      <c r="A460" s="211"/>
      <c r="B460" s="217"/>
      <c r="C460" s="264" t="s">
        <v>515</v>
      </c>
      <c r="D460" s="222"/>
      <c r="E460" s="228"/>
      <c r="F460" s="232"/>
      <c r="G460" s="232"/>
      <c r="H460" s="232"/>
      <c r="I460" s="232"/>
      <c r="J460" s="232"/>
      <c r="K460" s="232"/>
      <c r="L460" s="232"/>
      <c r="M460" s="232"/>
      <c r="N460" s="220"/>
      <c r="O460" s="220"/>
      <c r="P460" s="220"/>
      <c r="Q460" s="220"/>
      <c r="R460" s="220"/>
      <c r="S460" s="220"/>
      <c r="T460" s="221"/>
      <c r="U460" s="22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 t="s">
        <v>124</v>
      </c>
      <c r="AF460" s="210">
        <v>0</v>
      </c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</row>
    <row r="461" spans="1:60" outlineLevel="1" x14ac:dyDescent="0.2">
      <c r="A461" s="211"/>
      <c r="B461" s="217"/>
      <c r="C461" s="264" t="s">
        <v>516</v>
      </c>
      <c r="D461" s="222"/>
      <c r="E461" s="228">
        <v>22.2</v>
      </c>
      <c r="F461" s="232"/>
      <c r="G461" s="232"/>
      <c r="H461" s="232"/>
      <c r="I461" s="232"/>
      <c r="J461" s="232"/>
      <c r="K461" s="232"/>
      <c r="L461" s="232"/>
      <c r="M461" s="232"/>
      <c r="N461" s="220"/>
      <c r="O461" s="220"/>
      <c r="P461" s="220"/>
      <c r="Q461" s="220"/>
      <c r="R461" s="220"/>
      <c r="S461" s="220"/>
      <c r="T461" s="221"/>
      <c r="U461" s="22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 t="s">
        <v>124</v>
      </c>
      <c r="AF461" s="210">
        <v>0</v>
      </c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</row>
    <row r="462" spans="1:60" outlineLevel="1" x14ac:dyDescent="0.2">
      <c r="A462" s="211">
        <v>93</v>
      </c>
      <c r="B462" s="217" t="s">
        <v>517</v>
      </c>
      <c r="C462" s="263" t="s">
        <v>518</v>
      </c>
      <c r="D462" s="219" t="s">
        <v>284</v>
      </c>
      <c r="E462" s="227">
        <v>13</v>
      </c>
      <c r="F462" s="231">
        <f>H462+J462</f>
        <v>0</v>
      </c>
      <c r="G462" s="232">
        <f>ROUND(E462*F462,2)</f>
        <v>0</v>
      </c>
      <c r="H462" s="232"/>
      <c r="I462" s="232">
        <f>ROUND(E462*H462,2)</f>
        <v>0</v>
      </c>
      <c r="J462" s="232"/>
      <c r="K462" s="232">
        <f>ROUND(E462*J462,2)</f>
        <v>0</v>
      </c>
      <c r="L462" s="232">
        <v>21</v>
      </c>
      <c r="M462" s="232">
        <f>G462*(1+L462/100)</f>
        <v>0</v>
      </c>
      <c r="N462" s="220">
        <v>1.1100000000000001E-3</v>
      </c>
      <c r="O462" s="220">
        <f>ROUND(E462*N462,5)</f>
        <v>1.443E-2</v>
      </c>
      <c r="P462" s="220">
        <v>0</v>
      </c>
      <c r="Q462" s="220">
        <f>ROUND(E462*P462,5)</f>
        <v>0</v>
      </c>
      <c r="R462" s="220"/>
      <c r="S462" s="220"/>
      <c r="T462" s="221">
        <v>0.4168</v>
      </c>
      <c r="U462" s="220">
        <f>ROUND(E462*T462,2)</f>
        <v>5.42</v>
      </c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 t="s">
        <v>122</v>
      </c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</row>
    <row r="463" spans="1:60" outlineLevel="1" x14ac:dyDescent="0.2">
      <c r="A463" s="211"/>
      <c r="B463" s="217"/>
      <c r="C463" s="264" t="s">
        <v>519</v>
      </c>
      <c r="D463" s="222"/>
      <c r="E463" s="228"/>
      <c r="F463" s="232"/>
      <c r="G463" s="232"/>
      <c r="H463" s="232"/>
      <c r="I463" s="232"/>
      <c r="J463" s="232"/>
      <c r="K463" s="232"/>
      <c r="L463" s="232"/>
      <c r="M463" s="232"/>
      <c r="N463" s="220"/>
      <c r="O463" s="220"/>
      <c r="P463" s="220"/>
      <c r="Q463" s="220"/>
      <c r="R463" s="220"/>
      <c r="S463" s="220"/>
      <c r="T463" s="221"/>
      <c r="U463" s="22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 t="s">
        <v>124</v>
      </c>
      <c r="AF463" s="210">
        <v>0</v>
      </c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</row>
    <row r="464" spans="1:60" outlineLevel="1" x14ac:dyDescent="0.2">
      <c r="A464" s="211"/>
      <c r="B464" s="217"/>
      <c r="C464" s="264" t="s">
        <v>520</v>
      </c>
      <c r="D464" s="222"/>
      <c r="E464" s="228">
        <v>13</v>
      </c>
      <c r="F464" s="232"/>
      <c r="G464" s="232"/>
      <c r="H464" s="232"/>
      <c r="I464" s="232"/>
      <c r="J464" s="232"/>
      <c r="K464" s="232"/>
      <c r="L464" s="232"/>
      <c r="M464" s="232"/>
      <c r="N464" s="220"/>
      <c r="O464" s="220"/>
      <c r="P464" s="220"/>
      <c r="Q464" s="220"/>
      <c r="R464" s="220"/>
      <c r="S464" s="220"/>
      <c r="T464" s="221"/>
      <c r="U464" s="22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 t="s">
        <v>124</v>
      </c>
      <c r="AF464" s="210">
        <v>0</v>
      </c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</row>
    <row r="465" spans="1:60" outlineLevel="1" x14ac:dyDescent="0.2">
      <c r="A465" s="211">
        <v>94</v>
      </c>
      <c r="B465" s="217" t="s">
        <v>521</v>
      </c>
      <c r="C465" s="263" t="s">
        <v>522</v>
      </c>
      <c r="D465" s="219" t="s">
        <v>284</v>
      </c>
      <c r="E465" s="227">
        <v>11.1</v>
      </c>
      <c r="F465" s="231">
        <f>H465+J465</f>
        <v>0</v>
      </c>
      <c r="G465" s="232">
        <f>ROUND(E465*F465,2)</f>
        <v>0</v>
      </c>
      <c r="H465" s="232"/>
      <c r="I465" s="232">
        <f>ROUND(E465*H465,2)</f>
        <v>0</v>
      </c>
      <c r="J465" s="232"/>
      <c r="K465" s="232">
        <f>ROUND(E465*J465,2)</f>
        <v>0</v>
      </c>
      <c r="L465" s="232">
        <v>21</v>
      </c>
      <c r="M465" s="232">
        <f>G465*(1+L465/100)</f>
        <v>0</v>
      </c>
      <c r="N465" s="220">
        <v>1.1800000000000001E-3</v>
      </c>
      <c r="O465" s="220">
        <f>ROUND(E465*N465,5)</f>
        <v>1.3100000000000001E-2</v>
      </c>
      <c r="P465" s="220">
        <v>0</v>
      </c>
      <c r="Q465" s="220">
        <f>ROUND(E465*P465,5)</f>
        <v>0</v>
      </c>
      <c r="R465" s="220"/>
      <c r="S465" s="220"/>
      <c r="T465" s="221">
        <v>0.26450000000000001</v>
      </c>
      <c r="U465" s="220">
        <f>ROUND(E465*T465,2)</f>
        <v>2.94</v>
      </c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 t="s">
        <v>122</v>
      </c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</row>
    <row r="466" spans="1:60" outlineLevel="1" x14ac:dyDescent="0.2">
      <c r="A466" s="211"/>
      <c r="B466" s="217"/>
      <c r="C466" s="264" t="s">
        <v>523</v>
      </c>
      <c r="D466" s="222"/>
      <c r="E466" s="228"/>
      <c r="F466" s="232"/>
      <c r="G466" s="232"/>
      <c r="H466" s="232"/>
      <c r="I466" s="232"/>
      <c r="J466" s="232"/>
      <c r="K466" s="232"/>
      <c r="L466" s="232"/>
      <c r="M466" s="232"/>
      <c r="N466" s="220"/>
      <c r="O466" s="220"/>
      <c r="P466" s="220"/>
      <c r="Q466" s="220"/>
      <c r="R466" s="220"/>
      <c r="S466" s="220"/>
      <c r="T466" s="221"/>
      <c r="U466" s="22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 t="s">
        <v>124</v>
      </c>
      <c r="AF466" s="210">
        <v>0</v>
      </c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</row>
    <row r="467" spans="1:60" outlineLevel="1" x14ac:dyDescent="0.2">
      <c r="A467" s="211"/>
      <c r="B467" s="217"/>
      <c r="C467" s="264" t="s">
        <v>524</v>
      </c>
      <c r="D467" s="222"/>
      <c r="E467" s="228">
        <v>11.1</v>
      </c>
      <c r="F467" s="232"/>
      <c r="G467" s="232"/>
      <c r="H467" s="232"/>
      <c r="I467" s="232"/>
      <c r="J467" s="232"/>
      <c r="K467" s="232"/>
      <c r="L467" s="232"/>
      <c r="M467" s="232"/>
      <c r="N467" s="220"/>
      <c r="O467" s="220"/>
      <c r="P467" s="220"/>
      <c r="Q467" s="220"/>
      <c r="R467" s="220"/>
      <c r="S467" s="220"/>
      <c r="T467" s="221"/>
      <c r="U467" s="22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 t="s">
        <v>124</v>
      </c>
      <c r="AF467" s="210">
        <v>0</v>
      </c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</row>
    <row r="468" spans="1:60" outlineLevel="1" x14ac:dyDescent="0.2">
      <c r="A468" s="211">
        <v>95</v>
      </c>
      <c r="B468" s="217" t="s">
        <v>525</v>
      </c>
      <c r="C468" s="263" t="s">
        <v>526</v>
      </c>
      <c r="D468" s="219" t="s">
        <v>284</v>
      </c>
      <c r="E468" s="227">
        <v>22.2</v>
      </c>
      <c r="F468" s="231">
        <f>H468+J468</f>
        <v>0</v>
      </c>
      <c r="G468" s="232">
        <f>ROUND(E468*F468,2)</f>
        <v>0</v>
      </c>
      <c r="H468" s="232"/>
      <c r="I468" s="232">
        <f>ROUND(E468*H468,2)</f>
        <v>0</v>
      </c>
      <c r="J468" s="232"/>
      <c r="K468" s="232">
        <f>ROUND(E468*J468,2)</f>
        <v>0</v>
      </c>
      <c r="L468" s="232">
        <v>21</v>
      </c>
      <c r="M468" s="232">
        <f>G468*(1+L468/100)</f>
        <v>0</v>
      </c>
      <c r="N468" s="220">
        <v>7.2999999999999996E-4</v>
      </c>
      <c r="O468" s="220">
        <f>ROUND(E468*N468,5)</f>
        <v>1.6209999999999999E-2</v>
      </c>
      <c r="P468" s="220">
        <v>0</v>
      </c>
      <c r="Q468" s="220">
        <f>ROUND(E468*P468,5)</f>
        <v>0</v>
      </c>
      <c r="R468" s="220"/>
      <c r="S468" s="220"/>
      <c r="T468" s="221">
        <v>0.17365</v>
      </c>
      <c r="U468" s="220">
        <f>ROUND(E468*T468,2)</f>
        <v>3.86</v>
      </c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 t="s">
        <v>122</v>
      </c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</row>
    <row r="469" spans="1:60" outlineLevel="1" x14ac:dyDescent="0.2">
      <c r="A469" s="211"/>
      <c r="B469" s="217"/>
      <c r="C469" s="264" t="s">
        <v>515</v>
      </c>
      <c r="D469" s="222"/>
      <c r="E469" s="228"/>
      <c r="F469" s="232"/>
      <c r="G469" s="232"/>
      <c r="H469" s="232"/>
      <c r="I469" s="232"/>
      <c r="J469" s="232"/>
      <c r="K469" s="232"/>
      <c r="L469" s="232"/>
      <c r="M469" s="232"/>
      <c r="N469" s="220"/>
      <c r="O469" s="220"/>
      <c r="P469" s="220"/>
      <c r="Q469" s="220"/>
      <c r="R469" s="220"/>
      <c r="S469" s="220"/>
      <c r="T469" s="221"/>
      <c r="U469" s="22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 t="s">
        <v>124</v>
      </c>
      <c r="AF469" s="210">
        <v>0</v>
      </c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</row>
    <row r="470" spans="1:60" outlineLevel="1" x14ac:dyDescent="0.2">
      <c r="A470" s="211"/>
      <c r="B470" s="217"/>
      <c r="C470" s="264" t="s">
        <v>516</v>
      </c>
      <c r="D470" s="222"/>
      <c r="E470" s="228">
        <v>22.2</v>
      </c>
      <c r="F470" s="232"/>
      <c r="G470" s="232"/>
      <c r="H470" s="232"/>
      <c r="I470" s="232"/>
      <c r="J470" s="232"/>
      <c r="K470" s="232"/>
      <c r="L470" s="232"/>
      <c r="M470" s="232"/>
      <c r="N470" s="220"/>
      <c r="O470" s="220"/>
      <c r="P470" s="220"/>
      <c r="Q470" s="220"/>
      <c r="R470" s="220"/>
      <c r="S470" s="220"/>
      <c r="T470" s="221"/>
      <c r="U470" s="22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 t="s">
        <v>124</v>
      </c>
      <c r="AF470" s="210">
        <v>0</v>
      </c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</row>
    <row r="471" spans="1:60" outlineLevel="1" x14ac:dyDescent="0.2">
      <c r="A471" s="211">
        <v>96</v>
      </c>
      <c r="B471" s="217" t="s">
        <v>527</v>
      </c>
      <c r="C471" s="263" t="s">
        <v>528</v>
      </c>
      <c r="D471" s="219" t="s">
        <v>266</v>
      </c>
      <c r="E471" s="227">
        <v>2</v>
      </c>
      <c r="F471" s="231">
        <f>H471+J471</f>
        <v>0</v>
      </c>
      <c r="G471" s="232">
        <f>ROUND(E471*F471,2)</f>
        <v>0</v>
      </c>
      <c r="H471" s="232"/>
      <c r="I471" s="232">
        <f>ROUND(E471*H471,2)</f>
        <v>0</v>
      </c>
      <c r="J471" s="232"/>
      <c r="K471" s="232">
        <f>ROUND(E471*J471,2)</f>
        <v>0</v>
      </c>
      <c r="L471" s="232">
        <v>21</v>
      </c>
      <c r="M471" s="232">
        <f>G471*(1+L471/100)</f>
        <v>0</v>
      </c>
      <c r="N471" s="220">
        <v>1.9000000000000001E-4</v>
      </c>
      <c r="O471" s="220">
        <f>ROUND(E471*N471,5)</f>
        <v>3.8000000000000002E-4</v>
      </c>
      <c r="P471" s="220">
        <v>0</v>
      </c>
      <c r="Q471" s="220">
        <f>ROUND(E471*P471,5)</f>
        <v>0</v>
      </c>
      <c r="R471" s="220"/>
      <c r="S471" s="220"/>
      <c r="T471" s="221">
        <v>0.45</v>
      </c>
      <c r="U471" s="220">
        <f>ROUND(E471*T471,2)</f>
        <v>0.9</v>
      </c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 t="s">
        <v>122</v>
      </c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</row>
    <row r="472" spans="1:60" outlineLevel="1" x14ac:dyDescent="0.2">
      <c r="A472" s="211"/>
      <c r="B472" s="217"/>
      <c r="C472" s="264" t="s">
        <v>529</v>
      </c>
      <c r="D472" s="222"/>
      <c r="E472" s="228"/>
      <c r="F472" s="232"/>
      <c r="G472" s="232"/>
      <c r="H472" s="232"/>
      <c r="I472" s="232"/>
      <c r="J472" s="232"/>
      <c r="K472" s="232"/>
      <c r="L472" s="232"/>
      <c r="M472" s="232"/>
      <c r="N472" s="220"/>
      <c r="O472" s="220"/>
      <c r="P472" s="220"/>
      <c r="Q472" s="220"/>
      <c r="R472" s="220"/>
      <c r="S472" s="220"/>
      <c r="T472" s="221"/>
      <c r="U472" s="22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 t="s">
        <v>124</v>
      </c>
      <c r="AF472" s="210">
        <v>0</v>
      </c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</row>
    <row r="473" spans="1:60" outlineLevel="1" x14ac:dyDescent="0.2">
      <c r="A473" s="211"/>
      <c r="B473" s="217"/>
      <c r="C473" s="264" t="s">
        <v>60</v>
      </c>
      <c r="D473" s="222"/>
      <c r="E473" s="228">
        <v>2</v>
      </c>
      <c r="F473" s="232"/>
      <c r="G473" s="232"/>
      <c r="H473" s="232"/>
      <c r="I473" s="232"/>
      <c r="J473" s="232"/>
      <c r="K473" s="232"/>
      <c r="L473" s="232"/>
      <c r="M473" s="232"/>
      <c r="N473" s="220"/>
      <c r="O473" s="220"/>
      <c r="P473" s="220"/>
      <c r="Q473" s="220"/>
      <c r="R473" s="220"/>
      <c r="S473" s="220"/>
      <c r="T473" s="221"/>
      <c r="U473" s="22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 t="s">
        <v>124</v>
      </c>
      <c r="AF473" s="210">
        <v>0</v>
      </c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</row>
    <row r="474" spans="1:60" outlineLevel="1" x14ac:dyDescent="0.2">
      <c r="A474" s="211">
        <v>97</v>
      </c>
      <c r="B474" s="217" t="s">
        <v>530</v>
      </c>
      <c r="C474" s="263" t="s">
        <v>531</v>
      </c>
      <c r="D474" s="219" t="s">
        <v>284</v>
      </c>
      <c r="E474" s="227">
        <v>6.6</v>
      </c>
      <c r="F474" s="231">
        <f>H474+J474</f>
        <v>0</v>
      </c>
      <c r="G474" s="232">
        <f>ROUND(E474*F474,2)</f>
        <v>0</v>
      </c>
      <c r="H474" s="232"/>
      <c r="I474" s="232">
        <f>ROUND(E474*H474,2)</f>
        <v>0</v>
      </c>
      <c r="J474" s="232"/>
      <c r="K474" s="232">
        <f>ROUND(E474*J474,2)</f>
        <v>0</v>
      </c>
      <c r="L474" s="232">
        <v>21</v>
      </c>
      <c r="M474" s="232">
        <f>G474*(1+L474/100)</f>
        <v>0</v>
      </c>
      <c r="N474" s="220">
        <v>2.2300000000000002E-3</v>
      </c>
      <c r="O474" s="220">
        <f>ROUND(E474*N474,5)</f>
        <v>1.472E-2</v>
      </c>
      <c r="P474" s="220">
        <v>0</v>
      </c>
      <c r="Q474" s="220">
        <f>ROUND(E474*P474,5)</f>
        <v>0</v>
      </c>
      <c r="R474" s="220"/>
      <c r="S474" s="220"/>
      <c r="T474" s="221">
        <v>0.29399999999999998</v>
      </c>
      <c r="U474" s="220">
        <f>ROUND(E474*T474,2)</f>
        <v>1.94</v>
      </c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 t="s">
        <v>122</v>
      </c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</row>
    <row r="475" spans="1:60" ht="33.75" outlineLevel="1" x14ac:dyDescent="0.2">
      <c r="A475" s="211"/>
      <c r="B475" s="217"/>
      <c r="C475" s="264" t="s">
        <v>532</v>
      </c>
      <c r="D475" s="222"/>
      <c r="E475" s="228"/>
      <c r="F475" s="232"/>
      <c r="G475" s="232"/>
      <c r="H475" s="232"/>
      <c r="I475" s="232"/>
      <c r="J475" s="232"/>
      <c r="K475" s="232"/>
      <c r="L475" s="232"/>
      <c r="M475" s="232"/>
      <c r="N475" s="220"/>
      <c r="O475" s="220"/>
      <c r="P475" s="220"/>
      <c r="Q475" s="220"/>
      <c r="R475" s="220"/>
      <c r="S475" s="220"/>
      <c r="T475" s="221"/>
      <c r="U475" s="22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 t="s">
        <v>124</v>
      </c>
      <c r="AF475" s="210">
        <v>0</v>
      </c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</row>
    <row r="476" spans="1:60" outlineLevel="1" x14ac:dyDescent="0.2">
      <c r="A476" s="211"/>
      <c r="B476" s="217"/>
      <c r="C476" s="264" t="s">
        <v>533</v>
      </c>
      <c r="D476" s="222"/>
      <c r="E476" s="228">
        <v>6.6</v>
      </c>
      <c r="F476" s="232"/>
      <c r="G476" s="232"/>
      <c r="H476" s="232"/>
      <c r="I476" s="232"/>
      <c r="J476" s="232"/>
      <c r="K476" s="232"/>
      <c r="L476" s="232"/>
      <c r="M476" s="232"/>
      <c r="N476" s="220"/>
      <c r="O476" s="220"/>
      <c r="P476" s="220"/>
      <c r="Q476" s="220"/>
      <c r="R476" s="220"/>
      <c r="S476" s="220"/>
      <c r="T476" s="221"/>
      <c r="U476" s="22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 t="s">
        <v>124</v>
      </c>
      <c r="AF476" s="210">
        <v>0</v>
      </c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</row>
    <row r="477" spans="1:60" outlineLevel="1" x14ac:dyDescent="0.2">
      <c r="A477" s="211">
        <v>98</v>
      </c>
      <c r="B477" s="217" t="s">
        <v>534</v>
      </c>
      <c r="C477" s="263" t="s">
        <v>535</v>
      </c>
      <c r="D477" s="219" t="s">
        <v>201</v>
      </c>
      <c r="E477" s="227">
        <v>1.0724100000000001</v>
      </c>
      <c r="F477" s="231">
        <f>H477+J477</f>
        <v>0</v>
      </c>
      <c r="G477" s="232">
        <f>ROUND(E477*F477,2)</f>
        <v>0</v>
      </c>
      <c r="H477" s="232"/>
      <c r="I477" s="232">
        <f>ROUND(E477*H477,2)</f>
        <v>0</v>
      </c>
      <c r="J477" s="232"/>
      <c r="K477" s="232">
        <f>ROUND(E477*J477,2)</f>
        <v>0</v>
      </c>
      <c r="L477" s="232">
        <v>21</v>
      </c>
      <c r="M477" s="232">
        <f>G477*(1+L477/100)</f>
        <v>0</v>
      </c>
      <c r="N477" s="220">
        <v>0</v>
      </c>
      <c r="O477" s="220">
        <f>ROUND(E477*N477,5)</f>
        <v>0</v>
      </c>
      <c r="P477" s="220">
        <v>0</v>
      </c>
      <c r="Q477" s="220">
        <f>ROUND(E477*P477,5)</f>
        <v>0</v>
      </c>
      <c r="R477" s="220"/>
      <c r="S477" s="220"/>
      <c r="T477" s="221">
        <v>4.7370000000000001</v>
      </c>
      <c r="U477" s="220">
        <f>ROUND(E477*T477,2)</f>
        <v>5.08</v>
      </c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 t="s">
        <v>122</v>
      </c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</row>
    <row r="478" spans="1:60" outlineLevel="1" x14ac:dyDescent="0.2">
      <c r="A478" s="211"/>
      <c r="B478" s="217"/>
      <c r="C478" s="264" t="s">
        <v>536</v>
      </c>
      <c r="D478" s="222"/>
      <c r="E478" s="228"/>
      <c r="F478" s="232"/>
      <c r="G478" s="232"/>
      <c r="H478" s="232"/>
      <c r="I478" s="232"/>
      <c r="J478" s="232"/>
      <c r="K478" s="232"/>
      <c r="L478" s="232"/>
      <c r="M478" s="232"/>
      <c r="N478" s="220"/>
      <c r="O478" s="220"/>
      <c r="P478" s="220"/>
      <c r="Q478" s="220"/>
      <c r="R478" s="220"/>
      <c r="S478" s="220"/>
      <c r="T478" s="221"/>
      <c r="U478" s="22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 t="s">
        <v>124</v>
      </c>
      <c r="AF478" s="210">
        <v>0</v>
      </c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</row>
    <row r="479" spans="1:60" outlineLevel="1" x14ac:dyDescent="0.2">
      <c r="A479" s="211"/>
      <c r="B479" s="217"/>
      <c r="C479" s="264" t="s">
        <v>537</v>
      </c>
      <c r="D479" s="222"/>
      <c r="E479" s="228">
        <v>1.0724100000000001</v>
      </c>
      <c r="F479" s="232"/>
      <c r="G479" s="232"/>
      <c r="H479" s="232"/>
      <c r="I479" s="232"/>
      <c r="J479" s="232"/>
      <c r="K479" s="232"/>
      <c r="L479" s="232"/>
      <c r="M479" s="232"/>
      <c r="N479" s="220"/>
      <c r="O479" s="220"/>
      <c r="P479" s="220"/>
      <c r="Q479" s="220"/>
      <c r="R479" s="220"/>
      <c r="S479" s="220"/>
      <c r="T479" s="221"/>
      <c r="U479" s="22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 t="s">
        <v>124</v>
      </c>
      <c r="AF479" s="210">
        <v>0</v>
      </c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</row>
    <row r="480" spans="1:60" x14ac:dyDescent="0.2">
      <c r="A480" s="212" t="s">
        <v>117</v>
      </c>
      <c r="B480" s="218" t="s">
        <v>84</v>
      </c>
      <c r="C480" s="266" t="s">
        <v>85</v>
      </c>
      <c r="D480" s="224"/>
      <c r="E480" s="230"/>
      <c r="F480" s="233"/>
      <c r="G480" s="233">
        <f>SUMIF(AE481:AE486,"&lt;&gt;NOR",G481:G486)</f>
        <v>0</v>
      </c>
      <c r="H480" s="233"/>
      <c r="I480" s="233">
        <f>SUM(I481:I486)</f>
        <v>0</v>
      </c>
      <c r="J480" s="233"/>
      <c r="K480" s="233">
        <f>SUM(K481:K486)</f>
        <v>0</v>
      </c>
      <c r="L480" s="233"/>
      <c r="M480" s="233">
        <f>SUM(M481:M486)</f>
        <v>0</v>
      </c>
      <c r="N480" s="225"/>
      <c r="O480" s="225">
        <f>SUM(O481:O486)</f>
        <v>1.44E-2</v>
      </c>
      <c r="P480" s="225"/>
      <c r="Q480" s="225">
        <f>SUM(Q481:Q486)</f>
        <v>0</v>
      </c>
      <c r="R480" s="225"/>
      <c r="S480" s="225"/>
      <c r="T480" s="226"/>
      <c r="U480" s="225">
        <f>SUM(U481:U486)</f>
        <v>8.67</v>
      </c>
      <c r="AE480" t="s">
        <v>118</v>
      </c>
    </row>
    <row r="481" spans="1:60" ht="22.5" outlineLevel="1" x14ac:dyDescent="0.2">
      <c r="A481" s="211">
        <v>99</v>
      </c>
      <c r="B481" s="217" t="s">
        <v>538</v>
      </c>
      <c r="C481" s="263" t="s">
        <v>539</v>
      </c>
      <c r="D481" s="219" t="s">
        <v>121</v>
      </c>
      <c r="E481" s="227">
        <v>72</v>
      </c>
      <c r="F481" s="231">
        <f>H481+J481</f>
        <v>0</v>
      </c>
      <c r="G481" s="232">
        <f>ROUND(E481*F481,2)</f>
        <v>0</v>
      </c>
      <c r="H481" s="232"/>
      <c r="I481" s="232">
        <f>ROUND(E481*H481,2)</f>
        <v>0</v>
      </c>
      <c r="J481" s="232"/>
      <c r="K481" s="232">
        <f>ROUND(E481*J481,2)</f>
        <v>0</v>
      </c>
      <c r="L481" s="232">
        <v>21</v>
      </c>
      <c r="M481" s="232">
        <f>G481*(1+L481/100)</f>
        <v>0</v>
      </c>
      <c r="N481" s="220">
        <v>2.0000000000000001E-4</v>
      </c>
      <c r="O481" s="220">
        <f>ROUND(E481*N481,5)</f>
        <v>1.44E-2</v>
      </c>
      <c r="P481" s="220">
        <v>0</v>
      </c>
      <c r="Q481" s="220">
        <f>ROUND(E481*P481,5)</f>
        <v>0</v>
      </c>
      <c r="R481" s="220"/>
      <c r="S481" s="220"/>
      <c r="T481" s="221">
        <v>0.12</v>
      </c>
      <c r="U481" s="220">
        <f>ROUND(E481*T481,2)</f>
        <v>8.64</v>
      </c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 t="s">
        <v>122</v>
      </c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</row>
    <row r="482" spans="1:60" ht="33.75" outlineLevel="1" x14ac:dyDescent="0.2">
      <c r="A482" s="211"/>
      <c r="B482" s="217"/>
      <c r="C482" s="264" t="s">
        <v>540</v>
      </c>
      <c r="D482" s="222"/>
      <c r="E482" s="228"/>
      <c r="F482" s="232"/>
      <c r="G482" s="232"/>
      <c r="H482" s="232"/>
      <c r="I482" s="232"/>
      <c r="J482" s="232"/>
      <c r="K482" s="232"/>
      <c r="L482" s="232"/>
      <c r="M482" s="232"/>
      <c r="N482" s="220"/>
      <c r="O482" s="220"/>
      <c r="P482" s="220"/>
      <c r="Q482" s="220"/>
      <c r="R482" s="220"/>
      <c r="S482" s="220"/>
      <c r="T482" s="221"/>
      <c r="U482" s="22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 t="s">
        <v>124</v>
      </c>
      <c r="AF482" s="210">
        <v>0</v>
      </c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</row>
    <row r="483" spans="1:60" outlineLevel="1" x14ac:dyDescent="0.2">
      <c r="A483" s="211"/>
      <c r="B483" s="217"/>
      <c r="C483" s="264" t="s">
        <v>464</v>
      </c>
      <c r="D483" s="222"/>
      <c r="E483" s="228">
        <v>72</v>
      </c>
      <c r="F483" s="232"/>
      <c r="G483" s="232"/>
      <c r="H483" s="232"/>
      <c r="I483" s="232"/>
      <c r="J483" s="232"/>
      <c r="K483" s="232"/>
      <c r="L483" s="232"/>
      <c r="M483" s="232"/>
      <c r="N483" s="220"/>
      <c r="O483" s="220"/>
      <c r="P483" s="220"/>
      <c r="Q483" s="220"/>
      <c r="R483" s="220"/>
      <c r="S483" s="220"/>
      <c r="T483" s="221"/>
      <c r="U483" s="22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 t="s">
        <v>124</v>
      </c>
      <c r="AF483" s="210">
        <v>0</v>
      </c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</row>
    <row r="484" spans="1:60" outlineLevel="1" x14ac:dyDescent="0.2">
      <c r="A484" s="211">
        <v>100</v>
      </c>
      <c r="B484" s="217" t="s">
        <v>541</v>
      </c>
      <c r="C484" s="263" t="s">
        <v>542</v>
      </c>
      <c r="D484" s="219" t="s">
        <v>201</v>
      </c>
      <c r="E484" s="227">
        <v>1.44E-2</v>
      </c>
      <c r="F484" s="231">
        <f>H484+J484</f>
        <v>0</v>
      </c>
      <c r="G484" s="232">
        <f>ROUND(E484*F484,2)</f>
        <v>0</v>
      </c>
      <c r="H484" s="232"/>
      <c r="I484" s="232">
        <f>ROUND(E484*H484,2)</f>
        <v>0</v>
      </c>
      <c r="J484" s="232"/>
      <c r="K484" s="232">
        <f>ROUND(E484*J484,2)</f>
        <v>0</v>
      </c>
      <c r="L484" s="232">
        <v>21</v>
      </c>
      <c r="M484" s="232">
        <f>G484*(1+L484/100)</f>
        <v>0</v>
      </c>
      <c r="N484" s="220">
        <v>0</v>
      </c>
      <c r="O484" s="220">
        <f>ROUND(E484*N484,5)</f>
        <v>0</v>
      </c>
      <c r="P484" s="220">
        <v>0</v>
      </c>
      <c r="Q484" s="220">
        <f>ROUND(E484*P484,5)</f>
        <v>0</v>
      </c>
      <c r="R484" s="220"/>
      <c r="S484" s="220"/>
      <c r="T484" s="221">
        <v>2.1779999999999999</v>
      </c>
      <c r="U484" s="220">
        <f>ROUND(E484*T484,2)</f>
        <v>0.03</v>
      </c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 t="s">
        <v>122</v>
      </c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</row>
    <row r="485" spans="1:60" outlineLevel="1" x14ac:dyDescent="0.2">
      <c r="A485" s="211"/>
      <c r="B485" s="217"/>
      <c r="C485" s="264" t="s">
        <v>543</v>
      </c>
      <c r="D485" s="222"/>
      <c r="E485" s="228"/>
      <c r="F485" s="232"/>
      <c r="G485" s="232"/>
      <c r="H485" s="232"/>
      <c r="I485" s="232"/>
      <c r="J485" s="232"/>
      <c r="K485" s="232"/>
      <c r="L485" s="232"/>
      <c r="M485" s="232"/>
      <c r="N485" s="220"/>
      <c r="O485" s="220"/>
      <c r="P485" s="220"/>
      <c r="Q485" s="220"/>
      <c r="R485" s="220"/>
      <c r="S485" s="220"/>
      <c r="T485" s="221"/>
      <c r="U485" s="22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 t="s">
        <v>124</v>
      </c>
      <c r="AF485" s="210">
        <v>0</v>
      </c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</row>
    <row r="486" spans="1:60" outlineLevel="1" x14ac:dyDescent="0.2">
      <c r="A486" s="211"/>
      <c r="B486" s="217"/>
      <c r="C486" s="264" t="s">
        <v>544</v>
      </c>
      <c r="D486" s="222"/>
      <c r="E486" s="228">
        <v>1.44E-2</v>
      </c>
      <c r="F486" s="232"/>
      <c r="G486" s="232"/>
      <c r="H486" s="232"/>
      <c r="I486" s="232"/>
      <c r="J486" s="232"/>
      <c r="K486" s="232"/>
      <c r="L486" s="232"/>
      <c r="M486" s="232"/>
      <c r="N486" s="220"/>
      <c r="O486" s="220"/>
      <c r="P486" s="220"/>
      <c r="Q486" s="220"/>
      <c r="R486" s="220"/>
      <c r="S486" s="220"/>
      <c r="T486" s="221"/>
      <c r="U486" s="22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 t="s">
        <v>124</v>
      </c>
      <c r="AF486" s="210">
        <v>0</v>
      </c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</row>
    <row r="487" spans="1:60" x14ac:dyDescent="0.2">
      <c r="A487" s="212" t="s">
        <v>117</v>
      </c>
      <c r="B487" s="218" t="s">
        <v>86</v>
      </c>
      <c r="C487" s="266" t="s">
        <v>87</v>
      </c>
      <c r="D487" s="224"/>
      <c r="E487" s="230"/>
      <c r="F487" s="233"/>
      <c r="G487" s="233">
        <f>SUMIF(AE488:AE545,"&lt;&gt;NOR",G488:G545)</f>
        <v>0</v>
      </c>
      <c r="H487" s="233"/>
      <c r="I487" s="233">
        <f>SUM(I488:I545)</f>
        <v>0</v>
      </c>
      <c r="J487" s="233"/>
      <c r="K487" s="233">
        <f>SUM(K488:K545)</f>
        <v>0</v>
      </c>
      <c r="L487" s="233"/>
      <c r="M487" s="233">
        <f>SUM(M488:M545)</f>
        <v>0</v>
      </c>
      <c r="N487" s="225"/>
      <c r="O487" s="225">
        <f>SUM(O488:O545)</f>
        <v>0.61911000000000005</v>
      </c>
      <c r="P487" s="225"/>
      <c r="Q487" s="225">
        <f>SUM(Q488:Q545)</f>
        <v>0</v>
      </c>
      <c r="R487" s="225"/>
      <c r="S487" s="225"/>
      <c r="T487" s="226"/>
      <c r="U487" s="225">
        <f>SUM(U488:U545)</f>
        <v>35.369999999999997</v>
      </c>
      <c r="AE487" t="s">
        <v>118</v>
      </c>
    </row>
    <row r="488" spans="1:60" ht="22.5" outlineLevel="1" x14ac:dyDescent="0.2">
      <c r="A488" s="211">
        <v>101</v>
      </c>
      <c r="B488" s="217" t="s">
        <v>545</v>
      </c>
      <c r="C488" s="263" t="s">
        <v>546</v>
      </c>
      <c r="D488" s="219" t="s">
        <v>121</v>
      </c>
      <c r="E488" s="227">
        <v>44.500000000000007</v>
      </c>
      <c r="F488" s="231">
        <f>H488+J488</f>
        <v>0</v>
      </c>
      <c r="G488" s="232">
        <f>ROUND(E488*F488,2)</f>
        <v>0</v>
      </c>
      <c r="H488" s="232"/>
      <c r="I488" s="232">
        <f>ROUND(E488*H488,2)</f>
        <v>0</v>
      </c>
      <c r="J488" s="232"/>
      <c r="K488" s="232">
        <f>ROUND(E488*J488,2)</f>
        <v>0</v>
      </c>
      <c r="L488" s="232">
        <v>21</v>
      </c>
      <c r="M488" s="232">
        <f>G488*(1+L488/100)</f>
        <v>0</v>
      </c>
      <c r="N488" s="220">
        <v>1.9000000000000001E-4</v>
      </c>
      <c r="O488" s="220">
        <f>ROUND(E488*N488,5)</f>
        <v>8.4600000000000005E-3</v>
      </c>
      <c r="P488" s="220">
        <v>0</v>
      </c>
      <c r="Q488" s="220">
        <f>ROUND(E488*P488,5)</f>
        <v>0</v>
      </c>
      <c r="R488" s="220"/>
      <c r="S488" s="220"/>
      <c r="T488" s="221">
        <v>0.60299999999999998</v>
      </c>
      <c r="U488" s="220">
        <f>ROUND(E488*T488,2)</f>
        <v>26.83</v>
      </c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 t="s">
        <v>122</v>
      </c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</row>
    <row r="489" spans="1:60" outlineLevel="1" x14ac:dyDescent="0.2">
      <c r="A489" s="211"/>
      <c r="B489" s="217"/>
      <c r="C489" s="264" t="s">
        <v>547</v>
      </c>
      <c r="D489" s="222"/>
      <c r="E489" s="228"/>
      <c r="F489" s="232"/>
      <c r="G489" s="232"/>
      <c r="H489" s="232"/>
      <c r="I489" s="232"/>
      <c r="J489" s="232"/>
      <c r="K489" s="232"/>
      <c r="L489" s="232"/>
      <c r="M489" s="232"/>
      <c r="N489" s="220"/>
      <c r="O489" s="220"/>
      <c r="P489" s="220"/>
      <c r="Q489" s="220"/>
      <c r="R489" s="220"/>
      <c r="S489" s="220"/>
      <c r="T489" s="221"/>
      <c r="U489" s="22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 t="s">
        <v>124</v>
      </c>
      <c r="AF489" s="210">
        <v>0</v>
      </c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</row>
    <row r="490" spans="1:60" outlineLevel="1" x14ac:dyDescent="0.2">
      <c r="A490" s="211"/>
      <c r="B490" s="217"/>
      <c r="C490" s="264" t="s">
        <v>548</v>
      </c>
      <c r="D490" s="222"/>
      <c r="E490" s="228">
        <v>14.55</v>
      </c>
      <c r="F490" s="232"/>
      <c r="G490" s="232"/>
      <c r="H490" s="232"/>
      <c r="I490" s="232"/>
      <c r="J490" s="232"/>
      <c r="K490" s="232"/>
      <c r="L490" s="232"/>
      <c r="M490" s="232"/>
      <c r="N490" s="220"/>
      <c r="O490" s="220"/>
      <c r="P490" s="220"/>
      <c r="Q490" s="220"/>
      <c r="R490" s="220"/>
      <c r="S490" s="220"/>
      <c r="T490" s="221"/>
      <c r="U490" s="22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 t="s">
        <v>124</v>
      </c>
      <c r="AF490" s="210">
        <v>0</v>
      </c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</row>
    <row r="491" spans="1:60" outlineLevel="1" x14ac:dyDescent="0.2">
      <c r="A491" s="211"/>
      <c r="B491" s="217"/>
      <c r="C491" s="264" t="s">
        <v>549</v>
      </c>
      <c r="D491" s="222"/>
      <c r="E491" s="228">
        <v>2.1625000000000001</v>
      </c>
      <c r="F491" s="232"/>
      <c r="G491" s="232"/>
      <c r="H491" s="232"/>
      <c r="I491" s="232"/>
      <c r="J491" s="232"/>
      <c r="K491" s="232"/>
      <c r="L491" s="232"/>
      <c r="M491" s="232"/>
      <c r="N491" s="220"/>
      <c r="O491" s="220"/>
      <c r="P491" s="220"/>
      <c r="Q491" s="220"/>
      <c r="R491" s="220"/>
      <c r="S491" s="220"/>
      <c r="T491" s="221"/>
      <c r="U491" s="22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 t="s">
        <v>124</v>
      </c>
      <c r="AF491" s="210">
        <v>0</v>
      </c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</row>
    <row r="492" spans="1:60" outlineLevel="1" x14ac:dyDescent="0.2">
      <c r="A492" s="211"/>
      <c r="B492" s="217"/>
      <c r="C492" s="265" t="s">
        <v>127</v>
      </c>
      <c r="D492" s="223"/>
      <c r="E492" s="229">
        <v>16.712499999999999</v>
      </c>
      <c r="F492" s="232"/>
      <c r="G492" s="232"/>
      <c r="H492" s="232"/>
      <c r="I492" s="232"/>
      <c r="J492" s="232"/>
      <c r="K492" s="232"/>
      <c r="L492" s="232"/>
      <c r="M492" s="232"/>
      <c r="N492" s="220"/>
      <c r="O492" s="220"/>
      <c r="P492" s="220"/>
      <c r="Q492" s="220"/>
      <c r="R492" s="220"/>
      <c r="S492" s="220"/>
      <c r="T492" s="221"/>
      <c r="U492" s="22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 t="s">
        <v>124</v>
      </c>
      <c r="AF492" s="210">
        <v>1</v>
      </c>
      <c r="AG492" s="210"/>
      <c r="AH492" s="210"/>
      <c r="AI492" s="210"/>
      <c r="AJ492" s="210"/>
      <c r="AK492" s="210"/>
      <c r="AL492" s="210"/>
      <c r="AM492" s="210"/>
      <c r="AN492" s="210"/>
      <c r="AO492" s="210"/>
      <c r="AP492" s="210"/>
      <c r="AQ492" s="210"/>
      <c r="AR492" s="210"/>
      <c r="AS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F492" s="210"/>
      <c r="BG492" s="210"/>
      <c r="BH492" s="210"/>
    </row>
    <row r="493" spans="1:60" outlineLevel="1" x14ac:dyDescent="0.2">
      <c r="A493" s="211"/>
      <c r="B493" s="217"/>
      <c r="C493" s="264" t="s">
        <v>550</v>
      </c>
      <c r="D493" s="222"/>
      <c r="E493" s="228">
        <v>27.5</v>
      </c>
      <c r="F493" s="232"/>
      <c r="G493" s="232"/>
      <c r="H493" s="232"/>
      <c r="I493" s="232"/>
      <c r="J493" s="232"/>
      <c r="K493" s="232"/>
      <c r="L493" s="232"/>
      <c r="M493" s="232"/>
      <c r="N493" s="220"/>
      <c r="O493" s="220"/>
      <c r="P493" s="220"/>
      <c r="Q493" s="220"/>
      <c r="R493" s="220"/>
      <c r="S493" s="220"/>
      <c r="T493" s="221"/>
      <c r="U493" s="22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 t="s">
        <v>124</v>
      </c>
      <c r="AF493" s="210">
        <v>0</v>
      </c>
      <c r="AG493" s="210"/>
      <c r="AH493" s="210"/>
      <c r="AI493" s="210"/>
      <c r="AJ493" s="210"/>
      <c r="AK493" s="210"/>
      <c r="AL493" s="210"/>
      <c r="AM493" s="210"/>
      <c r="AN493" s="210"/>
      <c r="AO493" s="210"/>
      <c r="AP493" s="210"/>
      <c r="AQ493" s="210"/>
      <c r="AR493" s="210"/>
      <c r="AS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F493" s="210"/>
      <c r="BG493" s="210"/>
      <c r="BH493" s="210"/>
    </row>
    <row r="494" spans="1:60" outlineLevel="1" x14ac:dyDescent="0.2">
      <c r="A494" s="211"/>
      <c r="B494" s="217"/>
      <c r="C494" s="265" t="s">
        <v>127</v>
      </c>
      <c r="D494" s="223"/>
      <c r="E494" s="229">
        <v>27.5</v>
      </c>
      <c r="F494" s="232"/>
      <c r="G494" s="232"/>
      <c r="H494" s="232"/>
      <c r="I494" s="232"/>
      <c r="J494" s="232"/>
      <c r="K494" s="232"/>
      <c r="L494" s="232"/>
      <c r="M494" s="232"/>
      <c r="N494" s="220"/>
      <c r="O494" s="220"/>
      <c r="P494" s="220"/>
      <c r="Q494" s="220"/>
      <c r="R494" s="220"/>
      <c r="S494" s="220"/>
      <c r="T494" s="221"/>
      <c r="U494" s="22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 t="s">
        <v>124</v>
      </c>
      <c r="AF494" s="210">
        <v>1</v>
      </c>
      <c r="AG494" s="210"/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</row>
    <row r="495" spans="1:60" outlineLevel="1" x14ac:dyDescent="0.2">
      <c r="A495" s="211"/>
      <c r="B495" s="217"/>
      <c r="C495" s="264" t="s">
        <v>551</v>
      </c>
      <c r="D495" s="222"/>
      <c r="E495" s="228">
        <v>0.28749999999999998</v>
      </c>
      <c r="F495" s="232"/>
      <c r="G495" s="232"/>
      <c r="H495" s="232"/>
      <c r="I495" s="232"/>
      <c r="J495" s="232"/>
      <c r="K495" s="232"/>
      <c r="L495" s="232"/>
      <c r="M495" s="232"/>
      <c r="N495" s="220"/>
      <c r="O495" s="220"/>
      <c r="P495" s="220"/>
      <c r="Q495" s="220"/>
      <c r="R495" s="220"/>
      <c r="S495" s="220"/>
      <c r="T495" s="221"/>
      <c r="U495" s="22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 t="s">
        <v>124</v>
      </c>
      <c r="AF495" s="210">
        <v>0</v>
      </c>
      <c r="AG495" s="210"/>
      <c r="AH495" s="210"/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  <c r="BH495" s="210"/>
    </row>
    <row r="496" spans="1:60" outlineLevel="1" x14ac:dyDescent="0.2">
      <c r="A496" s="211"/>
      <c r="B496" s="217"/>
      <c r="C496" s="265" t="s">
        <v>127</v>
      </c>
      <c r="D496" s="223"/>
      <c r="E496" s="229">
        <v>0.28749999999999998</v>
      </c>
      <c r="F496" s="232"/>
      <c r="G496" s="232"/>
      <c r="H496" s="232"/>
      <c r="I496" s="232"/>
      <c r="J496" s="232"/>
      <c r="K496" s="232"/>
      <c r="L496" s="232"/>
      <c r="M496" s="232"/>
      <c r="N496" s="220"/>
      <c r="O496" s="220"/>
      <c r="P496" s="220"/>
      <c r="Q496" s="220"/>
      <c r="R496" s="220"/>
      <c r="S496" s="220"/>
      <c r="T496" s="221"/>
      <c r="U496" s="22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 t="s">
        <v>124</v>
      </c>
      <c r="AF496" s="210">
        <v>1</v>
      </c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</row>
    <row r="497" spans="1:60" ht="22.5" outlineLevel="1" x14ac:dyDescent="0.2">
      <c r="A497" s="211">
        <v>102</v>
      </c>
      <c r="B497" s="217" t="s">
        <v>552</v>
      </c>
      <c r="C497" s="263" t="s">
        <v>553</v>
      </c>
      <c r="D497" s="219" t="s">
        <v>121</v>
      </c>
      <c r="E497" s="227">
        <v>48.95</v>
      </c>
      <c r="F497" s="231">
        <f>H497+J497</f>
        <v>0</v>
      </c>
      <c r="G497" s="232">
        <f>ROUND(E497*F497,2)</f>
        <v>0</v>
      </c>
      <c r="H497" s="232"/>
      <c r="I497" s="232">
        <f>ROUND(E497*H497,2)</f>
        <v>0</v>
      </c>
      <c r="J497" s="232"/>
      <c r="K497" s="232">
        <f>ROUND(E497*J497,2)</f>
        <v>0</v>
      </c>
      <c r="L497" s="232">
        <v>21</v>
      </c>
      <c r="M497" s="232">
        <f>G497*(1+L497/100)</f>
        <v>0</v>
      </c>
      <c r="N497" s="220">
        <v>9.7999999999999997E-3</v>
      </c>
      <c r="O497" s="220">
        <f>ROUND(E497*N497,5)</f>
        <v>0.47971000000000003</v>
      </c>
      <c r="P497" s="220">
        <v>0</v>
      </c>
      <c r="Q497" s="220">
        <f>ROUND(E497*P497,5)</f>
        <v>0</v>
      </c>
      <c r="R497" s="220"/>
      <c r="S497" s="220"/>
      <c r="T497" s="221">
        <v>0</v>
      </c>
      <c r="U497" s="220">
        <f>ROUND(E497*T497,2)</f>
        <v>0</v>
      </c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 t="s">
        <v>202</v>
      </c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</row>
    <row r="498" spans="1:60" ht="33.75" outlineLevel="1" x14ac:dyDescent="0.2">
      <c r="A498" s="211"/>
      <c r="B498" s="217"/>
      <c r="C498" s="264" t="s">
        <v>554</v>
      </c>
      <c r="D498" s="222"/>
      <c r="E498" s="228"/>
      <c r="F498" s="232"/>
      <c r="G498" s="232"/>
      <c r="H498" s="232"/>
      <c r="I498" s="232"/>
      <c r="J498" s="232"/>
      <c r="K498" s="232"/>
      <c r="L498" s="232"/>
      <c r="M498" s="232"/>
      <c r="N498" s="220"/>
      <c r="O498" s="220"/>
      <c r="P498" s="220"/>
      <c r="Q498" s="220"/>
      <c r="R498" s="220"/>
      <c r="S498" s="220"/>
      <c r="T498" s="221"/>
      <c r="U498" s="22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 t="s">
        <v>124</v>
      </c>
      <c r="AF498" s="210">
        <v>0</v>
      </c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</row>
    <row r="499" spans="1:60" outlineLevel="1" x14ac:dyDescent="0.2">
      <c r="A499" s="211"/>
      <c r="B499" s="217"/>
      <c r="C499" s="264" t="s">
        <v>555</v>
      </c>
      <c r="D499" s="222"/>
      <c r="E499" s="228">
        <v>48.95</v>
      </c>
      <c r="F499" s="232"/>
      <c r="G499" s="232"/>
      <c r="H499" s="232"/>
      <c r="I499" s="232"/>
      <c r="J499" s="232"/>
      <c r="K499" s="232"/>
      <c r="L499" s="232"/>
      <c r="M499" s="232"/>
      <c r="N499" s="220"/>
      <c r="O499" s="220"/>
      <c r="P499" s="220"/>
      <c r="Q499" s="220"/>
      <c r="R499" s="220"/>
      <c r="S499" s="220"/>
      <c r="T499" s="221"/>
      <c r="U499" s="22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 t="s">
        <v>124</v>
      </c>
      <c r="AF499" s="210">
        <v>0</v>
      </c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</row>
    <row r="500" spans="1:60" outlineLevel="1" x14ac:dyDescent="0.2">
      <c r="A500" s="211">
        <v>103</v>
      </c>
      <c r="B500" s="217" t="s">
        <v>556</v>
      </c>
      <c r="C500" s="263" t="s">
        <v>557</v>
      </c>
      <c r="D500" s="219" t="s">
        <v>121</v>
      </c>
      <c r="E500" s="227">
        <v>6.0500000000000007</v>
      </c>
      <c r="F500" s="231">
        <f>H500+J500</f>
        <v>0</v>
      </c>
      <c r="G500" s="232">
        <f>ROUND(E500*F500,2)</f>
        <v>0</v>
      </c>
      <c r="H500" s="232"/>
      <c r="I500" s="232">
        <f>ROUND(E500*H500,2)</f>
        <v>0</v>
      </c>
      <c r="J500" s="232"/>
      <c r="K500" s="232">
        <f>ROUND(E500*J500,2)</f>
        <v>0</v>
      </c>
      <c r="L500" s="232">
        <v>21</v>
      </c>
      <c r="M500" s="232">
        <f>G500*(1+L500/100)</f>
        <v>0</v>
      </c>
      <c r="N500" s="220">
        <v>2.9999999999999997E-4</v>
      </c>
      <c r="O500" s="220">
        <f>ROUND(E500*N500,5)</f>
        <v>1.82E-3</v>
      </c>
      <c r="P500" s="220">
        <v>0</v>
      </c>
      <c r="Q500" s="220">
        <f>ROUND(E500*P500,5)</f>
        <v>0</v>
      </c>
      <c r="R500" s="220"/>
      <c r="S500" s="220"/>
      <c r="T500" s="221">
        <v>0.504</v>
      </c>
      <c r="U500" s="220">
        <f>ROUND(E500*T500,2)</f>
        <v>3.05</v>
      </c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 t="s">
        <v>122</v>
      </c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</row>
    <row r="501" spans="1:60" ht="22.5" outlineLevel="1" x14ac:dyDescent="0.2">
      <c r="A501" s="211"/>
      <c r="B501" s="217"/>
      <c r="C501" s="264" t="s">
        <v>558</v>
      </c>
      <c r="D501" s="222"/>
      <c r="E501" s="228"/>
      <c r="F501" s="232"/>
      <c r="G501" s="232"/>
      <c r="H501" s="232"/>
      <c r="I501" s="232"/>
      <c r="J501" s="232"/>
      <c r="K501" s="232"/>
      <c r="L501" s="232"/>
      <c r="M501" s="232"/>
      <c r="N501" s="220"/>
      <c r="O501" s="220"/>
      <c r="P501" s="220"/>
      <c r="Q501" s="220"/>
      <c r="R501" s="220"/>
      <c r="S501" s="220"/>
      <c r="T501" s="221"/>
      <c r="U501" s="22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 t="s">
        <v>124</v>
      </c>
      <c r="AF501" s="210">
        <v>0</v>
      </c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</row>
    <row r="502" spans="1:60" outlineLevel="1" x14ac:dyDescent="0.2">
      <c r="A502" s="211"/>
      <c r="B502" s="217"/>
      <c r="C502" s="264" t="s">
        <v>559</v>
      </c>
      <c r="D502" s="222"/>
      <c r="E502" s="228">
        <v>6.05</v>
      </c>
      <c r="F502" s="232"/>
      <c r="G502" s="232"/>
      <c r="H502" s="232"/>
      <c r="I502" s="232"/>
      <c r="J502" s="232"/>
      <c r="K502" s="232"/>
      <c r="L502" s="232"/>
      <c r="M502" s="232"/>
      <c r="N502" s="220"/>
      <c r="O502" s="220"/>
      <c r="P502" s="220"/>
      <c r="Q502" s="220"/>
      <c r="R502" s="220"/>
      <c r="S502" s="220"/>
      <c r="T502" s="221"/>
      <c r="U502" s="22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 t="s">
        <v>124</v>
      </c>
      <c r="AF502" s="210">
        <v>0</v>
      </c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</row>
    <row r="503" spans="1:60" ht="22.5" outlineLevel="1" x14ac:dyDescent="0.2">
      <c r="A503" s="211">
        <v>104</v>
      </c>
      <c r="B503" s="217" t="s">
        <v>560</v>
      </c>
      <c r="C503" s="263" t="s">
        <v>561</v>
      </c>
      <c r="D503" s="219" t="s">
        <v>121</v>
      </c>
      <c r="E503" s="227">
        <v>6.6550000000000011</v>
      </c>
      <c r="F503" s="231">
        <f>H503+J503</f>
        <v>0</v>
      </c>
      <c r="G503" s="232">
        <f>ROUND(E503*F503,2)</f>
        <v>0</v>
      </c>
      <c r="H503" s="232"/>
      <c r="I503" s="232">
        <f>ROUND(E503*H503,2)</f>
        <v>0</v>
      </c>
      <c r="J503" s="232"/>
      <c r="K503" s="232">
        <f>ROUND(E503*J503,2)</f>
        <v>0</v>
      </c>
      <c r="L503" s="232">
        <v>21</v>
      </c>
      <c r="M503" s="232">
        <f>G503*(1+L503/100)</f>
        <v>0</v>
      </c>
      <c r="N503" s="220">
        <v>7.4999999999999997E-3</v>
      </c>
      <c r="O503" s="220">
        <f>ROUND(E503*N503,5)</f>
        <v>4.9910000000000003E-2</v>
      </c>
      <c r="P503" s="220">
        <v>0</v>
      </c>
      <c r="Q503" s="220">
        <f>ROUND(E503*P503,5)</f>
        <v>0</v>
      </c>
      <c r="R503" s="220"/>
      <c r="S503" s="220"/>
      <c r="T503" s="221">
        <v>0</v>
      </c>
      <c r="U503" s="220">
        <f>ROUND(E503*T503,2)</f>
        <v>0</v>
      </c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 t="s">
        <v>202</v>
      </c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</row>
    <row r="504" spans="1:60" ht="22.5" outlineLevel="1" x14ac:dyDescent="0.2">
      <c r="A504" s="211"/>
      <c r="B504" s="217"/>
      <c r="C504" s="264" t="s">
        <v>558</v>
      </c>
      <c r="D504" s="222"/>
      <c r="E504" s="228"/>
      <c r="F504" s="232"/>
      <c r="G504" s="232"/>
      <c r="H504" s="232"/>
      <c r="I504" s="232"/>
      <c r="J504" s="232"/>
      <c r="K504" s="232"/>
      <c r="L504" s="232"/>
      <c r="M504" s="232"/>
      <c r="N504" s="220"/>
      <c r="O504" s="220"/>
      <c r="P504" s="220"/>
      <c r="Q504" s="220"/>
      <c r="R504" s="220"/>
      <c r="S504" s="220"/>
      <c r="T504" s="221"/>
      <c r="U504" s="22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 t="s">
        <v>124</v>
      </c>
      <c r="AF504" s="210">
        <v>0</v>
      </c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</row>
    <row r="505" spans="1:60" outlineLevel="1" x14ac:dyDescent="0.2">
      <c r="A505" s="211"/>
      <c r="B505" s="217"/>
      <c r="C505" s="264" t="s">
        <v>562</v>
      </c>
      <c r="D505" s="222"/>
      <c r="E505" s="228">
        <v>6.6550000000000002</v>
      </c>
      <c r="F505" s="232"/>
      <c r="G505" s="232"/>
      <c r="H505" s="232"/>
      <c r="I505" s="232"/>
      <c r="J505" s="232"/>
      <c r="K505" s="232"/>
      <c r="L505" s="232"/>
      <c r="M505" s="232"/>
      <c r="N505" s="220"/>
      <c r="O505" s="220"/>
      <c r="P505" s="220"/>
      <c r="Q505" s="220"/>
      <c r="R505" s="220"/>
      <c r="S505" s="220"/>
      <c r="T505" s="221"/>
      <c r="U505" s="22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 t="s">
        <v>124</v>
      </c>
      <c r="AF505" s="210">
        <v>0</v>
      </c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</row>
    <row r="506" spans="1:60" outlineLevel="1" x14ac:dyDescent="0.2">
      <c r="A506" s="211">
        <v>105</v>
      </c>
      <c r="B506" s="217" t="s">
        <v>563</v>
      </c>
      <c r="C506" s="263" t="s">
        <v>564</v>
      </c>
      <c r="D506" s="219" t="s">
        <v>284</v>
      </c>
      <c r="E506" s="227">
        <v>30</v>
      </c>
      <c r="F506" s="231">
        <f>H506+J506</f>
        <v>0</v>
      </c>
      <c r="G506" s="232">
        <f>ROUND(E506*F506,2)</f>
        <v>0</v>
      </c>
      <c r="H506" s="232"/>
      <c r="I506" s="232">
        <f>ROUND(E506*H506,2)</f>
        <v>0</v>
      </c>
      <c r="J506" s="232"/>
      <c r="K506" s="232">
        <f>ROUND(E506*J506,2)</f>
        <v>0</v>
      </c>
      <c r="L506" s="232">
        <v>21</v>
      </c>
      <c r="M506" s="232">
        <f>G506*(1+L506/100)</f>
        <v>0</v>
      </c>
      <c r="N506" s="220">
        <v>5.0000000000000001E-4</v>
      </c>
      <c r="O506" s="220">
        <f>ROUND(E506*N506,5)</f>
        <v>1.4999999999999999E-2</v>
      </c>
      <c r="P506" s="220">
        <v>0</v>
      </c>
      <c r="Q506" s="220">
        <f>ROUND(E506*P506,5)</f>
        <v>0</v>
      </c>
      <c r="R506" s="220"/>
      <c r="S506" s="220"/>
      <c r="T506" s="221">
        <v>0</v>
      </c>
      <c r="U506" s="220">
        <f>ROUND(E506*T506,2)</f>
        <v>0</v>
      </c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 t="s">
        <v>202</v>
      </c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</row>
    <row r="507" spans="1:60" ht="33.75" outlineLevel="1" x14ac:dyDescent="0.2">
      <c r="A507" s="211"/>
      <c r="B507" s="217"/>
      <c r="C507" s="264" t="s">
        <v>565</v>
      </c>
      <c r="D507" s="222"/>
      <c r="E507" s="228"/>
      <c r="F507" s="232"/>
      <c r="G507" s="232"/>
      <c r="H507" s="232"/>
      <c r="I507" s="232"/>
      <c r="J507" s="232"/>
      <c r="K507" s="232"/>
      <c r="L507" s="232"/>
      <c r="M507" s="232"/>
      <c r="N507" s="220"/>
      <c r="O507" s="220"/>
      <c r="P507" s="220"/>
      <c r="Q507" s="220"/>
      <c r="R507" s="220"/>
      <c r="S507" s="220"/>
      <c r="T507" s="221"/>
      <c r="U507" s="22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 t="s">
        <v>124</v>
      </c>
      <c r="AF507" s="210">
        <v>0</v>
      </c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</row>
    <row r="508" spans="1:60" outlineLevel="1" x14ac:dyDescent="0.2">
      <c r="A508" s="211"/>
      <c r="B508" s="217"/>
      <c r="C508" s="264" t="s">
        <v>566</v>
      </c>
      <c r="D508" s="222"/>
      <c r="E508" s="228">
        <v>30</v>
      </c>
      <c r="F508" s="232"/>
      <c r="G508" s="232"/>
      <c r="H508" s="232"/>
      <c r="I508" s="232"/>
      <c r="J508" s="232"/>
      <c r="K508" s="232"/>
      <c r="L508" s="232"/>
      <c r="M508" s="232"/>
      <c r="N508" s="220"/>
      <c r="O508" s="220"/>
      <c r="P508" s="220"/>
      <c r="Q508" s="220"/>
      <c r="R508" s="220"/>
      <c r="S508" s="220"/>
      <c r="T508" s="221"/>
      <c r="U508" s="22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 t="s">
        <v>124</v>
      </c>
      <c r="AF508" s="210">
        <v>0</v>
      </c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</row>
    <row r="509" spans="1:60" outlineLevel="1" x14ac:dyDescent="0.2">
      <c r="A509" s="211">
        <v>106</v>
      </c>
      <c r="B509" s="217" t="s">
        <v>567</v>
      </c>
      <c r="C509" s="263" t="s">
        <v>568</v>
      </c>
      <c r="D509" s="219" t="s">
        <v>266</v>
      </c>
      <c r="E509" s="227">
        <v>2</v>
      </c>
      <c r="F509" s="231">
        <f>H509+J509</f>
        <v>0</v>
      </c>
      <c r="G509" s="232">
        <f>ROUND(E509*F509,2)</f>
        <v>0</v>
      </c>
      <c r="H509" s="232"/>
      <c r="I509" s="232">
        <f>ROUND(E509*H509,2)</f>
        <v>0</v>
      </c>
      <c r="J509" s="232"/>
      <c r="K509" s="232">
        <f>ROUND(E509*J509,2)</f>
        <v>0</v>
      </c>
      <c r="L509" s="232">
        <v>21</v>
      </c>
      <c r="M509" s="232">
        <f>G509*(1+L509/100)</f>
        <v>0</v>
      </c>
      <c r="N509" s="220">
        <v>1.7799999999999999E-3</v>
      </c>
      <c r="O509" s="220">
        <f>ROUND(E509*N509,5)</f>
        <v>3.5599999999999998E-3</v>
      </c>
      <c r="P509" s="220">
        <v>0</v>
      </c>
      <c r="Q509" s="220">
        <f>ROUND(E509*P509,5)</f>
        <v>0</v>
      </c>
      <c r="R509" s="220"/>
      <c r="S509" s="220"/>
      <c r="T509" s="221">
        <v>0.307</v>
      </c>
      <c r="U509" s="220">
        <f>ROUND(E509*T509,2)</f>
        <v>0.61</v>
      </c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 t="s">
        <v>122</v>
      </c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</row>
    <row r="510" spans="1:60" ht="22.5" outlineLevel="1" x14ac:dyDescent="0.2">
      <c r="A510" s="211"/>
      <c r="B510" s="217"/>
      <c r="C510" s="264" t="s">
        <v>569</v>
      </c>
      <c r="D510" s="222"/>
      <c r="E510" s="228"/>
      <c r="F510" s="232"/>
      <c r="G510" s="232"/>
      <c r="H510" s="232"/>
      <c r="I510" s="232"/>
      <c r="J510" s="232"/>
      <c r="K510" s="232"/>
      <c r="L510" s="232"/>
      <c r="M510" s="232"/>
      <c r="N510" s="220"/>
      <c r="O510" s="220"/>
      <c r="P510" s="220"/>
      <c r="Q510" s="220"/>
      <c r="R510" s="220"/>
      <c r="S510" s="220"/>
      <c r="T510" s="221"/>
      <c r="U510" s="22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 t="s">
        <v>124</v>
      </c>
      <c r="AF510" s="210">
        <v>0</v>
      </c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</row>
    <row r="511" spans="1:60" outlineLevel="1" x14ac:dyDescent="0.2">
      <c r="A511" s="211"/>
      <c r="B511" s="217"/>
      <c r="C511" s="264" t="s">
        <v>60</v>
      </c>
      <c r="D511" s="222"/>
      <c r="E511" s="228">
        <v>2</v>
      </c>
      <c r="F511" s="232"/>
      <c r="G511" s="232"/>
      <c r="H511" s="232"/>
      <c r="I511" s="232"/>
      <c r="J511" s="232"/>
      <c r="K511" s="232"/>
      <c r="L511" s="232"/>
      <c r="M511" s="232"/>
      <c r="N511" s="220"/>
      <c r="O511" s="220"/>
      <c r="P511" s="220"/>
      <c r="Q511" s="220"/>
      <c r="R511" s="220"/>
      <c r="S511" s="220"/>
      <c r="T511" s="221"/>
      <c r="U511" s="22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 t="s">
        <v>124</v>
      </c>
      <c r="AF511" s="210">
        <v>0</v>
      </c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</row>
    <row r="512" spans="1:60" outlineLevel="1" x14ac:dyDescent="0.2">
      <c r="A512" s="211">
        <v>107</v>
      </c>
      <c r="B512" s="217" t="s">
        <v>570</v>
      </c>
      <c r="C512" s="263" t="s">
        <v>571</v>
      </c>
      <c r="D512" s="219" t="s">
        <v>121</v>
      </c>
      <c r="E512" s="227">
        <v>2.88</v>
      </c>
      <c r="F512" s="231">
        <f>H512+J512</f>
        <v>0</v>
      </c>
      <c r="G512" s="232">
        <f>ROUND(E512*F512,2)</f>
        <v>0</v>
      </c>
      <c r="H512" s="232"/>
      <c r="I512" s="232">
        <f>ROUND(E512*H512,2)</f>
        <v>0</v>
      </c>
      <c r="J512" s="232"/>
      <c r="K512" s="232">
        <f>ROUND(E512*J512,2)</f>
        <v>0</v>
      </c>
      <c r="L512" s="232">
        <v>21</v>
      </c>
      <c r="M512" s="232">
        <f>G512*(1+L512/100)</f>
        <v>0</v>
      </c>
      <c r="N512" s="220">
        <v>1.4999999999999999E-2</v>
      </c>
      <c r="O512" s="220">
        <f>ROUND(E512*N512,5)</f>
        <v>4.3200000000000002E-2</v>
      </c>
      <c r="P512" s="220">
        <v>0</v>
      </c>
      <c r="Q512" s="220">
        <f>ROUND(E512*P512,5)</f>
        <v>0</v>
      </c>
      <c r="R512" s="220"/>
      <c r="S512" s="220"/>
      <c r="T512" s="221">
        <v>0</v>
      </c>
      <c r="U512" s="220">
        <f>ROUND(E512*T512,2)</f>
        <v>0</v>
      </c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 t="s">
        <v>202</v>
      </c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</row>
    <row r="513" spans="1:60" ht="33.75" outlineLevel="1" x14ac:dyDescent="0.2">
      <c r="A513" s="211"/>
      <c r="B513" s="217"/>
      <c r="C513" s="264" t="s">
        <v>572</v>
      </c>
      <c r="D513" s="222"/>
      <c r="E513" s="228"/>
      <c r="F513" s="232"/>
      <c r="G513" s="232"/>
      <c r="H513" s="232"/>
      <c r="I513" s="232"/>
      <c r="J513" s="232"/>
      <c r="K513" s="232"/>
      <c r="L513" s="232"/>
      <c r="M513" s="232"/>
      <c r="N513" s="220"/>
      <c r="O513" s="220"/>
      <c r="P513" s="220"/>
      <c r="Q513" s="220"/>
      <c r="R513" s="220"/>
      <c r="S513" s="220"/>
      <c r="T513" s="221"/>
      <c r="U513" s="22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 t="s">
        <v>124</v>
      </c>
      <c r="AF513" s="210">
        <v>0</v>
      </c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</row>
    <row r="514" spans="1:60" outlineLevel="1" x14ac:dyDescent="0.2">
      <c r="A514" s="211"/>
      <c r="B514" s="217"/>
      <c r="C514" s="264" t="s">
        <v>573</v>
      </c>
      <c r="D514" s="222"/>
      <c r="E514" s="228">
        <v>2.88</v>
      </c>
      <c r="F514" s="232"/>
      <c r="G514" s="232"/>
      <c r="H514" s="232"/>
      <c r="I514" s="232"/>
      <c r="J514" s="232"/>
      <c r="K514" s="232"/>
      <c r="L514" s="232"/>
      <c r="M514" s="232"/>
      <c r="N514" s="220"/>
      <c r="O514" s="220"/>
      <c r="P514" s="220"/>
      <c r="Q514" s="220"/>
      <c r="R514" s="220"/>
      <c r="S514" s="220"/>
      <c r="T514" s="221"/>
      <c r="U514" s="22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 t="s">
        <v>124</v>
      </c>
      <c r="AF514" s="210">
        <v>0</v>
      </c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</row>
    <row r="515" spans="1:60" ht="22.5" outlineLevel="1" x14ac:dyDescent="0.2">
      <c r="A515" s="211">
        <v>108</v>
      </c>
      <c r="B515" s="217" t="s">
        <v>574</v>
      </c>
      <c r="C515" s="263" t="s">
        <v>575</v>
      </c>
      <c r="D515" s="219" t="s">
        <v>284</v>
      </c>
      <c r="E515" s="227">
        <v>29.33</v>
      </c>
      <c r="F515" s="231">
        <f>H515+J515</f>
        <v>0</v>
      </c>
      <c r="G515" s="232">
        <f>ROUND(E515*F515,2)</f>
        <v>0</v>
      </c>
      <c r="H515" s="232"/>
      <c r="I515" s="232">
        <f>ROUND(E515*H515,2)</f>
        <v>0</v>
      </c>
      <c r="J515" s="232"/>
      <c r="K515" s="232">
        <f>ROUND(E515*J515,2)</f>
        <v>0</v>
      </c>
      <c r="L515" s="232">
        <v>21</v>
      </c>
      <c r="M515" s="232">
        <f>G515*(1+L515/100)</f>
        <v>0</v>
      </c>
      <c r="N515" s="220">
        <v>1.6000000000000001E-4</v>
      </c>
      <c r="O515" s="220">
        <f>ROUND(E515*N515,5)</f>
        <v>4.6899999999999997E-3</v>
      </c>
      <c r="P515" s="220">
        <v>0</v>
      </c>
      <c r="Q515" s="220">
        <f>ROUND(E515*P515,5)</f>
        <v>0</v>
      </c>
      <c r="R515" s="220"/>
      <c r="S515" s="220"/>
      <c r="T515" s="221">
        <v>7.0999999999999994E-2</v>
      </c>
      <c r="U515" s="220">
        <f>ROUND(E515*T515,2)</f>
        <v>2.08</v>
      </c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 t="s">
        <v>122</v>
      </c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</row>
    <row r="516" spans="1:60" outlineLevel="1" x14ac:dyDescent="0.2">
      <c r="A516" s="211"/>
      <c r="B516" s="217"/>
      <c r="C516" s="264" t="s">
        <v>576</v>
      </c>
      <c r="D516" s="222"/>
      <c r="E516" s="228"/>
      <c r="F516" s="232"/>
      <c r="G516" s="232"/>
      <c r="H516" s="232"/>
      <c r="I516" s="232"/>
      <c r="J516" s="232"/>
      <c r="K516" s="232"/>
      <c r="L516" s="232"/>
      <c r="M516" s="232"/>
      <c r="N516" s="220"/>
      <c r="O516" s="220"/>
      <c r="P516" s="220"/>
      <c r="Q516" s="220"/>
      <c r="R516" s="220"/>
      <c r="S516" s="220"/>
      <c r="T516" s="221"/>
      <c r="U516" s="22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 t="s">
        <v>124</v>
      </c>
      <c r="AF516" s="210">
        <v>0</v>
      </c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</row>
    <row r="517" spans="1:60" outlineLevel="1" x14ac:dyDescent="0.2">
      <c r="A517" s="211"/>
      <c r="B517" s="217"/>
      <c r="C517" s="264" t="s">
        <v>577</v>
      </c>
      <c r="D517" s="222"/>
      <c r="E517" s="228">
        <v>9.6</v>
      </c>
      <c r="F517" s="232"/>
      <c r="G517" s="232"/>
      <c r="H517" s="232"/>
      <c r="I517" s="232"/>
      <c r="J517" s="232"/>
      <c r="K517" s="232"/>
      <c r="L517" s="232"/>
      <c r="M517" s="232"/>
      <c r="N517" s="220"/>
      <c r="O517" s="220"/>
      <c r="P517" s="220"/>
      <c r="Q517" s="220"/>
      <c r="R517" s="220"/>
      <c r="S517" s="220"/>
      <c r="T517" s="221"/>
      <c r="U517" s="22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 t="s">
        <v>124</v>
      </c>
      <c r="AF517" s="210">
        <v>0</v>
      </c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</row>
    <row r="518" spans="1:60" outlineLevel="1" x14ac:dyDescent="0.2">
      <c r="A518" s="211"/>
      <c r="B518" s="217"/>
      <c r="C518" s="264" t="s">
        <v>578</v>
      </c>
      <c r="D518" s="222"/>
      <c r="E518" s="228"/>
      <c r="F518" s="232"/>
      <c r="G518" s="232"/>
      <c r="H518" s="232"/>
      <c r="I518" s="232"/>
      <c r="J518" s="232"/>
      <c r="K518" s="232"/>
      <c r="L518" s="232"/>
      <c r="M518" s="232"/>
      <c r="N518" s="220"/>
      <c r="O518" s="220"/>
      <c r="P518" s="220"/>
      <c r="Q518" s="220"/>
      <c r="R518" s="220"/>
      <c r="S518" s="220"/>
      <c r="T518" s="221"/>
      <c r="U518" s="22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 t="s">
        <v>124</v>
      </c>
      <c r="AF518" s="210">
        <v>0</v>
      </c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</row>
    <row r="519" spans="1:60" outlineLevel="1" x14ac:dyDescent="0.2">
      <c r="A519" s="211"/>
      <c r="B519" s="217"/>
      <c r="C519" s="264" t="s">
        <v>579</v>
      </c>
      <c r="D519" s="222"/>
      <c r="E519" s="228">
        <v>8.73</v>
      </c>
      <c r="F519" s="232"/>
      <c r="G519" s="232"/>
      <c r="H519" s="232"/>
      <c r="I519" s="232"/>
      <c r="J519" s="232"/>
      <c r="K519" s="232"/>
      <c r="L519" s="232"/>
      <c r="M519" s="232"/>
      <c r="N519" s="220"/>
      <c r="O519" s="220"/>
      <c r="P519" s="220"/>
      <c r="Q519" s="220"/>
      <c r="R519" s="220"/>
      <c r="S519" s="220"/>
      <c r="T519" s="221"/>
      <c r="U519" s="22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 t="s">
        <v>124</v>
      </c>
      <c r="AF519" s="210">
        <v>0</v>
      </c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</row>
    <row r="520" spans="1:60" ht="33.75" outlineLevel="1" x14ac:dyDescent="0.2">
      <c r="A520" s="211"/>
      <c r="B520" s="217"/>
      <c r="C520" s="264" t="s">
        <v>580</v>
      </c>
      <c r="D520" s="222"/>
      <c r="E520" s="228"/>
      <c r="F520" s="232"/>
      <c r="G520" s="232"/>
      <c r="H520" s="232"/>
      <c r="I520" s="232"/>
      <c r="J520" s="232"/>
      <c r="K520" s="232"/>
      <c r="L520" s="232"/>
      <c r="M520" s="232"/>
      <c r="N520" s="220"/>
      <c r="O520" s="220"/>
      <c r="P520" s="220"/>
      <c r="Q520" s="220"/>
      <c r="R520" s="220"/>
      <c r="S520" s="220"/>
      <c r="T520" s="221"/>
      <c r="U520" s="22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 t="s">
        <v>124</v>
      </c>
      <c r="AF520" s="210">
        <v>0</v>
      </c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</row>
    <row r="521" spans="1:60" outlineLevel="1" x14ac:dyDescent="0.2">
      <c r="A521" s="211"/>
      <c r="B521" s="217"/>
      <c r="C521" s="264" t="s">
        <v>581</v>
      </c>
      <c r="D521" s="222"/>
      <c r="E521" s="228">
        <v>11</v>
      </c>
      <c r="F521" s="232"/>
      <c r="G521" s="232"/>
      <c r="H521" s="232"/>
      <c r="I521" s="232"/>
      <c r="J521" s="232"/>
      <c r="K521" s="232"/>
      <c r="L521" s="232"/>
      <c r="M521" s="232"/>
      <c r="N521" s="220"/>
      <c r="O521" s="220"/>
      <c r="P521" s="220"/>
      <c r="Q521" s="220"/>
      <c r="R521" s="220"/>
      <c r="S521" s="220"/>
      <c r="T521" s="221"/>
      <c r="U521" s="22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 t="s">
        <v>124</v>
      </c>
      <c r="AF521" s="210">
        <v>0</v>
      </c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</row>
    <row r="522" spans="1:60" outlineLevel="1" x14ac:dyDescent="0.2">
      <c r="A522" s="211">
        <v>109</v>
      </c>
      <c r="B522" s="217" t="s">
        <v>582</v>
      </c>
      <c r="C522" s="263" t="s">
        <v>583</v>
      </c>
      <c r="D522" s="219" t="s">
        <v>284</v>
      </c>
      <c r="E522" s="227">
        <v>10.56</v>
      </c>
      <c r="F522" s="231">
        <f>H522+J522</f>
        <v>0</v>
      </c>
      <c r="G522" s="232">
        <f>ROUND(E522*F522,2)</f>
        <v>0</v>
      </c>
      <c r="H522" s="232"/>
      <c r="I522" s="232">
        <f>ROUND(E522*H522,2)</f>
        <v>0</v>
      </c>
      <c r="J522" s="232"/>
      <c r="K522" s="232">
        <f>ROUND(E522*J522,2)</f>
        <v>0</v>
      </c>
      <c r="L522" s="232">
        <v>21</v>
      </c>
      <c r="M522" s="232">
        <f>G522*(1+L522/100)</f>
        <v>0</v>
      </c>
      <c r="N522" s="220">
        <v>1.6000000000000001E-4</v>
      </c>
      <c r="O522" s="220">
        <f>ROUND(E522*N522,5)</f>
        <v>1.6900000000000001E-3</v>
      </c>
      <c r="P522" s="220">
        <v>0</v>
      </c>
      <c r="Q522" s="220">
        <f>ROUND(E522*P522,5)</f>
        <v>0</v>
      </c>
      <c r="R522" s="220"/>
      <c r="S522" s="220"/>
      <c r="T522" s="221">
        <v>0</v>
      </c>
      <c r="U522" s="220">
        <f>ROUND(E522*T522,2)</f>
        <v>0</v>
      </c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 t="s">
        <v>202</v>
      </c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</row>
    <row r="523" spans="1:60" outlineLevel="1" x14ac:dyDescent="0.2">
      <c r="A523" s="211"/>
      <c r="B523" s="217"/>
      <c r="C523" s="264" t="s">
        <v>576</v>
      </c>
      <c r="D523" s="222"/>
      <c r="E523" s="228"/>
      <c r="F523" s="232"/>
      <c r="G523" s="232"/>
      <c r="H523" s="232"/>
      <c r="I523" s="232"/>
      <c r="J523" s="232"/>
      <c r="K523" s="232"/>
      <c r="L523" s="232"/>
      <c r="M523" s="232"/>
      <c r="N523" s="220"/>
      <c r="O523" s="220"/>
      <c r="P523" s="220"/>
      <c r="Q523" s="220"/>
      <c r="R523" s="220"/>
      <c r="S523" s="220"/>
      <c r="T523" s="221"/>
      <c r="U523" s="22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 t="s">
        <v>124</v>
      </c>
      <c r="AF523" s="210">
        <v>0</v>
      </c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</row>
    <row r="524" spans="1:60" outlineLevel="1" x14ac:dyDescent="0.2">
      <c r="A524" s="211"/>
      <c r="B524" s="217"/>
      <c r="C524" s="264" t="s">
        <v>584</v>
      </c>
      <c r="D524" s="222"/>
      <c r="E524" s="228">
        <v>10.56</v>
      </c>
      <c r="F524" s="232"/>
      <c r="G524" s="232"/>
      <c r="H524" s="232"/>
      <c r="I524" s="232"/>
      <c r="J524" s="232"/>
      <c r="K524" s="232"/>
      <c r="L524" s="232"/>
      <c r="M524" s="232"/>
      <c r="N524" s="220"/>
      <c r="O524" s="220"/>
      <c r="P524" s="220"/>
      <c r="Q524" s="220"/>
      <c r="R524" s="220"/>
      <c r="S524" s="220"/>
      <c r="T524" s="221"/>
      <c r="U524" s="22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 t="s">
        <v>124</v>
      </c>
      <c r="AF524" s="210">
        <v>0</v>
      </c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</row>
    <row r="525" spans="1:60" outlineLevel="1" x14ac:dyDescent="0.2">
      <c r="A525" s="211">
        <v>110</v>
      </c>
      <c r="B525" s="217" t="s">
        <v>585</v>
      </c>
      <c r="C525" s="263" t="s">
        <v>586</v>
      </c>
      <c r="D525" s="219" t="s">
        <v>284</v>
      </c>
      <c r="E525" s="227">
        <v>16.258000000000003</v>
      </c>
      <c r="F525" s="231">
        <f>H525+J525</f>
        <v>0</v>
      </c>
      <c r="G525" s="232">
        <f>ROUND(E525*F525,2)</f>
        <v>0</v>
      </c>
      <c r="H525" s="232"/>
      <c r="I525" s="232">
        <f>ROUND(E525*H525,2)</f>
        <v>0</v>
      </c>
      <c r="J525" s="232"/>
      <c r="K525" s="232">
        <f>ROUND(E525*J525,2)</f>
        <v>0</v>
      </c>
      <c r="L525" s="232">
        <v>21</v>
      </c>
      <c r="M525" s="232">
        <f>G525*(1+L525/100)</f>
        <v>0</v>
      </c>
      <c r="N525" s="220">
        <v>2.1000000000000001E-4</v>
      </c>
      <c r="O525" s="220">
        <f>ROUND(E525*N525,5)</f>
        <v>3.4099999999999998E-3</v>
      </c>
      <c r="P525" s="220">
        <v>0</v>
      </c>
      <c r="Q525" s="220">
        <f>ROUND(E525*P525,5)</f>
        <v>0</v>
      </c>
      <c r="R525" s="220"/>
      <c r="S525" s="220"/>
      <c r="T525" s="221">
        <v>0</v>
      </c>
      <c r="U525" s="220">
        <f>ROUND(E525*T525,2)</f>
        <v>0</v>
      </c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 t="s">
        <v>202</v>
      </c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</row>
    <row r="526" spans="1:60" ht="22.5" outlineLevel="1" x14ac:dyDescent="0.2">
      <c r="A526" s="211"/>
      <c r="B526" s="217"/>
      <c r="C526" s="264" t="s">
        <v>587</v>
      </c>
      <c r="D526" s="222"/>
      <c r="E526" s="228"/>
      <c r="F526" s="232"/>
      <c r="G526" s="232"/>
      <c r="H526" s="232"/>
      <c r="I526" s="232"/>
      <c r="J526" s="232"/>
      <c r="K526" s="232"/>
      <c r="L526" s="232"/>
      <c r="M526" s="232"/>
      <c r="N526" s="220"/>
      <c r="O526" s="220"/>
      <c r="P526" s="220"/>
      <c r="Q526" s="220"/>
      <c r="R526" s="220"/>
      <c r="S526" s="220"/>
      <c r="T526" s="221"/>
      <c r="U526" s="22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 t="s">
        <v>124</v>
      </c>
      <c r="AF526" s="210">
        <v>0</v>
      </c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</row>
    <row r="527" spans="1:60" outlineLevel="1" x14ac:dyDescent="0.2">
      <c r="A527" s="211"/>
      <c r="B527" s="217"/>
      <c r="C527" s="264" t="s">
        <v>588</v>
      </c>
      <c r="D527" s="222"/>
      <c r="E527" s="228">
        <v>9.6029999999999998</v>
      </c>
      <c r="F527" s="232"/>
      <c r="G527" s="232"/>
      <c r="H527" s="232"/>
      <c r="I527" s="232"/>
      <c r="J527" s="232"/>
      <c r="K527" s="232"/>
      <c r="L527" s="232"/>
      <c r="M527" s="232"/>
      <c r="N527" s="220"/>
      <c r="O527" s="220"/>
      <c r="P527" s="220"/>
      <c r="Q527" s="220"/>
      <c r="R527" s="220"/>
      <c r="S527" s="220"/>
      <c r="T527" s="221"/>
      <c r="U527" s="22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 t="s">
        <v>124</v>
      </c>
      <c r="AF527" s="210">
        <v>0</v>
      </c>
      <c r="AG527" s="210"/>
      <c r="AH527" s="210"/>
      <c r="AI527" s="210"/>
      <c r="AJ527" s="210"/>
      <c r="AK527" s="210"/>
      <c r="AL527" s="210"/>
      <c r="AM527" s="210"/>
      <c r="AN527" s="210"/>
      <c r="AO527" s="210"/>
      <c r="AP527" s="210"/>
      <c r="AQ527" s="210"/>
      <c r="AR527" s="210"/>
      <c r="AS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F527" s="210"/>
      <c r="BG527" s="210"/>
      <c r="BH527" s="210"/>
    </row>
    <row r="528" spans="1:60" ht="33.75" outlineLevel="1" x14ac:dyDescent="0.2">
      <c r="A528" s="211"/>
      <c r="B528" s="217"/>
      <c r="C528" s="264" t="s">
        <v>589</v>
      </c>
      <c r="D528" s="222"/>
      <c r="E528" s="228"/>
      <c r="F528" s="232"/>
      <c r="G528" s="232"/>
      <c r="H528" s="232"/>
      <c r="I528" s="232"/>
      <c r="J528" s="232"/>
      <c r="K528" s="232"/>
      <c r="L528" s="232"/>
      <c r="M528" s="232"/>
      <c r="N528" s="220"/>
      <c r="O528" s="220"/>
      <c r="P528" s="220"/>
      <c r="Q528" s="220"/>
      <c r="R528" s="220"/>
      <c r="S528" s="220"/>
      <c r="T528" s="221"/>
      <c r="U528" s="22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 t="s">
        <v>124</v>
      </c>
      <c r="AF528" s="210">
        <v>0</v>
      </c>
      <c r="AG528" s="210"/>
      <c r="AH528" s="210"/>
      <c r="AI528" s="210"/>
      <c r="AJ528" s="210"/>
      <c r="AK528" s="210"/>
      <c r="AL528" s="210"/>
      <c r="AM528" s="210"/>
      <c r="AN528" s="210"/>
      <c r="AO528" s="210"/>
      <c r="AP528" s="210"/>
      <c r="AQ528" s="210"/>
      <c r="AR528" s="210"/>
      <c r="AS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F528" s="210"/>
      <c r="BG528" s="210"/>
      <c r="BH528" s="210"/>
    </row>
    <row r="529" spans="1:60" outlineLevel="1" x14ac:dyDescent="0.2">
      <c r="A529" s="211"/>
      <c r="B529" s="217"/>
      <c r="C529" s="264" t="s">
        <v>562</v>
      </c>
      <c r="D529" s="222"/>
      <c r="E529" s="228">
        <v>6.6550000000000002</v>
      </c>
      <c r="F529" s="232"/>
      <c r="G529" s="232"/>
      <c r="H529" s="232"/>
      <c r="I529" s="232"/>
      <c r="J529" s="232"/>
      <c r="K529" s="232"/>
      <c r="L529" s="232"/>
      <c r="M529" s="232"/>
      <c r="N529" s="220"/>
      <c r="O529" s="220"/>
      <c r="P529" s="220"/>
      <c r="Q529" s="220"/>
      <c r="R529" s="220"/>
      <c r="S529" s="220"/>
      <c r="T529" s="221"/>
      <c r="U529" s="22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 t="s">
        <v>124</v>
      </c>
      <c r="AF529" s="210">
        <v>0</v>
      </c>
      <c r="AG529" s="210"/>
      <c r="AH529" s="210"/>
      <c r="AI529" s="210"/>
      <c r="AJ529" s="210"/>
      <c r="AK529" s="210"/>
      <c r="AL529" s="210"/>
      <c r="AM529" s="210"/>
      <c r="AN529" s="210"/>
      <c r="AO529" s="210"/>
      <c r="AP529" s="210"/>
      <c r="AQ529" s="210"/>
      <c r="AR529" s="210"/>
      <c r="AS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F529" s="210"/>
      <c r="BG529" s="210"/>
      <c r="BH529" s="210"/>
    </row>
    <row r="530" spans="1:60" outlineLevel="1" x14ac:dyDescent="0.2">
      <c r="A530" s="211"/>
      <c r="B530" s="217"/>
      <c r="C530" s="265" t="s">
        <v>127</v>
      </c>
      <c r="D530" s="223"/>
      <c r="E530" s="229">
        <v>16.257999999999999</v>
      </c>
      <c r="F530" s="232"/>
      <c r="G530" s="232"/>
      <c r="H530" s="232"/>
      <c r="I530" s="232"/>
      <c r="J530" s="232"/>
      <c r="K530" s="232"/>
      <c r="L530" s="232"/>
      <c r="M530" s="232"/>
      <c r="N530" s="220"/>
      <c r="O530" s="220"/>
      <c r="P530" s="220"/>
      <c r="Q530" s="220"/>
      <c r="R530" s="220"/>
      <c r="S530" s="220"/>
      <c r="T530" s="221"/>
      <c r="U530" s="22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 t="s">
        <v>124</v>
      </c>
      <c r="AF530" s="210">
        <v>1</v>
      </c>
      <c r="AG530" s="210"/>
      <c r="AH530" s="210"/>
      <c r="AI530" s="210"/>
      <c r="AJ530" s="210"/>
      <c r="AK530" s="210"/>
      <c r="AL530" s="210"/>
      <c r="AM530" s="210"/>
      <c r="AN530" s="210"/>
      <c r="AO530" s="210"/>
      <c r="AP530" s="210"/>
      <c r="AQ530" s="210"/>
      <c r="AR530" s="210"/>
      <c r="AS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F530" s="210"/>
      <c r="BG530" s="210"/>
      <c r="BH530" s="210"/>
    </row>
    <row r="531" spans="1:60" ht="22.5" outlineLevel="1" x14ac:dyDescent="0.2">
      <c r="A531" s="211">
        <v>111</v>
      </c>
      <c r="B531" s="217" t="s">
        <v>590</v>
      </c>
      <c r="C531" s="263" t="s">
        <v>591</v>
      </c>
      <c r="D531" s="219" t="s">
        <v>284</v>
      </c>
      <c r="E531" s="227">
        <v>22.799999999999997</v>
      </c>
      <c r="F531" s="231">
        <f>H531+J531</f>
        <v>0</v>
      </c>
      <c r="G531" s="232">
        <f>ROUND(E531*F531,2)</f>
        <v>0</v>
      </c>
      <c r="H531" s="232"/>
      <c r="I531" s="232">
        <f>ROUND(E531*H531,2)</f>
        <v>0</v>
      </c>
      <c r="J531" s="232"/>
      <c r="K531" s="232">
        <f>ROUND(E531*J531,2)</f>
        <v>0</v>
      </c>
      <c r="L531" s="232">
        <v>21</v>
      </c>
      <c r="M531" s="232">
        <f>G531*(1+L531/100)</f>
        <v>0</v>
      </c>
      <c r="N531" s="220">
        <v>1.6000000000000001E-4</v>
      </c>
      <c r="O531" s="220">
        <f>ROUND(E531*N531,5)</f>
        <v>3.65E-3</v>
      </c>
      <c r="P531" s="220">
        <v>0</v>
      </c>
      <c r="Q531" s="220">
        <f>ROUND(E531*P531,5)</f>
        <v>0</v>
      </c>
      <c r="R531" s="220"/>
      <c r="S531" s="220"/>
      <c r="T531" s="221">
        <v>6.2E-2</v>
      </c>
      <c r="U531" s="220">
        <f>ROUND(E531*T531,2)</f>
        <v>1.41</v>
      </c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 t="s">
        <v>122</v>
      </c>
      <c r="AF531" s="210"/>
      <c r="AG531" s="210"/>
      <c r="AH531" s="210"/>
      <c r="AI531" s="210"/>
      <c r="AJ531" s="210"/>
      <c r="AK531" s="210"/>
      <c r="AL531" s="210"/>
      <c r="AM531" s="210"/>
      <c r="AN531" s="210"/>
      <c r="AO531" s="210"/>
      <c r="AP531" s="210"/>
      <c r="AQ531" s="210"/>
      <c r="AR531" s="210"/>
      <c r="AS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F531" s="210"/>
      <c r="BG531" s="210"/>
      <c r="BH531" s="210"/>
    </row>
    <row r="532" spans="1:60" ht="22.5" outlineLevel="1" x14ac:dyDescent="0.2">
      <c r="A532" s="211"/>
      <c r="B532" s="217"/>
      <c r="C532" s="264" t="s">
        <v>592</v>
      </c>
      <c r="D532" s="222"/>
      <c r="E532" s="228"/>
      <c r="F532" s="232"/>
      <c r="G532" s="232"/>
      <c r="H532" s="232"/>
      <c r="I532" s="232"/>
      <c r="J532" s="232"/>
      <c r="K532" s="232"/>
      <c r="L532" s="232"/>
      <c r="M532" s="232"/>
      <c r="N532" s="220"/>
      <c r="O532" s="220"/>
      <c r="P532" s="220"/>
      <c r="Q532" s="220"/>
      <c r="R532" s="220"/>
      <c r="S532" s="220"/>
      <c r="T532" s="221"/>
      <c r="U532" s="22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 t="s">
        <v>124</v>
      </c>
      <c r="AF532" s="210">
        <v>0</v>
      </c>
      <c r="AG532" s="210"/>
      <c r="AH532" s="210"/>
      <c r="AI532" s="210"/>
      <c r="AJ532" s="210"/>
      <c r="AK532" s="210"/>
      <c r="AL532" s="210"/>
      <c r="AM532" s="210"/>
      <c r="AN532" s="210"/>
      <c r="AO532" s="210"/>
      <c r="AP532" s="210"/>
      <c r="AQ532" s="210"/>
      <c r="AR532" s="210"/>
      <c r="AS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F532" s="210"/>
      <c r="BG532" s="210"/>
      <c r="BH532" s="210"/>
    </row>
    <row r="533" spans="1:60" outlineLevel="1" x14ac:dyDescent="0.2">
      <c r="A533" s="211"/>
      <c r="B533" s="217"/>
      <c r="C533" s="264" t="s">
        <v>593</v>
      </c>
      <c r="D533" s="222"/>
      <c r="E533" s="228">
        <v>10.6</v>
      </c>
      <c r="F533" s="232"/>
      <c r="G533" s="232"/>
      <c r="H533" s="232"/>
      <c r="I533" s="232"/>
      <c r="J533" s="232"/>
      <c r="K533" s="232"/>
      <c r="L533" s="232"/>
      <c r="M533" s="232"/>
      <c r="N533" s="220"/>
      <c r="O533" s="220"/>
      <c r="P533" s="220"/>
      <c r="Q533" s="220"/>
      <c r="R533" s="220"/>
      <c r="S533" s="220"/>
      <c r="T533" s="221"/>
      <c r="U533" s="22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 t="s">
        <v>124</v>
      </c>
      <c r="AF533" s="210">
        <v>0</v>
      </c>
      <c r="AG533" s="210"/>
      <c r="AH533" s="210"/>
      <c r="AI533" s="210"/>
      <c r="AJ533" s="210"/>
      <c r="AK533" s="210"/>
      <c r="AL533" s="210"/>
      <c r="AM533" s="210"/>
      <c r="AN533" s="210"/>
      <c r="AO533" s="210"/>
      <c r="AP533" s="210"/>
      <c r="AQ533" s="210"/>
      <c r="AR533" s="210"/>
      <c r="AS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F533" s="210"/>
      <c r="BG533" s="210"/>
      <c r="BH533" s="210"/>
    </row>
    <row r="534" spans="1:60" outlineLevel="1" x14ac:dyDescent="0.2">
      <c r="A534" s="211"/>
      <c r="B534" s="217"/>
      <c r="C534" s="264" t="s">
        <v>594</v>
      </c>
      <c r="D534" s="222"/>
      <c r="E534" s="228"/>
      <c r="F534" s="232"/>
      <c r="G534" s="232"/>
      <c r="H534" s="232"/>
      <c r="I534" s="232"/>
      <c r="J534" s="232"/>
      <c r="K534" s="232"/>
      <c r="L534" s="232"/>
      <c r="M534" s="232"/>
      <c r="N534" s="220"/>
      <c r="O534" s="220"/>
      <c r="P534" s="220"/>
      <c r="Q534" s="220"/>
      <c r="R534" s="220"/>
      <c r="S534" s="220"/>
      <c r="T534" s="221"/>
      <c r="U534" s="22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 t="s">
        <v>124</v>
      </c>
      <c r="AF534" s="210">
        <v>0</v>
      </c>
      <c r="AG534" s="210"/>
      <c r="AH534" s="210"/>
      <c r="AI534" s="210"/>
      <c r="AJ534" s="210"/>
      <c r="AK534" s="210"/>
      <c r="AL534" s="210"/>
      <c r="AM534" s="210"/>
      <c r="AN534" s="210"/>
      <c r="AO534" s="210"/>
      <c r="AP534" s="210"/>
      <c r="AQ534" s="210"/>
      <c r="AR534" s="210"/>
      <c r="AS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F534" s="210"/>
      <c r="BG534" s="210"/>
      <c r="BH534" s="210"/>
    </row>
    <row r="535" spans="1:60" outlineLevel="1" x14ac:dyDescent="0.2">
      <c r="A535" s="211"/>
      <c r="B535" s="217"/>
      <c r="C535" s="264" t="s">
        <v>595</v>
      </c>
      <c r="D535" s="222"/>
      <c r="E535" s="228">
        <v>12.2</v>
      </c>
      <c r="F535" s="232"/>
      <c r="G535" s="232"/>
      <c r="H535" s="232"/>
      <c r="I535" s="232"/>
      <c r="J535" s="232"/>
      <c r="K535" s="232"/>
      <c r="L535" s="232"/>
      <c r="M535" s="232"/>
      <c r="N535" s="220"/>
      <c r="O535" s="220"/>
      <c r="P535" s="220"/>
      <c r="Q535" s="220"/>
      <c r="R535" s="220"/>
      <c r="S535" s="220"/>
      <c r="T535" s="221"/>
      <c r="U535" s="22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 t="s">
        <v>124</v>
      </c>
      <c r="AF535" s="210">
        <v>0</v>
      </c>
      <c r="AG535" s="210"/>
      <c r="AH535" s="210"/>
      <c r="AI535" s="210"/>
      <c r="AJ535" s="210"/>
      <c r="AK535" s="210"/>
      <c r="AL535" s="210"/>
      <c r="AM535" s="210"/>
      <c r="AN535" s="210"/>
      <c r="AO535" s="210"/>
      <c r="AP535" s="210"/>
      <c r="AQ535" s="210"/>
      <c r="AR535" s="210"/>
      <c r="AS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F535" s="210"/>
      <c r="BG535" s="210"/>
      <c r="BH535" s="210"/>
    </row>
    <row r="536" spans="1:60" outlineLevel="1" x14ac:dyDescent="0.2">
      <c r="A536" s="211"/>
      <c r="B536" s="217"/>
      <c r="C536" s="265" t="s">
        <v>127</v>
      </c>
      <c r="D536" s="223"/>
      <c r="E536" s="229">
        <v>22.8</v>
      </c>
      <c r="F536" s="232"/>
      <c r="G536" s="232"/>
      <c r="H536" s="232"/>
      <c r="I536" s="232"/>
      <c r="J536" s="232"/>
      <c r="K536" s="232"/>
      <c r="L536" s="232"/>
      <c r="M536" s="232"/>
      <c r="N536" s="220"/>
      <c r="O536" s="220"/>
      <c r="P536" s="220"/>
      <c r="Q536" s="220"/>
      <c r="R536" s="220"/>
      <c r="S536" s="220"/>
      <c r="T536" s="221"/>
      <c r="U536" s="22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 t="s">
        <v>124</v>
      </c>
      <c r="AF536" s="210">
        <v>1</v>
      </c>
      <c r="AG536" s="210"/>
      <c r="AH536" s="210"/>
      <c r="AI536" s="210"/>
      <c r="AJ536" s="210"/>
      <c r="AK536" s="210"/>
      <c r="AL536" s="210"/>
      <c r="AM536" s="210"/>
      <c r="AN536" s="210"/>
      <c r="AO536" s="210"/>
      <c r="AP536" s="210"/>
      <c r="AQ536" s="210"/>
      <c r="AR536" s="210"/>
      <c r="AS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F536" s="210"/>
      <c r="BG536" s="210"/>
      <c r="BH536" s="210"/>
    </row>
    <row r="537" spans="1:60" outlineLevel="1" x14ac:dyDescent="0.2">
      <c r="A537" s="211">
        <v>112</v>
      </c>
      <c r="B537" s="217" t="s">
        <v>596</v>
      </c>
      <c r="C537" s="263" t="s">
        <v>597</v>
      </c>
      <c r="D537" s="219" t="s">
        <v>284</v>
      </c>
      <c r="E537" s="227">
        <v>25.08</v>
      </c>
      <c r="F537" s="231">
        <f>H537+J537</f>
        <v>0</v>
      </c>
      <c r="G537" s="232">
        <f>ROUND(E537*F537,2)</f>
        <v>0</v>
      </c>
      <c r="H537" s="232"/>
      <c r="I537" s="232">
        <f>ROUND(E537*H537,2)</f>
        <v>0</v>
      </c>
      <c r="J537" s="232"/>
      <c r="K537" s="232">
        <f>ROUND(E537*J537,2)</f>
        <v>0</v>
      </c>
      <c r="L537" s="232">
        <v>21</v>
      </c>
      <c r="M537" s="232">
        <f>G537*(1+L537/100)</f>
        <v>0</v>
      </c>
      <c r="N537" s="220">
        <v>1.6000000000000001E-4</v>
      </c>
      <c r="O537" s="220">
        <f>ROUND(E537*N537,5)</f>
        <v>4.0099999999999997E-3</v>
      </c>
      <c r="P537" s="220">
        <v>0</v>
      </c>
      <c r="Q537" s="220">
        <f>ROUND(E537*P537,5)</f>
        <v>0</v>
      </c>
      <c r="R537" s="220"/>
      <c r="S537" s="220"/>
      <c r="T537" s="221">
        <v>0</v>
      </c>
      <c r="U537" s="220">
        <f>ROUND(E537*T537,2)</f>
        <v>0</v>
      </c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 t="s">
        <v>202</v>
      </c>
      <c r="AF537" s="210"/>
      <c r="AG537" s="210"/>
      <c r="AH537" s="210"/>
      <c r="AI537" s="210"/>
      <c r="AJ537" s="210"/>
      <c r="AK537" s="210"/>
      <c r="AL537" s="210"/>
      <c r="AM537" s="210"/>
      <c r="AN537" s="210"/>
      <c r="AO537" s="210"/>
      <c r="AP537" s="210"/>
      <c r="AQ537" s="210"/>
      <c r="AR537" s="210"/>
      <c r="AS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F537" s="210"/>
      <c r="BG537" s="210"/>
      <c r="BH537" s="210"/>
    </row>
    <row r="538" spans="1:60" ht="22.5" outlineLevel="1" x14ac:dyDescent="0.2">
      <c r="A538" s="211"/>
      <c r="B538" s="217"/>
      <c r="C538" s="264" t="s">
        <v>592</v>
      </c>
      <c r="D538" s="222"/>
      <c r="E538" s="228"/>
      <c r="F538" s="232"/>
      <c r="G538" s="232"/>
      <c r="H538" s="232"/>
      <c r="I538" s="232"/>
      <c r="J538" s="232"/>
      <c r="K538" s="232"/>
      <c r="L538" s="232"/>
      <c r="M538" s="232"/>
      <c r="N538" s="220"/>
      <c r="O538" s="220"/>
      <c r="P538" s="220"/>
      <c r="Q538" s="220"/>
      <c r="R538" s="220"/>
      <c r="S538" s="220"/>
      <c r="T538" s="221"/>
      <c r="U538" s="22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 t="s">
        <v>124</v>
      </c>
      <c r="AF538" s="210">
        <v>0</v>
      </c>
      <c r="AG538" s="210"/>
      <c r="AH538" s="210"/>
      <c r="AI538" s="210"/>
      <c r="AJ538" s="210"/>
      <c r="AK538" s="210"/>
      <c r="AL538" s="210"/>
      <c r="AM538" s="210"/>
      <c r="AN538" s="210"/>
      <c r="AO538" s="210"/>
      <c r="AP538" s="210"/>
      <c r="AQ538" s="210"/>
      <c r="AR538" s="210"/>
      <c r="AS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F538" s="210"/>
      <c r="BG538" s="210"/>
      <c r="BH538" s="210"/>
    </row>
    <row r="539" spans="1:60" outlineLevel="1" x14ac:dyDescent="0.2">
      <c r="A539" s="211"/>
      <c r="B539" s="217"/>
      <c r="C539" s="264" t="s">
        <v>598</v>
      </c>
      <c r="D539" s="222"/>
      <c r="E539" s="228">
        <v>11.66</v>
      </c>
      <c r="F539" s="232"/>
      <c r="G539" s="232"/>
      <c r="H539" s="232"/>
      <c r="I539" s="232"/>
      <c r="J539" s="232"/>
      <c r="K539" s="232"/>
      <c r="L539" s="232"/>
      <c r="M539" s="232"/>
      <c r="N539" s="220"/>
      <c r="O539" s="220"/>
      <c r="P539" s="220"/>
      <c r="Q539" s="220"/>
      <c r="R539" s="220"/>
      <c r="S539" s="220"/>
      <c r="T539" s="221"/>
      <c r="U539" s="22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 t="s">
        <v>124</v>
      </c>
      <c r="AF539" s="210">
        <v>0</v>
      </c>
      <c r="AG539" s="210"/>
      <c r="AH539" s="210"/>
      <c r="AI539" s="210"/>
      <c r="AJ539" s="210"/>
      <c r="AK539" s="210"/>
      <c r="AL539" s="210"/>
      <c r="AM539" s="210"/>
      <c r="AN539" s="210"/>
      <c r="AO539" s="210"/>
      <c r="AP539" s="210"/>
      <c r="AQ539" s="210"/>
      <c r="AR539" s="210"/>
      <c r="AS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F539" s="210"/>
      <c r="BG539" s="210"/>
      <c r="BH539" s="210"/>
    </row>
    <row r="540" spans="1:60" outlineLevel="1" x14ac:dyDescent="0.2">
      <c r="A540" s="211"/>
      <c r="B540" s="217"/>
      <c r="C540" s="264" t="s">
        <v>594</v>
      </c>
      <c r="D540" s="222"/>
      <c r="E540" s="228"/>
      <c r="F540" s="232"/>
      <c r="G540" s="232"/>
      <c r="H540" s="232"/>
      <c r="I540" s="232"/>
      <c r="J540" s="232"/>
      <c r="K540" s="232"/>
      <c r="L540" s="232"/>
      <c r="M540" s="232"/>
      <c r="N540" s="220"/>
      <c r="O540" s="220"/>
      <c r="P540" s="220"/>
      <c r="Q540" s="220"/>
      <c r="R540" s="220"/>
      <c r="S540" s="220"/>
      <c r="T540" s="221"/>
      <c r="U540" s="22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 t="s">
        <v>124</v>
      </c>
      <c r="AF540" s="210">
        <v>0</v>
      </c>
      <c r="AG540" s="210"/>
      <c r="AH540" s="210"/>
      <c r="AI540" s="210"/>
      <c r="AJ540" s="210"/>
      <c r="AK540" s="210"/>
      <c r="AL540" s="210"/>
      <c r="AM540" s="210"/>
      <c r="AN540" s="210"/>
      <c r="AO540" s="210"/>
      <c r="AP540" s="210"/>
      <c r="AQ540" s="210"/>
      <c r="AR540" s="210"/>
      <c r="AS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F540" s="210"/>
      <c r="BG540" s="210"/>
      <c r="BH540" s="210"/>
    </row>
    <row r="541" spans="1:60" outlineLevel="1" x14ac:dyDescent="0.2">
      <c r="A541" s="211"/>
      <c r="B541" s="217"/>
      <c r="C541" s="264" t="s">
        <v>599</v>
      </c>
      <c r="D541" s="222"/>
      <c r="E541" s="228">
        <v>13.42</v>
      </c>
      <c r="F541" s="232"/>
      <c r="G541" s="232"/>
      <c r="H541" s="232"/>
      <c r="I541" s="232"/>
      <c r="J541" s="232"/>
      <c r="K541" s="232"/>
      <c r="L541" s="232"/>
      <c r="M541" s="232"/>
      <c r="N541" s="220"/>
      <c r="O541" s="220"/>
      <c r="P541" s="220"/>
      <c r="Q541" s="220"/>
      <c r="R541" s="220"/>
      <c r="S541" s="220"/>
      <c r="T541" s="221"/>
      <c r="U541" s="22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 t="s">
        <v>124</v>
      </c>
      <c r="AF541" s="210">
        <v>0</v>
      </c>
      <c r="AG541" s="210"/>
      <c r="AH541" s="210"/>
      <c r="AI541" s="210"/>
      <c r="AJ541" s="210"/>
      <c r="AK541" s="210"/>
      <c r="AL541" s="210"/>
      <c r="AM541" s="210"/>
      <c r="AN541" s="210"/>
      <c r="AO541" s="210"/>
      <c r="AP541" s="210"/>
      <c r="AQ541" s="210"/>
      <c r="AR541" s="210"/>
      <c r="AS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F541" s="210"/>
      <c r="BG541" s="210"/>
      <c r="BH541" s="210"/>
    </row>
    <row r="542" spans="1:60" outlineLevel="1" x14ac:dyDescent="0.2">
      <c r="A542" s="211"/>
      <c r="B542" s="217"/>
      <c r="C542" s="265" t="s">
        <v>127</v>
      </c>
      <c r="D542" s="223"/>
      <c r="E542" s="229">
        <v>25.08</v>
      </c>
      <c r="F542" s="232"/>
      <c r="G542" s="232"/>
      <c r="H542" s="232"/>
      <c r="I542" s="232"/>
      <c r="J542" s="232"/>
      <c r="K542" s="232"/>
      <c r="L542" s="232"/>
      <c r="M542" s="232"/>
      <c r="N542" s="220"/>
      <c r="O542" s="220"/>
      <c r="P542" s="220"/>
      <c r="Q542" s="220"/>
      <c r="R542" s="220"/>
      <c r="S542" s="220"/>
      <c r="T542" s="221"/>
      <c r="U542" s="22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 t="s">
        <v>124</v>
      </c>
      <c r="AF542" s="210">
        <v>1</v>
      </c>
      <c r="AG542" s="210"/>
      <c r="AH542" s="210"/>
      <c r="AI542" s="210"/>
      <c r="AJ542" s="210"/>
      <c r="AK542" s="210"/>
      <c r="AL542" s="210"/>
      <c r="AM542" s="210"/>
      <c r="AN542" s="210"/>
      <c r="AO542" s="210"/>
      <c r="AP542" s="210"/>
      <c r="AQ542" s="210"/>
      <c r="AR542" s="210"/>
      <c r="AS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F542" s="210"/>
      <c r="BG542" s="210"/>
      <c r="BH542" s="210"/>
    </row>
    <row r="543" spans="1:60" outlineLevel="1" x14ac:dyDescent="0.2">
      <c r="A543" s="211">
        <v>113</v>
      </c>
      <c r="B543" s="217" t="s">
        <v>600</v>
      </c>
      <c r="C543" s="263" t="s">
        <v>601</v>
      </c>
      <c r="D543" s="219" t="s">
        <v>201</v>
      </c>
      <c r="E543" s="227">
        <v>0.61595</v>
      </c>
      <c r="F543" s="231">
        <f>H543+J543</f>
        <v>0</v>
      </c>
      <c r="G543" s="232">
        <f>ROUND(E543*F543,2)</f>
        <v>0</v>
      </c>
      <c r="H543" s="232"/>
      <c r="I543" s="232">
        <f>ROUND(E543*H543,2)</f>
        <v>0</v>
      </c>
      <c r="J543" s="232"/>
      <c r="K543" s="232">
        <f>ROUND(E543*J543,2)</f>
        <v>0</v>
      </c>
      <c r="L543" s="232">
        <v>21</v>
      </c>
      <c r="M543" s="232">
        <f>G543*(1+L543/100)</f>
        <v>0</v>
      </c>
      <c r="N543" s="220">
        <v>0</v>
      </c>
      <c r="O543" s="220">
        <f>ROUND(E543*N543,5)</f>
        <v>0</v>
      </c>
      <c r="P543" s="220">
        <v>0</v>
      </c>
      <c r="Q543" s="220">
        <f>ROUND(E543*P543,5)</f>
        <v>0</v>
      </c>
      <c r="R543" s="220"/>
      <c r="S543" s="220"/>
      <c r="T543" s="221">
        <v>2.2549999999999999</v>
      </c>
      <c r="U543" s="220">
        <f>ROUND(E543*T543,2)</f>
        <v>1.39</v>
      </c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 t="s">
        <v>122</v>
      </c>
      <c r="AF543" s="210"/>
      <c r="AG543" s="210"/>
      <c r="AH543" s="210"/>
      <c r="AI543" s="210"/>
      <c r="AJ543" s="210"/>
      <c r="AK543" s="210"/>
      <c r="AL543" s="210"/>
      <c r="AM543" s="210"/>
      <c r="AN543" s="210"/>
      <c r="AO543" s="210"/>
      <c r="AP543" s="210"/>
      <c r="AQ543" s="210"/>
      <c r="AR543" s="210"/>
      <c r="AS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F543" s="210"/>
      <c r="BG543" s="210"/>
      <c r="BH543" s="210"/>
    </row>
    <row r="544" spans="1:60" outlineLevel="1" x14ac:dyDescent="0.2">
      <c r="A544" s="211"/>
      <c r="B544" s="217"/>
      <c r="C544" s="264" t="s">
        <v>602</v>
      </c>
      <c r="D544" s="222"/>
      <c r="E544" s="228"/>
      <c r="F544" s="232"/>
      <c r="G544" s="232"/>
      <c r="H544" s="232"/>
      <c r="I544" s="232"/>
      <c r="J544" s="232"/>
      <c r="K544" s="232"/>
      <c r="L544" s="232"/>
      <c r="M544" s="232"/>
      <c r="N544" s="220"/>
      <c r="O544" s="220"/>
      <c r="P544" s="220"/>
      <c r="Q544" s="220"/>
      <c r="R544" s="220"/>
      <c r="S544" s="220"/>
      <c r="T544" s="221"/>
      <c r="U544" s="22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 t="s">
        <v>124</v>
      </c>
      <c r="AF544" s="210">
        <v>0</v>
      </c>
      <c r="AG544" s="210"/>
      <c r="AH544" s="210"/>
      <c r="AI544" s="210"/>
      <c r="AJ544" s="210"/>
      <c r="AK544" s="210"/>
      <c r="AL544" s="210"/>
      <c r="AM544" s="210"/>
      <c r="AN544" s="210"/>
      <c r="AO544" s="210"/>
      <c r="AP544" s="210"/>
      <c r="AQ544" s="210"/>
      <c r="AR544" s="210"/>
      <c r="AS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F544" s="210"/>
      <c r="BG544" s="210"/>
      <c r="BH544" s="210"/>
    </row>
    <row r="545" spans="1:60" outlineLevel="1" x14ac:dyDescent="0.2">
      <c r="A545" s="211"/>
      <c r="B545" s="217"/>
      <c r="C545" s="264" t="s">
        <v>603</v>
      </c>
      <c r="D545" s="222"/>
      <c r="E545" s="228">
        <v>0.61595</v>
      </c>
      <c r="F545" s="232"/>
      <c r="G545" s="232"/>
      <c r="H545" s="232"/>
      <c r="I545" s="232"/>
      <c r="J545" s="232"/>
      <c r="K545" s="232"/>
      <c r="L545" s="232"/>
      <c r="M545" s="232"/>
      <c r="N545" s="220"/>
      <c r="O545" s="220"/>
      <c r="P545" s="220"/>
      <c r="Q545" s="220"/>
      <c r="R545" s="220"/>
      <c r="S545" s="220"/>
      <c r="T545" s="221"/>
      <c r="U545" s="22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 t="s">
        <v>124</v>
      </c>
      <c r="AF545" s="210">
        <v>0</v>
      </c>
      <c r="AG545" s="210"/>
      <c r="AH545" s="210"/>
      <c r="AI545" s="210"/>
      <c r="AJ545" s="210"/>
      <c r="AK545" s="210"/>
      <c r="AL545" s="210"/>
      <c r="AM545" s="210"/>
      <c r="AN545" s="210"/>
      <c r="AO545" s="210"/>
      <c r="AP545" s="210"/>
      <c r="AQ545" s="210"/>
      <c r="AR545" s="210"/>
      <c r="AS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F545" s="210"/>
      <c r="BG545" s="210"/>
      <c r="BH545" s="210"/>
    </row>
    <row r="546" spans="1:60" x14ac:dyDescent="0.2">
      <c r="A546" s="212" t="s">
        <v>117</v>
      </c>
      <c r="B546" s="218" t="s">
        <v>88</v>
      </c>
      <c r="C546" s="266" t="s">
        <v>89</v>
      </c>
      <c r="D546" s="224"/>
      <c r="E546" s="230"/>
      <c r="F546" s="233"/>
      <c r="G546" s="233">
        <f>SUMIF(AE547:AE583,"&lt;&gt;NOR",G547:G583)</f>
        <v>0</v>
      </c>
      <c r="H546" s="233"/>
      <c r="I546" s="233">
        <f>SUM(I547:I583)</f>
        <v>0</v>
      </c>
      <c r="J546" s="233"/>
      <c r="K546" s="233">
        <f>SUM(K547:K583)</f>
        <v>0</v>
      </c>
      <c r="L546" s="233"/>
      <c r="M546" s="233">
        <f>SUM(M547:M583)</f>
        <v>0</v>
      </c>
      <c r="N546" s="225"/>
      <c r="O546" s="225">
        <f>SUM(O547:O583)</f>
        <v>0.17074</v>
      </c>
      <c r="P546" s="225"/>
      <c r="Q546" s="225">
        <f>SUM(Q547:Q583)</f>
        <v>0</v>
      </c>
      <c r="R546" s="225"/>
      <c r="S546" s="225"/>
      <c r="T546" s="226"/>
      <c r="U546" s="225">
        <f>SUM(U547:U583)</f>
        <v>173.12</v>
      </c>
      <c r="AE546" t="s">
        <v>118</v>
      </c>
    </row>
    <row r="547" spans="1:60" ht="22.5" outlineLevel="1" x14ac:dyDescent="0.2">
      <c r="A547" s="211">
        <v>114</v>
      </c>
      <c r="B547" s="217" t="s">
        <v>604</v>
      </c>
      <c r="C547" s="263" t="s">
        <v>605</v>
      </c>
      <c r="D547" s="219" t="s">
        <v>121</v>
      </c>
      <c r="E547" s="227">
        <v>469.47876000000008</v>
      </c>
      <c r="F547" s="231">
        <f>H547+J547</f>
        <v>0</v>
      </c>
      <c r="G547" s="232">
        <f>ROUND(E547*F547,2)</f>
        <v>0</v>
      </c>
      <c r="H547" s="232"/>
      <c r="I547" s="232">
        <f>ROUND(E547*H547,2)</f>
        <v>0</v>
      </c>
      <c r="J547" s="232"/>
      <c r="K547" s="232">
        <f>ROUND(E547*J547,2)</f>
        <v>0</v>
      </c>
      <c r="L547" s="232">
        <v>21</v>
      </c>
      <c r="M547" s="232">
        <f>G547*(1+L547/100)</f>
        <v>0</v>
      </c>
      <c r="N547" s="220">
        <v>1.6000000000000001E-4</v>
      </c>
      <c r="O547" s="220">
        <f>ROUND(E547*N547,5)</f>
        <v>7.5120000000000006E-2</v>
      </c>
      <c r="P547" s="220">
        <v>0</v>
      </c>
      <c r="Q547" s="220">
        <f>ROUND(E547*P547,5)</f>
        <v>0</v>
      </c>
      <c r="R547" s="220"/>
      <c r="S547" s="220"/>
      <c r="T547" s="221">
        <v>0.15</v>
      </c>
      <c r="U547" s="220">
        <f>ROUND(E547*T547,2)</f>
        <v>70.42</v>
      </c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 t="s">
        <v>122</v>
      </c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</row>
    <row r="548" spans="1:60" outlineLevel="1" x14ac:dyDescent="0.2">
      <c r="A548" s="211"/>
      <c r="B548" s="217"/>
      <c r="C548" s="264" t="s">
        <v>606</v>
      </c>
      <c r="D548" s="222"/>
      <c r="E548" s="228"/>
      <c r="F548" s="232"/>
      <c r="G548" s="232"/>
      <c r="H548" s="232"/>
      <c r="I548" s="232"/>
      <c r="J548" s="232"/>
      <c r="K548" s="232"/>
      <c r="L548" s="232"/>
      <c r="M548" s="232"/>
      <c r="N548" s="220"/>
      <c r="O548" s="220"/>
      <c r="P548" s="220"/>
      <c r="Q548" s="220"/>
      <c r="R548" s="220"/>
      <c r="S548" s="220"/>
      <c r="T548" s="221"/>
      <c r="U548" s="22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 t="s">
        <v>124</v>
      </c>
      <c r="AF548" s="210">
        <v>0</v>
      </c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</row>
    <row r="549" spans="1:60" ht="33.75" outlineLevel="1" x14ac:dyDescent="0.2">
      <c r="A549" s="211"/>
      <c r="B549" s="217"/>
      <c r="C549" s="264" t="s">
        <v>607</v>
      </c>
      <c r="D549" s="222"/>
      <c r="E549" s="228"/>
      <c r="F549" s="232"/>
      <c r="G549" s="232"/>
      <c r="H549" s="232"/>
      <c r="I549" s="232"/>
      <c r="J549" s="232"/>
      <c r="K549" s="232"/>
      <c r="L549" s="232"/>
      <c r="M549" s="232"/>
      <c r="N549" s="220"/>
      <c r="O549" s="220"/>
      <c r="P549" s="220"/>
      <c r="Q549" s="220"/>
      <c r="R549" s="220"/>
      <c r="S549" s="220"/>
      <c r="T549" s="221"/>
      <c r="U549" s="22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 t="s">
        <v>124</v>
      </c>
      <c r="AF549" s="210">
        <v>0</v>
      </c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</row>
    <row r="550" spans="1:60" outlineLevel="1" x14ac:dyDescent="0.2">
      <c r="A550" s="211"/>
      <c r="B550" s="217"/>
      <c r="C550" s="264" t="s">
        <v>608</v>
      </c>
      <c r="D550" s="222"/>
      <c r="E550" s="228">
        <v>89</v>
      </c>
      <c r="F550" s="232"/>
      <c r="G550" s="232"/>
      <c r="H550" s="232"/>
      <c r="I550" s="232"/>
      <c r="J550" s="232"/>
      <c r="K550" s="232"/>
      <c r="L550" s="232"/>
      <c r="M550" s="232"/>
      <c r="N550" s="220"/>
      <c r="O550" s="220"/>
      <c r="P550" s="220"/>
      <c r="Q550" s="220"/>
      <c r="R550" s="220"/>
      <c r="S550" s="220"/>
      <c r="T550" s="221"/>
      <c r="U550" s="22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 t="s">
        <v>124</v>
      </c>
      <c r="AF550" s="210">
        <v>0</v>
      </c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</row>
    <row r="551" spans="1:60" outlineLevel="1" x14ac:dyDescent="0.2">
      <c r="A551" s="211"/>
      <c r="B551" s="217"/>
      <c r="C551" s="264" t="s">
        <v>609</v>
      </c>
      <c r="D551" s="222"/>
      <c r="E551" s="228">
        <v>12.1</v>
      </c>
      <c r="F551" s="232"/>
      <c r="G551" s="232"/>
      <c r="H551" s="232"/>
      <c r="I551" s="232"/>
      <c r="J551" s="232"/>
      <c r="K551" s="232"/>
      <c r="L551" s="232"/>
      <c r="M551" s="232"/>
      <c r="N551" s="220"/>
      <c r="O551" s="220"/>
      <c r="P551" s="220"/>
      <c r="Q551" s="220"/>
      <c r="R551" s="220"/>
      <c r="S551" s="220"/>
      <c r="T551" s="221"/>
      <c r="U551" s="22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 t="s">
        <v>124</v>
      </c>
      <c r="AF551" s="210">
        <v>0</v>
      </c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</row>
    <row r="552" spans="1:60" outlineLevel="1" x14ac:dyDescent="0.2">
      <c r="A552" s="211"/>
      <c r="B552" s="217"/>
      <c r="C552" s="264" t="s">
        <v>610</v>
      </c>
      <c r="D552" s="222"/>
      <c r="E552" s="228">
        <v>1.3675999999999999</v>
      </c>
      <c r="F552" s="232"/>
      <c r="G552" s="232"/>
      <c r="H552" s="232"/>
      <c r="I552" s="232"/>
      <c r="J552" s="232"/>
      <c r="K552" s="232"/>
      <c r="L552" s="232"/>
      <c r="M552" s="232"/>
      <c r="N552" s="220"/>
      <c r="O552" s="220"/>
      <c r="P552" s="220"/>
      <c r="Q552" s="220"/>
      <c r="R552" s="220"/>
      <c r="S552" s="220"/>
      <c r="T552" s="221"/>
      <c r="U552" s="22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 t="s">
        <v>124</v>
      </c>
      <c r="AF552" s="210">
        <v>0</v>
      </c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</row>
    <row r="553" spans="1:60" outlineLevel="1" x14ac:dyDescent="0.2">
      <c r="A553" s="211"/>
      <c r="B553" s="217"/>
      <c r="C553" s="264" t="s">
        <v>611</v>
      </c>
      <c r="D553" s="222"/>
      <c r="E553" s="228">
        <v>2.9264399999999999</v>
      </c>
      <c r="F553" s="232"/>
      <c r="G553" s="232"/>
      <c r="H553" s="232"/>
      <c r="I553" s="232"/>
      <c r="J553" s="232"/>
      <c r="K553" s="232"/>
      <c r="L553" s="232"/>
      <c r="M553" s="232"/>
      <c r="N553" s="220"/>
      <c r="O553" s="220"/>
      <c r="P553" s="220"/>
      <c r="Q553" s="220"/>
      <c r="R553" s="220"/>
      <c r="S553" s="220"/>
      <c r="T553" s="221"/>
      <c r="U553" s="22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 t="s">
        <v>124</v>
      </c>
      <c r="AF553" s="210">
        <v>0</v>
      </c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</row>
    <row r="554" spans="1:60" outlineLevel="1" x14ac:dyDescent="0.2">
      <c r="A554" s="211"/>
      <c r="B554" s="217"/>
      <c r="C554" s="264" t="s">
        <v>612</v>
      </c>
      <c r="D554" s="222"/>
      <c r="E554" s="228">
        <v>3.5112000000000001</v>
      </c>
      <c r="F554" s="232"/>
      <c r="G554" s="232"/>
      <c r="H554" s="232"/>
      <c r="I554" s="232"/>
      <c r="J554" s="232"/>
      <c r="K554" s="232"/>
      <c r="L554" s="232"/>
      <c r="M554" s="232"/>
      <c r="N554" s="220"/>
      <c r="O554" s="220"/>
      <c r="P554" s="220"/>
      <c r="Q554" s="220"/>
      <c r="R554" s="220"/>
      <c r="S554" s="220"/>
      <c r="T554" s="221"/>
      <c r="U554" s="22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 t="s">
        <v>124</v>
      </c>
      <c r="AF554" s="210">
        <v>0</v>
      </c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</row>
    <row r="555" spans="1:60" outlineLevel="1" x14ac:dyDescent="0.2">
      <c r="A555" s="211"/>
      <c r="B555" s="217"/>
      <c r="C555" s="264" t="s">
        <v>613</v>
      </c>
      <c r="D555" s="222"/>
      <c r="E555" s="228">
        <v>16.5</v>
      </c>
      <c r="F555" s="232"/>
      <c r="G555" s="232"/>
      <c r="H555" s="232"/>
      <c r="I555" s="232"/>
      <c r="J555" s="232"/>
      <c r="K555" s="232"/>
      <c r="L555" s="232"/>
      <c r="M555" s="232"/>
      <c r="N555" s="220"/>
      <c r="O555" s="220"/>
      <c r="P555" s="220"/>
      <c r="Q555" s="220"/>
      <c r="R555" s="220"/>
      <c r="S555" s="220"/>
      <c r="T555" s="221"/>
      <c r="U555" s="22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 t="s">
        <v>124</v>
      </c>
      <c r="AF555" s="210">
        <v>0</v>
      </c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</row>
    <row r="556" spans="1:60" outlineLevel="1" x14ac:dyDescent="0.2">
      <c r="A556" s="211"/>
      <c r="B556" s="217"/>
      <c r="C556" s="264" t="s">
        <v>614</v>
      </c>
      <c r="D556" s="222"/>
      <c r="E556" s="228">
        <v>3.84</v>
      </c>
      <c r="F556" s="232"/>
      <c r="G556" s="232"/>
      <c r="H556" s="232"/>
      <c r="I556" s="232"/>
      <c r="J556" s="232"/>
      <c r="K556" s="232"/>
      <c r="L556" s="232"/>
      <c r="M556" s="232"/>
      <c r="N556" s="220"/>
      <c r="O556" s="220"/>
      <c r="P556" s="220"/>
      <c r="Q556" s="220"/>
      <c r="R556" s="220"/>
      <c r="S556" s="220"/>
      <c r="T556" s="221"/>
      <c r="U556" s="22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 t="s">
        <v>124</v>
      </c>
      <c r="AF556" s="210">
        <v>0</v>
      </c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</row>
    <row r="557" spans="1:60" outlineLevel="1" x14ac:dyDescent="0.2">
      <c r="A557" s="211"/>
      <c r="B557" s="217"/>
      <c r="C557" s="264" t="s">
        <v>615</v>
      </c>
      <c r="D557" s="222"/>
      <c r="E557" s="228">
        <v>29.845199999999998</v>
      </c>
      <c r="F557" s="232"/>
      <c r="G557" s="232"/>
      <c r="H557" s="232"/>
      <c r="I557" s="232"/>
      <c r="J557" s="232"/>
      <c r="K557" s="232"/>
      <c r="L557" s="232"/>
      <c r="M557" s="232"/>
      <c r="N557" s="220"/>
      <c r="O557" s="220"/>
      <c r="P557" s="220"/>
      <c r="Q557" s="220"/>
      <c r="R557" s="220"/>
      <c r="S557" s="220"/>
      <c r="T557" s="221"/>
      <c r="U557" s="22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 t="s">
        <v>124</v>
      </c>
      <c r="AF557" s="210">
        <v>0</v>
      </c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</row>
    <row r="558" spans="1:60" ht="22.5" outlineLevel="1" x14ac:dyDescent="0.2">
      <c r="A558" s="211"/>
      <c r="B558" s="217"/>
      <c r="C558" s="264" t="s">
        <v>616</v>
      </c>
      <c r="D558" s="222"/>
      <c r="E558" s="228">
        <v>39.65896</v>
      </c>
      <c r="F558" s="232"/>
      <c r="G558" s="232"/>
      <c r="H558" s="232"/>
      <c r="I558" s="232"/>
      <c r="J558" s="232"/>
      <c r="K558" s="232"/>
      <c r="L558" s="232"/>
      <c r="M558" s="232"/>
      <c r="N558" s="220"/>
      <c r="O558" s="220"/>
      <c r="P558" s="220"/>
      <c r="Q558" s="220"/>
      <c r="R558" s="220"/>
      <c r="S558" s="220"/>
      <c r="T558" s="221"/>
      <c r="U558" s="22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 t="s">
        <v>124</v>
      </c>
      <c r="AF558" s="210">
        <v>0</v>
      </c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</row>
    <row r="559" spans="1:60" ht="22.5" outlineLevel="1" x14ac:dyDescent="0.2">
      <c r="A559" s="211"/>
      <c r="B559" s="217"/>
      <c r="C559" s="264" t="s">
        <v>617</v>
      </c>
      <c r="D559" s="222"/>
      <c r="E559" s="228">
        <v>52.003951999999998</v>
      </c>
      <c r="F559" s="232"/>
      <c r="G559" s="232"/>
      <c r="H559" s="232"/>
      <c r="I559" s="232"/>
      <c r="J559" s="232"/>
      <c r="K559" s="232"/>
      <c r="L559" s="232"/>
      <c r="M559" s="232"/>
      <c r="N559" s="220"/>
      <c r="O559" s="220"/>
      <c r="P559" s="220"/>
      <c r="Q559" s="220"/>
      <c r="R559" s="220"/>
      <c r="S559" s="220"/>
      <c r="T559" s="221"/>
      <c r="U559" s="22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 t="s">
        <v>124</v>
      </c>
      <c r="AF559" s="210">
        <v>0</v>
      </c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</row>
    <row r="560" spans="1:60" outlineLevel="1" x14ac:dyDescent="0.2">
      <c r="A560" s="211"/>
      <c r="B560" s="217"/>
      <c r="C560" s="264" t="s">
        <v>618</v>
      </c>
      <c r="D560" s="222"/>
      <c r="E560" s="228">
        <v>158.4</v>
      </c>
      <c r="F560" s="232"/>
      <c r="G560" s="232"/>
      <c r="H560" s="232"/>
      <c r="I560" s="232"/>
      <c r="J560" s="232"/>
      <c r="K560" s="232"/>
      <c r="L560" s="232"/>
      <c r="M560" s="232"/>
      <c r="N560" s="220"/>
      <c r="O560" s="220"/>
      <c r="P560" s="220"/>
      <c r="Q560" s="220"/>
      <c r="R560" s="220"/>
      <c r="S560" s="220"/>
      <c r="T560" s="221"/>
      <c r="U560" s="22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 t="s">
        <v>124</v>
      </c>
      <c r="AF560" s="210">
        <v>0</v>
      </c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</row>
    <row r="561" spans="1:60" ht="22.5" outlineLevel="1" x14ac:dyDescent="0.2">
      <c r="A561" s="211"/>
      <c r="B561" s="217"/>
      <c r="C561" s="264" t="s">
        <v>619</v>
      </c>
      <c r="D561" s="222"/>
      <c r="E561" s="228">
        <v>14.849119999999999</v>
      </c>
      <c r="F561" s="232"/>
      <c r="G561" s="232"/>
      <c r="H561" s="232"/>
      <c r="I561" s="232"/>
      <c r="J561" s="232"/>
      <c r="K561" s="232"/>
      <c r="L561" s="232"/>
      <c r="M561" s="232"/>
      <c r="N561" s="220"/>
      <c r="O561" s="220"/>
      <c r="P561" s="220"/>
      <c r="Q561" s="220"/>
      <c r="R561" s="220"/>
      <c r="S561" s="220"/>
      <c r="T561" s="221"/>
      <c r="U561" s="22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 t="s">
        <v>124</v>
      </c>
      <c r="AF561" s="210">
        <v>0</v>
      </c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</row>
    <row r="562" spans="1:60" ht="22.5" outlineLevel="1" x14ac:dyDescent="0.2">
      <c r="A562" s="211"/>
      <c r="B562" s="217"/>
      <c r="C562" s="264" t="s">
        <v>620</v>
      </c>
      <c r="D562" s="222"/>
      <c r="E562" s="228">
        <v>7.1807999999999996</v>
      </c>
      <c r="F562" s="232"/>
      <c r="G562" s="232"/>
      <c r="H562" s="232"/>
      <c r="I562" s="232"/>
      <c r="J562" s="232"/>
      <c r="K562" s="232"/>
      <c r="L562" s="232"/>
      <c r="M562" s="232"/>
      <c r="N562" s="220"/>
      <c r="O562" s="220"/>
      <c r="P562" s="220"/>
      <c r="Q562" s="220"/>
      <c r="R562" s="220"/>
      <c r="S562" s="220"/>
      <c r="T562" s="221"/>
      <c r="U562" s="22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 t="s">
        <v>124</v>
      </c>
      <c r="AF562" s="210">
        <v>0</v>
      </c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</row>
    <row r="563" spans="1:60" ht="22.5" outlineLevel="1" x14ac:dyDescent="0.2">
      <c r="A563" s="211"/>
      <c r="B563" s="217"/>
      <c r="C563" s="264" t="s">
        <v>621</v>
      </c>
      <c r="D563" s="222"/>
      <c r="E563" s="228">
        <v>38.295487999999999</v>
      </c>
      <c r="F563" s="232"/>
      <c r="G563" s="232"/>
      <c r="H563" s="232"/>
      <c r="I563" s="232"/>
      <c r="J563" s="232"/>
      <c r="K563" s="232"/>
      <c r="L563" s="232"/>
      <c r="M563" s="232"/>
      <c r="N563" s="220"/>
      <c r="O563" s="220"/>
      <c r="P563" s="220"/>
      <c r="Q563" s="220"/>
      <c r="R563" s="220"/>
      <c r="S563" s="220"/>
      <c r="T563" s="221"/>
      <c r="U563" s="22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 t="s">
        <v>124</v>
      </c>
      <c r="AF563" s="210">
        <v>0</v>
      </c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</row>
    <row r="564" spans="1:60" outlineLevel="1" x14ac:dyDescent="0.2">
      <c r="A564" s="211"/>
      <c r="B564" s="217"/>
      <c r="C564" s="265" t="s">
        <v>127</v>
      </c>
      <c r="D564" s="223"/>
      <c r="E564" s="229">
        <v>469.47876000000002</v>
      </c>
      <c r="F564" s="232"/>
      <c r="G564" s="232"/>
      <c r="H564" s="232"/>
      <c r="I564" s="232"/>
      <c r="J564" s="232"/>
      <c r="K564" s="232"/>
      <c r="L564" s="232"/>
      <c r="M564" s="232"/>
      <c r="N564" s="220"/>
      <c r="O564" s="220"/>
      <c r="P564" s="220"/>
      <c r="Q564" s="220"/>
      <c r="R564" s="220"/>
      <c r="S564" s="220"/>
      <c r="T564" s="221"/>
      <c r="U564" s="22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 t="s">
        <v>124</v>
      </c>
      <c r="AF564" s="210">
        <v>1</v>
      </c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</row>
    <row r="565" spans="1:60" ht="22.5" outlineLevel="1" x14ac:dyDescent="0.2">
      <c r="A565" s="211">
        <v>115</v>
      </c>
      <c r="B565" s="217" t="s">
        <v>622</v>
      </c>
      <c r="C565" s="263" t="s">
        <v>623</v>
      </c>
      <c r="D565" s="219" t="s">
        <v>121</v>
      </c>
      <c r="E565" s="227">
        <v>354.13581999999997</v>
      </c>
      <c r="F565" s="231">
        <f>H565+J565</f>
        <v>0</v>
      </c>
      <c r="G565" s="232">
        <f>ROUND(E565*F565,2)</f>
        <v>0</v>
      </c>
      <c r="H565" s="232"/>
      <c r="I565" s="232">
        <f>ROUND(E565*H565,2)</f>
        <v>0</v>
      </c>
      <c r="J565" s="232"/>
      <c r="K565" s="232">
        <f>ROUND(E565*J565,2)</f>
        <v>0</v>
      </c>
      <c r="L565" s="232">
        <v>21</v>
      </c>
      <c r="M565" s="232">
        <f>G565*(1+L565/100)</f>
        <v>0</v>
      </c>
      <c r="N565" s="220">
        <v>2.7E-4</v>
      </c>
      <c r="O565" s="220">
        <f>ROUND(E565*N565,5)</f>
        <v>9.5619999999999997E-2</v>
      </c>
      <c r="P565" s="220">
        <v>0</v>
      </c>
      <c r="Q565" s="220">
        <f>ROUND(E565*P565,5)</f>
        <v>0</v>
      </c>
      <c r="R565" s="220"/>
      <c r="S565" s="220"/>
      <c r="T565" s="221">
        <v>0.28999999999999998</v>
      </c>
      <c r="U565" s="220">
        <f>ROUND(E565*T565,2)</f>
        <v>102.7</v>
      </c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 t="s">
        <v>122</v>
      </c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</row>
    <row r="566" spans="1:60" ht="22.5" outlineLevel="1" x14ac:dyDescent="0.2">
      <c r="A566" s="211"/>
      <c r="B566" s="217"/>
      <c r="C566" s="264" t="s">
        <v>624</v>
      </c>
      <c r="D566" s="222"/>
      <c r="E566" s="228"/>
      <c r="F566" s="232"/>
      <c r="G566" s="232"/>
      <c r="H566" s="232"/>
      <c r="I566" s="232"/>
      <c r="J566" s="232"/>
      <c r="K566" s="232"/>
      <c r="L566" s="232"/>
      <c r="M566" s="232"/>
      <c r="N566" s="220"/>
      <c r="O566" s="220"/>
      <c r="P566" s="220"/>
      <c r="Q566" s="220"/>
      <c r="R566" s="220"/>
      <c r="S566" s="220"/>
      <c r="T566" s="221"/>
      <c r="U566" s="22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 t="s">
        <v>124</v>
      </c>
      <c r="AF566" s="210">
        <v>0</v>
      </c>
      <c r="AG566" s="210"/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</row>
    <row r="567" spans="1:60" ht="33.75" outlineLevel="1" x14ac:dyDescent="0.2">
      <c r="A567" s="211"/>
      <c r="B567" s="217"/>
      <c r="C567" s="264" t="s">
        <v>625</v>
      </c>
      <c r="D567" s="222"/>
      <c r="E567" s="228"/>
      <c r="F567" s="232"/>
      <c r="G567" s="232"/>
      <c r="H567" s="232"/>
      <c r="I567" s="232"/>
      <c r="J567" s="232"/>
      <c r="K567" s="232"/>
      <c r="L567" s="232"/>
      <c r="M567" s="232"/>
      <c r="N567" s="220"/>
      <c r="O567" s="220"/>
      <c r="P567" s="220"/>
      <c r="Q567" s="220"/>
      <c r="R567" s="220"/>
      <c r="S567" s="220"/>
      <c r="T567" s="221"/>
      <c r="U567" s="22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 t="s">
        <v>124</v>
      </c>
      <c r="AF567" s="210">
        <v>0</v>
      </c>
      <c r="AG567" s="210"/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</row>
    <row r="568" spans="1:60" outlineLevel="1" x14ac:dyDescent="0.2">
      <c r="A568" s="211"/>
      <c r="B568" s="217"/>
      <c r="C568" s="264" t="s">
        <v>608</v>
      </c>
      <c r="D568" s="222"/>
      <c r="E568" s="228">
        <v>89</v>
      </c>
      <c r="F568" s="232"/>
      <c r="G568" s="232"/>
      <c r="H568" s="232"/>
      <c r="I568" s="232"/>
      <c r="J568" s="232"/>
      <c r="K568" s="232"/>
      <c r="L568" s="232"/>
      <c r="M568" s="232"/>
      <c r="N568" s="220"/>
      <c r="O568" s="220"/>
      <c r="P568" s="220"/>
      <c r="Q568" s="220"/>
      <c r="R568" s="220"/>
      <c r="S568" s="220"/>
      <c r="T568" s="221"/>
      <c r="U568" s="22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 t="s">
        <v>124</v>
      </c>
      <c r="AF568" s="210">
        <v>0</v>
      </c>
      <c r="AG568" s="210"/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</row>
    <row r="569" spans="1:60" outlineLevel="1" x14ac:dyDescent="0.2">
      <c r="A569" s="211"/>
      <c r="B569" s="217"/>
      <c r="C569" s="264" t="s">
        <v>626</v>
      </c>
      <c r="D569" s="222"/>
      <c r="E569" s="228">
        <v>6.05</v>
      </c>
      <c r="F569" s="232"/>
      <c r="G569" s="232"/>
      <c r="H569" s="232"/>
      <c r="I569" s="232"/>
      <c r="J569" s="232"/>
      <c r="K569" s="232"/>
      <c r="L569" s="232"/>
      <c r="M569" s="232"/>
      <c r="N569" s="220"/>
      <c r="O569" s="220"/>
      <c r="P569" s="220"/>
      <c r="Q569" s="220"/>
      <c r="R569" s="220"/>
      <c r="S569" s="220"/>
      <c r="T569" s="221"/>
      <c r="U569" s="22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 t="s">
        <v>124</v>
      </c>
      <c r="AF569" s="210">
        <v>0</v>
      </c>
      <c r="AG569" s="210"/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</row>
    <row r="570" spans="1:60" outlineLevel="1" x14ac:dyDescent="0.2">
      <c r="A570" s="211"/>
      <c r="B570" s="217"/>
      <c r="C570" s="264" t="s">
        <v>627</v>
      </c>
      <c r="D570" s="222"/>
      <c r="E570" s="228">
        <v>0.68379999999999996</v>
      </c>
      <c r="F570" s="232"/>
      <c r="G570" s="232"/>
      <c r="H570" s="232"/>
      <c r="I570" s="232"/>
      <c r="J570" s="232"/>
      <c r="K570" s="232"/>
      <c r="L570" s="232"/>
      <c r="M570" s="232"/>
      <c r="N570" s="220"/>
      <c r="O570" s="220"/>
      <c r="P570" s="220"/>
      <c r="Q570" s="220"/>
      <c r="R570" s="220"/>
      <c r="S570" s="220"/>
      <c r="T570" s="221"/>
      <c r="U570" s="22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 t="s">
        <v>124</v>
      </c>
      <c r="AF570" s="210">
        <v>0</v>
      </c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</row>
    <row r="571" spans="1:60" outlineLevel="1" x14ac:dyDescent="0.2">
      <c r="A571" s="211"/>
      <c r="B571" s="217"/>
      <c r="C571" s="264" t="s">
        <v>628</v>
      </c>
      <c r="D571" s="222"/>
      <c r="E571" s="228">
        <v>1.46322</v>
      </c>
      <c r="F571" s="232"/>
      <c r="G571" s="232"/>
      <c r="H571" s="232"/>
      <c r="I571" s="232"/>
      <c r="J571" s="232"/>
      <c r="K571" s="232"/>
      <c r="L571" s="232"/>
      <c r="M571" s="232"/>
      <c r="N571" s="220"/>
      <c r="O571" s="220"/>
      <c r="P571" s="220"/>
      <c r="Q571" s="220"/>
      <c r="R571" s="220"/>
      <c r="S571" s="220"/>
      <c r="T571" s="221"/>
      <c r="U571" s="22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 t="s">
        <v>124</v>
      </c>
      <c r="AF571" s="210">
        <v>0</v>
      </c>
      <c r="AG571" s="210"/>
      <c r="AH571" s="210"/>
      <c r="AI571" s="210"/>
      <c r="AJ571" s="210"/>
      <c r="AK571" s="210"/>
      <c r="AL571" s="210"/>
      <c r="AM571" s="210"/>
      <c r="AN571" s="210"/>
      <c r="AO571" s="210"/>
      <c r="AP571" s="210"/>
      <c r="AQ571" s="210"/>
      <c r="AR571" s="210"/>
      <c r="AS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F571" s="210"/>
      <c r="BG571" s="210"/>
      <c r="BH571" s="210"/>
    </row>
    <row r="572" spans="1:60" outlineLevel="1" x14ac:dyDescent="0.2">
      <c r="A572" s="211"/>
      <c r="B572" s="217"/>
      <c r="C572" s="264" t="s">
        <v>629</v>
      </c>
      <c r="D572" s="222"/>
      <c r="E572" s="228">
        <v>1.7556</v>
      </c>
      <c r="F572" s="232"/>
      <c r="G572" s="232"/>
      <c r="H572" s="232"/>
      <c r="I572" s="232"/>
      <c r="J572" s="232"/>
      <c r="K572" s="232"/>
      <c r="L572" s="232"/>
      <c r="M572" s="232"/>
      <c r="N572" s="220"/>
      <c r="O572" s="220"/>
      <c r="P572" s="220"/>
      <c r="Q572" s="220"/>
      <c r="R572" s="220"/>
      <c r="S572" s="220"/>
      <c r="T572" s="221"/>
      <c r="U572" s="22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 t="s">
        <v>124</v>
      </c>
      <c r="AF572" s="210">
        <v>0</v>
      </c>
      <c r="AG572" s="210"/>
      <c r="AH572" s="210"/>
      <c r="AI572" s="210"/>
      <c r="AJ572" s="210"/>
      <c r="AK572" s="210"/>
      <c r="AL572" s="210"/>
      <c r="AM572" s="210"/>
      <c r="AN572" s="210"/>
      <c r="AO572" s="210"/>
      <c r="AP572" s="210"/>
      <c r="AQ572" s="210"/>
      <c r="AR572" s="210"/>
      <c r="AS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F572" s="210"/>
      <c r="BG572" s="210"/>
      <c r="BH572" s="210"/>
    </row>
    <row r="573" spans="1:60" outlineLevel="1" x14ac:dyDescent="0.2">
      <c r="A573" s="211"/>
      <c r="B573" s="217"/>
      <c r="C573" s="265" t="s">
        <v>127</v>
      </c>
      <c r="D573" s="223"/>
      <c r="E573" s="229">
        <v>98.952619999999996</v>
      </c>
      <c r="F573" s="232"/>
      <c r="G573" s="232"/>
      <c r="H573" s="232"/>
      <c r="I573" s="232"/>
      <c r="J573" s="232"/>
      <c r="K573" s="232"/>
      <c r="L573" s="232"/>
      <c r="M573" s="232"/>
      <c r="N573" s="220"/>
      <c r="O573" s="220"/>
      <c r="P573" s="220"/>
      <c r="Q573" s="220"/>
      <c r="R573" s="220"/>
      <c r="S573" s="220"/>
      <c r="T573" s="221"/>
      <c r="U573" s="22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 t="s">
        <v>124</v>
      </c>
      <c r="AF573" s="210">
        <v>1</v>
      </c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</row>
    <row r="574" spans="1:60" outlineLevel="1" x14ac:dyDescent="0.2">
      <c r="A574" s="211"/>
      <c r="B574" s="217"/>
      <c r="C574" s="264" t="s">
        <v>630</v>
      </c>
      <c r="D574" s="222"/>
      <c r="E574" s="228">
        <v>15</v>
      </c>
      <c r="F574" s="232"/>
      <c r="G574" s="232"/>
      <c r="H574" s="232"/>
      <c r="I574" s="232"/>
      <c r="J574" s="232"/>
      <c r="K574" s="232"/>
      <c r="L574" s="232"/>
      <c r="M574" s="232"/>
      <c r="N574" s="220"/>
      <c r="O574" s="220"/>
      <c r="P574" s="220"/>
      <c r="Q574" s="220"/>
      <c r="R574" s="220"/>
      <c r="S574" s="220"/>
      <c r="T574" s="221"/>
      <c r="U574" s="22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 t="s">
        <v>124</v>
      </c>
      <c r="AF574" s="210">
        <v>0</v>
      </c>
      <c r="AG574" s="210"/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</row>
    <row r="575" spans="1:60" outlineLevel="1" x14ac:dyDescent="0.2">
      <c r="A575" s="211"/>
      <c r="B575" s="217"/>
      <c r="C575" s="264" t="s">
        <v>631</v>
      </c>
      <c r="D575" s="222"/>
      <c r="E575" s="228">
        <v>2.88</v>
      </c>
      <c r="F575" s="232"/>
      <c r="G575" s="232"/>
      <c r="H575" s="232"/>
      <c r="I575" s="232"/>
      <c r="J575" s="232"/>
      <c r="K575" s="232"/>
      <c r="L575" s="232"/>
      <c r="M575" s="232"/>
      <c r="N575" s="220"/>
      <c r="O575" s="220"/>
      <c r="P575" s="220"/>
      <c r="Q575" s="220"/>
      <c r="R575" s="220"/>
      <c r="S575" s="220"/>
      <c r="T575" s="221"/>
      <c r="U575" s="22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 t="s">
        <v>124</v>
      </c>
      <c r="AF575" s="210">
        <v>0</v>
      </c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</row>
    <row r="576" spans="1:60" outlineLevel="1" x14ac:dyDescent="0.2">
      <c r="A576" s="211"/>
      <c r="B576" s="217"/>
      <c r="C576" s="264" t="s">
        <v>632</v>
      </c>
      <c r="D576" s="222"/>
      <c r="E576" s="228">
        <v>27.132000000000001</v>
      </c>
      <c r="F576" s="232"/>
      <c r="G576" s="232"/>
      <c r="H576" s="232"/>
      <c r="I576" s="232"/>
      <c r="J576" s="232"/>
      <c r="K576" s="232"/>
      <c r="L576" s="232"/>
      <c r="M576" s="232"/>
      <c r="N576" s="220"/>
      <c r="O576" s="220"/>
      <c r="P576" s="220"/>
      <c r="Q576" s="220"/>
      <c r="R576" s="220"/>
      <c r="S576" s="220"/>
      <c r="T576" s="221"/>
      <c r="U576" s="22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 t="s">
        <v>124</v>
      </c>
      <c r="AF576" s="210">
        <v>0</v>
      </c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</row>
    <row r="577" spans="1:60" outlineLevel="1" x14ac:dyDescent="0.2">
      <c r="A577" s="211"/>
      <c r="B577" s="217"/>
      <c r="C577" s="264" t="s">
        <v>633</v>
      </c>
      <c r="D577" s="222"/>
      <c r="E577" s="228">
        <v>36.053600000000003</v>
      </c>
      <c r="F577" s="232"/>
      <c r="G577" s="232"/>
      <c r="H577" s="232"/>
      <c r="I577" s="232"/>
      <c r="J577" s="232"/>
      <c r="K577" s="232"/>
      <c r="L577" s="232"/>
      <c r="M577" s="232"/>
      <c r="N577" s="220"/>
      <c r="O577" s="220"/>
      <c r="P577" s="220"/>
      <c r="Q577" s="220"/>
      <c r="R577" s="220"/>
      <c r="S577" s="220"/>
      <c r="T577" s="221"/>
      <c r="U577" s="22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 t="s">
        <v>124</v>
      </c>
      <c r="AF577" s="210">
        <v>0</v>
      </c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</row>
    <row r="578" spans="1:60" outlineLevel="1" x14ac:dyDescent="0.2">
      <c r="A578" s="211"/>
      <c r="B578" s="217"/>
      <c r="C578" s="264" t="s">
        <v>634</v>
      </c>
      <c r="D578" s="222"/>
      <c r="E578" s="228">
        <v>47.276319999999998</v>
      </c>
      <c r="F578" s="232"/>
      <c r="G578" s="232"/>
      <c r="H578" s="232"/>
      <c r="I578" s="232"/>
      <c r="J578" s="232"/>
      <c r="K578" s="232"/>
      <c r="L578" s="232"/>
      <c r="M578" s="232"/>
      <c r="N578" s="220"/>
      <c r="O578" s="220"/>
      <c r="P578" s="220"/>
      <c r="Q578" s="220"/>
      <c r="R578" s="220"/>
      <c r="S578" s="220"/>
      <c r="T578" s="221"/>
      <c r="U578" s="22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 t="s">
        <v>124</v>
      </c>
      <c r="AF578" s="210">
        <v>0</v>
      </c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</row>
    <row r="579" spans="1:60" outlineLevel="1" x14ac:dyDescent="0.2">
      <c r="A579" s="211"/>
      <c r="B579" s="217"/>
      <c r="C579" s="264" t="s">
        <v>635</v>
      </c>
      <c r="D579" s="222"/>
      <c r="E579" s="228">
        <v>72</v>
      </c>
      <c r="F579" s="232"/>
      <c r="G579" s="232"/>
      <c r="H579" s="232"/>
      <c r="I579" s="232"/>
      <c r="J579" s="232"/>
      <c r="K579" s="232"/>
      <c r="L579" s="232"/>
      <c r="M579" s="232"/>
      <c r="N579" s="220"/>
      <c r="O579" s="220"/>
      <c r="P579" s="220"/>
      <c r="Q579" s="220"/>
      <c r="R579" s="220"/>
      <c r="S579" s="220"/>
      <c r="T579" s="221"/>
      <c r="U579" s="22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 t="s">
        <v>124</v>
      </c>
      <c r="AF579" s="210">
        <v>0</v>
      </c>
      <c r="AG579" s="210"/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</row>
    <row r="580" spans="1:60" outlineLevel="1" x14ac:dyDescent="0.2">
      <c r="A580" s="211"/>
      <c r="B580" s="217"/>
      <c r="C580" s="264" t="s">
        <v>636</v>
      </c>
      <c r="D580" s="222"/>
      <c r="E580" s="228">
        <v>13.4992</v>
      </c>
      <c r="F580" s="232"/>
      <c r="G580" s="232"/>
      <c r="H580" s="232"/>
      <c r="I580" s="232"/>
      <c r="J580" s="232"/>
      <c r="K580" s="232"/>
      <c r="L580" s="232"/>
      <c r="M580" s="232"/>
      <c r="N580" s="220"/>
      <c r="O580" s="220"/>
      <c r="P580" s="220"/>
      <c r="Q580" s="220"/>
      <c r="R580" s="220"/>
      <c r="S580" s="220"/>
      <c r="T580" s="221"/>
      <c r="U580" s="22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 t="s">
        <v>124</v>
      </c>
      <c r="AF580" s="210">
        <v>0</v>
      </c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</row>
    <row r="581" spans="1:60" outlineLevel="1" x14ac:dyDescent="0.2">
      <c r="A581" s="211"/>
      <c r="B581" s="217"/>
      <c r="C581" s="264" t="s">
        <v>637</v>
      </c>
      <c r="D581" s="222"/>
      <c r="E581" s="228">
        <v>6.5279999999999996</v>
      </c>
      <c r="F581" s="232"/>
      <c r="G581" s="232"/>
      <c r="H581" s="232"/>
      <c r="I581" s="232"/>
      <c r="J581" s="232"/>
      <c r="K581" s="232"/>
      <c r="L581" s="232"/>
      <c r="M581" s="232"/>
      <c r="N581" s="220"/>
      <c r="O581" s="220"/>
      <c r="P581" s="220"/>
      <c r="Q581" s="220"/>
      <c r="R581" s="220"/>
      <c r="S581" s="220"/>
      <c r="T581" s="221"/>
      <c r="U581" s="22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 t="s">
        <v>124</v>
      </c>
      <c r="AF581" s="210">
        <v>0</v>
      </c>
      <c r="AG581" s="210"/>
      <c r="AH581" s="210"/>
      <c r="AI581" s="210"/>
      <c r="AJ581" s="210"/>
      <c r="AK581" s="210"/>
      <c r="AL581" s="210"/>
      <c r="AM581" s="210"/>
      <c r="AN581" s="210"/>
      <c r="AO581" s="210"/>
      <c r="AP581" s="210"/>
      <c r="AQ581" s="210"/>
      <c r="AR581" s="210"/>
      <c r="AS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F581" s="210"/>
      <c r="BG581" s="210"/>
      <c r="BH581" s="210"/>
    </row>
    <row r="582" spans="1:60" outlineLevel="1" x14ac:dyDescent="0.2">
      <c r="A582" s="211"/>
      <c r="B582" s="217"/>
      <c r="C582" s="264" t="s">
        <v>638</v>
      </c>
      <c r="D582" s="222"/>
      <c r="E582" s="228">
        <v>34.814079999999997</v>
      </c>
      <c r="F582" s="232"/>
      <c r="G582" s="232"/>
      <c r="H582" s="232"/>
      <c r="I582" s="232"/>
      <c r="J582" s="232"/>
      <c r="K582" s="232"/>
      <c r="L582" s="232"/>
      <c r="M582" s="232"/>
      <c r="N582" s="220"/>
      <c r="O582" s="220"/>
      <c r="P582" s="220"/>
      <c r="Q582" s="220"/>
      <c r="R582" s="220"/>
      <c r="S582" s="220"/>
      <c r="T582" s="221"/>
      <c r="U582" s="22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 t="s">
        <v>124</v>
      </c>
      <c r="AF582" s="210">
        <v>0</v>
      </c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</row>
    <row r="583" spans="1:60" outlineLevel="1" x14ac:dyDescent="0.2">
      <c r="A583" s="211"/>
      <c r="B583" s="217"/>
      <c r="C583" s="265" t="s">
        <v>127</v>
      </c>
      <c r="D583" s="223"/>
      <c r="E583" s="229">
        <v>255.1832</v>
      </c>
      <c r="F583" s="232"/>
      <c r="G583" s="232"/>
      <c r="H583" s="232"/>
      <c r="I583" s="232"/>
      <c r="J583" s="232"/>
      <c r="K583" s="232"/>
      <c r="L583" s="232"/>
      <c r="M583" s="232"/>
      <c r="N583" s="220"/>
      <c r="O583" s="220"/>
      <c r="P583" s="220"/>
      <c r="Q583" s="220"/>
      <c r="R583" s="220"/>
      <c r="S583" s="220"/>
      <c r="T583" s="221"/>
      <c r="U583" s="22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 t="s">
        <v>124</v>
      </c>
      <c r="AF583" s="210">
        <v>1</v>
      </c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</row>
    <row r="584" spans="1:60" x14ac:dyDescent="0.2">
      <c r="A584" s="212" t="s">
        <v>117</v>
      </c>
      <c r="B584" s="218" t="s">
        <v>90</v>
      </c>
      <c r="C584" s="266" t="s">
        <v>26</v>
      </c>
      <c r="D584" s="224"/>
      <c r="E584" s="230"/>
      <c r="F584" s="233"/>
      <c r="G584" s="233">
        <f>SUMIF(AE585:AE608,"&lt;&gt;NOR",G585:G608)</f>
        <v>0</v>
      </c>
      <c r="H584" s="233"/>
      <c r="I584" s="233">
        <f>SUM(I585:I608)</f>
        <v>0</v>
      </c>
      <c r="J584" s="233"/>
      <c r="K584" s="233">
        <f>SUM(K585:K608)</f>
        <v>0</v>
      </c>
      <c r="L584" s="233"/>
      <c r="M584" s="233">
        <f>SUM(M585:M608)</f>
        <v>0</v>
      </c>
      <c r="N584" s="225"/>
      <c r="O584" s="225">
        <f>SUM(O585:O608)</f>
        <v>0</v>
      </c>
      <c r="P584" s="225"/>
      <c r="Q584" s="225">
        <f>SUM(Q585:Q608)</f>
        <v>0</v>
      </c>
      <c r="R584" s="225"/>
      <c r="S584" s="225"/>
      <c r="T584" s="226"/>
      <c r="U584" s="225">
        <f>SUM(U585:U608)</f>
        <v>0</v>
      </c>
      <c r="AE584" t="s">
        <v>118</v>
      </c>
    </row>
    <row r="585" spans="1:60" outlineLevel="1" x14ac:dyDescent="0.2">
      <c r="A585" s="211">
        <v>116</v>
      </c>
      <c r="B585" s="217" t="s">
        <v>639</v>
      </c>
      <c r="C585" s="263" t="s">
        <v>640</v>
      </c>
      <c r="D585" s="219" t="s">
        <v>641</v>
      </c>
      <c r="E585" s="227">
        <v>1</v>
      </c>
      <c r="F585" s="231">
        <f>H585+J585</f>
        <v>0</v>
      </c>
      <c r="G585" s="232">
        <f>ROUND(E585*F585,2)</f>
        <v>0</v>
      </c>
      <c r="H585" s="232"/>
      <c r="I585" s="232">
        <f>ROUND(E585*H585,2)</f>
        <v>0</v>
      </c>
      <c r="J585" s="232"/>
      <c r="K585" s="232">
        <f>ROUND(E585*J585,2)</f>
        <v>0</v>
      </c>
      <c r="L585" s="232">
        <v>21</v>
      </c>
      <c r="M585" s="232">
        <f>G585*(1+L585/100)</f>
        <v>0</v>
      </c>
      <c r="N585" s="220">
        <v>0</v>
      </c>
      <c r="O585" s="220">
        <f>ROUND(E585*N585,5)</f>
        <v>0</v>
      </c>
      <c r="P585" s="220">
        <v>0</v>
      </c>
      <c r="Q585" s="220">
        <f>ROUND(E585*P585,5)</f>
        <v>0</v>
      </c>
      <c r="R585" s="220"/>
      <c r="S585" s="220"/>
      <c r="T585" s="221">
        <v>0</v>
      </c>
      <c r="U585" s="220">
        <f>ROUND(E585*T585,2)</f>
        <v>0</v>
      </c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 t="s">
        <v>642</v>
      </c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</row>
    <row r="586" spans="1:60" ht="33.75" outlineLevel="1" x14ac:dyDescent="0.2">
      <c r="A586" s="211"/>
      <c r="B586" s="217"/>
      <c r="C586" s="264" t="s">
        <v>643</v>
      </c>
      <c r="D586" s="222"/>
      <c r="E586" s="228"/>
      <c r="F586" s="232"/>
      <c r="G586" s="232"/>
      <c r="H586" s="232"/>
      <c r="I586" s="232"/>
      <c r="J586" s="232"/>
      <c r="K586" s="232"/>
      <c r="L586" s="232"/>
      <c r="M586" s="232"/>
      <c r="N586" s="220"/>
      <c r="O586" s="220"/>
      <c r="P586" s="220"/>
      <c r="Q586" s="220"/>
      <c r="R586" s="220"/>
      <c r="S586" s="220"/>
      <c r="T586" s="221"/>
      <c r="U586" s="22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 t="s">
        <v>124</v>
      </c>
      <c r="AF586" s="210">
        <v>0</v>
      </c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</row>
    <row r="587" spans="1:60" ht="45" outlineLevel="1" x14ac:dyDescent="0.2">
      <c r="A587" s="211"/>
      <c r="B587" s="217"/>
      <c r="C587" s="264" t="s">
        <v>644</v>
      </c>
      <c r="D587" s="222"/>
      <c r="E587" s="228"/>
      <c r="F587" s="232"/>
      <c r="G587" s="232"/>
      <c r="H587" s="232"/>
      <c r="I587" s="232"/>
      <c r="J587" s="232"/>
      <c r="K587" s="232"/>
      <c r="L587" s="232"/>
      <c r="M587" s="232"/>
      <c r="N587" s="220"/>
      <c r="O587" s="220"/>
      <c r="P587" s="220"/>
      <c r="Q587" s="220"/>
      <c r="R587" s="220"/>
      <c r="S587" s="220"/>
      <c r="T587" s="221"/>
      <c r="U587" s="22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 t="s">
        <v>124</v>
      </c>
      <c r="AF587" s="210">
        <v>0</v>
      </c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</row>
    <row r="588" spans="1:60" outlineLevel="1" x14ac:dyDescent="0.2">
      <c r="A588" s="211"/>
      <c r="B588" s="217"/>
      <c r="C588" s="264" t="s">
        <v>58</v>
      </c>
      <c r="D588" s="222"/>
      <c r="E588" s="228">
        <v>1</v>
      </c>
      <c r="F588" s="232"/>
      <c r="G588" s="232"/>
      <c r="H588" s="232"/>
      <c r="I588" s="232"/>
      <c r="J588" s="232"/>
      <c r="K588" s="232"/>
      <c r="L588" s="232"/>
      <c r="M588" s="232"/>
      <c r="N588" s="220"/>
      <c r="O588" s="220"/>
      <c r="P588" s="220"/>
      <c r="Q588" s="220"/>
      <c r="R588" s="220"/>
      <c r="S588" s="220"/>
      <c r="T588" s="221"/>
      <c r="U588" s="22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 t="s">
        <v>124</v>
      </c>
      <c r="AF588" s="210">
        <v>0</v>
      </c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</row>
    <row r="589" spans="1:60" outlineLevel="1" x14ac:dyDescent="0.2">
      <c r="A589" s="211">
        <v>117</v>
      </c>
      <c r="B589" s="217" t="s">
        <v>645</v>
      </c>
      <c r="C589" s="263" t="s">
        <v>646</v>
      </c>
      <c r="D589" s="219" t="s">
        <v>641</v>
      </c>
      <c r="E589" s="227">
        <v>1</v>
      </c>
      <c r="F589" s="231">
        <f>H589+J589</f>
        <v>0</v>
      </c>
      <c r="G589" s="232">
        <f>ROUND(E589*F589,2)</f>
        <v>0</v>
      </c>
      <c r="H589" s="232"/>
      <c r="I589" s="232">
        <f>ROUND(E589*H589,2)</f>
        <v>0</v>
      </c>
      <c r="J589" s="232"/>
      <c r="K589" s="232">
        <f>ROUND(E589*J589,2)</f>
        <v>0</v>
      </c>
      <c r="L589" s="232">
        <v>21</v>
      </c>
      <c r="M589" s="232">
        <f>G589*(1+L589/100)</f>
        <v>0</v>
      </c>
      <c r="N589" s="220">
        <v>0</v>
      </c>
      <c r="O589" s="220">
        <f>ROUND(E589*N589,5)</f>
        <v>0</v>
      </c>
      <c r="P589" s="220">
        <v>0</v>
      </c>
      <c r="Q589" s="220">
        <f>ROUND(E589*P589,5)</f>
        <v>0</v>
      </c>
      <c r="R589" s="220"/>
      <c r="S589" s="220"/>
      <c r="T589" s="221">
        <v>0</v>
      </c>
      <c r="U589" s="220">
        <f>ROUND(E589*T589,2)</f>
        <v>0</v>
      </c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 t="s">
        <v>642</v>
      </c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</row>
    <row r="590" spans="1:60" ht="33.75" outlineLevel="1" x14ac:dyDescent="0.2">
      <c r="A590" s="211"/>
      <c r="B590" s="217"/>
      <c r="C590" s="264" t="s">
        <v>647</v>
      </c>
      <c r="D590" s="222"/>
      <c r="E590" s="228"/>
      <c r="F590" s="232"/>
      <c r="G590" s="232"/>
      <c r="H590" s="232"/>
      <c r="I590" s="232"/>
      <c r="J590" s="232"/>
      <c r="K590" s="232"/>
      <c r="L590" s="232"/>
      <c r="M590" s="232"/>
      <c r="N590" s="220"/>
      <c r="O590" s="220"/>
      <c r="P590" s="220"/>
      <c r="Q590" s="220"/>
      <c r="R590" s="220"/>
      <c r="S590" s="220"/>
      <c r="T590" s="221"/>
      <c r="U590" s="22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 t="s">
        <v>124</v>
      </c>
      <c r="AF590" s="210">
        <v>0</v>
      </c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</row>
    <row r="591" spans="1:60" ht="22.5" outlineLevel="1" x14ac:dyDescent="0.2">
      <c r="A591" s="211"/>
      <c r="B591" s="217"/>
      <c r="C591" s="264" t="s">
        <v>648</v>
      </c>
      <c r="D591" s="222"/>
      <c r="E591" s="228"/>
      <c r="F591" s="232"/>
      <c r="G591" s="232"/>
      <c r="H591" s="232"/>
      <c r="I591" s="232"/>
      <c r="J591" s="232"/>
      <c r="K591" s="232"/>
      <c r="L591" s="232"/>
      <c r="M591" s="232"/>
      <c r="N591" s="220"/>
      <c r="O591" s="220"/>
      <c r="P591" s="220"/>
      <c r="Q591" s="220"/>
      <c r="R591" s="220"/>
      <c r="S591" s="220"/>
      <c r="T591" s="221"/>
      <c r="U591" s="22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 t="s">
        <v>124</v>
      </c>
      <c r="AF591" s="210">
        <v>0</v>
      </c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</row>
    <row r="592" spans="1:60" ht="22.5" outlineLevel="1" x14ac:dyDescent="0.2">
      <c r="A592" s="211"/>
      <c r="B592" s="217"/>
      <c r="C592" s="264" t="s">
        <v>649</v>
      </c>
      <c r="D592" s="222"/>
      <c r="E592" s="228"/>
      <c r="F592" s="232"/>
      <c r="G592" s="232"/>
      <c r="H592" s="232"/>
      <c r="I592" s="232"/>
      <c r="J592" s="232"/>
      <c r="K592" s="232"/>
      <c r="L592" s="232"/>
      <c r="M592" s="232"/>
      <c r="N592" s="220"/>
      <c r="O592" s="220"/>
      <c r="P592" s="220"/>
      <c r="Q592" s="220"/>
      <c r="R592" s="220"/>
      <c r="S592" s="220"/>
      <c r="T592" s="221"/>
      <c r="U592" s="22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 t="s">
        <v>124</v>
      </c>
      <c r="AF592" s="210">
        <v>0</v>
      </c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</row>
    <row r="593" spans="1:60" outlineLevel="1" x14ac:dyDescent="0.2">
      <c r="A593" s="211"/>
      <c r="B593" s="217"/>
      <c r="C593" s="264" t="s">
        <v>58</v>
      </c>
      <c r="D593" s="222"/>
      <c r="E593" s="228">
        <v>1</v>
      </c>
      <c r="F593" s="232"/>
      <c r="G593" s="232"/>
      <c r="H593" s="232"/>
      <c r="I593" s="232"/>
      <c r="J593" s="232"/>
      <c r="K593" s="232"/>
      <c r="L593" s="232"/>
      <c r="M593" s="232"/>
      <c r="N593" s="220"/>
      <c r="O593" s="220"/>
      <c r="P593" s="220"/>
      <c r="Q593" s="220"/>
      <c r="R593" s="220"/>
      <c r="S593" s="220"/>
      <c r="T593" s="221"/>
      <c r="U593" s="22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 t="s">
        <v>124</v>
      </c>
      <c r="AF593" s="210">
        <v>0</v>
      </c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</row>
    <row r="594" spans="1:60" outlineLevel="1" x14ac:dyDescent="0.2">
      <c r="A594" s="211">
        <v>118</v>
      </c>
      <c r="B594" s="217" t="s">
        <v>650</v>
      </c>
      <c r="C594" s="263" t="s">
        <v>651</v>
      </c>
      <c r="D594" s="219" t="s">
        <v>641</v>
      </c>
      <c r="E594" s="227">
        <v>1</v>
      </c>
      <c r="F594" s="231">
        <f>H594+J594</f>
        <v>0</v>
      </c>
      <c r="G594" s="232">
        <f>ROUND(E594*F594,2)</f>
        <v>0</v>
      </c>
      <c r="H594" s="232"/>
      <c r="I594" s="232">
        <f>ROUND(E594*H594,2)</f>
        <v>0</v>
      </c>
      <c r="J594" s="232"/>
      <c r="K594" s="232">
        <f>ROUND(E594*J594,2)</f>
        <v>0</v>
      </c>
      <c r="L594" s="232">
        <v>21</v>
      </c>
      <c r="M594" s="232">
        <f>G594*(1+L594/100)</f>
        <v>0</v>
      </c>
      <c r="N594" s="220">
        <v>0</v>
      </c>
      <c r="O594" s="220">
        <f>ROUND(E594*N594,5)</f>
        <v>0</v>
      </c>
      <c r="P594" s="220">
        <v>0</v>
      </c>
      <c r="Q594" s="220">
        <f>ROUND(E594*P594,5)</f>
        <v>0</v>
      </c>
      <c r="R594" s="220"/>
      <c r="S594" s="220"/>
      <c r="T594" s="221">
        <v>0</v>
      </c>
      <c r="U594" s="220">
        <f>ROUND(E594*T594,2)</f>
        <v>0</v>
      </c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 t="s">
        <v>642</v>
      </c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</row>
    <row r="595" spans="1:60" ht="33.75" outlineLevel="1" x14ac:dyDescent="0.2">
      <c r="A595" s="211"/>
      <c r="B595" s="217"/>
      <c r="C595" s="264" t="s">
        <v>652</v>
      </c>
      <c r="D595" s="222"/>
      <c r="E595" s="228"/>
      <c r="F595" s="232"/>
      <c r="G595" s="232"/>
      <c r="H595" s="232"/>
      <c r="I595" s="232"/>
      <c r="J595" s="232"/>
      <c r="K595" s="232"/>
      <c r="L595" s="232"/>
      <c r="M595" s="232"/>
      <c r="N595" s="220"/>
      <c r="O595" s="220"/>
      <c r="P595" s="220"/>
      <c r="Q595" s="220"/>
      <c r="R595" s="220"/>
      <c r="S595" s="220"/>
      <c r="T595" s="221"/>
      <c r="U595" s="22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 t="s">
        <v>124</v>
      </c>
      <c r="AF595" s="210">
        <v>0</v>
      </c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</row>
    <row r="596" spans="1:60" ht="33.75" outlineLevel="1" x14ac:dyDescent="0.2">
      <c r="A596" s="211"/>
      <c r="B596" s="217"/>
      <c r="C596" s="264" t="s">
        <v>653</v>
      </c>
      <c r="D596" s="222"/>
      <c r="E596" s="228"/>
      <c r="F596" s="232"/>
      <c r="G596" s="232"/>
      <c r="H596" s="232"/>
      <c r="I596" s="232"/>
      <c r="J596" s="232"/>
      <c r="K596" s="232"/>
      <c r="L596" s="232"/>
      <c r="M596" s="232"/>
      <c r="N596" s="220"/>
      <c r="O596" s="220"/>
      <c r="P596" s="220"/>
      <c r="Q596" s="220"/>
      <c r="R596" s="220"/>
      <c r="S596" s="220"/>
      <c r="T596" s="221"/>
      <c r="U596" s="22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 t="s">
        <v>124</v>
      </c>
      <c r="AF596" s="210">
        <v>0</v>
      </c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</row>
    <row r="597" spans="1:60" outlineLevel="1" x14ac:dyDescent="0.2">
      <c r="A597" s="211"/>
      <c r="B597" s="217"/>
      <c r="C597" s="264" t="s">
        <v>58</v>
      </c>
      <c r="D597" s="222"/>
      <c r="E597" s="228">
        <v>1</v>
      </c>
      <c r="F597" s="232"/>
      <c r="G597" s="232"/>
      <c r="H597" s="232"/>
      <c r="I597" s="232"/>
      <c r="J597" s="232"/>
      <c r="K597" s="232"/>
      <c r="L597" s="232"/>
      <c r="M597" s="232"/>
      <c r="N597" s="220"/>
      <c r="O597" s="220"/>
      <c r="P597" s="220"/>
      <c r="Q597" s="220"/>
      <c r="R597" s="220"/>
      <c r="S597" s="220"/>
      <c r="T597" s="221"/>
      <c r="U597" s="22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 t="s">
        <v>124</v>
      </c>
      <c r="AF597" s="210">
        <v>0</v>
      </c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</row>
    <row r="598" spans="1:60" outlineLevel="1" x14ac:dyDescent="0.2">
      <c r="A598" s="211">
        <v>119</v>
      </c>
      <c r="B598" s="217" t="s">
        <v>654</v>
      </c>
      <c r="C598" s="263" t="s">
        <v>655</v>
      </c>
      <c r="D598" s="219" t="s">
        <v>641</v>
      </c>
      <c r="E598" s="227">
        <v>1</v>
      </c>
      <c r="F598" s="231">
        <f>H598+J598</f>
        <v>0</v>
      </c>
      <c r="G598" s="232">
        <f>ROUND(E598*F598,2)</f>
        <v>0</v>
      </c>
      <c r="H598" s="232"/>
      <c r="I598" s="232">
        <f>ROUND(E598*H598,2)</f>
        <v>0</v>
      </c>
      <c r="J598" s="232"/>
      <c r="K598" s="232">
        <f>ROUND(E598*J598,2)</f>
        <v>0</v>
      </c>
      <c r="L598" s="232">
        <v>21</v>
      </c>
      <c r="M598" s="232">
        <f>G598*(1+L598/100)</f>
        <v>0</v>
      </c>
      <c r="N598" s="220">
        <v>0</v>
      </c>
      <c r="O598" s="220">
        <f>ROUND(E598*N598,5)</f>
        <v>0</v>
      </c>
      <c r="P598" s="220">
        <v>0</v>
      </c>
      <c r="Q598" s="220">
        <f>ROUND(E598*P598,5)</f>
        <v>0</v>
      </c>
      <c r="R598" s="220"/>
      <c r="S598" s="220"/>
      <c r="T598" s="221">
        <v>0</v>
      </c>
      <c r="U598" s="220">
        <f>ROUND(E598*T598,2)</f>
        <v>0</v>
      </c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 t="s">
        <v>642</v>
      </c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</row>
    <row r="599" spans="1:60" outlineLevel="1" x14ac:dyDescent="0.2">
      <c r="A599" s="211"/>
      <c r="B599" s="217"/>
      <c r="C599" s="264" t="s">
        <v>656</v>
      </c>
      <c r="D599" s="222"/>
      <c r="E599" s="228"/>
      <c r="F599" s="232"/>
      <c r="G599" s="232"/>
      <c r="H599" s="232"/>
      <c r="I599" s="232"/>
      <c r="J599" s="232"/>
      <c r="K599" s="232"/>
      <c r="L599" s="232"/>
      <c r="M599" s="232"/>
      <c r="N599" s="220"/>
      <c r="O599" s="220"/>
      <c r="P599" s="220"/>
      <c r="Q599" s="220"/>
      <c r="R599" s="220"/>
      <c r="S599" s="220"/>
      <c r="T599" s="221"/>
      <c r="U599" s="22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 t="s">
        <v>124</v>
      </c>
      <c r="AF599" s="210">
        <v>0</v>
      </c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</row>
    <row r="600" spans="1:60" outlineLevel="1" x14ac:dyDescent="0.2">
      <c r="A600" s="211"/>
      <c r="B600" s="217"/>
      <c r="C600" s="264" t="s">
        <v>657</v>
      </c>
      <c r="D600" s="222"/>
      <c r="E600" s="228"/>
      <c r="F600" s="232"/>
      <c r="G600" s="232"/>
      <c r="H600" s="232"/>
      <c r="I600" s="232"/>
      <c r="J600" s="232"/>
      <c r="K600" s="232"/>
      <c r="L600" s="232"/>
      <c r="M600" s="232"/>
      <c r="N600" s="220"/>
      <c r="O600" s="220"/>
      <c r="P600" s="220"/>
      <c r="Q600" s="220"/>
      <c r="R600" s="220"/>
      <c r="S600" s="220"/>
      <c r="T600" s="221"/>
      <c r="U600" s="22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 t="s">
        <v>124</v>
      </c>
      <c r="AF600" s="210">
        <v>0</v>
      </c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</row>
    <row r="601" spans="1:60" ht="33.75" outlineLevel="1" x14ac:dyDescent="0.2">
      <c r="A601" s="211"/>
      <c r="B601" s="217"/>
      <c r="C601" s="264" t="s">
        <v>658</v>
      </c>
      <c r="D601" s="222"/>
      <c r="E601" s="228"/>
      <c r="F601" s="232"/>
      <c r="G601" s="232"/>
      <c r="H601" s="232"/>
      <c r="I601" s="232"/>
      <c r="J601" s="232"/>
      <c r="K601" s="232"/>
      <c r="L601" s="232"/>
      <c r="M601" s="232"/>
      <c r="N601" s="220"/>
      <c r="O601" s="220"/>
      <c r="P601" s="220"/>
      <c r="Q601" s="220"/>
      <c r="R601" s="220"/>
      <c r="S601" s="220"/>
      <c r="T601" s="221"/>
      <c r="U601" s="22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 t="s">
        <v>124</v>
      </c>
      <c r="AF601" s="210">
        <v>0</v>
      </c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</row>
    <row r="602" spans="1:60" ht="22.5" outlineLevel="1" x14ac:dyDescent="0.2">
      <c r="A602" s="211"/>
      <c r="B602" s="217"/>
      <c r="C602" s="264" t="s">
        <v>659</v>
      </c>
      <c r="D602" s="222"/>
      <c r="E602" s="228"/>
      <c r="F602" s="232"/>
      <c r="G602" s="232"/>
      <c r="H602" s="232"/>
      <c r="I602" s="232"/>
      <c r="J602" s="232"/>
      <c r="K602" s="232"/>
      <c r="L602" s="232"/>
      <c r="M602" s="232"/>
      <c r="N602" s="220"/>
      <c r="O602" s="220"/>
      <c r="P602" s="220"/>
      <c r="Q602" s="220"/>
      <c r="R602" s="220"/>
      <c r="S602" s="220"/>
      <c r="T602" s="221"/>
      <c r="U602" s="22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 t="s">
        <v>124</v>
      </c>
      <c r="AF602" s="210">
        <v>0</v>
      </c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</row>
    <row r="603" spans="1:60" outlineLevel="1" x14ac:dyDescent="0.2">
      <c r="A603" s="211"/>
      <c r="B603" s="217"/>
      <c r="C603" s="264" t="s">
        <v>58</v>
      </c>
      <c r="D603" s="222"/>
      <c r="E603" s="228">
        <v>1</v>
      </c>
      <c r="F603" s="232"/>
      <c r="G603" s="232"/>
      <c r="H603" s="232"/>
      <c r="I603" s="232"/>
      <c r="J603" s="232"/>
      <c r="K603" s="232"/>
      <c r="L603" s="232"/>
      <c r="M603" s="232"/>
      <c r="N603" s="220"/>
      <c r="O603" s="220"/>
      <c r="P603" s="220"/>
      <c r="Q603" s="220"/>
      <c r="R603" s="220"/>
      <c r="S603" s="220"/>
      <c r="T603" s="221"/>
      <c r="U603" s="22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 t="s">
        <v>124</v>
      </c>
      <c r="AF603" s="210">
        <v>0</v>
      </c>
      <c r="AG603" s="210"/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</row>
    <row r="604" spans="1:60" outlineLevel="1" x14ac:dyDescent="0.2">
      <c r="A604" s="211">
        <v>120</v>
      </c>
      <c r="B604" s="217" t="s">
        <v>660</v>
      </c>
      <c r="C604" s="263" t="s">
        <v>661</v>
      </c>
      <c r="D604" s="219" t="s">
        <v>641</v>
      </c>
      <c r="E604" s="227">
        <v>1</v>
      </c>
      <c r="F604" s="231">
        <f>H604+J604</f>
        <v>0</v>
      </c>
      <c r="G604" s="232">
        <f>ROUND(E604*F604,2)</f>
        <v>0</v>
      </c>
      <c r="H604" s="232"/>
      <c r="I604" s="232">
        <f>ROUND(E604*H604,2)</f>
        <v>0</v>
      </c>
      <c r="J604" s="232"/>
      <c r="K604" s="232">
        <f>ROUND(E604*J604,2)</f>
        <v>0</v>
      </c>
      <c r="L604" s="232">
        <v>21</v>
      </c>
      <c r="M604" s="232">
        <f>G604*(1+L604/100)</f>
        <v>0</v>
      </c>
      <c r="N604" s="220">
        <v>0</v>
      </c>
      <c r="O604" s="220">
        <f>ROUND(E604*N604,5)</f>
        <v>0</v>
      </c>
      <c r="P604" s="220">
        <v>0</v>
      </c>
      <c r="Q604" s="220">
        <f>ROUND(E604*P604,5)</f>
        <v>0</v>
      </c>
      <c r="R604" s="220"/>
      <c r="S604" s="220"/>
      <c r="T604" s="221">
        <v>0</v>
      </c>
      <c r="U604" s="220">
        <f>ROUND(E604*T604,2)</f>
        <v>0</v>
      </c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 t="s">
        <v>642</v>
      </c>
      <c r="AF604" s="210"/>
      <c r="AG604" s="210"/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</row>
    <row r="605" spans="1:60" ht="22.5" outlineLevel="1" x14ac:dyDescent="0.2">
      <c r="A605" s="211"/>
      <c r="B605" s="217"/>
      <c r="C605" s="264" t="s">
        <v>662</v>
      </c>
      <c r="D605" s="222"/>
      <c r="E605" s="228"/>
      <c r="F605" s="232"/>
      <c r="G605" s="232"/>
      <c r="H605" s="232"/>
      <c r="I605" s="232"/>
      <c r="J605" s="232"/>
      <c r="K605" s="232"/>
      <c r="L605" s="232"/>
      <c r="M605" s="232"/>
      <c r="N605" s="220"/>
      <c r="O605" s="220"/>
      <c r="P605" s="220"/>
      <c r="Q605" s="220"/>
      <c r="R605" s="220"/>
      <c r="S605" s="220"/>
      <c r="T605" s="221"/>
      <c r="U605" s="22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 t="s">
        <v>124</v>
      </c>
      <c r="AF605" s="210">
        <v>0</v>
      </c>
      <c r="AG605" s="210"/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  <c r="BH605" s="210"/>
    </row>
    <row r="606" spans="1:60" ht="33.75" outlineLevel="1" x14ac:dyDescent="0.2">
      <c r="A606" s="211"/>
      <c r="B606" s="217"/>
      <c r="C606" s="264" t="s">
        <v>663</v>
      </c>
      <c r="D606" s="222"/>
      <c r="E606" s="228"/>
      <c r="F606" s="232"/>
      <c r="G606" s="232"/>
      <c r="H606" s="232"/>
      <c r="I606" s="232"/>
      <c r="J606" s="232"/>
      <c r="K606" s="232"/>
      <c r="L606" s="232"/>
      <c r="M606" s="232"/>
      <c r="N606" s="220"/>
      <c r="O606" s="220"/>
      <c r="P606" s="220"/>
      <c r="Q606" s="220"/>
      <c r="R606" s="220"/>
      <c r="S606" s="220"/>
      <c r="T606" s="221"/>
      <c r="U606" s="22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 t="s">
        <v>124</v>
      </c>
      <c r="AF606" s="210">
        <v>0</v>
      </c>
      <c r="AG606" s="210"/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</row>
    <row r="607" spans="1:60" ht="22.5" outlineLevel="1" x14ac:dyDescent="0.2">
      <c r="A607" s="211"/>
      <c r="B607" s="217"/>
      <c r="C607" s="264" t="s">
        <v>664</v>
      </c>
      <c r="D607" s="222"/>
      <c r="E607" s="228"/>
      <c r="F607" s="232"/>
      <c r="G607" s="232"/>
      <c r="H607" s="232"/>
      <c r="I607" s="232"/>
      <c r="J607" s="232"/>
      <c r="K607" s="232"/>
      <c r="L607" s="232"/>
      <c r="M607" s="232"/>
      <c r="N607" s="220"/>
      <c r="O607" s="220"/>
      <c r="P607" s="220"/>
      <c r="Q607" s="220"/>
      <c r="R607" s="220"/>
      <c r="S607" s="220"/>
      <c r="T607" s="221"/>
      <c r="U607" s="22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 t="s">
        <v>124</v>
      </c>
      <c r="AF607" s="210">
        <v>0</v>
      </c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</row>
    <row r="608" spans="1:60" outlineLevel="1" x14ac:dyDescent="0.2">
      <c r="A608" s="242"/>
      <c r="B608" s="243"/>
      <c r="C608" s="267" t="s">
        <v>58</v>
      </c>
      <c r="D608" s="244"/>
      <c r="E608" s="245">
        <v>1</v>
      </c>
      <c r="F608" s="246"/>
      <c r="G608" s="246"/>
      <c r="H608" s="246"/>
      <c r="I608" s="246"/>
      <c r="J608" s="246"/>
      <c r="K608" s="246"/>
      <c r="L608" s="246"/>
      <c r="M608" s="246"/>
      <c r="N608" s="247"/>
      <c r="O608" s="247"/>
      <c r="P608" s="247"/>
      <c r="Q608" s="247"/>
      <c r="R608" s="247"/>
      <c r="S608" s="247"/>
      <c r="T608" s="248"/>
      <c r="U608" s="247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 t="s">
        <v>124</v>
      </c>
      <c r="AF608" s="210">
        <v>0</v>
      </c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</row>
    <row r="609" spans="1:31" x14ac:dyDescent="0.2">
      <c r="A609" s="6"/>
      <c r="B609" s="7" t="s">
        <v>665</v>
      </c>
      <c r="C609" s="268" t="s">
        <v>665</v>
      </c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AC609">
        <v>12</v>
      </c>
      <c r="AD609">
        <v>21</v>
      </c>
    </row>
    <row r="610" spans="1:31" x14ac:dyDescent="0.2">
      <c r="A610" s="249"/>
      <c r="B610" s="250" t="s">
        <v>28</v>
      </c>
      <c r="C610" s="269" t="s">
        <v>665</v>
      </c>
      <c r="D610" s="251"/>
      <c r="E610" s="251"/>
      <c r="F610" s="251"/>
      <c r="G610" s="262">
        <f>G8+G146+G159+G199+G208+G231+G278+G288+G298+G305+G328+G335+G449+G480+G487+G546+G584</f>
        <v>0</v>
      </c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AC610">
        <f>SUMIF(L7:L608,AC609,G7:G608)</f>
        <v>0</v>
      </c>
      <c r="AD610">
        <f>SUMIF(L7:L608,AD609,G7:G608)</f>
        <v>0</v>
      </c>
      <c r="AE610" t="s">
        <v>666</v>
      </c>
    </row>
    <row r="611" spans="1:31" x14ac:dyDescent="0.2">
      <c r="A611" s="6"/>
      <c r="B611" s="7" t="s">
        <v>665</v>
      </c>
      <c r="C611" s="268" t="s">
        <v>665</v>
      </c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31" x14ac:dyDescent="0.2">
      <c r="A612" s="6"/>
      <c r="B612" s="7" t="s">
        <v>665</v>
      </c>
      <c r="C612" s="268" t="s">
        <v>665</v>
      </c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31" x14ac:dyDescent="0.2">
      <c r="A613" s="252" t="s">
        <v>667</v>
      </c>
      <c r="B613" s="252"/>
      <c r="C613" s="270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31" x14ac:dyDescent="0.2">
      <c r="A614" s="253"/>
      <c r="B614" s="254"/>
      <c r="C614" s="271"/>
      <c r="D614" s="254"/>
      <c r="E614" s="254"/>
      <c r="F614" s="254"/>
      <c r="G614" s="255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AE614" t="s">
        <v>668</v>
      </c>
    </row>
    <row r="615" spans="1:31" x14ac:dyDescent="0.2">
      <c r="A615" s="256"/>
      <c r="B615" s="257"/>
      <c r="C615" s="272"/>
      <c r="D615" s="257"/>
      <c r="E615" s="257"/>
      <c r="F615" s="257"/>
      <c r="G615" s="258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31" x14ac:dyDescent="0.2">
      <c r="A616" s="256"/>
      <c r="B616" s="257"/>
      <c r="C616" s="272"/>
      <c r="D616" s="257"/>
      <c r="E616" s="257"/>
      <c r="F616" s="257"/>
      <c r="G616" s="258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31" x14ac:dyDescent="0.2">
      <c r="A617" s="256"/>
      <c r="B617" s="257"/>
      <c r="C617" s="272"/>
      <c r="D617" s="257"/>
      <c r="E617" s="257"/>
      <c r="F617" s="257"/>
      <c r="G617" s="258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31" x14ac:dyDescent="0.2">
      <c r="A618" s="259"/>
      <c r="B618" s="260"/>
      <c r="C618" s="273"/>
      <c r="D618" s="260"/>
      <c r="E618" s="260"/>
      <c r="F618" s="260"/>
      <c r="G618" s="261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31" x14ac:dyDescent="0.2">
      <c r="A619" s="6"/>
      <c r="B619" s="7" t="s">
        <v>665</v>
      </c>
      <c r="C619" s="268" t="s">
        <v>665</v>
      </c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31" x14ac:dyDescent="0.2">
      <c r="C620" s="274"/>
      <c r="AE620" t="s">
        <v>669</v>
      </c>
    </row>
  </sheetData>
  <mergeCells count="6">
    <mergeCell ref="A1:G1"/>
    <mergeCell ref="C2:G2"/>
    <mergeCell ref="C3:G3"/>
    <mergeCell ref="C4:G4"/>
    <mergeCell ref="A613:C613"/>
    <mergeCell ref="A614:G618"/>
  </mergeCells>
  <pageMargins left="0.39370078740157499" right="0.19685039370078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vlastnik</dc:creator>
  <cp:lastModifiedBy>vlastnik</cp:lastModifiedBy>
  <cp:lastPrinted>2014-02-28T09:52:57Z</cp:lastPrinted>
  <dcterms:created xsi:type="dcterms:W3CDTF">2009-04-08T07:15:50Z</dcterms:created>
  <dcterms:modified xsi:type="dcterms:W3CDTF">2024-03-27T06:00:35Z</dcterms:modified>
</cp:coreProperties>
</file>