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Michal\Documents\Dokumenty - tata\Rozpočty\2024\"/>
    </mc:Choice>
  </mc:AlternateContent>
  <bookViews>
    <workbookView xWindow="0" yWindow="0" windowWidth="0" windowHeight="0"/>
  </bookViews>
  <sheets>
    <sheet name="Rekapitulace stavby" sheetId="1" r:id="rId1"/>
    <sheet name="1-1 - SO 101 - Komunikace " sheetId="2" r:id="rId2"/>
    <sheet name="2-1 - SO 401 - Veřejné os..." sheetId="3" r:id="rId3"/>
    <sheet name="3-1 - VON - VEDLEJŠÍ A OS..." sheetId="4" r:id="rId4"/>
    <sheet name="Seznam figur" sheetId="5" r:id="rId5"/>
  </sheets>
  <definedNames>
    <definedName name="_xlnm.Print_Area" localSheetId="0">'Rekapitulace stavby'!$D$4:$AO$76,'Rekapitulace stavby'!$C$82:$AQ$101</definedName>
    <definedName name="_xlnm.Print_Titles" localSheetId="0">'Rekapitulace stavby'!$92:$92</definedName>
    <definedName name="_xlnm._FilterDatabase" localSheetId="1" hidden="1">'1-1 - SO 101 - Komunikace '!$C$128:$K$994</definedName>
    <definedName name="_xlnm.Print_Area" localSheetId="1">'1-1 - SO 101 - Komunikace '!$C$4:$J$75,'1-1 - SO 101 - Komunikace '!$C$81:$J$108,'1-1 - SO 101 - Komunikace '!$C$114:$K$994</definedName>
    <definedName name="_xlnm.Print_Titles" localSheetId="1">'1-1 - SO 101 - Komunikace '!$128:$128</definedName>
    <definedName name="_xlnm._FilterDatabase" localSheetId="2" hidden="1">'2-1 - SO 401 - Veřejné os...'!$C$127:$K$394</definedName>
    <definedName name="_xlnm.Print_Area" localSheetId="2">'2-1 - SO 401 - Veřejné os...'!$C$4:$J$76,'2-1 - SO 401 - Veřejné os...'!$C$82:$J$107,'2-1 - SO 401 - Veřejné os...'!$C$113:$K$394</definedName>
    <definedName name="_xlnm.Print_Titles" localSheetId="2">'2-1 - SO 401 - Veřejné os...'!$127:$127</definedName>
    <definedName name="_xlnm._FilterDatabase" localSheetId="3" hidden="1">'3-1 - VON - VEDLEJŠÍ A OS...'!$C$122:$K$192</definedName>
    <definedName name="_xlnm.Print_Area" localSheetId="3">'3-1 - VON - VEDLEJŠÍ A OS...'!$C$4:$J$75,'3-1 - VON - VEDLEJŠÍ A OS...'!$C$81:$J$102,'3-1 - VON - VEDLEJŠÍ A OS...'!$C$108:$K$192</definedName>
    <definedName name="_xlnm.Print_Titles" localSheetId="3">'3-1 - VON - VEDLEJŠÍ A OS...'!$122:$122</definedName>
    <definedName name="_xlnm.Print_Area" localSheetId="4">'Seznam figur'!$C$4:$G$13</definedName>
    <definedName name="_xlnm.Print_Titles" localSheetId="4">'Seznam figur'!$9:$9</definedName>
  </definedNames>
  <calcPr/>
</workbook>
</file>

<file path=xl/calcChain.xml><?xml version="1.0" encoding="utf-8"?>
<calcChain xmlns="http://schemas.openxmlformats.org/spreadsheetml/2006/main">
  <c i="5" l="1" r="D7"/>
  <c i="4" r="J39"/>
  <c r="J38"/>
  <c i="1" r="AY100"/>
  <c i="4" r="J37"/>
  <c i="1" r="AX100"/>
  <c i="4" r="BI188"/>
  <c r="BH188"/>
  <c r="BG188"/>
  <c r="BF188"/>
  <c r="T188"/>
  <c r="R188"/>
  <c r="P188"/>
  <c r="BI183"/>
  <c r="BH183"/>
  <c r="BG183"/>
  <c r="BF183"/>
  <c r="T183"/>
  <c r="R183"/>
  <c r="P183"/>
  <c r="BI179"/>
  <c r="BH179"/>
  <c r="BG179"/>
  <c r="BF179"/>
  <c r="T179"/>
  <c r="R179"/>
  <c r="P179"/>
  <c r="BI174"/>
  <c r="BH174"/>
  <c r="BG174"/>
  <c r="BF174"/>
  <c r="T174"/>
  <c r="R174"/>
  <c r="P174"/>
  <c r="BI167"/>
  <c r="BH167"/>
  <c r="BG167"/>
  <c r="BF167"/>
  <c r="T167"/>
  <c r="R167"/>
  <c r="P167"/>
  <c r="BI161"/>
  <c r="BH161"/>
  <c r="BG161"/>
  <c r="BF161"/>
  <c r="T161"/>
  <c r="R161"/>
  <c r="P161"/>
  <c r="BI156"/>
  <c r="BH156"/>
  <c r="BG156"/>
  <c r="BF156"/>
  <c r="T156"/>
  <c r="R156"/>
  <c r="P156"/>
  <c r="BI151"/>
  <c r="BH151"/>
  <c r="BG151"/>
  <c r="BF151"/>
  <c r="T151"/>
  <c r="R151"/>
  <c r="P151"/>
  <c r="BI144"/>
  <c r="BH144"/>
  <c r="BG144"/>
  <c r="BF144"/>
  <c r="T144"/>
  <c r="R144"/>
  <c r="P144"/>
  <c r="BI138"/>
  <c r="BH138"/>
  <c r="BG138"/>
  <c r="BF138"/>
  <c r="T138"/>
  <c r="R138"/>
  <c r="P138"/>
  <c r="BI132"/>
  <c r="BH132"/>
  <c r="BG132"/>
  <c r="BF132"/>
  <c r="T132"/>
  <c r="R132"/>
  <c r="P132"/>
  <c r="BI126"/>
  <c r="BH126"/>
  <c r="BG126"/>
  <c r="BF126"/>
  <c r="T126"/>
  <c r="R126"/>
  <c r="P126"/>
  <c r="J120"/>
  <c r="J119"/>
  <c r="F119"/>
  <c r="F117"/>
  <c r="E115"/>
  <c r="J93"/>
  <c r="J92"/>
  <c r="F92"/>
  <c r="F90"/>
  <c r="E88"/>
  <c r="J20"/>
  <c r="E20"/>
  <c r="F120"/>
  <c r="J19"/>
  <c r="J14"/>
  <c r="J117"/>
  <c r="E7"/>
  <c r="E111"/>
  <c i="3" r="J39"/>
  <c r="J38"/>
  <c i="1" r="AY98"/>
  <c i="3" r="J37"/>
  <c i="1" r="AX98"/>
  <c i="3" r="BI393"/>
  <c r="BH393"/>
  <c r="BG393"/>
  <c r="BF393"/>
  <c r="T393"/>
  <c r="R393"/>
  <c r="P393"/>
  <c r="BI390"/>
  <c r="BH390"/>
  <c r="BG390"/>
  <c r="BF390"/>
  <c r="T390"/>
  <c r="R390"/>
  <c r="P390"/>
  <c r="BI385"/>
  <c r="BH385"/>
  <c r="BG385"/>
  <c r="BF385"/>
  <c r="T385"/>
  <c r="T384"/>
  <c r="R385"/>
  <c r="R384"/>
  <c r="P385"/>
  <c r="P384"/>
  <c r="BI381"/>
  <c r="BH381"/>
  <c r="BG381"/>
  <c r="BF381"/>
  <c r="T381"/>
  <c r="R381"/>
  <c r="P381"/>
  <c r="BI376"/>
  <c r="BH376"/>
  <c r="BG376"/>
  <c r="BF376"/>
  <c r="T376"/>
  <c r="R376"/>
  <c r="P376"/>
  <c r="BI364"/>
  <c r="BH364"/>
  <c r="BG364"/>
  <c r="BF364"/>
  <c r="T364"/>
  <c r="R364"/>
  <c r="P364"/>
  <c r="BI360"/>
  <c r="BH360"/>
  <c r="BG360"/>
  <c r="BF360"/>
  <c r="T360"/>
  <c r="R360"/>
  <c r="P360"/>
  <c r="BI358"/>
  <c r="BH358"/>
  <c r="BG358"/>
  <c r="BF358"/>
  <c r="T358"/>
  <c r="R358"/>
  <c r="P358"/>
  <c r="BI354"/>
  <c r="BH354"/>
  <c r="BG354"/>
  <c r="BF354"/>
  <c r="T354"/>
  <c r="R354"/>
  <c r="P354"/>
  <c r="BI352"/>
  <c r="BH352"/>
  <c r="BG352"/>
  <c r="BF352"/>
  <c r="T352"/>
  <c r="R352"/>
  <c r="P352"/>
  <c r="BI348"/>
  <c r="BH348"/>
  <c r="BG348"/>
  <c r="BF348"/>
  <c r="T348"/>
  <c r="R348"/>
  <c r="P348"/>
  <c r="BI345"/>
  <c r="BH345"/>
  <c r="BG345"/>
  <c r="BF345"/>
  <c r="T345"/>
  <c r="R345"/>
  <c r="P345"/>
  <c r="BI342"/>
  <c r="BH342"/>
  <c r="BG342"/>
  <c r="BF342"/>
  <c r="T342"/>
  <c r="R342"/>
  <c r="P342"/>
  <c r="BI339"/>
  <c r="BH339"/>
  <c r="BG339"/>
  <c r="BF339"/>
  <c r="T339"/>
  <c r="R339"/>
  <c r="P339"/>
  <c r="BI336"/>
  <c r="BH336"/>
  <c r="BG336"/>
  <c r="BF336"/>
  <c r="T336"/>
  <c r="R336"/>
  <c r="P336"/>
  <c r="BI334"/>
  <c r="BH334"/>
  <c r="BG334"/>
  <c r="BF334"/>
  <c r="T334"/>
  <c r="R334"/>
  <c r="P334"/>
  <c r="BI330"/>
  <c r="BH330"/>
  <c r="BG330"/>
  <c r="BF330"/>
  <c r="T330"/>
  <c r="R330"/>
  <c r="P330"/>
  <c r="BI327"/>
  <c r="BH327"/>
  <c r="BG327"/>
  <c r="BF327"/>
  <c r="T327"/>
  <c r="R327"/>
  <c r="P327"/>
  <c r="BI324"/>
  <c r="BH324"/>
  <c r="BG324"/>
  <c r="BF324"/>
  <c r="T324"/>
  <c r="R324"/>
  <c r="P324"/>
  <c r="BI319"/>
  <c r="BH319"/>
  <c r="BG319"/>
  <c r="BF319"/>
  <c r="T319"/>
  <c r="R319"/>
  <c r="P319"/>
  <c r="BI316"/>
  <c r="BH316"/>
  <c r="BG316"/>
  <c r="BF316"/>
  <c r="T316"/>
  <c r="R316"/>
  <c r="P316"/>
  <c r="BI313"/>
  <c r="BH313"/>
  <c r="BG313"/>
  <c r="BF313"/>
  <c r="T313"/>
  <c r="R313"/>
  <c r="P313"/>
  <c r="BI310"/>
  <c r="BH310"/>
  <c r="BG310"/>
  <c r="BF310"/>
  <c r="T310"/>
  <c r="R310"/>
  <c r="P310"/>
  <c r="BI306"/>
  <c r="BH306"/>
  <c r="BG306"/>
  <c r="BF306"/>
  <c r="T306"/>
  <c r="R306"/>
  <c r="P306"/>
  <c r="BI302"/>
  <c r="BH302"/>
  <c r="BG302"/>
  <c r="BF302"/>
  <c r="T302"/>
  <c r="R302"/>
  <c r="P302"/>
  <c r="BI297"/>
  <c r="BH297"/>
  <c r="BG297"/>
  <c r="BF297"/>
  <c r="T297"/>
  <c r="R297"/>
  <c r="P297"/>
  <c r="BI293"/>
  <c r="BH293"/>
  <c r="BG293"/>
  <c r="BF293"/>
  <c r="T293"/>
  <c r="R293"/>
  <c r="P293"/>
  <c r="BI288"/>
  <c r="BH288"/>
  <c r="BG288"/>
  <c r="BF288"/>
  <c r="T288"/>
  <c r="R288"/>
  <c r="P288"/>
  <c r="BI284"/>
  <c r="BH284"/>
  <c r="BG284"/>
  <c r="BF284"/>
  <c r="T284"/>
  <c r="R284"/>
  <c r="P284"/>
  <c r="BI280"/>
  <c r="BH280"/>
  <c r="BG280"/>
  <c r="BF280"/>
  <c r="T280"/>
  <c r="R280"/>
  <c r="P280"/>
  <c r="BI276"/>
  <c r="BH276"/>
  <c r="BG276"/>
  <c r="BF276"/>
  <c r="T276"/>
  <c r="R276"/>
  <c r="P276"/>
  <c r="BI272"/>
  <c r="BH272"/>
  <c r="BG272"/>
  <c r="BF272"/>
  <c r="T272"/>
  <c r="R272"/>
  <c r="P272"/>
  <c r="BI268"/>
  <c r="BH268"/>
  <c r="BG268"/>
  <c r="BF268"/>
  <c r="T268"/>
  <c r="R268"/>
  <c r="P268"/>
  <c r="BI264"/>
  <c r="BH264"/>
  <c r="BG264"/>
  <c r="BF264"/>
  <c r="T264"/>
  <c r="R264"/>
  <c r="P264"/>
  <c r="BI260"/>
  <c r="BH260"/>
  <c r="BG260"/>
  <c r="BF260"/>
  <c r="T260"/>
  <c r="R260"/>
  <c r="P260"/>
  <c r="BI256"/>
  <c r="BH256"/>
  <c r="BG256"/>
  <c r="BF256"/>
  <c r="T256"/>
  <c r="R256"/>
  <c r="P256"/>
  <c r="BI253"/>
  <c r="BH253"/>
  <c r="BG253"/>
  <c r="BF253"/>
  <c r="T253"/>
  <c r="R253"/>
  <c r="P253"/>
  <c r="BI249"/>
  <c r="BH249"/>
  <c r="BG249"/>
  <c r="BF249"/>
  <c r="T249"/>
  <c r="R249"/>
  <c r="P249"/>
  <c r="BI245"/>
  <c r="BH245"/>
  <c r="BG245"/>
  <c r="BF245"/>
  <c r="T245"/>
  <c r="R245"/>
  <c r="P245"/>
  <c r="BI241"/>
  <c r="BH241"/>
  <c r="BG241"/>
  <c r="BF241"/>
  <c r="T241"/>
  <c r="R241"/>
  <c r="P241"/>
  <c r="BI231"/>
  <c r="BH231"/>
  <c r="BG231"/>
  <c r="BF231"/>
  <c r="T231"/>
  <c r="R231"/>
  <c r="P231"/>
  <c r="BI228"/>
  <c r="BH228"/>
  <c r="BG228"/>
  <c r="BF228"/>
  <c r="T228"/>
  <c r="R228"/>
  <c r="P228"/>
  <c r="BI225"/>
  <c r="BH225"/>
  <c r="BG225"/>
  <c r="BF225"/>
  <c r="T225"/>
  <c r="R225"/>
  <c r="P225"/>
  <c r="BI222"/>
  <c r="BH222"/>
  <c r="BG222"/>
  <c r="BF222"/>
  <c r="T222"/>
  <c r="R222"/>
  <c r="P222"/>
  <c r="BI220"/>
  <c r="BH220"/>
  <c r="BG220"/>
  <c r="BF220"/>
  <c r="T220"/>
  <c r="R220"/>
  <c r="P220"/>
  <c r="BI218"/>
  <c r="BH218"/>
  <c r="BG218"/>
  <c r="BF218"/>
  <c r="T218"/>
  <c r="R218"/>
  <c r="P218"/>
  <c r="BI214"/>
  <c r="BH214"/>
  <c r="BG214"/>
  <c r="BF214"/>
  <c r="T214"/>
  <c r="R214"/>
  <c r="P214"/>
  <c r="BI212"/>
  <c r="BH212"/>
  <c r="BG212"/>
  <c r="BF212"/>
  <c r="T212"/>
  <c r="R212"/>
  <c r="P212"/>
  <c r="BI208"/>
  <c r="BH208"/>
  <c r="BG208"/>
  <c r="BF208"/>
  <c r="T208"/>
  <c r="R208"/>
  <c r="P208"/>
  <c r="BI206"/>
  <c r="BH206"/>
  <c r="BG206"/>
  <c r="BF206"/>
  <c r="T206"/>
  <c r="R206"/>
  <c r="P206"/>
  <c r="BI203"/>
  <c r="BH203"/>
  <c r="BG203"/>
  <c r="BF203"/>
  <c r="T203"/>
  <c r="R203"/>
  <c r="P203"/>
  <c r="BI200"/>
  <c r="BH200"/>
  <c r="BG200"/>
  <c r="BF200"/>
  <c r="T200"/>
  <c r="R200"/>
  <c r="P200"/>
  <c r="BI197"/>
  <c r="BH197"/>
  <c r="BG197"/>
  <c r="BF197"/>
  <c r="T197"/>
  <c r="R197"/>
  <c r="P197"/>
  <c r="BI194"/>
  <c r="BH194"/>
  <c r="BG194"/>
  <c r="BF194"/>
  <c r="T194"/>
  <c r="R194"/>
  <c r="P194"/>
  <c r="BI191"/>
  <c r="BH191"/>
  <c r="BG191"/>
  <c r="BF191"/>
  <c r="T191"/>
  <c r="R191"/>
  <c r="P191"/>
  <c r="BI187"/>
  <c r="BH187"/>
  <c r="BG187"/>
  <c r="BF187"/>
  <c r="T187"/>
  <c r="R187"/>
  <c r="P187"/>
  <c r="BI184"/>
  <c r="BH184"/>
  <c r="BG184"/>
  <c r="BF184"/>
  <c r="T184"/>
  <c r="R184"/>
  <c r="P184"/>
  <c r="BI182"/>
  <c r="BH182"/>
  <c r="BG182"/>
  <c r="BF182"/>
  <c r="T182"/>
  <c r="R182"/>
  <c r="P182"/>
  <c r="BI180"/>
  <c r="BH180"/>
  <c r="BG180"/>
  <c r="BF180"/>
  <c r="T180"/>
  <c r="R180"/>
  <c r="P180"/>
  <c r="BI178"/>
  <c r="BH178"/>
  <c r="BG178"/>
  <c r="BF178"/>
  <c r="T178"/>
  <c r="R178"/>
  <c r="P178"/>
  <c r="BI174"/>
  <c r="BH174"/>
  <c r="BG174"/>
  <c r="BF174"/>
  <c r="T174"/>
  <c r="R174"/>
  <c r="P174"/>
  <c r="BI172"/>
  <c r="BH172"/>
  <c r="BG172"/>
  <c r="BF172"/>
  <c r="T172"/>
  <c r="R172"/>
  <c r="P172"/>
  <c r="BI168"/>
  <c r="BH168"/>
  <c r="BG168"/>
  <c r="BF168"/>
  <c r="T168"/>
  <c r="R168"/>
  <c r="P168"/>
  <c r="BI166"/>
  <c r="BH166"/>
  <c r="BG166"/>
  <c r="BF166"/>
  <c r="T166"/>
  <c r="R166"/>
  <c r="P166"/>
  <c r="BI158"/>
  <c r="BH158"/>
  <c r="BG158"/>
  <c r="BF158"/>
  <c r="T158"/>
  <c r="R158"/>
  <c r="P158"/>
  <c r="BI150"/>
  <c r="BH150"/>
  <c r="BG150"/>
  <c r="BF150"/>
  <c r="T150"/>
  <c r="R150"/>
  <c r="P150"/>
  <c r="BI140"/>
  <c r="BH140"/>
  <c r="BG140"/>
  <c r="BF140"/>
  <c r="T140"/>
  <c r="R140"/>
  <c r="P140"/>
  <c r="BI135"/>
  <c r="BH135"/>
  <c r="BG135"/>
  <c r="BF135"/>
  <c r="T135"/>
  <c r="R135"/>
  <c r="P135"/>
  <c r="BI131"/>
  <c r="BH131"/>
  <c r="BG131"/>
  <c r="BF131"/>
  <c r="T131"/>
  <c r="R131"/>
  <c r="P131"/>
  <c r="J125"/>
  <c r="J124"/>
  <c r="F124"/>
  <c r="F122"/>
  <c r="E120"/>
  <c r="J94"/>
  <c r="J93"/>
  <c r="F93"/>
  <c r="F91"/>
  <c r="E89"/>
  <c r="J20"/>
  <c r="E20"/>
  <c r="F125"/>
  <c r="J19"/>
  <c r="J14"/>
  <c r="J122"/>
  <c r="E7"/>
  <c r="E85"/>
  <c i="2" r="J39"/>
  <c r="J38"/>
  <c i="1" r="AY96"/>
  <c i="2" r="J37"/>
  <c i="1" r="AX96"/>
  <c i="2" r="BI991"/>
  <c r="BH991"/>
  <c r="BG991"/>
  <c r="BF991"/>
  <c r="T991"/>
  <c r="R991"/>
  <c r="P991"/>
  <c r="BI986"/>
  <c r="BH986"/>
  <c r="BG986"/>
  <c r="BF986"/>
  <c r="T986"/>
  <c r="R986"/>
  <c r="P986"/>
  <c r="BI981"/>
  <c r="BH981"/>
  <c r="BG981"/>
  <c r="BF981"/>
  <c r="T981"/>
  <c r="R981"/>
  <c r="P981"/>
  <c r="BI976"/>
  <c r="BH976"/>
  <c r="BG976"/>
  <c r="BF976"/>
  <c r="T976"/>
  <c r="R976"/>
  <c r="P976"/>
  <c r="BI971"/>
  <c r="BH971"/>
  <c r="BG971"/>
  <c r="BF971"/>
  <c r="T971"/>
  <c r="R971"/>
  <c r="P971"/>
  <c r="BI966"/>
  <c r="BH966"/>
  <c r="BG966"/>
  <c r="BF966"/>
  <c r="T966"/>
  <c r="R966"/>
  <c r="P966"/>
  <c r="BI959"/>
  <c r="BH959"/>
  <c r="BG959"/>
  <c r="BF959"/>
  <c r="T959"/>
  <c r="R959"/>
  <c r="P959"/>
  <c r="BI939"/>
  <c r="BH939"/>
  <c r="BG939"/>
  <c r="BF939"/>
  <c r="T939"/>
  <c r="R939"/>
  <c r="P939"/>
  <c r="BI932"/>
  <c r="BH932"/>
  <c r="BG932"/>
  <c r="BF932"/>
  <c r="T932"/>
  <c r="R932"/>
  <c r="P932"/>
  <c r="BI926"/>
  <c r="BH926"/>
  <c r="BG926"/>
  <c r="BF926"/>
  <c r="T926"/>
  <c r="R926"/>
  <c r="P926"/>
  <c r="BI920"/>
  <c r="BH920"/>
  <c r="BG920"/>
  <c r="BF920"/>
  <c r="T920"/>
  <c r="R920"/>
  <c r="P920"/>
  <c r="BI915"/>
  <c r="BH915"/>
  <c r="BG915"/>
  <c r="BF915"/>
  <c r="T915"/>
  <c r="R915"/>
  <c r="P915"/>
  <c r="BI910"/>
  <c r="BH910"/>
  <c r="BG910"/>
  <c r="BF910"/>
  <c r="T910"/>
  <c r="R910"/>
  <c r="P910"/>
  <c r="BI904"/>
  <c r="BH904"/>
  <c r="BG904"/>
  <c r="BF904"/>
  <c r="T904"/>
  <c r="R904"/>
  <c r="P904"/>
  <c r="BI879"/>
  <c r="BH879"/>
  <c r="BG879"/>
  <c r="BF879"/>
  <c r="T879"/>
  <c r="R879"/>
  <c r="P879"/>
  <c r="BI857"/>
  <c r="BH857"/>
  <c r="BG857"/>
  <c r="BF857"/>
  <c r="T857"/>
  <c r="R857"/>
  <c r="P857"/>
  <c r="BI848"/>
  <c r="BH848"/>
  <c r="BG848"/>
  <c r="BF848"/>
  <c r="T848"/>
  <c r="R848"/>
  <c r="P848"/>
  <c r="BI818"/>
  <c r="BH818"/>
  <c r="BG818"/>
  <c r="BF818"/>
  <c r="T818"/>
  <c r="R818"/>
  <c r="P818"/>
  <c r="BI814"/>
  <c r="BH814"/>
  <c r="BG814"/>
  <c r="BF814"/>
  <c r="T814"/>
  <c r="R814"/>
  <c r="P814"/>
  <c r="BI809"/>
  <c r="BH809"/>
  <c r="BG809"/>
  <c r="BF809"/>
  <c r="T809"/>
  <c r="R809"/>
  <c r="P809"/>
  <c r="BI801"/>
  <c r="BH801"/>
  <c r="BG801"/>
  <c r="BF801"/>
  <c r="T801"/>
  <c r="R801"/>
  <c r="P801"/>
  <c r="BI793"/>
  <c r="BH793"/>
  <c r="BG793"/>
  <c r="BF793"/>
  <c r="T793"/>
  <c r="R793"/>
  <c r="P793"/>
  <c r="BI788"/>
  <c r="BH788"/>
  <c r="BG788"/>
  <c r="BF788"/>
  <c r="T788"/>
  <c r="R788"/>
  <c r="P788"/>
  <c r="BI782"/>
  <c r="BH782"/>
  <c r="BG782"/>
  <c r="BF782"/>
  <c r="T782"/>
  <c r="R782"/>
  <c r="P782"/>
  <c r="BI777"/>
  <c r="BH777"/>
  <c r="BG777"/>
  <c r="BF777"/>
  <c r="T777"/>
  <c r="R777"/>
  <c r="P777"/>
  <c r="BI771"/>
  <c r="BH771"/>
  <c r="BG771"/>
  <c r="BF771"/>
  <c r="T771"/>
  <c r="R771"/>
  <c r="P771"/>
  <c r="BI760"/>
  <c r="BH760"/>
  <c r="BG760"/>
  <c r="BF760"/>
  <c r="T760"/>
  <c r="R760"/>
  <c r="P760"/>
  <c r="BI754"/>
  <c r="BH754"/>
  <c r="BG754"/>
  <c r="BF754"/>
  <c r="T754"/>
  <c r="R754"/>
  <c r="P754"/>
  <c r="BI746"/>
  <c r="BH746"/>
  <c r="BG746"/>
  <c r="BF746"/>
  <c r="T746"/>
  <c r="R746"/>
  <c r="P746"/>
  <c r="BI740"/>
  <c r="BH740"/>
  <c r="BG740"/>
  <c r="BF740"/>
  <c r="T740"/>
  <c r="R740"/>
  <c r="P740"/>
  <c r="BI734"/>
  <c r="BH734"/>
  <c r="BG734"/>
  <c r="BF734"/>
  <c r="T734"/>
  <c r="R734"/>
  <c r="P734"/>
  <c r="BI725"/>
  <c r="BH725"/>
  <c r="BG725"/>
  <c r="BF725"/>
  <c r="T725"/>
  <c r="R725"/>
  <c r="P725"/>
  <c r="BI713"/>
  <c r="BH713"/>
  <c r="BG713"/>
  <c r="BF713"/>
  <c r="T713"/>
  <c r="R713"/>
  <c r="P713"/>
  <c r="BI707"/>
  <c r="BH707"/>
  <c r="BG707"/>
  <c r="BF707"/>
  <c r="T707"/>
  <c r="R707"/>
  <c r="P707"/>
  <c r="BI702"/>
  <c r="BH702"/>
  <c r="BG702"/>
  <c r="BF702"/>
  <c r="T702"/>
  <c r="R702"/>
  <c r="P702"/>
  <c r="BI697"/>
  <c r="BH697"/>
  <c r="BG697"/>
  <c r="BF697"/>
  <c r="T697"/>
  <c r="R697"/>
  <c r="P697"/>
  <c r="BI691"/>
  <c r="BH691"/>
  <c r="BG691"/>
  <c r="BF691"/>
  <c r="T691"/>
  <c r="R691"/>
  <c r="P691"/>
  <c r="BI685"/>
  <c r="BH685"/>
  <c r="BG685"/>
  <c r="BF685"/>
  <c r="T685"/>
  <c r="R685"/>
  <c r="P685"/>
  <c r="BI680"/>
  <c r="BH680"/>
  <c r="BG680"/>
  <c r="BF680"/>
  <c r="T680"/>
  <c r="R680"/>
  <c r="P680"/>
  <c r="BI673"/>
  <c r="BH673"/>
  <c r="BG673"/>
  <c r="BF673"/>
  <c r="T673"/>
  <c r="R673"/>
  <c r="P673"/>
  <c r="BI668"/>
  <c r="BH668"/>
  <c r="BG668"/>
  <c r="BF668"/>
  <c r="T668"/>
  <c r="R668"/>
  <c r="P668"/>
  <c r="BI663"/>
  <c r="BH663"/>
  <c r="BG663"/>
  <c r="BF663"/>
  <c r="T663"/>
  <c r="R663"/>
  <c r="P663"/>
  <c r="BI659"/>
  <c r="BH659"/>
  <c r="BG659"/>
  <c r="BF659"/>
  <c r="T659"/>
  <c r="R659"/>
  <c r="P659"/>
  <c r="BI655"/>
  <c r="BH655"/>
  <c r="BG655"/>
  <c r="BF655"/>
  <c r="T655"/>
  <c r="R655"/>
  <c r="P655"/>
  <c r="BI649"/>
  <c r="BH649"/>
  <c r="BG649"/>
  <c r="BF649"/>
  <c r="T649"/>
  <c r="R649"/>
  <c r="P649"/>
  <c r="BI645"/>
  <c r="BH645"/>
  <c r="BG645"/>
  <c r="BF645"/>
  <c r="T645"/>
  <c r="R645"/>
  <c r="P645"/>
  <c r="BI639"/>
  <c r="BH639"/>
  <c r="BG639"/>
  <c r="BF639"/>
  <c r="T639"/>
  <c r="R639"/>
  <c r="P639"/>
  <c r="BI635"/>
  <c r="BH635"/>
  <c r="BG635"/>
  <c r="BF635"/>
  <c r="T635"/>
  <c r="R635"/>
  <c r="P635"/>
  <c r="BI629"/>
  <c r="BH629"/>
  <c r="BG629"/>
  <c r="BF629"/>
  <c r="T629"/>
  <c r="R629"/>
  <c r="P629"/>
  <c r="BI624"/>
  <c r="BH624"/>
  <c r="BG624"/>
  <c r="BF624"/>
  <c r="T624"/>
  <c r="R624"/>
  <c r="P624"/>
  <c r="BI618"/>
  <c r="BH618"/>
  <c r="BG618"/>
  <c r="BF618"/>
  <c r="T618"/>
  <c r="R618"/>
  <c r="P618"/>
  <c r="BI614"/>
  <c r="BH614"/>
  <c r="BG614"/>
  <c r="BF614"/>
  <c r="T614"/>
  <c r="R614"/>
  <c r="P614"/>
  <c r="BI610"/>
  <c r="BH610"/>
  <c r="BG610"/>
  <c r="BF610"/>
  <c r="T610"/>
  <c r="R610"/>
  <c r="P610"/>
  <c r="BI606"/>
  <c r="BH606"/>
  <c r="BG606"/>
  <c r="BF606"/>
  <c r="T606"/>
  <c r="R606"/>
  <c r="P606"/>
  <c r="BI602"/>
  <c r="BH602"/>
  <c r="BG602"/>
  <c r="BF602"/>
  <c r="T602"/>
  <c r="R602"/>
  <c r="P602"/>
  <c r="BI598"/>
  <c r="BH598"/>
  <c r="BG598"/>
  <c r="BF598"/>
  <c r="T598"/>
  <c r="R598"/>
  <c r="P598"/>
  <c r="BI592"/>
  <c r="BH592"/>
  <c r="BG592"/>
  <c r="BF592"/>
  <c r="T592"/>
  <c r="R592"/>
  <c r="P592"/>
  <c r="BI588"/>
  <c r="BH588"/>
  <c r="BG588"/>
  <c r="BF588"/>
  <c r="T588"/>
  <c r="R588"/>
  <c r="P588"/>
  <c r="BI584"/>
  <c r="BH584"/>
  <c r="BG584"/>
  <c r="BF584"/>
  <c r="T584"/>
  <c r="R584"/>
  <c r="P584"/>
  <c r="BI580"/>
  <c r="BH580"/>
  <c r="BG580"/>
  <c r="BF580"/>
  <c r="T580"/>
  <c r="R580"/>
  <c r="P580"/>
  <c r="BI576"/>
  <c r="BH576"/>
  <c r="BG576"/>
  <c r="BF576"/>
  <c r="T576"/>
  <c r="R576"/>
  <c r="P576"/>
  <c r="BI571"/>
  <c r="BH571"/>
  <c r="BG571"/>
  <c r="BF571"/>
  <c r="T571"/>
  <c r="R571"/>
  <c r="P571"/>
  <c r="BI566"/>
  <c r="BH566"/>
  <c r="BG566"/>
  <c r="BF566"/>
  <c r="T566"/>
  <c r="R566"/>
  <c r="P566"/>
  <c r="BI561"/>
  <c r="BH561"/>
  <c r="BG561"/>
  <c r="BF561"/>
  <c r="T561"/>
  <c r="R561"/>
  <c r="P561"/>
  <c r="BI556"/>
  <c r="BH556"/>
  <c r="BG556"/>
  <c r="BF556"/>
  <c r="T556"/>
  <c r="R556"/>
  <c r="P556"/>
  <c r="BI551"/>
  <c r="BH551"/>
  <c r="BG551"/>
  <c r="BF551"/>
  <c r="T551"/>
  <c r="R551"/>
  <c r="P551"/>
  <c r="BI547"/>
  <c r="BH547"/>
  <c r="BG547"/>
  <c r="BF547"/>
  <c r="T547"/>
  <c r="R547"/>
  <c r="P547"/>
  <c r="BI542"/>
  <c r="BH542"/>
  <c r="BG542"/>
  <c r="BF542"/>
  <c r="T542"/>
  <c r="R542"/>
  <c r="P542"/>
  <c r="BI525"/>
  <c r="BH525"/>
  <c r="BG525"/>
  <c r="BF525"/>
  <c r="T525"/>
  <c r="R525"/>
  <c r="P525"/>
  <c r="BI521"/>
  <c r="BH521"/>
  <c r="BG521"/>
  <c r="BF521"/>
  <c r="T521"/>
  <c r="R521"/>
  <c r="P521"/>
  <c r="BI515"/>
  <c r="BH515"/>
  <c r="BG515"/>
  <c r="BF515"/>
  <c r="T515"/>
  <c r="R515"/>
  <c r="P515"/>
  <c r="BI511"/>
  <c r="BH511"/>
  <c r="BG511"/>
  <c r="BF511"/>
  <c r="T511"/>
  <c r="R511"/>
  <c r="P511"/>
  <c r="BI507"/>
  <c r="BH507"/>
  <c r="BG507"/>
  <c r="BF507"/>
  <c r="T507"/>
  <c r="R507"/>
  <c r="P507"/>
  <c r="BI503"/>
  <c r="BH503"/>
  <c r="BG503"/>
  <c r="BF503"/>
  <c r="T503"/>
  <c r="R503"/>
  <c r="P503"/>
  <c r="BI499"/>
  <c r="BH499"/>
  <c r="BG499"/>
  <c r="BF499"/>
  <c r="T499"/>
  <c r="R499"/>
  <c r="P499"/>
  <c r="BI493"/>
  <c r="BH493"/>
  <c r="BG493"/>
  <c r="BF493"/>
  <c r="T493"/>
  <c r="R493"/>
  <c r="P493"/>
  <c r="BI489"/>
  <c r="BH489"/>
  <c r="BG489"/>
  <c r="BF489"/>
  <c r="T489"/>
  <c r="R489"/>
  <c r="P489"/>
  <c r="BI485"/>
  <c r="BH485"/>
  <c r="BG485"/>
  <c r="BF485"/>
  <c r="T485"/>
  <c r="R485"/>
  <c r="P485"/>
  <c r="BI480"/>
  <c r="BH480"/>
  <c r="BG480"/>
  <c r="BF480"/>
  <c r="T480"/>
  <c r="R480"/>
  <c r="P480"/>
  <c r="BI475"/>
  <c r="BH475"/>
  <c r="BG475"/>
  <c r="BF475"/>
  <c r="T475"/>
  <c r="R475"/>
  <c r="P475"/>
  <c r="BI471"/>
  <c r="BH471"/>
  <c r="BG471"/>
  <c r="BF471"/>
  <c r="T471"/>
  <c r="R471"/>
  <c r="P471"/>
  <c r="BI467"/>
  <c r="BH467"/>
  <c r="BG467"/>
  <c r="BF467"/>
  <c r="T467"/>
  <c r="R467"/>
  <c r="P467"/>
  <c r="BI462"/>
  <c r="BH462"/>
  <c r="BG462"/>
  <c r="BF462"/>
  <c r="T462"/>
  <c r="R462"/>
  <c r="P462"/>
  <c r="BI458"/>
  <c r="BH458"/>
  <c r="BG458"/>
  <c r="BF458"/>
  <c r="T458"/>
  <c r="R458"/>
  <c r="P458"/>
  <c r="BI453"/>
  <c r="BH453"/>
  <c r="BG453"/>
  <c r="BF453"/>
  <c r="T453"/>
  <c r="R453"/>
  <c r="P453"/>
  <c r="BI448"/>
  <c r="BH448"/>
  <c r="BG448"/>
  <c r="BF448"/>
  <c r="T448"/>
  <c r="R448"/>
  <c r="P448"/>
  <c r="BI440"/>
  <c r="BH440"/>
  <c r="BG440"/>
  <c r="BF440"/>
  <c r="T440"/>
  <c r="R440"/>
  <c r="P440"/>
  <c r="BI430"/>
  <c r="BH430"/>
  <c r="BG430"/>
  <c r="BF430"/>
  <c r="T430"/>
  <c r="R430"/>
  <c r="P430"/>
  <c r="BI425"/>
  <c r="BH425"/>
  <c r="BG425"/>
  <c r="BF425"/>
  <c r="T425"/>
  <c r="R425"/>
  <c r="P425"/>
  <c r="BI420"/>
  <c r="BH420"/>
  <c r="BG420"/>
  <c r="BF420"/>
  <c r="T420"/>
  <c r="R420"/>
  <c r="P420"/>
  <c r="BI415"/>
  <c r="BH415"/>
  <c r="BG415"/>
  <c r="BF415"/>
  <c r="T415"/>
  <c r="R415"/>
  <c r="P415"/>
  <c r="BI410"/>
  <c r="BH410"/>
  <c r="BG410"/>
  <c r="BF410"/>
  <c r="T410"/>
  <c r="R410"/>
  <c r="P410"/>
  <c r="BI406"/>
  <c r="BH406"/>
  <c r="BG406"/>
  <c r="BF406"/>
  <c r="T406"/>
  <c r="R406"/>
  <c r="P406"/>
  <c r="BI401"/>
  <c r="BH401"/>
  <c r="BG401"/>
  <c r="BF401"/>
  <c r="T401"/>
  <c r="R401"/>
  <c r="P401"/>
  <c r="BI396"/>
  <c r="BH396"/>
  <c r="BG396"/>
  <c r="BF396"/>
  <c r="T396"/>
  <c r="R396"/>
  <c r="P396"/>
  <c r="BI390"/>
  <c r="BH390"/>
  <c r="BG390"/>
  <c r="BF390"/>
  <c r="T390"/>
  <c r="R390"/>
  <c r="P390"/>
  <c r="BI385"/>
  <c r="BH385"/>
  <c r="BG385"/>
  <c r="BF385"/>
  <c r="T385"/>
  <c r="R385"/>
  <c r="P385"/>
  <c r="BI380"/>
  <c r="BH380"/>
  <c r="BG380"/>
  <c r="BF380"/>
  <c r="T380"/>
  <c r="R380"/>
  <c r="P380"/>
  <c r="BI376"/>
  <c r="BH376"/>
  <c r="BG376"/>
  <c r="BF376"/>
  <c r="T376"/>
  <c r="R376"/>
  <c r="P376"/>
  <c r="BI372"/>
  <c r="BH372"/>
  <c r="BG372"/>
  <c r="BF372"/>
  <c r="T372"/>
  <c r="R372"/>
  <c r="P372"/>
  <c r="BI367"/>
  <c r="BH367"/>
  <c r="BG367"/>
  <c r="BF367"/>
  <c r="T367"/>
  <c r="R367"/>
  <c r="P367"/>
  <c r="BI362"/>
  <c r="BH362"/>
  <c r="BG362"/>
  <c r="BF362"/>
  <c r="T362"/>
  <c r="R362"/>
  <c r="P362"/>
  <c r="BI357"/>
  <c r="BH357"/>
  <c r="BG357"/>
  <c r="BF357"/>
  <c r="T357"/>
  <c r="R357"/>
  <c r="P357"/>
  <c r="BI351"/>
  <c r="BH351"/>
  <c r="BG351"/>
  <c r="BF351"/>
  <c r="T351"/>
  <c r="R351"/>
  <c r="P351"/>
  <c r="BI343"/>
  <c r="BH343"/>
  <c r="BG343"/>
  <c r="BF343"/>
  <c r="T343"/>
  <c r="R343"/>
  <c r="P343"/>
  <c r="BI338"/>
  <c r="BH338"/>
  <c r="BG338"/>
  <c r="BF338"/>
  <c r="T338"/>
  <c r="R338"/>
  <c r="P338"/>
  <c r="BI332"/>
  <c r="BH332"/>
  <c r="BG332"/>
  <c r="BF332"/>
  <c r="T332"/>
  <c r="R332"/>
  <c r="P332"/>
  <c r="BI326"/>
  <c r="BH326"/>
  <c r="BG326"/>
  <c r="BF326"/>
  <c r="T326"/>
  <c r="R326"/>
  <c r="P326"/>
  <c r="BI320"/>
  <c r="BH320"/>
  <c r="BG320"/>
  <c r="BF320"/>
  <c r="T320"/>
  <c r="R320"/>
  <c r="P320"/>
  <c r="BI314"/>
  <c r="BH314"/>
  <c r="BG314"/>
  <c r="BF314"/>
  <c r="T314"/>
  <c r="R314"/>
  <c r="P314"/>
  <c r="BI310"/>
  <c r="BH310"/>
  <c r="BG310"/>
  <c r="BF310"/>
  <c r="T310"/>
  <c r="R310"/>
  <c r="P310"/>
  <c r="BI304"/>
  <c r="BH304"/>
  <c r="BG304"/>
  <c r="BF304"/>
  <c r="T304"/>
  <c r="R304"/>
  <c r="P304"/>
  <c r="BI299"/>
  <c r="BH299"/>
  <c r="BG299"/>
  <c r="BF299"/>
  <c r="T299"/>
  <c r="R299"/>
  <c r="P299"/>
  <c r="BI293"/>
  <c r="BH293"/>
  <c r="BG293"/>
  <c r="BF293"/>
  <c r="T293"/>
  <c r="R293"/>
  <c r="P293"/>
  <c r="BI286"/>
  <c r="BH286"/>
  <c r="BG286"/>
  <c r="BF286"/>
  <c r="T286"/>
  <c r="R286"/>
  <c r="P286"/>
  <c r="BI280"/>
  <c r="BH280"/>
  <c r="BG280"/>
  <c r="BF280"/>
  <c r="T280"/>
  <c r="R280"/>
  <c r="P280"/>
  <c r="BI276"/>
  <c r="BH276"/>
  <c r="BG276"/>
  <c r="BF276"/>
  <c r="T276"/>
  <c r="R276"/>
  <c r="P276"/>
  <c r="BI270"/>
  <c r="BH270"/>
  <c r="BG270"/>
  <c r="BF270"/>
  <c r="T270"/>
  <c r="R270"/>
  <c r="P270"/>
  <c r="BI260"/>
  <c r="BH260"/>
  <c r="BG260"/>
  <c r="BF260"/>
  <c r="T260"/>
  <c r="R260"/>
  <c r="P260"/>
  <c r="BI250"/>
  <c r="BH250"/>
  <c r="BG250"/>
  <c r="BF250"/>
  <c r="T250"/>
  <c r="R250"/>
  <c r="P250"/>
  <c r="BI246"/>
  <c r="BH246"/>
  <c r="BG246"/>
  <c r="BF246"/>
  <c r="T246"/>
  <c r="R246"/>
  <c r="P246"/>
  <c r="BI241"/>
  <c r="BH241"/>
  <c r="BG241"/>
  <c r="BF241"/>
  <c r="T241"/>
  <c r="R241"/>
  <c r="P241"/>
  <c r="BI222"/>
  <c r="BH222"/>
  <c r="BG222"/>
  <c r="BF222"/>
  <c r="T222"/>
  <c r="R222"/>
  <c r="P222"/>
  <c r="BI215"/>
  <c r="BH215"/>
  <c r="BG215"/>
  <c r="BF215"/>
  <c r="T215"/>
  <c r="R215"/>
  <c r="P215"/>
  <c r="BI192"/>
  <c r="BH192"/>
  <c r="BG192"/>
  <c r="BF192"/>
  <c r="T192"/>
  <c r="R192"/>
  <c r="P192"/>
  <c r="BI187"/>
  <c r="BH187"/>
  <c r="BG187"/>
  <c r="BF187"/>
  <c r="T187"/>
  <c r="R187"/>
  <c r="P187"/>
  <c r="BI182"/>
  <c r="BH182"/>
  <c r="BG182"/>
  <c r="BF182"/>
  <c r="T182"/>
  <c r="R182"/>
  <c r="P182"/>
  <c r="BI177"/>
  <c r="BH177"/>
  <c r="BG177"/>
  <c r="BF177"/>
  <c r="T177"/>
  <c r="R177"/>
  <c r="P177"/>
  <c r="BI172"/>
  <c r="BH172"/>
  <c r="BG172"/>
  <c r="BF172"/>
  <c r="T172"/>
  <c r="R172"/>
  <c r="P172"/>
  <c r="BI164"/>
  <c r="BH164"/>
  <c r="BG164"/>
  <c r="BF164"/>
  <c r="T164"/>
  <c r="R164"/>
  <c r="P164"/>
  <c r="BI159"/>
  <c r="BH159"/>
  <c r="BG159"/>
  <c r="BF159"/>
  <c r="T159"/>
  <c r="R159"/>
  <c r="P159"/>
  <c r="BI150"/>
  <c r="BH150"/>
  <c r="BG150"/>
  <c r="BF150"/>
  <c r="T150"/>
  <c r="R150"/>
  <c r="P150"/>
  <c r="BI145"/>
  <c r="BH145"/>
  <c r="BG145"/>
  <c r="BF145"/>
  <c r="T145"/>
  <c r="R145"/>
  <c r="P145"/>
  <c r="BI140"/>
  <c r="BH140"/>
  <c r="BG140"/>
  <c r="BF140"/>
  <c r="T140"/>
  <c r="R140"/>
  <c r="P140"/>
  <c r="BI135"/>
  <c r="BH135"/>
  <c r="BG135"/>
  <c r="BF135"/>
  <c r="T135"/>
  <c r="R135"/>
  <c r="P135"/>
  <c r="BI132"/>
  <c r="BH132"/>
  <c r="BG132"/>
  <c r="BF132"/>
  <c r="T132"/>
  <c r="R132"/>
  <c r="P132"/>
  <c r="J126"/>
  <c r="J125"/>
  <c r="F125"/>
  <c r="F123"/>
  <c r="E121"/>
  <c r="J93"/>
  <c r="J92"/>
  <c r="F92"/>
  <c r="F90"/>
  <c r="E88"/>
  <c r="J20"/>
  <c r="E20"/>
  <c r="F126"/>
  <c r="J19"/>
  <c r="J14"/>
  <c r="J123"/>
  <c r="E7"/>
  <c r="E84"/>
  <c i="1" r="L90"/>
  <c r="AM90"/>
  <c r="AM89"/>
  <c r="L89"/>
  <c r="AM87"/>
  <c r="L87"/>
  <c r="L85"/>
  <c r="L84"/>
  <c i="2" r="J959"/>
  <c r="BK910"/>
  <c r="BK857"/>
  <c r="J848"/>
  <c r="J814"/>
  <c r="BK777"/>
  <c r="BK725"/>
  <c r="J673"/>
  <c r="J649"/>
  <c r="J618"/>
  <c r="BK580"/>
  <c r="J521"/>
  <c r="J493"/>
  <c r="BK458"/>
  <c r="J448"/>
  <c r="BK425"/>
  <c r="J410"/>
  <c r="BK396"/>
  <c r="J385"/>
  <c r="BK376"/>
  <c r="BK372"/>
  <c r="BK357"/>
  <c r="J314"/>
  <c r="J286"/>
  <c r="J241"/>
  <c r="BK192"/>
  <c r="J159"/>
  <c r="BK140"/>
  <c r="BK132"/>
  <c r="BK926"/>
  <c r="BK793"/>
  <c r="BK760"/>
  <c r="J746"/>
  <c r="J734"/>
  <c r="BK697"/>
  <c r="BK673"/>
  <c r="BK639"/>
  <c r="J624"/>
  <c r="BK598"/>
  <c r="J584"/>
  <c r="J507"/>
  <c r="BK480"/>
  <c r="BK467"/>
  <c r="J430"/>
  <c r="J401"/>
  <c r="J357"/>
  <c r="J270"/>
  <c r="BK241"/>
  <c r="BK187"/>
  <c r="J172"/>
  <c r="BK959"/>
  <c r="J920"/>
  <c r="J857"/>
  <c r="J809"/>
  <c r="BK788"/>
  <c r="BK754"/>
  <c r="J740"/>
  <c r="BK713"/>
  <c r="BK685"/>
  <c r="BK655"/>
  <c r="J610"/>
  <c r="BK576"/>
  <c r="BK556"/>
  <c r="BK515"/>
  <c r="BK499"/>
  <c r="J467"/>
  <c r="BK406"/>
  <c r="BK351"/>
  <c r="BK332"/>
  <c r="BK314"/>
  <c r="J293"/>
  <c r="BK270"/>
  <c r="BK246"/>
  <c r="J177"/>
  <c r="BK159"/>
  <c r="J140"/>
  <c r="J991"/>
  <c r="BK981"/>
  <c r="J976"/>
  <c r="BK966"/>
  <c r="BK915"/>
  <c r="BK879"/>
  <c r="BK782"/>
  <c r="BK702"/>
  <c r="J685"/>
  <c r="J659"/>
  <c r="BK649"/>
  <c r="BK614"/>
  <c r="J602"/>
  <c r="BK584"/>
  <c r="J561"/>
  <c r="J547"/>
  <c r="BK489"/>
  <c r="BK471"/>
  <c r="J420"/>
  <c r="J406"/>
  <c r="J372"/>
  <c r="BK343"/>
  <c r="J320"/>
  <c r="J299"/>
  <c r="BK177"/>
  <c i="1" r="AS97"/>
  <c i="3" r="J339"/>
  <c r="BK313"/>
  <c r="J280"/>
  <c r="BK249"/>
  <c r="BK228"/>
  <c r="J212"/>
  <c r="BK194"/>
  <c r="J174"/>
  <c r="J158"/>
  <c r="BK390"/>
  <c r="BK358"/>
  <c r="BK339"/>
  <c r="BK327"/>
  <c r="BK316"/>
  <c r="BK288"/>
  <c r="BK276"/>
  <c r="BK264"/>
  <c r="J220"/>
  <c r="J194"/>
  <c r="BK174"/>
  <c r="J135"/>
  <c r="J381"/>
  <c r="BK360"/>
  <c r="BK336"/>
  <c r="J306"/>
  <c r="BK293"/>
  <c r="BK260"/>
  <c r="BK241"/>
  <c r="BK206"/>
  <c r="BK187"/>
  <c r="J182"/>
  <c r="BK158"/>
  <c r="BK135"/>
  <c r="BK381"/>
  <c r="BK354"/>
  <c r="BK334"/>
  <c r="BK324"/>
  <c r="BK306"/>
  <c r="J276"/>
  <c r="J245"/>
  <c r="BK222"/>
  <c r="J208"/>
  <c r="J197"/>
  <c r="J180"/>
  <c r="BK168"/>
  <c r="J131"/>
  <c i="4" r="BK183"/>
  <c r="BK151"/>
  <c r="J132"/>
  <c r="J179"/>
  <c r="BK156"/>
  <c r="J144"/>
  <c r="J183"/>
  <c r="BK126"/>
  <c r="J161"/>
  <c i="2" r="BK939"/>
  <c r="BK920"/>
  <c r="J879"/>
  <c r="BK818"/>
  <c r="J782"/>
  <c r="J771"/>
  <c r="J691"/>
  <c r="BK668"/>
  <c r="BK624"/>
  <c r="BK602"/>
  <c r="J525"/>
  <c r="BK511"/>
  <c r="BK475"/>
  <c r="J453"/>
  <c r="J440"/>
  <c r="BK420"/>
  <c r="BK401"/>
  <c r="BK390"/>
  <c r="BK380"/>
  <c r="J376"/>
  <c r="J362"/>
  <c r="J351"/>
  <c r="BK293"/>
  <c r="BK280"/>
  <c r="BK222"/>
  <c r="J187"/>
  <c r="BK150"/>
  <c r="BK135"/>
  <c i="1" r="AS99"/>
  <c i="2" r="J801"/>
  <c r="J788"/>
  <c r="J754"/>
  <c r="BK740"/>
  <c r="J713"/>
  <c r="BK680"/>
  <c r="BK645"/>
  <c r="BK635"/>
  <c r="J606"/>
  <c r="J588"/>
  <c r="J576"/>
  <c r="J503"/>
  <c r="J489"/>
  <c r="J471"/>
  <c r="BK440"/>
  <c r="BK415"/>
  <c r="J396"/>
  <c r="BK338"/>
  <c r="J250"/>
  <c r="J222"/>
  <c r="BK182"/>
  <c r="J966"/>
  <c r="J926"/>
  <c r="J904"/>
  <c r="J818"/>
  <c r="BK801"/>
  <c r="BK771"/>
  <c r="BK746"/>
  <c r="BK734"/>
  <c r="BK707"/>
  <c r="J680"/>
  <c r="BK659"/>
  <c r="J635"/>
  <c r="J614"/>
  <c r="BK592"/>
  <c r="J566"/>
  <c r="BK551"/>
  <c r="J542"/>
  <c r="J511"/>
  <c r="BK503"/>
  <c r="J485"/>
  <c r="BK448"/>
  <c r="BK367"/>
  <c r="J338"/>
  <c r="BK320"/>
  <c r="BK299"/>
  <c r="BK276"/>
  <c r="BK260"/>
  <c r="BK215"/>
  <c r="J164"/>
  <c r="J145"/>
  <c r="BK991"/>
  <c r="J986"/>
  <c r="J981"/>
  <c r="J971"/>
  <c r="J939"/>
  <c r="J910"/>
  <c r="BK809"/>
  <c r="J707"/>
  <c r="J697"/>
  <c r="J668"/>
  <c r="J645"/>
  <c r="BK610"/>
  <c r="J598"/>
  <c r="J580"/>
  <c r="BK566"/>
  <c r="J551"/>
  <c r="BK521"/>
  <c r="BK485"/>
  <c r="BK462"/>
  <c r="BK453"/>
  <c r="J415"/>
  <c r="J380"/>
  <c r="J332"/>
  <c r="BK310"/>
  <c r="J276"/>
  <c r="J182"/>
  <c r="BK145"/>
  <c i="3" r="J348"/>
  <c r="J324"/>
  <c r="BK310"/>
  <c r="J288"/>
  <c r="J253"/>
  <c r="BK231"/>
  <c r="J225"/>
  <c r="BK208"/>
  <c r="J200"/>
  <c r="J187"/>
  <c r="BK166"/>
  <c r="BK393"/>
  <c r="J352"/>
  <c r="J345"/>
  <c r="BK330"/>
  <c r="J310"/>
  <c r="J284"/>
  <c r="J272"/>
  <c r="J260"/>
  <c r="J222"/>
  <c r="J214"/>
  <c r="BK178"/>
  <c r="J393"/>
  <c r="J376"/>
  <c r="J354"/>
  <c r="J327"/>
  <c r="BK302"/>
  <c r="BK272"/>
  <c r="BK256"/>
  <c r="J231"/>
  <c r="J218"/>
  <c r="BK197"/>
  <c r="BK180"/>
  <c r="J150"/>
  <c r="J390"/>
  <c r="J364"/>
  <c r="J358"/>
  <c r="BK342"/>
  <c r="BK319"/>
  <c r="J297"/>
  <c r="BK253"/>
  <c r="J228"/>
  <c r="BK212"/>
  <c r="BK200"/>
  <c r="BK184"/>
  <c r="J178"/>
  <c r="J166"/>
  <c i="4" r="BK161"/>
  <c r="BK144"/>
  <c r="J126"/>
  <c r="BK174"/>
  <c r="J151"/>
  <c r="J188"/>
  <c r="BK132"/>
  <c r="BK167"/>
  <c i="2" r="J629"/>
  <c r="BK571"/>
  <c r="J499"/>
  <c r="J475"/>
  <c r="J425"/>
  <c r="BK410"/>
  <c r="BK362"/>
  <c r="BK304"/>
  <c r="J246"/>
  <c r="J215"/>
  <c r="J135"/>
  <c r="J932"/>
  <c r="J915"/>
  <c r="BK848"/>
  <c r="J793"/>
  <c r="J760"/>
  <c r="J725"/>
  <c r="J702"/>
  <c r="J663"/>
  <c r="J639"/>
  <c r="BK629"/>
  <c r="BK588"/>
  <c r="BK561"/>
  <c r="BK547"/>
  <c r="BK525"/>
  <c r="BK507"/>
  <c r="BK493"/>
  <c r="J462"/>
  <c r="J390"/>
  <c r="J343"/>
  <c r="J326"/>
  <c r="J310"/>
  <c r="BK286"/>
  <c r="J280"/>
  <c r="BK250"/>
  <c r="J192"/>
  <c r="BK172"/>
  <c r="J150"/>
  <c i="1" r="AS95"/>
  <c i="2" r="BK986"/>
  <c r="BK976"/>
  <c r="BK971"/>
  <c r="BK932"/>
  <c r="BK904"/>
  <c r="BK814"/>
  <c r="J777"/>
  <c r="BK691"/>
  <c r="BK663"/>
  <c r="J655"/>
  <c r="BK618"/>
  <c r="BK606"/>
  <c r="J592"/>
  <c r="J571"/>
  <c r="J556"/>
  <c r="BK542"/>
  <c r="J515"/>
  <c r="J480"/>
  <c r="J458"/>
  <c r="BK430"/>
  <c r="BK385"/>
  <c r="J367"/>
  <c r="BK326"/>
  <c r="J304"/>
  <c r="J260"/>
  <c r="BK164"/>
  <c r="J132"/>
  <c i="3" r="BK345"/>
  <c r="J316"/>
  <c r="J293"/>
  <c r="J268"/>
  <c r="J241"/>
  <c r="BK214"/>
  <c r="J206"/>
  <c r="J191"/>
  <c r="BK172"/>
  <c r="BK131"/>
  <c r="BK376"/>
  <c r="BK348"/>
  <c r="J336"/>
  <c r="J319"/>
  <c r="J302"/>
  <c r="BK280"/>
  <c r="BK268"/>
  <c r="J256"/>
  <c r="BK218"/>
  <c r="BK140"/>
  <c r="J385"/>
  <c r="BK364"/>
  <c r="J342"/>
  <c r="J334"/>
  <c r="BK297"/>
  <c r="BK245"/>
  <c r="BK220"/>
  <c r="BK203"/>
  <c r="J184"/>
  <c r="J168"/>
  <c r="J140"/>
  <c r="BK385"/>
  <c r="J360"/>
  <c r="BK352"/>
  <c r="J330"/>
  <c r="J313"/>
  <c r="BK284"/>
  <c r="J264"/>
  <c r="J249"/>
  <c r="BK225"/>
  <c r="J203"/>
  <c r="BK191"/>
  <c r="BK182"/>
  <c r="J172"/>
  <c r="BK150"/>
  <c i="4" r="BK179"/>
  <c r="J156"/>
  <c r="BK138"/>
  <c r="BK188"/>
  <c r="J167"/>
  <c r="J138"/>
  <c r="J174"/>
  <c i="2" l="1" r="T131"/>
  <c r="T350"/>
  <c r="R429"/>
  <c r="P550"/>
  <c r="BK679"/>
  <c r="J679"/>
  <c r="J105"/>
  <c r="R679"/>
  <c r="T965"/>
  <c r="T964"/>
  <c i="3" r="BK130"/>
  <c r="J130"/>
  <c r="J100"/>
  <c r="R130"/>
  <c r="R129"/>
  <c r="T130"/>
  <c r="T129"/>
  <c r="R139"/>
  <c r="T292"/>
  <c r="T389"/>
  <c r="T388"/>
  <c i="4" r="T125"/>
  <c r="T150"/>
  <c i="2" r="P131"/>
  <c r="BK350"/>
  <c r="J350"/>
  <c r="J100"/>
  <c r="R350"/>
  <c r="P429"/>
  <c r="BK550"/>
  <c r="J550"/>
  <c r="J102"/>
  <c r="R550"/>
  <c r="BK628"/>
  <c r="J628"/>
  <c r="J103"/>
  <c r="R628"/>
  <c r="P667"/>
  <c r="T667"/>
  <c r="P679"/>
  <c r="BK965"/>
  <c r="J965"/>
  <c r="J107"/>
  <c r="P965"/>
  <c r="P964"/>
  <c i="3" r="BK139"/>
  <c r="J139"/>
  <c r="J102"/>
  <c r="T139"/>
  <c r="T138"/>
  <c r="R292"/>
  <c r="P389"/>
  <c r="P388"/>
  <c i="4" r="BK125"/>
  <c r="J125"/>
  <c r="J99"/>
  <c r="R125"/>
  <c r="P150"/>
  <c r="P166"/>
  <c i="2" r="BK131"/>
  <c r="J131"/>
  <c r="J99"/>
  <c r="R131"/>
  <c r="P350"/>
  <c r="BK429"/>
  <c r="J429"/>
  <c r="J101"/>
  <c r="T429"/>
  <c r="T550"/>
  <c r="P628"/>
  <c r="T628"/>
  <c r="BK667"/>
  <c r="J667"/>
  <c r="J104"/>
  <c r="R667"/>
  <c r="T679"/>
  <c r="R965"/>
  <c r="R964"/>
  <c i="3" r="P130"/>
  <c r="P129"/>
  <c r="P139"/>
  <c r="BK292"/>
  <c r="J292"/>
  <c r="J103"/>
  <c r="P292"/>
  <c r="BK389"/>
  <c r="J389"/>
  <c r="J106"/>
  <c r="R389"/>
  <c r="R388"/>
  <c i="4" r="P125"/>
  <c r="P124"/>
  <c r="P123"/>
  <c i="1" r="AU100"/>
  <c i="4" r="BK150"/>
  <c r="J150"/>
  <c r="J100"/>
  <c r="R150"/>
  <c r="BK166"/>
  <c r="J166"/>
  <c r="J101"/>
  <c r="R166"/>
  <c r="T166"/>
  <c i="3" r="BK384"/>
  <c r="J384"/>
  <c r="J104"/>
  <c r="BK129"/>
  <c r="J129"/>
  <c r="J99"/>
  <c i="4" r="J90"/>
  <c r="BE132"/>
  <c r="BE138"/>
  <c r="BE144"/>
  <c r="BE151"/>
  <c r="BE156"/>
  <c r="BE179"/>
  <c r="BE174"/>
  <c r="BE183"/>
  <c r="E84"/>
  <c r="F93"/>
  <c r="BE126"/>
  <c r="BE161"/>
  <c r="BE167"/>
  <c r="BE188"/>
  <c i="3" r="J91"/>
  <c r="F94"/>
  <c r="BE135"/>
  <c r="BE174"/>
  <c r="BE187"/>
  <c r="BE194"/>
  <c r="BE203"/>
  <c r="BE214"/>
  <c r="BE231"/>
  <c r="BE245"/>
  <c r="BE256"/>
  <c r="BE268"/>
  <c r="BE288"/>
  <c r="BE302"/>
  <c r="BE339"/>
  <c r="BE348"/>
  <c r="BE352"/>
  <c r="BE358"/>
  <c r="BE381"/>
  <c r="BE393"/>
  <c r="E116"/>
  <c r="BE131"/>
  <c r="BE166"/>
  <c r="BE172"/>
  <c r="BE182"/>
  <c r="BE191"/>
  <c r="BE208"/>
  <c r="BE212"/>
  <c r="BE222"/>
  <c r="BE225"/>
  <c r="BE264"/>
  <c r="BE276"/>
  <c r="BE280"/>
  <c r="BE284"/>
  <c r="BE313"/>
  <c r="BE316"/>
  <c r="BE319"/>
  <c r="BE345"/>
  <c r="BE360"/>
  <c r="BE376"/>
  <c r="BE385"/>
  <c r="BE390"/>
  <c r="BE150"/>
  <c r="BE158"/>
  <c r="BE168"/>
  <c r="BE180"/>
  <c r="BE197"/>
  <c r="BE200"/>
  <c r="BE206"/>
  <c r="BE228"/>
  <c r="BE249"/>
  <c r="BE293"/>
  <c r="BE306"/>
  <c r="BE310"/>
  <c r="BE336"/>
  <c r="BE342"/>
  <c r="BE354"/>
  <c r="BE364"/>
  <c r="BE140"/>
  <c r="BE178"/>
  <c r="BE184"/>
  <c r="BE218"/>
  <c r="BE220"/>
  <c r="BE241"/>
  <c r="BE253"/>
  <c r="BE260"/>
  <c r="BE272"/>
  <c r="BE297"/>
  <c r="BE324"/>
  <c r="BE327"/>
  <c r="BE330"/>
  <c r="BE334"/>
  <c i="2" r="E117"/>
  <c r="BE135"/>
  <c r="BE150"/>
  <c r="BE187"/>
  <c r="BE192"/>
  <c r="BE215"/>
  <c r="BE222"/>
  <c r="BE241"/>
  <c r="BE250"/>
  <c r="BE260"/>
  <c r="BE293"/>
  <c r="BE338"/>
  <c r="BE351"/>
  <c r="BE357"/>
  <c r="BE390"/>
  <c r="BE396"/>
  <c r="BE420"/>
  <c r="BE425"/>
  <c r="BE440"/>
  <c r="BE448"/>
  <c r="BE475"/>
  <c r="BE493"/>
  <c r="BE507"/>
  <c r="BE571"/>
  <c r="BE592"/>
  <c r="BE624"/>
  <c r="BE629"/>
  <c r="BE639"/>
  <c r="BE673"/>
  <c r="BE697"/>
  <c r="BE725"/>
  <c r="BE746"/>
  <c r="BE754"/>
  <c r="BE760"/>
  <c r="BE848"/>
  <c r="BE857"/>
  <c r="BE920"/>
  <c r="BE959"/>
  <c r="BE971"/>
  <c r="BE976"/>
  <c r="BE981"/>
  <c r="BE986"/>
  <c r="BE991"/>
  <c r="BE132"/>
  <c r="BE177"/>
  <c r="BE182"/>
  <c r="BE299"/>
  <c r="BE362"/>
  <c r="BE372"/>
  <c r="BE376"/>
  <c r="BE380"/>
  <c r="BE401"/>
  <c r="BE471"/>
  <c r="BE580"/>
  <c r="BE598"/>
  <c r="BE602"/>
  <c r="BE649"/>
  <c r="BE668"/>
  <c r="BE691"/>
  <c r="BE777"/>
  <c r="BE809"/>
  <c r="BE904"/>
  <c r="BE939"/>
  <c r="BE966"/>
  <c r="J90"/>
  <c r="F93"/>
  <c r="BE140"/>
  <c r="BE145"/>
  <c r="BE159"/>
  <c r="BE172"/>
  <c r="BE276"/>
  <c r="BE280"/>
  <c r="BE286"/>
  <c r="BE310"/>
  <c r="BE314"/>
  <c r="BE343"/>
  <c r="BE367"/>
  <c r="BE385"/>
  <c r="BE406"/>
  <c r="BE430"/>
  <c r="BE453"/>
  <c r="BE458"/>
  <c r="BE485"/>
  <c r="BE489"/>
  <c r="BE511"/>
  <c r="BE515"/>
  <c r="BE525"/>
  <c r="BE542"/>
  <c r="BE547"/>
  <c r="BE551"/>
  <c r="BE556"/>
  <c r="BE561"/>
  <c r="BE610"/>
  <c r="BE614"/>
  <c r="BE618"/>
  <c r="BE655"/>
  <c r="BE663"/>
  <c r="BE680"/>
  <c r="BE685"/>
  <c r="BE713"/>
  <c r="BE771"/>
  <c r="BE782"/>
  <c r="BE801"/>
  <c r="BE814"/>
  <c r="BE818"/>
  <c r="BE879"/>
  <c r="BE910"/>
  <c r="BE915"/>
  <c r="BE932"/>
  <c r="BE164"/>
  <c r="BE246"/>
  <c r="BE270"/>
  <c r="BE304"/>
  <c r="BE320"/>
  <c r="BE326"/>
  <c r="BE332"/>
  <c r="BE410"/>
  <c r="BE415"/>
  <c r="BE462"/>
  <c r="BE467"/>
  <c r="BE480"/>
  <c r="BE499"/>
  <c r="BE503"/>
  <c r="BE521"/>
  <c r="BE566"/>
  <c r="BE576"/>
  <c r="BE584"/>
  <c r="BE588"/>
  <c r="BE606"/>
  <c r="BE635"/>
  <c r="BE645"/>
  <c r="BE659"/>
  <c r="BE702"/>
  <c r="BE707"/>
  <c r="BE734"/>
  <c r="BE740"/>
  <c r="BE788"/>
  <c r="BE793"/>
  <c r="BE926"/>
  <c i="1" r="AU99"/>
  <c i="2" r="J36"/>
  <c i="1" r="AW96"/>
  <c i="2" r="F37"/>
  <c i="1" r="BB96"/>
  <c r="BB95"/>
  <c r="AX95"/>
  <c i="3" r="J36"/>
  <c i="1" r="AW98"/>
  <c i="4" r="F36"/>
  <c i="1" r="BA100"/>
  <c r="BA99"/>
  <c r="AW99"/>
  <c i="4" r="F38"/>
  <c i="1" r="BC100"/>
  <c r="BC99"/>
  <c r="AY99"/>
  <c r="AS94"/>
  <c i="2" r="F39"/>
  <c i="1" r="BD96"/>
  <c r="BD95"/>
  <c i="3" r="F38"/>
  <c i="1" r="BC98"/>
  <c r="BC97"/>
  <c r="AY97"/>
  <c i="3" r="F39"/>
  <c i="1" r="BD98"/>
  <c r="BD97"/>
  <c i="3" r="F37"/>
  <c i="1" r="BB98"/>
  <c r="BB97"/>
  <c r="AX97"/>
  <c i="4" r="F39"/>
  <c i="1" r="BD100"/>
  <c r="BD99"/>
  <c i="2" r="F36"/>
  <c i="1" r="BA96"/>
  <c r="BA95"/>
  <c r="AW95"/>
  <c i="2" r="F38"/>
  <c i="1" r="BC96"/>
  <c r="BC95"/>
  <c r="AY95"/>
  <c i="3" r="F36"/>
  <c i="1" r="BA98"/>
  <c r="BA97"/>
  <c r="AW97"/>
  <c i="4" r="J36"/>
  <c i="1" r="AW100"/>
  <c i="4" r="F37"/>
  <c i="1" r="BB100"/>
  <c r="BB99"/>
  <c r="AX99"/>
  <c i="2" l="1" r="P130"/>
  <c r="P129"/>
  <c i="1" r="AU96"/>
  <c i="4" r="T124"/>
  <c r="T123"/>
  <c i="3" r="T128"/>
  <c r="P138"/>
  <c r="P128"/>
  <c i="1" r="AU98"/>
  <c i="4" r="R124"/>
  <c r="R123"/>
  <c i="2" r="R130"/>
  <c r="R129"/>
  <c i="3" r="R138"/>
  <c r="R128"/>
  <c i="2" r="T130"/>
  <c r="T129"/>
  <c r="BK130"/>
  <c r="J130"/>
  <c r="J98"/>
  <c r="BK964"/>
  <c r="J964"/>
  <c r="J106"/>
  <c i="3" r="BK138"/>
  <c r="J138"/>
  <c r="J101"/>
  <c r="BK388"/>
  <c r="J388"/>
  <c r="J105"/>
  <c i="4" r="BK124"/>
  <c r="J124"/>
  <c r="J98"/>
  <c i="1" r="AU95"/>
  <c i="2" r="J35"/>
  <c i="1" r="AV96"/>
  <c r="AT96"/>
  <c i="3" r="F35"/>
  <c i="1" r="AZ98"/>
  <c r="AZ97"/>
  <c r="AV97"/>
  <c r="AT97"/>
  <c i="3" r="J35"/>
  <c i="1" r="AV98"/>
  <c r="AT98"/>
  <c i="4" r="J35"/>
  <c i="1" r="AV100"/>
  <c r="AT100"/>
  <c r="BD94"/>
  <c r="W33"/>
  <c r="BC94"/>
  <c r="AY94"/>
  <c r="BA94"/>
  <c r="W30"/>
  <c i="4" r="F35"/>
  <c i="1" r="AZ100"/>
  <c r="AZ99"/>
  <c r="AV99"/>
  <c r="AT99"/>
  <c r="BB94"/>
  <c r="W31"/>
  <c i="2" r="F35"/>
  <c i="1" r="AZ96"/>
  <c r="AZ95"/>
  <c r="AV95"/>
  <c r="AT95"/>
  <c r="AU97"/>
  <c i="3" l="1" r="BK128"/>
  <c r="J128"/>
  <c i="2" r="BK129"/>
  <c r="J129"/>
  <c r="J97"/>
  <c i="4" r="BK123"/>
  <c r="J123"/>
  <c r="J97"/>
  <c i="3" r="J98"/>
  <c i="1" r="AU94"/>
  <c i="3" r="J32"/>
  <c i="1" r="AG98"/>
  <c r="AG97"/>
  <c r="AN97"/>
  <c r="W32"/>
  <c r="AZ94"/>
  <c r="W29"/>
  <c r="AW94"/>
  <c r="AK30"/>
  <c r="AX94"/>
  <c i="3" l="1" r="J41"/>
  <c i="1" r="AN98"/>
  <c i="4" r="J32"/>
  <c i="1" r="AG100"/>
  <c r="AG99"/>
  <c r="AV94"/>
  <c r="AK29"/>
  <c i="2" r="J32"/>
  <c i="1" r="AG96"/>
  <c r="AG95"/>
  <c r="AG94"/>
  <c r="AK26"/>
  <c i="4" l="1" r="J41"/>
  <c i="1" r="AN95"/>
  <c i="2" r="J41"/>
  <c i="1" r="AN96"/>
  <c r="AN100"/>
  <c r="AN99"/>
  <c r="AK35"/>
  <c r="AT94"/>
  <c l="1" r="AN94"/>
</calcChain>
</file>

<file path=xl/sharedStrings.xml><?xml version="1.0" encoding="utf-8"?>
<sst xmlns="http://schemas.openxmlformats.org/spreadsheetml/2006/main">
  <si>
    <t>Export Komplet</t>
  </si>
  <si>
    <t/>
  </si>
  <si>
    <t>2.0</t>
  </si>
  <si>
    <t>ZAMOK</t>
  </si>
  <si>
    <t>False</t>
  </si>
  <si>
    <t>{00ffdbef-c9ba-475e-b45b-2848cbce6572}</t>
  </si>
  <si>
    <t>0,01</t>
  </si>
  <si>
    <t>21</t>
  </si>
  <si>
    <t>12</t>
  </si>
  <si>
    <t>REKAPITULACE STAVBY</t>
  </si>
  <si>
    <t xml:space="preserve">v ---  níže se nacházejí doplnkové a pomocné údaje k sestavám  --- v</t>
  </si>
  <si>
    <t>Návod na vyplnění</t>
  </si>
  <si>
    <t>0,001</t>
  </si>
  <si>
    <t>Kód:</t>
  </si>
  <si>
    <t>POSP765-2024</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</si>
  <si>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</si>
  <si>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</si>
  <si>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místní komunikace Vrchlického, Bruntál</t>
  </si>
  <si>
    <t>KSO:</t>
  </si>
  <si>
    <t>CC-CZ:</t>
  </si>
  <si>
    <t>21121</t>
  </si>
  <si>
    <t>Místo:</t>
  </si>
  <si>
    <t>Bruntál</t>
  </si>
  <si>
    <t>Datum:</t>
  </si>
  <si>
    <t>23. 2. 2024</t>
  </si>
  <si>
    <t>Zadavatel:</t>
  </si>
  <si>
    <t>IČ:</t>
  </si>
  <si>
    <t>00295892</t>
  </si>
  <si>
    <t>Město Bruntál</t>
  </si>
  <si>
    <t>DIČ:</t>
  </si>
  <si>
    <t>CZ00295892</t>
  </si>
  <si>
    <t>Uchazeč:</t>
  </si>
  <si>
    <t>Vyplň údaj</t>
  </si>
  <si>
    <t>Projektant:</t>
  </si>
  <si>
    <t>45186677</t>
  </si>
  <si>
    <t>True</t>
  </si>
  <si>
    <t>ing.Petr Doležel</t>
  </si>
  <si>
    <t>CZ6008091309</t>
  </si>
  <si>
    <t>Zpracovatel:</t>
  </si>
  <si>
    <t xml:space="preserve">ing.Pospíšil Michal                    CU2024/I  </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</si>
  <si>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</si>
  <si>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</si>
  <si>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</si>
  <si>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</si>
  <si>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</si>
  <si>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</si>
  <si>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</si>
  <si>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</si>
  <si>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</si>
  <si>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</si>
  <si>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</si>
  <si>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</si>
  <si>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</si>
  <si>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</si>
  <si>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</si>
  <si>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</si>
  <si>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</si>
  <si>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</si>
  <si>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</si>
  <si>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</si>
  <si>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</si>
  <si>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</si>
  <si>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</si>
  <si>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</si>
  <si>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</si>
  <si>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</si>
  <si>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</si>
  <si>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</si>
  <si>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</si>
  <si>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</si>
  <si>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</si>
  <si>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</si>
  <si>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</si>
  <si>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</si>
  <si>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</si>
  <si>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</si>
  <si>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</si>
  <si>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</si>
  <si>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</si>
  <si>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</si>
  <si>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</si>
  <si>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</si>
  <si>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</si>
  <si>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</si>
  <si>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</si>
  <si>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1</t>
  </si>
  <si>
    <t xml:space="preserve">SO 101 - Komunikace </t>
  </si>
  <si>
    <t>STA</t>
  </si>
  <si>
    <t>{d2b6fd78-7f29-4aa2-bee6-2c8877835429}</t>
  </si>
  <si>
    <t>823 27</t>
  </si>
  <si>
    <t>2</t>
  </si>
  <si>
    <t>/</t>
  </si>
  <si>
    <t>1-1</t>
  </si>
  <si>
    <t>Soupis</t>
  </si>
  <si>
    <t>{71b42adc-5aa3-4252-b3b9-faab6a9c156a}</t>
  </si>
  <si>
    <t>82229</t>
  </si>
  <si>
    <t>SO 401 - Veřejné osvětlení</t>
  </si>
  <si>
    <t>{85ace5ae-b290-46f2-9ffd-169584c102e8}</t>
  </si>
  <si>
    <t>2-1</t>
  </si>
  <si>
    <t>SO 401 - Veřejné osvětlení-soupis prací</t>
  </si>
  <si>
    <t>{466bd8a4-5cae-469e-8590-873a5b5234ae}</t>
  </si>
  <si>
    <t>828 75 19</t>
  </si>
  <si>
    <t>3</t>
  </si>
  <si>
    <t>VON - VEDLEJŠÍ A OSTATNÍ NÁKLADY</t>
  </si>
  <si>
    <t>VON</t>
  </si>
  <si>
    <t>{1c8d60fc-af61-4f1d-a790-73304bbee1a5}</t>
  </si>
  <si>
    <t>3-1</t>
  </si>
  <si>
    <t>VON - VEDLEJŠÍ A OSTATNÍ NÁKLADY- soupis prací</t>
  </si>
  <si>
    <t>{882cfb69-f1bf-4359-8162-aae1a1bff8ad}</t>
  </si>
  <si>
    <t>KRYCÍ LIST SOUPISU PRACÍ</t>
  </si>
  <si>
    <t>Objekt:</t>
  </si>
  <si>
    <t xml:space="preserve">1 - SO 101 - Komunikace </t>
  </si>
  <si>
    <t>Soupis:</t>
  </si>
  <si>
    <t xml:space="preserve">1-1 - SO 101 - Komunikace </t>
  </si>
  <si>
    <t>CZ-CPA:</t>
  </si>
  <si>
    <t>42.11.10</t>
  </si>
  <si>
    <t>REKAPITULACE ČLENĚNÍ SOUPISU PRACÍ</t>
  </si>
  <si>
    <t>Kód dílu - Popis</t>
  </si>
  <si>
    <t>Cena celkem [CZK]</t>
  </si>
  <si>
    <t>Náklady ze soupisu prací</t>
  </si>
  <si>
    <t>-1</t>
  </si>
  <si>
    <t xml:space="preserve">HSV -  Práce a dodávky HSV</t>
  </si>
  <si>
    <t xml:space="preserve">    001 - zemní práce</t>
  </si>
  <si>
    <t xml:space="preserve">    57 -  Kryty pozemních komunikací letišť a ploch z kameniva nebo živičné</t>
  </si>
  <si>
    <t xml:space="preserve">    059 - kryty poz.komunikací - dlažba</t>
  </si>
  <si>
    <t xml:space="preserve">    81 - Potrubí z trub betonových</t>
  </si>
  <si>
    <t xml:space="preserve">    87 -  Potrubí z trub plastických a skleněných</t>
  </si>
  <si>
    <t xml:space="preserve">    91 - Doplňující konstrukce a práce pozemních komunikací, letišť a ploch</t>
  </si>
  <si>
    <t xml:space="preserve">    96 - Bourání konstrukcí</t>
  </si>
  <si>
    <t>M - Práce a dodávky M</t>
  </si>
  <si>
    <t xml:space="preserve">    46-M - Zemní práce při extr.mont.pracích</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</si>
  <si>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</si>
  <si>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</si>
  <si>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</si>
  <si>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</si>
  <si>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</si>
  <si>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</si>
  <si>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</si>
  <si>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</si>
  <si>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</si>
  <si>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</si>
  <si>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</si>
  <si>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</si>
  <si>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</si>
  <si>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</si>
  <si>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 xml:space="preserve"> Práce a dodávky HSV</t>
  </si>
  <si>
    <t>ROZPOCET</t>
  </si>
  <si>
    <t>001</t>
  </si>
  <si>
    <t>zemní práce</t>
  </si>
  <si>
    <t>K</t>
  </si>
  <si>
    <t>12900110R</t>
  </si>
  <si>
    <t xml:space="preserve">Sondy pro ověření ing. sítí  - ruční výkop tř. I-II / skup. 1-4  vč. příplatku za ztížení vykopávky v blízkosti podzemního vedení včetně zásypu</t>
  </si>
  <si>
    <t>m3</t>
  </si>
  <si>
    <t>4</t>
  </si>
  <si>
    <t>192757581</t>
  </si>
  <si>
    <t>PP</t>
  </si>
  <si>
    <t>VV</t>
  </si>
  <si>
    <t>8*0,8*0,8*0,8</t>
  </si>
  <si>
    <t>111251101</t>
  </si>
  <si>
    <t>Odstranění křovin a stromů průměru kmene do 100 mm i s kořeny sklonu terénu do 1:5 z celkové plochy do 100 m2 strojně</t>
  </si>
  <si>
    <t>m2</t>
  </si>
  <si>
    <t>CS ÚRS 2024 01</t>
  </si>
  <si>
    <t>-61716396</t>
  </si>
  <si>
    <t>Odstranění křovin a stromů s odstraněním kořenů strojně průměru kmene do 100 mm v rovině nebo ve svahu sklonu terénu do 1:5, při celkové ploše do 100 m2</t>
  </si>
  <si>
    <t>Online PSC</t>
  </si>
  <si>
    <t>https://podminky.urs.cz/item/CS_URS_2024_01/111251101</t>
  </si>
  <si>
    <t>položka výkazu výměr 51</t>
  </si>
  <si>
    <t>50</t>
  </si>
  <si>
    <t>112155311</t>
  </si>
  <si>
    <t>Štěpkování keřového porostu středně hustého s naložením</t>
  </si>
  <si>
    <t>132368287</t>
  </si>
  <si>
    <t>Štěpkování s naložením na dopravní prostředek a odvozem do 20 km keřového porostu středně hustého</t>
  </si>
  <si>
    <t>https://podminky.urs.cz/item/CS_URS_2024_01/112155311</t>
  </si>
  <si>
    <t>121151103</t>
  </si>
  <si>
    <t>Sejmutí ornice plochy do 100 m2 tl vrstvy do 200 mm strojně</t>
  </si>
  <si>
    <t>-942866774</t>
  </si>
  <si>
    <t>Sejmutí ornice strojně při souvislé ploše do 100 m2, tl. vrstvy do 200 mm</t>
  </si>
  <si>
    <t>https://podminky.urs.cz/item/CS_URS_2024_01/121151103</t>
  </si>
  <si>
    <t>položka výkazu výměr 21</t>
  </si>
  <si>
    <t>81,2</t>
  </si>
  <si>
    <t>5</t>
  </si>
  <si>
    <t>122151101</t>
  </si>
  <si>
    <t>Odkopávky a prokopávky nezapažené v hornině třídy těžitelnosti I skupiny 1 a 2 objem do 20 m3 strojně</t>
  </si>
  <si>
    <t>466431187</t>
  </si>
  <si>
    <t>Odkopávky a prokopávky nezapažené strojně v hornině třídy těžitelnosti I skupiny 1 a 2 do 20 m3</t>
  </si>
  <si>
    <t>https://podminky.urs.cz/item/CS_URS_2024_01/122151101</t>
  </si>
  <si>
    <t>PSC</t>
  </si>
  <si>
    <t xml:space="preserve">Poznámka k souboru cen:_x000d_
1. V cenách jsou započteny i náklady na přehození výkopku na vzdálenost do 3 m nebo naložení na dopravní prostředek. </t>
  </si>
  <si>
    <t>položka výkazu výměr 17</t>
  </si>
  <si>
    <t>11,8</t>
  </si>
  <si>
    <t>položka výkazu výměr 18</t>
  </si>
  <si>
    <t>9,89</t>
  </si>
  <si>
    <t>Součet</t>
  </si>
  <si>
    <t>6</t>
  </si>
  <si>
    <t>122151102</t>
  </si>
  <si>
    <t>Odkopávky a prokopávky nezapažené v hornině třídy těžitelnosti I skupiny 1 a 2 objem do 50 m3 strojně</t>
  </si>
  <si>
    <t>1853887221</t>
  </si>
  <si>
    <t>Odkopávky a prokopávky nezapažené strojně v hornině třídy těžitelnosti I skupiny 1 a 2 přes 20 do 50 m3</t>
  </si>
  <si>
    <t>https://podminky.urs.cz/item/CS_URS_2024_01/122151102</t>
  </si>
  <si>
    <t>položka výkazu výměr 20</t>
  </si>
  <si>
    <t>74,6</t>
  </si>
  <si>
    <t>7</t>
  </si>
  <si>
    <t>122151103</t>
  </si>
  <si>
    <t>Odkopávky a prokopávky nezapažené v hornině třídy těžitelnosti I skupiny 1 a 2 objem do 100 m3 strojně</t>
  </si>
  <si>
    <t>913415883</t>
  </si>
  <si>
    <t>Odkopávky a prokopávky nezapažené strojně v hornině třídy těžitelnosti I skupiny 1 a 2 přes 50 do 100 m3</t>
  </si>
  <si>
    <t>https://podminky.urs.cz/item/CS_URS_2024_01/122151103</t>
  </si>
  <si>
    <t>položka výkazu výměr 14</t>
  </si>
  <si>
    <t>135,4</t>
  </si>
  <si>
    <t>položka výkazu výměr 15</t>
  </si>
  <si>
    <t>67,52</t>
  </si>
  <si>
    <t>8</t>
  </si>
  <si>
    <t>938909612</t>
  </si>
  <si>
    <t>Odstranění nánosu na krajnicích tl do 200 mm</t>
  </si>
  <si>
    <t>1301624528</t>
  </si>
  <si>
    <t>Čištění krajnic odstraněním nánosu (ulehlého, popř. zaježděného) naneseného vlivem silničního provozu, s přemístěním na hromady na vzdálenost do 50 m nebo s naložením na dopravní prostředek, ale bez složení průměrné tloušťky přes 100 do 200 mm</t>
  </si>
  <si>
    <t>https://podminky.urs.cz/item/CS_URS_2024_01/938909612</t>
  </si>
  <si>
    <t>položka výkazu výměr 16</t>
  </si>
  <si>
    <t>216,3</t>
  </si>
  <si>
    <t>9</t>
  </si>
  <si>
    <t>132251253</t>
  </si>
  <si>
    <t>Hloubení rýh nezapažených š do 2000 mm v hornině třídy těžitelnosti I skupiny 3 objem do 100 m3 strojně</t>
  </si>
  <si>
    <t>1336254601</t>
  </si>
  <si>
    <t>Hloubení nezapažených rýh šířky přes 800 do 2 000 mm strojně s urovnáním dna do předepsaného profilu a spádu v hornině třídy těžitelnosti I skupiny 3 přes 50 do 100 m3</t>
  </si>
  <si>
    <t>https://podminky.urs.cz/item/CS_URS_2024_01/132251253</t>
  </si>
  <si>
    <t>1,35*1,1*39,7</t>
  </si>
  <si>
    <t>10</t>
  </si>
  <si>
    <t>133151101</t>
  </si>
  <si>
    <t>Hloubení šachet nezapažených v hornině třídy těžitelnosti I skupiny 1 a 2 objem do 20 m3</t>
  </si>
  <si>
    <t>-495426320</t>
  </si>
  <si>
    <t>Hloubení nezapažených šachet strojně v hornině třídy těžitelnosti I skupiny 1 a 2 do 20 m3</t>
  </si>
  <si>
    <t>https://podminky.urs.cz/item/CS_URS_2024_01/133151101</t>
  </si>
  <si>
    <t>položka výkazu výměr 31</t>
  </si>
  <si>
    <t>(0,55)^2*3,14*1,15*9</t>
  </si>
  <si>
    <t>11</t>
  </si>
  <si>
    <t>167151101</t>
  </si>
  <si>
    <t>Nakládání výkopku z hornin třídy těžitelnosti I skupiny 1 až 3 do 100 m3</t>
  </si>
  <si>
    <t>1268857888</t>
  </si>
  <si>
    <t>Nakládání, skládání a překládání neulehlého výkopku nebo sypaniny strojně nakládání, množství do 100 m3, z horniny třídy těžitelnosti I, skupiny 1 až 3</t>
  </si>
  <si>
    <t>https://podminky.urs.cz/item/CS_URS_2024_01/167151101</t>
  </si>
  <si>
    <t xml:space="preserve">položka výkazu výměr  46</t>
  </si>
  <si>
    <t>570*0,1</t>
  </si>
  <si>
    <t>162551108</t>
  </si>
  <si>
    <t>Vodorovné přemístění přes 2 500 do 3000 m výkopku/sypaniny z horniny třídy těžitelnosti I skupiny 1 až 3</t>
  </si>
  <si>
    <t>-767206126</t>
  </si>
  <si>
    <t>Vodorovné přemístění výkopku nebo sypaniny po suchu na obvyklém dopravním prostředku, bez naložení výkopku, avšak se složením bez rozhrnutí z horniny třídy těžitelnosti I skupiny 1 až 3 na vzdálenost přes 2 500 do 3 000 m</t>
  </si>
  <si>
    <t>https://podminky.urs.cz/item/CS_URS_2024_01/162551108</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</si>
  <si>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</si>
  <si>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216,3*0,15</t>
  </si>
  <si>
    <t>81,2*0,1</t>
  </si>
  <si>
    <t>položka výkazu výměr 46</t>
  </si>
  <si>
    <t>13</t>
  </si>
  <si>
    <t>162751117</t>
  </si>
  <si>
    <t>Vodorovné přemístění přes 9 000 do 10000 m výkopku/sypaniny z horniny třídy těžitelnosti I skupiny 1 až 3</t>
  </si>
  <si>
    <t>-233546531</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</si>
  <si>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</si>
  <si>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https://podminky.urs.cz/item/CS_URS_2024_01/162751117</t>
  </si>
  <si>
    <t>-81,2*0,1</t>
  </si>
  <si>
    <t>14</t>
  </si>
  <si>
    <t>171201231</t>
  </si>
  <si>
    <t>Poplatek za uložení zeminy a kamení na recyklační skládce (skládkovné) kód odpadu 17 05 04</t>
  </si>
  <si>
    <t>t</t>
  </si>
  <si>
    <t>-1415939185</t>
  </si>
  <si>
    <t>Poplatek za uložení stavebního odpadu na recyklační skládce (skládkovné) zeminy a kamení zatříděného do Katalogu odpadů pod kódem 17 05 04</t>
  </si>
  <si>
    <t>https://podminky.urs.cz/item/CS_URS_2024_01/171201231</t>
  </si>
  <si>
    <t xml:space="preserve">Poznámka k souboru cen:_x000d_
1. Ceny uvedené v souboru cen je doporučeno upravit podle aktuálních cen místně příslušné skládky odpadů. 2. Uložení odpadů neuvedených v souboru cen se oceňuje individuálně. </t>
  </si>
  <si>
    <t>Mezisoučet</t>
  </si>
  <si>
    <t>367,996*1,8</t>
  </si>
  <si>
    <t>15</t>
  </si>
  <si>
    <t>184911161</t>
  </si>
  <si>
    <t>Mulčování záhonů kačírkem tl vrstvy přes 0,05 do 0,1 m v rovině a svahu do 1:5</t>
  </si>
  <si>
    <t>1593032608</t>
  </si>
  <si>
    <t>Mulčování záhonů kačírkem nebo drceným kamenivem tloušťky mulče přes 50 do 100 mm v rovině nebo na svahu do 1:5</t>
  </si>
  <si>
    <t>https://podminky.urs.cz/item/CS_URS_2024_01/184911161</t>
  </si>
  <si>
    <t xml:space="preserve">položka výkazu výměr  47</t>
  </si>
  <si>
    <t>17,3</t>
  </si>
  <si>
    <t>16</t>
  </si>
  <si>
    <t>M</t>
  </si>
  <si>
    <t>583374020</t>
  </si>
  <si>
    <t>kamenivo dekorační (kačírek) frakce 16/22</t>
  </si>
  <si>
    <t>-1358861147</t>
  </si>
  <si>
    <t xml:space="preserve">položka výkazu výměr  4</t>
  </si>
  <si>
    <t>17,3*0,1*1,8</t>
  </si>
  <si>
    <t>17</t>
  </si>
  <si>
    <t>174101101</t>
  </si>
  <si>
    <t>Zásyp jam, šachet rýh nebo kolem objektů sypaninou se zhutněním</t>
  </si>
  <si>
    <t>1587132194</t>
  </si>
  <si>
    <t>Zásyp sypaninou z jakékoliv horniny strojně s uložením výkopku ve vrstvách se zhutněním jam, šachet, rýh nebo kolem objektů v těchto vykopávkách</t>
  </si>
  <si>
    <t>https://podminky.urs.cz/item/CS_URS_2024_01/174101101</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</si>
  <si>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</si>
  <si>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-0,15*1,1*39,7</t>
  </si>
  <si>
    <t>-0,35*1,1*39,7</t>
  </si>
  <si>
    <t>-(0,25)^2*3,14*1,15*9</t>
  </si>
  <si>
    <t>18</t>
  </si>
  <si>
    <t>583441970</t>
  </si>
  <si>
    <t>štěrkodrť frakce 0/63</t>
  </si>
  <si>
    <t>1232755186</t>
  </si>
  <si>
    <t>44,919*2,2</t>
  </si>
  <si>
    <t>19</t>
  </si>
  <si>
    <t>175101201</t>
  </si>
  <si>
    <t>Obsypání objektu nad přilehlým původním terénem sypaninou bez prohození, uloženou do 3 m ručně</t>
  </si>
  <si>
    <t>1690707026</t>
  </si>
  <si>
    <t>Obsypání objektů nad přilehlým původním terénem ručně sypaninou z vhodných hornin třídy těžitelnosti I a II, skupiny 1 až 4 nebo materiálem uloženým ve vzdálenosti do 3 m od vnějšího kraje objektu pro jakoukoliv míru zhutnění bez prohození sypaniny</t>
  </si>
  <si>
    <t>https://podminky.urs.cz/item/CS_URS_2024_01/175101201</t>
  </si>
  <si>
    <t xml:space="preserve">Poznámka k souboru cen:_x000d_
1. Ceny jsou určeny pro objem obsypu do vzdálenosti 3 m od přilehlého líce objektu nad přilehlým původním terénem. Zásyp pod tímto terénem se oceňuje jako zásyp okolo objektu cenami souboru cen 174 Zásyp sypaninou; zbývající obsyp se ocení příslušnými cenami souboru cen 171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25-1101 Uložení sypaniny do nezhutněných násypů. 3. Ceny nelze použít pro obsyp potrubí; tento se oceňuje cenami 175 Obsyp potrubí. 4. V cenách nejsou započteny náklady na: a) svahování obsypu; toto se oceňuje cenami souboru cen 182 Svahování, b) humusování obsypu; toto se oceňuje cenami souboru cen 18. 3 Rozprostření a urovnání ornice. 5. V cenách nejsou zahrnuty náklady na nakupovanou sypaninu. Tato se oceňuje ve specifikaci. </t>
  </si>
  <si>
    <t>0,35*1,1*39,7</t>
  </si>
  <si>
    <t>20</t>
  </si>
  <si>
    <t>58344121R</t>
  </si>
  <si>
    <t xml:space="preserve">štěrkodrť frakce 0-16  MN</t>
  </si>
  <si>
    <t>1632321014</t>
  </si>
  <si>
    <t xml:space="preserve">Kamenivo přírodní drcené hutné pro stavební účely PDK (drobné, hrubé a štěrkodrť) štěrkodrtě ČSN EN 13043 frakce   0-16   MN  </t>
  </si>
  <si>
    <t>0,35*1,1*39,7*1,9</t>
  </si>
  <si>
    <t>181151311</t>
  </si>
  <si>
    <t>Plošná úprava terénu přes 500 m2 zemina skupiny 1 až 4 nerovnosti přes 50 do 100 mm v rovinně a svahu do 1:5</t>
  </si>
  <si>
    <t>1766368773</t>
  </si>
  <si>
    <t>Plošná úprava terénu v zemině skupiny 1 až 4 s urovnáním povrchu bez doplnění ornice souvislé plochy přes 500 m2 při nerovnostech terénu přes 50 do 100 mm v rovině nebo na svahu do 1:5</t>
  </si>
  <si>
    <t>https://podminky.urs.cz/item/CS_URS_2024_01/181151311</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</si>
  <si>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</si>
  <si>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570</t>
  </si>
  <si>
    <t>22</t>
  </si>
  <si>
    <t>10364101</t>
  </si>
  <si>
    <t>zemina pro terénní úpravy - ornice</t>
  </si>
  <si>
    <t>1689517483</t>
  </si>
  <si>
    <t>48,88*1,8</t>
  </si>
  <si>
    <t>23</t>
  </si>
  <si>
    <t>181351113</t>
  </si>
  <si>
    <t>Rozprostření ornice tl vrstvy do 200 mm pl přes 500 m2 v rovině nebo ve svahu do 1:5 strojně</t>
  </si>
  <si>
    <t>-1454648344</t>
  </si>
  <si>
    <t>Rozprostření a urovnání ornice v rovině nebo ve svahu sklonu do 1:5 strojně při souvislé ploše přes 500 m2, tl. vrstvy do 200 mm</t>
  </si>
  <si>
    <t>https://podminky.urs.cz/item/CS_URS_2024_01/181351113</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</si>
  <si>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</si>
  <si>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24</t>
  </si>
  <si>
    <t>181351007</t>
  </si>
  <si>
    <t>Rozprostření ornice tl vrstvy přes 400 do 500 mm pl do 100 m2 v rovině nebo ve svahu do 1:5 strojně</t>
  </si>
  <si>
    <t>9475247</t>
  </si>
  <si>
    <t>Rozprostření a urovnání ornice v rovině nebo ve svahu sklonu do 1:5 strojně při souvislé ploše do 100 m2, tl. vrstvy přes 400 do 500 mm</t>
  </si>
  <si>
    <t>https://podminky.urs.cz/item/CS_URS_2024_01/181351007</t>
  </si>
  <si>
    <t>25</t>
  </si>
  <si>
    <t>181411141</t>
  </si>
  <si>
    <t>Založení parterového trávníku výsevem pl do 1000 m2 v rovině a ve svahu do 1:5</t>
  </si>
  <si>
    <t>444906578</t>
  </si>
  <si>
    <t>Založení trávníku na půdě předem připravené plochy do 1000 m2 výsevem včetně utažení parterového v rovině nebo na svahu do 1:5</t>
  </si>
  <si>
    <t>https://podminky.urs.cz/item/CS_URS_2024_01/181411141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</si>
  <si>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</si>
  <si>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26</t>
  </si>
  <si>
    <t>00572410</t>
  </si>
  <si>
    <t>osivo směs travní parková</t>
  </si>
  <si>
    <t>kg</t>
  </si>
  <si>
    <t>845302364</t>
  </si>
  <si>
    <t>570*0,02</t>
  </si>
  <si>
    <t>27</t>
  </si>
  <si>
    <t>183205111</t>
  </si>
  <si>
    <t>Založení záhonu v rovině a svahu do 1:5 zemina skupiny 1 a 2</t>
  </si>
  <si>
    <t>365142028</t>
  </si>
  <si>
    <t>Založení záhonu pro výsadbu rostlin v rovině nebo na svahu do 1:5 v zemině skupiny 1 až 2</t>
  </si>
  <si>
    <t>https://podminky.urs.cz/item/CS_URS_2024_01/183205111</t>
  </si>
  <si>
    <t xml:space="preserve">Poznámka k souboru cen:_x000d_
1. V 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 </t>
  </si>
  <si>
    <t>28</t>
  </si>
  <si>
    <t>183403114</t>
  </si>
  <si>
    <t>Obdělání půdy kultivátorováním v rovině a svahu do 1:5</t>
  </si>
  <si>
    <t>334415112</t>
  </si>
  <si>
    <t>Obdělání půdy kultivátorováním v rovině nebo na svahu do 1:5</t>
  </si>
  <si>
    <t>https://podminky.urs.cz/item/CS_URS_2024_01/183403114</t>
  </si>
  <si>
    <t xml:space="preserve">Poznámka k souboru cen:_x000d_
1. Každé opakované obdělání půdy se oceňuje samostatně. 2. Ceny -3114 a -3115 lze použít i pro obdělání půdy aktivními branami. </t>
  </si>
  <si>
    <t>29</t>
  </si>
  <si>
    <t>183403153</t>
  </si>
  <si>
    <t>Obdělání půdy hrabáním v rovině a svahu do 1:5</t>
  </si>
  <si>
    <t>587768485</t>
  </si>
  <si>
    <t>Obdělání půdy hrabáním v rovině nebo na svahu do 1:5</t>
  </si>
  <si>
    <t>https://podminky.urs.cz/item/CS_URS_2024_01/183403153</t>
  </si>
  <si>
    <t>30</t>
  </si>
  <si>
    <t>185803111</t>
  </si>
  <si>
    <t>Ošetření trávníku shrabáním v rovině a svahu do 1:5</t>
  </si>
  <si>
    <t>-1278298278</t>
  </si>
  <si>
    <t>Ošetření trávníku jednorázové v rovině nebo na svahu do 1:5</t>
  </si>
  <si>
    <t>https://podminky.urs.cz/item/CS_URS_2024_01/185803111</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</si>
  <si>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</si>
  <si>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31</t>
  </si>
  <si>
    <t>182251101</t>
  </si>
  <si>
    <t>Svahování násypů strojně</t>
  </si>
  <si>
    <t>168064814</t>
  </si>
  <si>
    <t>Svahování trvalých svahů do projektovaných profilů strojně s potřebným přemístěním výkopku při svahování násypů v jakékoliv hornině</t>
  </si>
  <si>
    <t>https://podminky.urs.cz/item/CS_URS_2024_01/182251101</t>
  </si>
  <si>
    <t>32</t>
  </si>
  <si>
    <t>181951112</t>
  </si>
  <si>
    <t>Úprava pláně v hornině třídy těžitelnosti I skupiny 1 až 3 se zhutněním strojně</t>
  </si>
  <si>
    <t>700905721</t>
  </si>
  <si>
    <t>Úprava pláně vyrovnáním výškových rozdílů strojně v hornině třídy těžitelnosti I, skupiny 1 až 3 se zhutněním</t>
  </si>
  <si>
    <t>https://podminky.urs.cz/item/CS_URS_2024_01/181951112</t>
  </si>
  <si>
    <t xml:space="preserve">položka výkazu výměr  32</t>
  </si>
  <si>
    <t xml:space="preserve">položka výkazu výměr  34</t>
  </si>
  <si>
    <t>268,5</t>
  </si>
  <si>
    <t>57</t>
  </si>
  <si>
    <t xml:space="preserve"> Kryty pozemních komunikací letišť a ploch z kameniva nebo živičné</t>
  </si>
  <si>
    <t>33</t>
  </si>
  <si>
    <t>564551114</t>
  </si>
  <si>
    <t>Zřízení podsypu nebo podkladu ze sypaniny plochy přes 100 m2 tl 180 mm</t>
  </si>
  <si>
    <t>-695869992</t>
  </si>
  <si>
    <t>Zřízení podsypu nebo podkladu ze sypaniny s rozprostřením, vlhčením, a zhutněním plochy přes 100 m2, po zhutnění tl. 180 mm</t>
  </si>
  <si>
    <t>https://podminky.urs.cz/item/CS_URS_2024_01/564551114</t>
  </si>
  <si>
    <t xml:space="preserve">položka výkazu výměr  12</t>
  </si>
  <si>
    <t>přepočet na 0,18 m</t>
  </si>
  <si>
    <t>55,3/0,18</t>
  </si>
  <si>
    <t>34</t>
  </si>
  <si>
    <t>58344171</t>
  </si>
  <si>
    <t>štěrkodrť frakce 0/32</t>
  </si>
  <si>
    <t>50357707</t>
  </si>
  <si>
    <t>55,3*2</t>
  </si>
  <si>
    <t>35</t>
  </si>
  <si>
    <t>567521121</t>
  </si>
  <si>
    <t>Recyklace podkladu za studena na místě - rozpojení a reprofilace tl přes 150 do 200 mm pl přes 1000 do 3000 m2</t>
  </si>
  <si>
    <t>789674661</t>
  </si>
  <si>
    <t>Recyklace podkladní vrstvy za studena na místě rozpojení a reprofilace podkladu s hutněním plochy přes 1 000 do 3 000 m2, tloušťky přes 150 do 200 mm</t>
  </si>
  <si>
    <t>https://podminky.urs.cz/item/CS_URS_2024_01/567521121</t>
  </si>
  <si>
    <t xml:space="preserve">položka výkazu výměr  37</t>
  </si>
  <si>
    <t>1958</t>
  </si>
  <si>
    <t>36</t>
  </si>
  <si>
    <t>567522123</t>
  </si>
  <si>
    <t>Recyklace podkladu za studena na místě - promísení s pojivem, kamenivem tl přes 170 do 180 mm pl přes 1000 do 3000 m2</t>
  </si>
  <si>
    <t>1844010368</t>
  </si>
  <si>
    <t>Recyklace podkladní vrstvy za studena na místě promísení rozpojené směsi s kamenivem a pojivem (materiál ve specifikaci) s rozhrnutím, zhutněním a vlhčením plochy přes 1 000 do 3 000 m2, tloušťky po zhutnění přes 170 do 180 mm</t>
  </si>
  <si>
    <t>https://podminky.urs.cz/item/CS_URS_2024_01/567522123</t>
  </si>
  <si>
    <t>37</t>
  </si>
  <si>
    <t>58522110</t>
  </si>
  <si>
    <t>cement portlandský směsný CEM II 42,5MPa</t>
  </si>
  <si>
    <t>-646027050</t>
  </si>
  <si>
    <t>položka výkazu výměr 37</t>
  </si>
  <si>
    <t>1958*0,18*0,04*2,3</t>
  </si>
  <si>
    <t>38</t>
  </si>
  <si>
    <t>11162540</t>
  </si>
  <si>
    <t>emulze asfaltová obalovací pro použití za studena</t>
  </si>
  <si>
    <t>-913528218</t>
  </si>
  <si>
    <t>1958*0,18*0,02*2,3</t>
  </si>
  <si>
    <t>39</t>
  </si>
  <si>
    <t>564871116</t>
  </si>
  <si>
    <t>Podklad ze štěrkodrtě ŠD plochy přes 100 m2 tl. 300 mm</t>
  </si>
  <si>
    <t>-500971179</t>
  </si>
  <si>
    <t>Podklad ze štěrkodrti ŠD s rozprostřením a zhutněním plochy přes 100 m2, po zhutnění tl. 300 mm</t>
  </si>
  <si>
    <t>https://podminky.urs.cz/item/CS_URS_2024_01/564871116</t>
  </si>
  <si>
    <t xml:space="preserve">položka výkazu výměr  334</t>
  </si>
  <si>
    <t>40</t>
  </si>
  <si>
    <t>564871016</t>
  </si>
  <si>
    <t>Podklad ze štěrkodrtě ŠD plochy do 100 m2 tl 300 mm</t>
  </si>
  <si>
    <t>402771305</t>
  </si>
  <si>
    <t>Podklad ze štěrkodrti ŠD s rozprostřením a zhutněním plochy jednotlivě do 100 m2, po zhutnění tl. 300 mm</t>
  </si>
  <si>
    <t>https://podminky.urs.cz/item/CS_URS_2024_01/564871016</t>
  </si>
  <si>
    <t>položka výkazu výměr 47</t>
  </si>
  <si>
    <t>41</t>
  </si>
  <si>
    <t>569831111</t>
  </si>
  <si>
    <t>Zpevnění krajnic štěrkodrtí tl 100 mm</t>
  </si>
  <si>
    <t>1109617120</t>
  </si>
  <si>
    <t>Zpevnění krajnic nebo komunikací pro pěší s rozprostřením a zhutněním, po zhutnění štěrkodrtí tl. 100 mm</t>
  </si>
  <si>
    <t>https://podminky.urs.cz/item/CS_URS_2024_01/569831111</t>
  </si>
  <si>
    <t xml:space="preserve">položka výkazu výměr  48</t>
  </si>
  <si>
    <t>drť 8/16</t>
  </si>
  <si>
    <t>116,1*2</t>
  </si>
  <si>
    <t>42</t>
  </si>
  <si>
    <t>573191111</t>
  </si>
  <si>
    <t>Postřik infiltrační kationaktivní emulzí v množství 1 kg/m2</t>
  </si>
  <si>
    <t>1291742448</t>
  </si>
  <si>
    <t>Postřik infiltrační kationaktivní emulzí v množství 1,00 kg/m2</t>
  </si>
  <si>
    <t>https://podminky.urs.cz/item/CS_URS_2024_01/573191111</t>
  </si>
  <si>
    <t xml:space="preserve">"položka výkazu výměr  38</t>
  </si>
  <si>
    <t>43</t>
  </si>
  <si>
    <t>573211112</t>
  </si>
  <si>
    <t>Postřik živičný spojovací z asfaltu v množství 0,70 kg/m2</t>
  </si>
  <si>
    <t>479640139</t>
  </si>
  <si>
    <t>Postřik spojovací PS bez posypu kamenivem z asfaltu silničního, v množství 0,70 kg/m2</t>
  </si>
  <si>
    <t>https://podminky.urs.cz/item/CS_URS_2024_01/573211112</t>
  </si>
  <si>
    <t xml:space="preserve">položka výkazu výměr  41</t>
  </si>
  <si>
    <t>3546</t>
  </si>
  <si>
    <t>44</t>
  </si>
  <si>
    <t>57321111R</t>
  </si>
  <si>
    <t>Postřik penetrační spojovací</t>
  </si>
  <si>
    <t>-288461611</t>
  </si>
  <si>
    <t xml:space="preserve">položka výkazu výměr  39</t>
  </si>
  <si>
    <t>1300</t>
  </si>
  <si>
    <t>45</t>
  </si>
  <si>
    <t>565155121</t>
  </si>
  <si>
    <t>Asfaltový beton vrstva podkladní ACP 16 (obalované kamenivo OKS) tl 70 mm š přes 3 m</t>
  </si>
  <si>
    <t>1688384076</t>
  </si>
  <si>
    <t>Asfaltový beton vrstva podkladní ACP 16 (obalované kamenivo střednězrnné - OKS) s rozprostřením a zhutněním v pruhu šířky přes 3 m, po zhutnění tl. 70 mm</t>
  </si>
  <si>
    <t>https://podminky.urs.cz/item/CS_URS_2024_01/565155121</t>
  </si>
  <si>
    <t xml:space="preserve">položka výkazu výměr  40</t>
  </si>
  <si>
    <t>3258</t>
  </si>
  <si>
    <t>46</t>
  </si>
  <si>
    <t>577134141</t>
  </si>
  <si>
    <t>Asfaltový beton vrstva obrusná ACO 11 (ABS) tl 40 mm š přes 3 m z modifikovaného asfaltu</t>
  </si>
  <si>
    <t>1620673378</t>
  </si>
  <si>
    <t>Asfaltový beton vrstva obrusná ACO 11 (ABS) s rozprostřením a se zhutněním z modifikovaného asfaltu v pruhu šířky přes 3 m, po zhutnění tl. 40 mm</t>
  </si>
  <si>
    <t>https://podminky.urs.cz/item/CS_URS_2024_01/577134141</t>
  </si>
  <si>
    <t xml:space="preserve">"položka výkazu výměr  42</t>
  </si>
  <si>
    <t>47</t>
  </si>
  <si>
    <t>919121231</t>
  </si>
  <si>
    <t>Těsnění spár zálivkou za studena pro komůrky š 20 mm hl 25 mm bez těsnicího profilu</t>
  </si>
  <si>
    <t>m</t>
  </si>
  <si>
    <t>-180224542</t>
  </si>
  <si>
    <t>Utěsnění dilatačních spár zálivkou za studena v cementobetonovém nebo živičném krytu včetně adhezního nátěru bez těsnicího profilu pod zálivkou, pro komůrky šířky 20 mm, hloubky 25 mm</t>
  </si>
  <si>
    <t>https://podminky.urs.cz/item/CS_URS_2024_01/919121231</t>
  </si>
  <si>
    <t xml:space="preserve">"položka výkazu výměr  45</t>
  </si>
  <si>
    <t>171</t>
  </si>
  <si>
    <t>48</t>
  </si>
  <si>
    <t>998225111</t>
  </si>
  <si>
    <t>Přesun hmot pro pozemní komunikace s krytem z kamene, monolitickým betonovým nebo živičným</t>
  </si>
  <si>
    <t>-1018058551</t>
  </si>
  <si>
    <t>Přesun hmot pro komunikace s krytem z kameniva, monolitickým betonovým nebo živičným dopravní vzdálenost do 200 m jakékoliv délky objektu</t>
  </si>
  <si>
    <t>https://podminky.urs.cz/item/CS_URS_2024_01/998225111</t>
  </si>
  <si>
    <t xml:space="preserve">Poznámka k souboru cen:_x000d_
1. Ceny lze použít i pro plochy letišť s krytem monolitickým betonovým nebo živičným. </t>
  </si>
  <si>
    <t>059</t>
  </si>
  <si>
    <t>kryty poz.komunikací - dlažba</t>
  </si>
  <si>
    <t>49</t>
  </si>
  <si>
    <t>916111123</t>
  </si>
  <si>
    <t>Osazení obruby z drobných kostek s boční opěrou do lože z betonu prostého</t>
  </si>
  <si>
    <t>-515344472</t>
  </si>
  <si>
    <t>Osazení silniční obruby z dlažebních kostek v jedné řadě s ložem tl. přes 50 do 100 mm, s vyplněním a zatřením spár cementovou maltou z drobných kostek s boční opěrou z betonu prostého, do lože z betonu prostého téže značky</t>
  </si>
  <si>
    <t>https://podminky.urs.cz/item/CS_URS_2024_01/916111123</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</si>
  <si>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</si>
  <si>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položka výkazu výměr 24</t>
  </si>
  <si>
    <t>327,9</t>
  </si>
  <si>
    <t>položka výkazu výměr 25</t>
  </si>
  <si>
    <t>12,1</t>
  </si>
  <si>
    <t>položka výkazu výměr 26</t>
  </si>
  <si>
    <t>640,3*2</t>
  </si>
  <si>
    <t>58381007</t>
  </si>
  <si>
    <t>kostka štípaná dlažební žula drobná 8/10</t>
  </si>
  <si>
    <t>-756704812</t>
  </si>
  <si>
    <t>327,9*0,1*1,01</t>
  </si>
  <si>
    <t>12,1*0,1*1,01</t>
  </si>
  <si>
    <t>640,3*0,2*1,01</t>
  </si>
  <si>
    <t>51</t>
  </si>
  <si>
    <t>597661111</t>
  </si>
  <si>
    <t>Rigol dlážděný do lože z betonu tl 100 mm z dlažebních kostek drobných</t>
  </si>
  <si>
    <t>1842931707</t>
  </si>
  <si>
    <t>Rigol dlážděný do lože z betonu prostého tl. 100 mm, s vyplněním a zatřením spár cementovou maltou z dlažebních kostek drobných</t>
  </si>
  <si>
    <t>https://podminky.urs.cz/item/CS_URS_2024_01/597661111</t>
  </si>
  <si>
    <t>položka výkazu výměr 27</t>
  </si>
  <si>
    <t>33,4*0,5</t>
  </si>
  <si>
    <t>52</t>
  </si>
  <si>
    <t>935111111</t>
  </si>
  <si>
    <t>Osazení příkopového žlabu do štěrkopísku tl 100 mm z betonových tvárnic š 500 mm</t>
  </si>
  <si>
    <t>-938971802</t>
  </si>
  <si>
    <t>Osazení betonového příkopového žlabu s vyplněním a zatřením spár cementovou maltou s ložem tl. 100 mm z kameniva těženého nebo štěrkopísku z betonových příkopových tvárnic šířky do 500 mm</t>
  </si>
  <si>
    <t>https://podminky.urs.cz/item/CS_URS_2024_01/935111111</t>
  </si>
  <si>
    <t>položka výkazu výměr 28</t>
  </si>
  <si>
    <t>167</t>
  </si>
  <si>
    <t>53</t>
  </si>
  <si>
    <t>59227054</t>
  </si>
  <si>
    <t>žlabovka příkopová betonová 500x500x130mm</t>
  </si>
  <si>
    <t>1452867140</t>
  </si>
  <si>
    <t>167/0,5*1,01</t>
  </si>
  <si>
    <t>54</t>
  </si>
  <si>
    <t>596411111</t>
  </si>
  <si>
    <t>Kladení dlažby z vegetačních tvárnic komunikací pro pěší tl do 80 mm pl do 50 m2</t>
  </si>
  <si>
    <t>1052864851</t>
  </si>
  <si>
    <t>Kladení dlažby z betonových vegetačních dlaždic komunikací pro pěší s ložem z kameniva těženého nebo drceného tl. do 40 mm, s vyplněním spár a vegetačních otvorů, s hutněním vibrováním tl. do 80 mm, pro plochy do 50 m2</t>
  </si>
  <si>
    <t>https://podminky.urs.cz/item/CS_URS_2024_01/596411111</t>
  </si>
  <si>
    <t>položka výkazu výměr 33</t>
  </si>
  <si>
    <t>55</t>
  </si>
  <si>
    <t>59245291R</t>
  </si>
  <si>
    <t xml:space="preserve">dlažba 20x20x80 mm s distančními nálisky  - vsakovací</t>
  </si>
  <si>
    <t>483186575</t>
  </si>
  <si>
    <t>Dlažba s distančními nálisky vymezující spáru o šířce 29 mm. Dlažba je svým tvarem předurčena na zpěvněné plochy, kde se počítá s částečným průsakem dešťových vod do podloží (parkoviště a odstavná stání).</t>
  </si>
  <si>
    <t>položka výkazu výměr 32</t>
  </si>
  <si>
    <t>24*1,03</t>
  </si>
  <si>
    <t>56</t>
  </si>
  <si>
    <t>58333625</t>
  </si>
  <si>
    <t>kamenivo těžené hrubé frakce 4/8</t>
  </si>
  <si>
    <t>-1708904520</t>
  </si>
  <si>
    <t>24*0,014*1,9</t>
  </si>
  <si>
    <t>596211130</t>
  </si>
  <si>
    <t>Kladení zámkové dlažby komunikací pro pěší ručně tl 60 mm skupiny C pl do 50 m2</t>
  </si>
  <si>
    <t>-1698438661</t>
  </si>
  <si>
    <t>Kladení dlažby z betonových zámkových dlaždic komunikací pro pěší ručně s ložem z kameniva těženého nebo drceného tl. do 40 mm, s vyplněním spár s dvojitým hutněním, vibrováním a se smetením přebytečného materiálu na krajnici tl. 60 mm skupiny C, pro plochy do 50 m2</t>
  </si>
  <si>
    <t>https://podminky.urs.cz/item/CS_URS_2024_01/596211130</t>
  </si>
  <si>
    <t>položka výkazu výměr 35</t>
  </si>
  <si>
    <t>10,8</t>
  </si>
  <si>
    <t>58</t>
  </si>
  <si>
    <t>596211132</t>
  </si>
  <si>
    <t>Kladení zámkové dlažby komunikací pro pěší ručně tl 60 mm skupiny C pl přes 100 do 300 m2</t>
  </si>
  <si>
    <t>-1232866890</t>
  </si>
  <si>
    <t>Kladení dlažby z betonových zámkových dlaždic komunikací pro pěší ručně s ložem z kameniva těženého nebo drceného tl. do 40 mm, s vyplněním spár s dvojitým hutněním, vibrováním a se smetením přebytečného materiálu na krajnici tl. 60 mm skupiny C, pro plochy přes 100 do 300 m2</t>
  </si>
  <si>
    <t>https://podminky.urs.cz/item/CS_URS_2024_01/596211132</t>
  </si>
  <si>
    <t>položka výkazu výměr 36</t>
  </si>
  <si>
    <t>260,4</t>
  </si>
  <si>
    <t>59</t>
  </si>
  <si>
    <t>59245006</t>
  </si>
  <si>
    <t>dlažba pro nevidomé betonová 200x100mm tl 60mm barevná</t>
  </si>
  <si>
    <t>-1927354963</t>
  </si>
  <si>
    <t>10,8*1,03</t>
  </si>
  <si>
    <t>60</t>
  </si>
  <si>
    <t>59245018</t>
  </si>
  <si>
    <t>dlažba skladebná betonová 200x100mm tl 60mm přírodní</t>
  </si>
  <si>
    <t>-340539768</t>
  </si>
  <si>
    <t>260,4*1,01</t>
  </si>
  <si>
    <t>61</t>
  </si>
  <si>
    <t>916131213</t>
  </si>
  <si>
    <t>Osazení silničního obrubníku betonového stojatého s boční opěrou do lože z betonu prostého</t>
  </si>
  <si>
    <t>-1104540004</t>
  </si>
  <si>
    <t>Osazení silničního obrubníku betonového se zřízením lože, s vyplněním a zatřením spár cementovou maltou stojatého s boční opěrou z betonu prostého, do lože z betonu prostého</t>
  </si>
  <si>
    <t>https://podminky.urs.cz/item/CS_URS_2024_01/916131213</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</si>
  <si>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</si>
  <si>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23</t>
  </si>
  <si>
    <t>363,5</t>
  </si>
  <si>
    <t>62</t>
  </si>
  <si>
    <t>59217031</t>
  </si>
  <si>
    <t>obrubník silniční betonový 1000x150x250mm</t>
  </si>
  <si>
    <t>-1395956448</t>
  </si>
  <si>
    <t>282*1,01</t>
  </si>
  <si>
    <t>63</t>
  </si>
  <si>
    <t>59217029</t>
  </si>
  <si>
    <t>obrubník silniční betonový nájezdový 1000x150x150mm</t>
  </si>
  <si>
    <t>-1941304404</t>
  </si>
  <si>
    <t>53*1,01</t>
  </si>
  <si>
    <t>64</t>
  </si>
  <si>
    <t>59217030</t>
  </si>
  <si>
    <t>obrubník silniční betonový přechodový 1000x150x150-250mm</t>
  </si>
  <si>
    <t>-1113212313</t>
  </si>
  <si>
    <t>(10+11)*1,01</t>
  </si>
  <si>
    <t>65</t>
  </si>
  <si>
    <t>59217035</t>
  </si>
  <si>
    <t>obrubník betonový obloukový vnější 780x150x250mm</t>
  </si>
  <si>
    <t>-970263908</t>
  </si>
  <si>
    <t>11*0,8*1,01</t>
  </si>
  <si>
    <t>66</t>
  </si>
  <si>
    <t>916231213</t>
  </si>
  <si>
    <t>Osazení chodníkového obrubníku betonového stojatého s boční opěrou do lože z betonu prostého</t>
  </si>
  <si>
    <t>1356075169</t>
  </si>
  <si>
    <t>Osazení chodníkového obrubníku betonového se zřízením lože, s vyplněním a zatřením spár cementovou maltou stojatého s boční opěrou z betonu prostého, do lože z betonu prostého</t>
  </si>
  <si>
    <t>https://podminky.urs.cz/item/CS_URS_2024_01/916231213</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</si>
  <si>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4. Měrná jednotka u příplatků je m délky obrubníku. </t>
  </si>
  <si>
    <t>položka výkazu výměr 22</t>
  </si>
  <si>
    <t>188,7</t>
  </si>
  <si>
    <t>67</t>
  </si>
  <si>
    <t>59217018</t>
  </si>
  <si>
    <t>obrubník betonový chodníkový 1000x80x200mm</t>
  </si>
  <si>
    <t>317485758</t>
  </si>
  <si>
    <t>188*1,01</t>
  </si>
  <si>
    <t>68</t>
  </si>
  <si>
    <t>916991121</t>
  </si>
  <si>
    <t>Lože pod obrubníky, krajníky nebo obruby z dlažebních kostek z betonu prostého</t>
  </si>
  <si>
    <t>1938118190</t>
  </si>
  <si>
    <t>https://podminky.urs.cz/item/CS_URS_2024_01/916991121</t>
  </si>
  <si>
    <t>188,7*0,25*0,12</t>
  </si>
  <si>
    <t>363,5*0,3*0,12</t>
  </si>
  <si>
    <t>327,9*0,15*0,12</t>
  </si>
  <si>
    <t>12,1*0,15*0,12</t>
  </si>
  <si>
    <t>640,3*0,25*0,12</t>
  </si>
  <si>
    <t>33,4*0,65*0,12</t>
  </si>
  <si>
    <t>167*0,65*0,12</t>
  </si>
  <si>
    <t>69</t>
  </si>
  <si>
    <t>R-059-005</t>
  </si>
  <si>
    <t>Rezání obrub</t>
  </si>
  <si>
    <t>kus</t>
  </si>
  <si>
    <t>-1125607075</t>
  </si>
  <si>
    <t>předpoklad</t>
  </si>
  <si>
    <t xml:space="preserve">položka výkazu výměr  22-23</t>
  </si>
  <si>
    <t>70</t>
  </si>
  <si>
    <t>998223011</t>
  </si>
  <si>
    <t>Přesun hmot pro pozemní komunikace s krytem dlážděným</t>
  </si>
  <si>
    <t>161421057</t>
  </si>
  <si>
    <t>Přesun hmot pro pozemní komunikace s krytem dlážděným dopravní vzdálenost do 200 m jakékoliv délky objektu</t>
  </si>
  <si>
    <t>https://podminky.urs.cz/item/CS_URS_2024_01/998223011</t>
  </si>
  <si>
    <t>81</t>
  </si>
  <si>
    <t>Potrubí z trub betonových</t>
  </si>
  <si>
    <t>71</t>
  </si>
  <si>
    <t>895941301</t>
  </si>
  <si>
    <t>Osazení vpusti uliční DN 450 z betonových dílců dno s výtokem</t>
  </si>
  <si>
    <t>1395493984</t>
  </si>
  <si>
    <t>Osazení vpusti uliční z betonových dílců DN 450 dno s výtokem</t>
  </si>
  <si>
    <t>https://podminky.urs.cz/item/CS_URS_2024_01/895941301</t>
  </si>
  <si>
    <t xml:space="preserve">položka výkazu výměr  21</t>
  </si>
  <si>
    <t>72</t>
  </si>
  <si>
    <t>895941314</t>
  </si>
  <si>
    <t>Osazení vpusti uliční DN 450 z betonových dílců skruž horní 570 mm</t>
  </si>
  <si>
    <t>180209068</t>
  </si>
  <si>
    <t>Osazení vpusti uliční z betonových dílců DN 450 skruž horní 570 mm</t>
  </si>
  <si>
    <t>https://podminky.urs.cz/item/CS_URS_2024_01/895941314</t>
  </si>
  <si>
    <t>73</t>
  </si>
  <si>
    <t>895941321</t>
  </si>
  <si>
    <t>Osazení vpusti uliční DN 450 z betonových dílců skruž středová 195 mm</t>
  </si>
  <si>
    <t>-1627047985</t>
  </si>
  <si>
    <t>Osazení vpusti uliční z betonových dílců DN 450 skruž středová 195 mm</t>
  </si>
  <si>
    <t>https://podminky.urs.cz/item/CS_URS_2024_01/895941321</t>
  </si>
  <si>
    <t>74</t>
  </si>
  <si>
    <t>452112112</t>
  </si>
  <si>
    <t>Osazení betonových prstenců nebo rámů v do 100 mm pod poklopy a mříže</t>
  </si>
  <si>
    <t>-1220194978</t>
  </si>
  <si>
    <t>Osazení betonových dílců prstenců nebo rámů pod poklopy a mříže, výšky do 100 mm</t>
  </si>
  <si>
    <t>https://podminky.urs.cz/item/CS_URS_2024_01/452112112</t>
  </si>
  <si>
    <t>75</t>
  </si>
  <si>
    <t>895941351</t>
  </si>
  <si>
    <t>Osazení vpusti uliční DN 500 z betonových dílců skruž horní pro čtvercovou vtokovou mříž</t>
  </si>
  <si>
    <t>-1107047607</t>
  </si>
  <si>
    <t>Osazení vpusti uliční z betonových dílců DN 500 skruž horní pro čtvercovou vtokovou mříž</t>
  </si>
  <si>
    <t>https://podminky.urs.cz/item/CS_URS_2024_01/895941351</t>
  </si>
  <si>
    <t>76</t>
  </si>
  <si>
    <t>59224497</t>
  </si>
  <si>
    <t>vpusť uliční DN 450 kaliště s odtokem 150mm PVC 450/250x50mm</t>
  </si>
  <si>
    <t>91128610</t>
  </si>
  <si>
    <t>77</t>
  </si>
  <si>
    <t>59223821</t>
  </si>
  <si>
    <t>vpusť uliční prstenec betonový 180x660x100mm</t>
  </si>
  <si>
    <t>-333457761</t>
  </si>
  <si>
    <t>78</t>
  </si>
  <si>
    <t>59223858</t>
  </si>
  <si>
    <t>skruž betonová horní pro uliční vpusť 450x570x50mm</t>
  </si>
  <si>
    <t>-1227081711</t>
  </si>
  <si>
    <t>79</t>
  </si>
  <si>
    <t>59223860</t>
  </si>
  <si>
    <t>skruž betonová středová pro uliční vpusť 450x195x50mm</t>
  </si>
  <si>
    <t>1558729565</t>
  </si>
  <si>
    <t>80</t>
  </si>
  <si>
    <t>899204112</t>
  </si>
  <si>
    <t>Osazení mříží litinových včetně rámů a košů na bahno pro třídu zatížení D400, E600</t>
  </si>
  <si>
    <t>-592983942</t>
  </si>
  <si>
    <t>https://podminky.urs.cz/item/CS_URS_2024_01/899204112</t>
  </si>
  <si>
    <t xml:space="preserve">Poznámka k souboru cen:_x000d_
1. V cenách nejsou započteny náklady na dodání mříží, rámů a košů na bahno; tyto náklady se oceňují ve specifikaci. </t>
  </si>
  <si>
    <t>28661787</t>
  </si>
  <si>
    <t>mříž šachtová dešťová litinová DN 425 pro třídu zatížení D400 čtverec</t>
  </si>
  <si>
    <t>-160779535</t>
  </si>
  <si>
    <t>82</t>
  </si>
  <si>
    <t>59223871</t>
  </si>
  <si>
    <t>koš vysoký pro uliční vpusti žárově Pz plech pro rám 500/500mm</t>
  </si>
  <si>
    <t>538418854</t>
  </si>
  <si>
    <t>83</t>
  </si>
  <si>
    <t>89923111R</t>
  </si>
  <si>
    <t>Výšková úprava uličního vstupu nebo vpusti do 200 mm zvýšením mříže</t>
  </si>
  <si>
    <t>958193636</t>
  </si>
  <si>
    <t xml:space="preserve">položka výkazu výměr  30</t>
  </si>
  <si>
    <t>84</t>
  </si>
  <si>
    <t>89933111R</t>
  </si>
  <si>
    <t>Výšková úprava uličního vstupu nebo vpusti do 200 mm zvýšením poklopu</t>
  </si>
  <si>
    <t>-654410782</t>
  </si>
  <si>
    <t xml:space="preserve">položka výkazu výměr  44</t>
  </si>
  <si>
    <t>85</t>
  </si>
  <si>
    <t>89943111R</t>
  </si>
  <si>
    <t>Výšková úprava uličního vstupu nebo vpusti do 200 mm zvýšením krycího hrnce, šoupěte nebo hydrantu</t>
  </si>
  <si>
    <t>-865749952</t>
  </si>
  <si>
    <t>Výšková úprava uličního vstupu nebo vpusti do 200 mm zvýšením krycího hrnce, šoupěte nebo hydrantu bez úpravy armatur</t>
  </si>
  <si>
    <t xml:space="preserve">položka výkazu výměr  43</t>
  </si>
  <si>
    <t>86</t>
  </si>
  <si>
    <t>899910211</t>
  </si>
  <si>
    <t>Výplň potrubí pod tlakem cementopopílkovou suspenzí délky potrubí do 50 m</t>
  </si>
  <si>
    <t>-386316325</t>
  </si>
  <si>
    <t>Výplň potrubí trub betonových, litinových nebo kameninových cementopopílkovou suspenzí pod tlakem, délky do 50 m</t>
  </si>
  <si>
    <t>https://podminky.urs.cz/item/CS_URS_2024_01/899910211</t>
  </si>
  <si>
    <t xml:space="preserve">položka výkazu výměr  66ě9</t>
  </si>
  <si>
    <t>5*(0,1)^2*3,14</t>
  </si>
  <si>
    <t>87</t>
  </si>
  <si>
    <t>998274101</t>
  </si>
  <si>
    <t>Přesun hmot pro trubní vedení z trub betonových otevřený výkop</t>
  </si>
  <si>
    <t>-751694753</t>
  </si>
  <si>
    <t>Přesun hmot pro trubní vedení hloubené z trub betonových nebo železobetonových pro vodovody nebo kanalizace v otevřeném výkopu dopravní vzdálenost do 15 m</t>
  </si>
  <si>
    <t>https://podminky.urs.cz/item/CS_URS_2024_01/998274101</t>
  </si>
  <si>
    <t xml:space="preserve">Poznámka k souboru cen:_x000d_
1. Položky přesunu hmot nelze užít pro zeminu, sypaniny, štěrkopísek, kamenivo ap. Případná manipulace s tímto materiálem se oceňuje souborem cen 162 2.-.... Vodorovné přemístění výkopku nebo sypaniny katalogu 800-1 Zemní práce. </t>
  </si>
  <si>
    <t xml:space="preserve"> Potrubí z trub plastických a skleněných</t>
  </si>
  <si>
    <t>88</t>
  </si>
  <si>
    <t>451573111</t>
  </si>
  <si>
    <t>Lože pod potrubí otevřený výkop ze štěrkopísku</t>
  </si>
  <si>
    <t>2040202738</t>
  </si>
  <si>
    <t>Lože pod potrubí, stoky a drobné objekty v otevřeném výkopu z písku a štěrkopísku do 63 mm</t>
  </si>
  <si>
    <t>https://podminky.urs.cz/item/CS_URS_2024_01/451573111</t>
  </si>
  <si>
    <t xml:space="preserve">Poznámka k souboru cen:_x000d_
1. Ceny -1111 a -1192 lze použít i pro zřízení sběrných vrstev nad drenážními trubkami. 2. V cenách -5111 a -1192 jsou započteny i náklady na prohození výkopku získaného při zemních pracích. </t>
  </si>
  <si>
    <t>0,15*1,1*39,7</t>
  </si>
  <si>
    <t>89</t>
  </si>
  <si>
    <t>83131210R</t>
  </si>
  <si>
    <t xml:space="preserve">Napojení  potrubí do vpustí navrtáním</t>
  </si>
  <si>
    <t>-1312448137</t>
  </si>
  <si>
    <t>"položka výkazu výměr 21</t>
  </si>
  <si>
    <t>90</t>
  </si>
  <si>
    <t>871311101</t>
  </si>
  <si>
    <t>Montáž potrubí z PVC SDR 11 těsněných gumovým kroužkem otevřený výkop D 160 x 6,2 mm</t>
  </si>
  <si>
    <t>1017460750</t>
  </si>
  <si>
    <t>Montáž vodovodního potrubí z tvrdého PVC-U v otevřeném výkopu z tvrdého PVC s integrovaným těsněnim SDR 11/PN10 D 160 x 6,2 mm</t>
  </si>
  <si>
    <t>https://podminky.urs.cz/item/CS_URS_2024_01/871311101</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</si>
  <si>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-1211 jsou určeny i pro plošné kolektory primárních okruhů tepelných čerpadel. </t>
  </si>
  <si>
    <t>39,7</t>
  </si>
  <si>
    <t>91</t>
  </si>
  <si>
    <t>28612001</t>
  </si>
  <si>
    <t>trubka kanalizační PVC plnostěnná třívrstvá DN 160x1000mm SN12</t>
  </si>
  <si>
    <t>-319581689</t>
  </si>
  <si>
    <t>39,7*1,05</t>
  </si>
  <si>
    <t>92</t>
  </si>
  <si>
    <t>877315211</t>
  </si>
  <si>
    <t>Montáž kolen na kanalizačním potrubí z PP nebo tvrdého PVC trub hladkých plnostěnných DN 150</t>
  </si>
  <si>
    <t>1089939769</t>
  </si>
  <si>
    <t>Montáž tvarovek na kanalizačním plastovém potrubí z PP nebo PVC-U hladkého plnostěnného kolen, víček nebo hrdlových uzávěrů DN 150</t>
  </si>
  <si>
    <t>https://podminky.urs.cz/item/CS_URS_2024_01/877315211</t>
  </si>
  <si>
    <t xml:space="preserve">Poznámka k souboru cen:_x000d_
1. V cenách nejsou započteny náklady na dodání tvarovek. Tvarovky se oceňují ve ve specifikaci. </t>
  </si>
  <si>
    <t>18+9</t>
  </si>
  <si>
    <t>93</t>
  </si>
  <si>
    <t>28611363</t>
  </si>
  <si>
    <t>koleno kanalizační PVC KG 160x87°</t>
  </si>
  <si>
    <t>657922853</t>
  </si>
  <si>
    <t>94</t>
  </si>
  <si>
    <t>55251183</t>
  </si>
  <si>
    <t>tvarovka hrdlová s hrdlovou odbočkou B, DN 160/160</t>
  </si>
  <si>
    <t>-1652863688</t>
  </si>
  <si>
    <t>95</t>
  </si>
  <si>
    <t>998276101</t>
  </si>
  <si>
    <t>Přesun hmot pro trubní vedení z trub z plastických hmot otevřený výkop</t>
  </si>
  <si>
    <t>-305418489</t>
  </si>
  <si>
    <t>Přesun hmot pro trubní vedení hloubené z trub z plastických hmot nebo sklolaminátových pro vodovody, kanalizace, teplovody, produktovody v otevřeném výkopu dopravní vzdálenost do 15 m</t>
  </si>
  <si>
    <t>https://podminky.urs.cz/item/CS_URS_2024_01/998276101</t>
  </si>
  <si>
    <t>Doplňující konstrukce a práce pozemních komunikací, letišť a ploch</t>
  </si>
  <si>
    <t>96</t>
  </si>
  <si>
    <t>915111126</t>
  </si>
  <si>
    <t>Vodorovné dopravní značení dělící čáry přerušované š 125 mm retroreflexní žlutá barva</t>
  </si>
  <si>
    <t>592006961</t>
  </si>
  <si>
    <t>Vodorovné dopravní značení stříkané barvou dělící čára šířky 125 mm přerušovaná žlutá retroreflexní</t>
  </si>
  <si>
    <t>https://podminky.urs.cz/item/CS_URS_2024_01/915111126</t>
  </si>
  <si>
    <t xml:space="preserve">položka výkazu výměr  49</t>
  </si>
  <si>
    <t>10,5</t>
  </si>
  <si>
    <t>97</t>
  </si>
  <si>
    <t>915611111</t>
  </si>
  <si>
    <t>Předznačení vodorovného liniového značení</t>
  </si>
  <si>
    <t>-1714250757</t>
  </si>
  <si>
    <t>Předznačení pro vodorovné značení stříkané barvou nebo prováděné z nátěrových hmot liniové dělicí čáry, vodicí proužky</t>
  </si>
  <si>
    <t>https://podminky.urs.cz/item/CS_URS_2024_01/915611111</t>
  </si>
  <si>
    <t xml:space="preserve">Poznámka k souboru cen:_x000d_
1. Množství měrných jednotek se určuje: a) pro cenu -1111 v m délky dělicí čáry nebo vodícího proužku (včetně mezer), b) pro cenu -1112 v m2 natírané nebo stříkané plochy. </t>
  </si>
  <si>
    <t>Bourání konstrukcí</t>
  </si>
  <si>
    <t>98</t>
  </si>
  <si>
    <t>919112231</t>
  </si>
  <si>
    <t>Řezání spár pro vytvoření komůrky š 20 mm hl 25 mm pro těsnící zálivku v živičném krytu</t>
  </si>
  <si>
    <t>1126350567</t>
  </si>
  <si>
    <t>Řezání dilatačních spár v živičném krytu vytvoření komůrky pro těsnící zálivku šířky 20 mm, hloubky 25 mm</t>
  </si>
  <si>
    <t>https://podminky.urs.cz/item/CS_URS_2024_01/919112231</t>
  </si>
  <si>
    <t>99</t>
  </si>
  <si>
    <t>919735111</t>
  </si>
  <si>
    <t>Řezání stávajícího živičného krytu hl do 50 mm</t>
  </si>
  <si>
    <t>-1514209342</t>
  </si>
  <si>
    <t>Řezání stávajícího živičného krytu nebo podkladu hloubky do 50 mm</t>
  </si>
  <si>
    <t>https://podminky.urs.cz/item/CS_URS_2024_01/919735111</t>
  </si>
  <si>
    <t xml:space="preserve">Poznámka k souboru cen:_x000d_
1. V cenách jsou započteny i náklady na spotřebu vody. </t>
  </si>
  <si>
    <t>100</t>
  </si>
  <si>
    <t>113154321</t>
  </si>
  <si>
    <t>Frézování živičného krytu tl do 30 mm pruh š přes 0,5 do 1 m pl přes 1000 do 10000 m2 bez překážek v trase</t>
  </si>
  <si>
    <t>-1447426196</t>
  </si>
  <si>
    <t>Frézování živičného podkladu nebo krytu s naložením na dopravní prostředek plochy přes 1 000 do 10 000 m2 bez překážek v trase pruhu šířky do 1 m, tloušťky vrstvy do 30 mm</t>
  </si>
  <si>
    <t>https://podminky.urs.cz/item/CS_URS_2024_01/113154321</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</si>
  <si>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</si>
  <si>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položka výkazu výměr 1</t>
  </si>
  <si>
    <t>3817*2</t>
  </si>
  <si>
    <t>101</t>
  </si>
  <si>
    <t>113154322</t>
  </si>
  <si>
    <t>Frézování živičného krytu tl 40 mm pruh š přes 0,5 do 1 m pl přes 1000 do 10000 m2 bez překážek v trase</t>
  </si>
  <si>
    <t>-1676213996</t>
  </si>
  <si>
    <t>Frézování živičného podkladu nebo krytu s naložením na dopravní prostředek plochy přes 1 000 do 10 000 m2 bez překážek v trase pruhu šířky do 1 m, tloušťky vrstvy 40 mm</t>
  </si>
  <si>
    <t>https://podminky.urs.cz/item/CS_URS_2024_01/113154322</t>
  </si>
  <si>
    <t xml:space="preserve">položka výkazu výměr  2</t>
  </si>
  <si>
    <t>1123</t>
  </si>
  <si>
    <t>102</t>
  </si>
  <si>
    <t>113154323</t>
  </si>
  <si>
    <t>Frézování živičného krytu tl 50 mm pruh š přes 0,5 do 1 m pl přes 1000 do 10000 m2 bez překážek v trase</t>
  </si>
  <si>
    <t>137233514</t>
  </si>
  <si>
    <t>Frézování živičného podkladu nebo krytu s naložením na dopravní prostředek plochy přes 1 000 do 10 000 m2 bez překážek v trase pruhu šířky do 1 m, tloušťky vrstvy 50 mm</t>
  </si>
  <si>
    <t>https://podminky.urs.cz/item/CS_URS_2024_01/113154323</t>
  </si>
  <si>
    <t>103</t>
  </si>
  <si>
    <t>113107323</t>
  </si>
  <si>
    <t>Odstranění podkladu z kameniva drceného tl přes 200 do 300 mm strojně pl do 50 m2</t>
  </si>
  <si>
    <t>-870349453</t>
  </si>
  <si>
    <t>Odstranění podkladů nebo krytů strojně plochy jednotlivě do 50 m2 s přemístěním hmot na skládku na vzdálenost do 3 m nebo s naložením na dopravní prostředek z kameniva hrubého drceného, o tl. vrstvy přes 200 do 300 mm</t>
  </si>
  <si>
    <t>https://podminky.urs.cz/item/CS_URS_2024_01/113107323</t>
  </si>
  <si>
    <t>položka výkazu výměr 13</t>
  </si>
  <si>
    <t>přepočet na 0,3 m</t>
  </si>
  <si>
    <t>16,7/0,3</t>
  </si>
  <si>
    <t>104</t>
  </si>
  <si>
    <t>997221551</t>
  </si>
  <si>
    <t>Vodorovná doprava suti ze sypkých materiálů do 1 km</t>
  </si>
  <si>
    <t>1214127768</t>
  </si>
  <si>
    <t>Vodorovná doprava suti bez naložení, ale se složením a s hrubým urovnáním ze sypkých materiálů, na vzdálenost do 1 km</t>
  </si>
  <si>
    <t>https://podminky.urs.cz/item/CS_URS_2024_01/997221551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</si>
  <si>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</si>
  <si>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3817*2*0,069</t>
  </si>
  <si>
    <t>položka výkazu výměr 2</t>
  </si>
  <si>
    <t>1123*(0,092+0,115)</t>
  </si>
  <si>
    <t xml:space="preserve">16,7/0,3*0,44 </t>
  </si>
  <si>
    <t>105</t>
  </si>
  <si>
    <t>997221559</t>
  </si>
  <si>
    <t>Příplatek ZKD 1 km u vodorovné dopravy suti ze sypkých materiálů</t>
  </si>
  <si>
    <t>393450910</t>
  </si>
  <si>
    <t>Vodorovná doprava suti bez naložení, ale se složením a s hrubým urovnáním Příplatek k ceně za každý další započatý 1 km přes 1 km</t>
  </si>
  <si>
    <t>https://podminky.urs.cz/item/CS_URS_2024_01/997221559</t>
  </si>
  <si>
    <t xml:space="preserve">skládka zhotovitele  předpoklad 2 km</t>
  </si>
  <si>
    <t>106</t>
  </si>
  <si>
    <t>R-096-001</t>
  </si>
  <si>
    <t xml:space="preserve">Odkup vyfrézovaného recyklátu minimálně za cenu 100 Kč/t </t>
  </si>
  <si>
    <t>1085469535</t>
  </si>
  <si>
    <t>Odkup R-mat.minimálně za cenu 100 Kč/t</t>
  </si>
  <si>
    <t>107</t>
  </si>
  <si>
    <t>113201112</t>
  </si>
  <si>
    <t>Vytrhání obrub silničních ležatých</t>
  </si>
  <si>
    <t>-1644842755</t>
  </si>
  <si>
    <t>Vytrhání obrub s vybouráním lože, s přemístěním hmot na skládku na vzdálenost do 3 m nebo s naložením na dopravní prostředek silničních ležatých</t>
  </si>
  <si>
    <t>https://podminky.urs.cz/item/CS_URS_2024_01/113201112</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</si>
  <si>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</si>
  <si>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položka výkazu výměr 4</t>
  </si>
  <si>
    <t>84,8</t>
  </si>
  <si>
    <t>108</t>
  </si>
  <si>
    <t>113202111</t>
  </si>
  <si>
    <t>Vytrhání obrub krajníků obrubníků stojatých</t>
  </si>
  <si>
    <t>204001015</t>
  </si>
  <si>
    <t>Vytrhání obrub s vybouráním lože, s přemístěním hmot na skládku na vzdálenost do 3 m nebo s naložením na dopravní prostředek z krajníků nebo obrubníků stojatých</t>
  </si>
  <si>
    <t>https://podminky.urs.cz/item/CS_URS_2024_01/113202111</t>
  </si>
  <si>
    <t>položka výkazu výměr 3</t>
  </si>
  <si>
    <t>69,2</t>
  </si>
  <si>
    <t>položka výkazu výměr 5</t>
  </si>
  <si>
    <t>107,4</t>
  </si>
  <si>
    <t>109</t>
  </si>
  <si>
    <t>113204111</t>
  </si>
  <si>
    <t>Vytrhání obrub záhonových</t>
  </si>
  <si>
    <t>-1944943895</t>
  </si>
  <si>
    <t>Vytrhání obrub s vybouráním lože, s přemístěním hmot na skládku na vzdálenost do 3 m nebo s naložením na dopravní prostředek záhonových</t>
  </si>
  <si>
    <t>https://podminky.urs.cz/item/CS_URS_2024_01/113204111</t>
  </si>
  <si>
    <t>40,4</t>
  </si>
  <si>
    <t>110</t>
  </si>
  <si>
    <t>113107330</t>
  </si>
  <si>
    <t>Odstranění podkladu z betonu prostého tl do 100 mm strojně pl do 50 m2</t>
  </si>
  <si>
    <t>313941991</t>
  </si>
  <si>
    <t>Odstranění podkladů nebo krytů strojně plochy jednotlivě do 50 m2 s přemístěním hmot na skládku na vzdálenost do 3 m nebo s naložením na dopravní prostředek z betonu prostého, o tl. vrstvy do 100 mm</t>
  </si>
  <si>
    <t>https://podminky.urs.cz/item/CS_URS_2024_01/113107330</t>
  </si>
  <si>
    <t>69,2*0,3</t>
  </si>
  <si>
    <t>84,8*0,4</t>
  </si>
  <si>
    <t>107,4*0,25</t>
  </si>
  <si>
    <t xml:space="preserve">položka výkazu výměr  6</t>
  </si>
  <si>
    <t>40,4*0,1</t>
  </si>
  <si>
    <t>111</t>
  </si>
  <si>
    <t>979024443</t>
  </si>
  <si>
    <t>Očištění vybouraných obrubníků a krajníků silničních</t>
  </si>
  <si>
    <t>1335608430</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</si>
  <si>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</si>
  <si>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https://podminky.urs.cz/item/CS_URS_2024_01/979024443</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</si>
  <si>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</si>
  <si>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112</t>
  </si>
  <si>
    <t>113106186</t>
  </si>
  <si>
    <t>Rozebrání dlažeb vozovek z drobných kostek s ložem ze živice strojně pl do 50 m2</t>
  </si>
  <si>
    <t>-1281834851</t>
  </si>
  <si>
    <t>Rozebrání dlažeb vozovek a ploch s přemístěním hmot na skládku na vzdálenost do 3 m nebo s naložením na dopravní prostředek, s jakoukoliv výplní spár strojně plochy jednotlivě do 50 m2 z drobných kostek nebo odseků s ložem ze živice</t>
  </si>
  <si>
    <t>https://podminky.urs.cz/item/CS_URS_2024_01/113106186</t>
  </si>
  <si>
    <t>položka výkazu výměr 19</t>
  </si>
  <si>
    <t>113</t>
  </si>
  <si>
    <t>979071122</t>
  </si>
  <si>
    <t>Očištění dlažebních kostek drobných s původním spárováním živičnou směsí nebo MC</t>
  </si>
  <si>
    <t>-320745148</t>
  </si>
  <si>
    <t>Očištění vybouraných dlažebních kostek od spojovacího materiálu, s uložením očištěných kostek na skládku, s odklizením odpadových hmot na hromady a s odklizením vybouraných kostek na vzdálenost do 3 m drobných, s původním vyplněním spár živicí nebo cementovou maltou</t>
  </si>
  <si>
    <t>https://podminky.urs.cz/item/CS_URS_2024_01/979071122</t>
  </si>
  <si>
    <t xml:space="preserve">Poznámka k souboru cen:_x000d_
1. Ceny jsou určeny jen pro očištění vybouraných kostek uložených do lože ze sypkého materiálu bez pojiva. 2. Přemístění vybouraných dlažebních kostek na vzdálenost přes 3 m se oceňuje cenami souborů cen 997 22-1 Vodorovná doprava suti. </t>
  </si>
  <si>
    <t>114</t>
  </si>
  <si>
    <t>113106142</t>
  </si>
  <si>
    <t>Rozebrání dlažeb z betonových nebo kamenných dlaždic komunikací pro pěší strojně pl přes 50 m2</t>
  </si>
  <si>
    <t>-164787125</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</si>
  <si>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</si>
  <si>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https://podminky.urs.cz/item/CS_URS_2024_01/113106142</t>
  </si>
  <si>
    <t>položka výkazu výměr 11</t>
  </si>
  <si>
    <t>140,8</t>
  </si>
  <si>
    <t>115</t>
  </si>
  <si>
    <t>113106123</t>
  </si>
  <si>
    <t>Rozebrání dlažeb ze zámkových dlaždic komunikací pro pěší ručně</t>
  </si>
  <si>
    <t>1563423243</t>
  </si>
  <si>
    <t>Rozebrání dlažeb komunikací pro pěší s přemístěním hmot na skládku na vzdálenost do 3 m nebo s naložením na dopravní prostředek s ložem z kameniva nebo živice a s jakoukoliv výplní spár ručně ze zámkové dlažby</t>
  </si>
  <si>
    <t>https://podminky.urs.cz/item/CS_URS_2024_01/113106123</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</si>
  <si>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</si>
  <si>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položka výkazu výměr 9</t>
  </si>
  <si>
    <t>11,6</t>
  </si>
  <si>
    <t>položka výkazu výměr 10</t>
  </si>
  <si>
    <t>4,2</t>
  </si>
  <si>
    <t>116</t>
  </si>
  <si>
    <t>979054451</t>
  </si>
  <si>
    <t>Očištění vybouraných zámkových dlaždic s původním spárováním z kameniva těženého</t>
  </si>
  <si>
    <t>-1344136024</t>
  </si>
  <si>
    <t>Očištění vybouraných prvků komunikací od spojovacího materiálu s odklizením a uložením očištěných hmot a spojovacího materiálu na skládku na vzdálenost do 10 m zámkových dlaždic s vyplněním spár kamenivem</t>
  </si>
  <si>
    <t>https://podminky.urs.cz/item/CS_URS_2024_01/979054451</t>
  </si>
  <si>
    <t>117</t>
  </si>
  <si>
    <t>961044111</t>
  </si>
  <si>
    <t>Bourání základů z betonu prostého</t>
  </si>
  <si>
    <t>1334512175</t>
  </si>
  <si>
    <t>https://podminky.urs.cz/item/CS_URS_2024_01/961044111</t>
  </si>
  <si>
    <t xml:space="preserve">položka výkazu výměr  8</t>
  </si>
  <si>
    <t>0,4*0,6*0,6*1</t>
  </si>
  <si>
    <t>118</t>
  </si>
  <si>
    <t>R-096-002</t>
  </si>
  <si>
    <t>Bourání kanal vpusť</t>
  </si>
  <si>
    <t>2113241852</t>
  </si>
  <si>
    <t>"položka výkazu výměr 29</t>
  </si>
  <si>
    <t>119</t>
  </si>
  <si>
    <t>997221611</t>
  </si>
  <si>
    <t>Nakládání suti na dopravní prostředky pro vodorovnou dopravu</t>
  </si>
  <si>
    <t>1941923716</t>
  </si>
  <si>
    <t>Nakládání na dopravní prostředky pro vodorovnou dopravu suti</t>
  </si>
  <si>
    <t>https://podminky.urs.cz/item/CS_URS_2024_01/997221611</t>
  </si>
  <si>
    <t xml:space="preserve">Poznámka k souboru cen:_x000d_
1. Ceny lze použít i pro překládání při lomené dopravě. 2. Ceny nelze použít při dopravě po železnici, po vodě nebo neobvyklými dopravními prostředky. </t>
  </si>
  <si>
    <t>69,2*0,3*0,24</t>
  </si>
  <si>
    <t>69,2*0,205</t>
  </si>
  <si>
    <t>84,8*0,4*0,24</t>
  </si>
  <si>
    <t>84,8*0,29</t>
  </si>
  <si>
    <t>107,4*0,25*0,24</t>
  </si>
  <si>
    <t>107,4*0,205</t>
  </si>
  <si>
    <t>40,4*0,1*0,24</t>
  </si>
  <si>
    <t>40,4*0,04</t>
  </si>
  <si>
    <t>"položka výkazu výměr 7</t>
  </si>
  <si>
    <t>0,4*0,4*0,6*1*2</t>
  </si>
  <si>
    <t>11,6*0,26</t>
  </si>
  <si>
    <t>4,2*0,26</t>
  </si>
  <si>
    <t>140,8*0,255</t>
  </si>
  <si>
    <t>17*0,388</t>
  </si>
  <si>
    <t>1*0,9</t>
  </si>
  <si>
    <t>120</t>
  </si>
  <si>
    <t>997221151</t>
  </si>
  <si>
    <t>Vodorovná doprava suti z kusových materiálů stavebním kolečkem do 50 m</t>
  </si>
  <si>
    <t>-1086060978</t>
  </si>
  <si>
    <t>Vodorovná doprava suti stavebním kolečkem s naložením a se složením z kusových materiálů, na vzdálenost do 50 m</t>
  </si>
  <si>
    <t>https://podminky.urs.cz/item/CS_URS_2024_01/997221151</t>
  </si>
  <si>
    <t xml:space="preserve">Poznámka k souboru cen:_x000d_
1. Ceny jsou určeny vodorovnou dopravu suti pro nepřístupné plochy, kam není možný příjezd dopravních prostředků – především pro vnitřní plochy objektů, např. dvorky, atria, terasy. 2. Ceny 997 22-114 jsou určeny pro sypký materiál, např. kamenivo a hmoty kamenitého charakteru stmelené vápnem, cementem nebo živicí. 3. Ceny 997 22-115 jsou určeny pro drobný kusový materiál (dlažební kostky, lomový kámen). </t>
  </si>
  <si>
    <t>121</t>
  </si>
  <si>
    <t>997221561</t>
  </si>
  <si>
    <t>Vodorovná doprava suti z kusových materiálů do 1 km</t>
  </si>
  <si>
    <t>1590309797</t>
  </si>
  <si>
    <t>Vodorovná doprava suti bez naložení, ale se složením a s hrubým urovnáním z kusových materiálů, na vzdálenost do 1 km</t>
  </si>
  <si>
    <t>https://podminky.urs.cz/item/CS_URS_2024_01/997221561</t>
  </si>
  <si>
    <t>122</t>
  </si>
  <si>
    <t>997221569</t>
  </si>
  <si>
    <t>Příplatek ZKD 1 km u vodorovné dopravy suti z kusových materiálů</t>
  </si>
  <si>
    <t>1942773452</t>
  </si>
  <si>
    <t>https://podminky.urs.cz/item/CS_URS_2024_01/997221569</t>
  </si>
  <si>
    <t>4 km</t>
  </si>
  <si>
    <t>69,2*0,3*0,24*3</t>
  </si>
  <si>
    <t>69,2*0,205*3</t>
  </si>
  <si>
    <t>84,8*0,4*0,24*3</t>
  </si>
  <si>
    <t>107,4*0,25*0,24*3</t>
  </si>
  <si>
    <t>107,4*0,205*3</t>
  </si>
  <si>
    <t>40,4*0,1*0,24*3</t>
  </si>
  <si>
    <t>40,4*0,04*3</t>
  </si>
  <si>
    <t>0,4*0,4*0,6*1*2*3</t>
  </si>
  <si>
    <t>1*0,9*3</t>
  </si>
  <si>
    <t>3 km</t>
  </si>
  <si>
    <t>84,8*0,29*2</t>
  </si>
  <si>
    <t>11,6*0,26*2</t>
  </si>
  <si>
    <t>123</t>
  </si>
  <si>
    <t>966006132</t>
  </si>
  <si>
    <t>Odstranění značek dopravních nebo orientačních se sloupky s betonovými patkami</t>
  </si>
  <si>
    <t>1294267573</t>
  </si>
  <si>
    <t>Odstranění dopravních nebo orientačních značek se sloupkem s uložením hmot na vzdálenost do 20 m nebo s naložením na dopravní prostředek, se zásypem jam a jeho zhutněním s betonovou patkou</t>
  </si>
  <si>
    <t>https://podminky.urs.cz/item/CS_URS_2024_01/966006132</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</si>
  <si>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</si>
  <si>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položka výkazu výměr 8</t>
  </si>
  <si>
    <t>124</t>
  </si>
  <si>
    <t>966075141</t>
  </si>
  <si>
    <t>Odstranění kovového zábradlí vcelku</t>
  </si>
  <si>
    <t>-242513676</t>
  </si>
  <si>
    <t>Odstranění různých konstrukcí na mostech kovového zábradlí vcelku</t>
  </si>
  <si>
    <t>https://podminky.urs.cz/item/CS_URS_2024_01/966075141</t>
  </si>
  <si>
    <t>položka výkazu výměr 7</t>
  </si>
  <si>
    <t>4,5</t>
  </si>
  <si>
    <t>125</t>
  </si>
  <si>
    <t>113151111</t>
  </si>
  <si>
    <t>Rozebrání zpevněných ploch ze silničních dílců</t>
  </si>
  <si>
    <t>-1402617616</t>
  </si>
  <si>
    <t>Rozebírání zpevněných ploch s přemístěním na skládku na vzdálenost do 20 m nebo s naložením na dopravní prostředek ze silničních panelů</t>
  </si>
  <si>
    <t>https://podminky.urs.cz/item/CS_URS_2024_01/113151111</t>
  </si>
  <si>
    <t>2*4,5*1,5</t>
  </si>
  <si>
    <t>126</t>
  </si>
  <si>
    <t>997221612</t>
  </si>
  <si>
    <t>Nakládání vybouraných hmot na dopravní prostředky pro vodorovnou dopravu</t>
  </si>
  <si>
    <t>-2122763698</t>
  </si>
  <si>
    <t>Nakládání na dopravní prostředky pro vodorovnou dopravu vybouraných hmot</t>
  </si>
  <si>
    <t>https://podminky.urs.cz/item/CS_URS_2024_01/997221612</t>
  </si>
  <si>
    <t>2*4,5*1,5*0,355+4,5*0,0180</t>
  </si>
  <si>
    <t>127</t>
  </si>
  <si>
    <t>997221571</t>
  </si>
  <si>
    <t>Vodorovná doprava vybouraných hmot do 1 km</t>
  </si>
  <si>
    <t>-1059180922</t>
  </si>
  <si>
    <t>Vodorovná doprava vybouraných hmot bez naložení, ale se složením a s hrubým urovnáním na vzdálenost do 1 km</t>
  </si>
  <si>
    <t>https://podminky.urs.cz/item/CS_URS_2024_01/997221571</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</si>
  <si>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</si>
  <si>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128</t>
  </si>
  <si>
    <t>997221579</t>
  </si>
  <si>
    <t>Příplatek ZKD 1 km u vodorovné dopravy vybouraných hmot</t>
  </si>
  <si>
    <t>-514932869</t>
  </si>
  <si>
    <t>Vodorovná doprava vybouraných hmot bez naložení, ale se složením a s hrubým urovnáním na vzdálenost Příplatek k ceně za každý další započatý 1 km přes 1 km</t>
  </si>
  <si>
    <t>https://podminky.urs.cz/item/CS_URS_2024_01/997221579</t>
  </si>
  <si>
    <t>předpoklad 4 km</t>
  </si>
  <si>
    <t>(2*4,5*1,5*0,355+4,5*0,0180)*3</t>
  </si>
  <si>
    <t>129</t>
  </si>
  <si>
    <t>997221861</t>
  </si>
  <si>
    <t>Poplatek za uložení na recyklační skládce (skládkovné) stavebního odpadu z prostého betonu pod kódem 17 01 01</t>
  </si>
  <si>
    <t>93708366</t>
  </si>
  <si>
    <t>Poplatek za uložení stavebního odpadu na recyklační skládce (skládkovné) z prostého betonu zatříděného do Katalogu odpadů pod kódem 17 01 01</t>
  </si>
  <si>
    <t>https://podminky.urs.cz/item/CS_URS_2024_01/997221861</t>
  </si>
  <si>
    <t>130</t>
  </si>
  <si>
    <t>997221862</t>
  </si>
  <si>
    <t>Poplatek za uložení na recyklační skládce (skládkovné) stavebního odpadu z armovaného betonu pod kódem 17 01 01</t>
  </si>
  <si>
    <t>942381773</t>
  </si>
  <si>
    <t>Poplatek za uložení stavebního odpadu na recyklační skládce (skládkovné) z armovaného betonu zatříděného do Katalogu odpadů pod kódem 17 01 01</t>
  </si>
  <si>
    <t>https://podminky.urs.cz/item/CS_URS_2024_01/997221862</t>
  </si>
  <si>
    <t>2*4,5*1,5*0,355</t>
  </si>
  <si>
    <t>Práce a dodávky M</t>
  </si>
  <si>
    <t>46-M</t>
  </si>
  <si>
    <t>Zemní práce při extr.mont.pracích</t>
  </si>
  <si>
    <t>131</t>
  </si>
  <si>
    <t>460161281</t>
  </si>
  <si>
    <t>Hloubení kabelových rýh ručně š 50 cm hl 90 cm v hornině tř I skupiny 1 a 2</t>
  </si>
  <si>
    <t>465208288</t>
  </si>
  <si>
    <t>Hloubení zapažených i nezapažených kabelových rýh ručně včetně urovnání dna s přemístěním výkopku do vzdálenosti 3 m od okraje jámy nebo s naložením na dopravní prostředek šířky 50 cm hloubky 90 cm v hornině třídy těžitelnosti I skupiny 1 a 2</t>
  </si>
  <si>
    <t>https://podminky.urs.cz/item/CS_URS_2024_01/460161281</t>
  </si>
  <si>
    <t>položka výkazu výměr 50</t>
  </si>
  <si>
    <t>132</t>
  </si>
  <si>
    <t>460431291</t>
  </si>
  <si>
    <t>Zásyp kabelových rýh ručně se zhutněním š 50 cm hl 90 cm z horniny tř I skupiny 1 a 2</t>
  </si>
  <si>
    <t>-543450351</t>
  </si>
  <si>
    <t>Zásyp kabelových rýh ručně s přemístění sypaniny ze vzdálenosti do 10 m, s uložením výkopku ve vrstvách včetně zhutnění a úpravy povrchu šířky 50 cm hloubky 90 cm z horniny třídy těžitelnosti I skupiny 1 a 2</t>
  </si>
  <si>
    <t>https://podminky.urs.cz/item/CS_URS_2024_01/460431291</t>
  </si>
  <si>
    <t>133</t>
  </si>
  <si>
    <t>460661112</t>
  </si>
  <si>
    <t>Kabelové lože z písku pro kabely nn bez zakrytí š lože přes 35 do 50 cm</t>
  </si>
  <si>
    <t>-1203777574</t>
  </si>
  <si>
    <t>Kabelové lože z písku včetně podsypu, zhutnění a urovnání povrchu pro kabely nn bez zakrytí, šířky přes 35 do 50 cm</t>
  </si>
  <si>
    <t>https://podminky.urs.cz/item/CS_URS_2024_01/460661112</t>
  </si>
  <si>
    <t>134</t>
  </si>
  <si>
    <t>460671114</t>
  </si>
  <si>
    <t>Výstražná fólie pro krytí kabelů šířky přes 35 do 40 cm</t>
  </si>
  <si>
    <t>713079580</t>
  </si>
  <si>
    <t>Výstražné prvky pro krytí kabelů včetně vyrovnání povrchu rýhy, rozvinutí a uložení fólie, šířky přes 35 do 40 cm</t>
  </si>
  <si>
    <t>https://podminky.urs.cz/item/CS_URS_2024_01/460671114</t>
  </si>
  <si>
    <t>135</t>
  </si>
  <si>
    <t>460742122</t>
  </si>
  <si>
    <t>Osazení kabelových prostupů z trub plastových do rýhy s obsypem z písku průměru přes 10 do 15 cm</t>
  </si>
  <si>
    <t>-1583647117</t>
  </si>
  <si>
    <t>Osazení kabelových prostupů včetně utěsnění a spárování z trub plastových do rýhy, bez výkopových prací s obsypem z písku, vnitřního průměru přes 10 do 15 cm</t>
  </si>
  <si>
    <t>https://podminky.urs.cz/item/CS_URS_2024_01/460742122</t>
  </si>
  <si>
    <t>136</t>
  </si>
  <si>
    <t>34571099</t>
  </si>
  <si>
    <t>trubka elektroinstalační dělená (chránička) D 138/160mm, HDPE</t>
  </si>
  <si>
    <t>869571376</t>
  </si>
  <si>
    <t>4,5*1,1</t>
  </si>
  <si>
    <t>2 - SO 401 - Veřejné osvětlení</t>
  </si>
  <si>
    <t>2-1 - SO 401 - Veřejné osvětlení-soupis prací</t>
  </si>
  <si>
    <t>22249</t>
  </si>
  <si>
    <t>PSV - Práce a dodávky PSV</t>
  </si>
  <si>
    <t xml:space="preserve">    741 - Elektroinstalace - silnoproud</t>
  </si>
  <si>
    <t xml:space="preserve">    21-M - Elektromontáže</t>
  </si>
  <si>
    <t xml:space="preserve">    58-M - Revize vyhrazených technických zařízení</t>
  </si>
  <si>
    <t>OST - Ostatní</t>
  </si>
  <si>
    <t xml:space="preserve">    HZS - Hodinové zúčtovací sazby</t>
  </si>
  <si>
    <t>PSV</t>
  </si>
  <si>
    <t>Práce a dodávky PSV</t>
  </si>
  <si>
    <t>741</t>
  </si>
  <si>
    <t>Elektroinstalace - silnoproud</t>
  </si>
  <si>
    <t>741110053</t>
  </si>
  <si>
    <t>Montáž trubka plastová ohebná D přes 35 mm uložená volně</t>
  </si>
  <si>
    <t>1872558397</t>
  </si>
  <si>
    <t>Montáž trubek elektroinstalačních s nasunutím nebo našroubováním do krabic plastových ohebných, uložených volně, vnější Ø přes 35 mm</t>
  </si>
  <si>
    <t>https://podminky.urs.cz/item/CS_URS_2024_01/741110053</t>
  </si>
  <si>
    <t>15*2*2,5</t>
  </si>
  <si>
    <t>34571066</t>
  </si>
  <si>
    <t>trubka elektroinstalační ohebná z PVC (ČSN) 2348</t>
  </si>
  <si>
    <t>-1649464024</t>
  </si>
  <si>
    <t>75*1,05 'Přepočtené koeficientem množství</t>
  </si>
  <si>
    <t>21-M</t>
  </si>
  <si>
    <t>Elektromontáže</t>
  </si>
  <si>
    <t>210100001</t>
  </si>
  <si>
    <t>Ukončení vodičů v rozváděči nebo na přístroji včetně zapojení průřezu žíly do 2,5 mm2</t>
  </si>
  <si>
    <t>-181811213</t>
  </si>
  <si>
    <t>Ukončení vodičů izolovaných s označením a zapojením v rozváděči nebo na přístroji průřezu žíly do 2,5 mm2</t>
  </si>
  <si>
    <t>https://podminky.urs.cz/item/CS_URS_2024_01/210100001</t>
  </si>
  <si>
    <t>kabel VO 3x1,5</t>
  </si>
  <si>
    <t>15*2*3</t>
  </si>
  <si>
    <t>kabel pro zásuvky 3x2,5</t>
  </si>
  <si>
    <t>0*2*3</t>
  </si>
  <si>
    <t>Kabel pro ViS 3x1,5</t>
  </si>
  <si>
    <t>210100003</t>
  </si>
  <si>
    <t>Ukončení vodičů v rozváděči nebo na přístroji včetně zapojení průřezu žíly do 16 mm2</t>
  </si>
  <si>
    <t>270892849</t>
  </si>
  <si>
    <t>Ukončení vodičů izolovaných s označením a zapojením v rozváděči nebo na přístroji průřezu žíly do 16 mm2</t>
  </si>
  <si>
    <t>https://podminky.urs.cz/item/CS_URS_2024_01/210100003</t>
  </si>
  <si>
    <t>koncovky</t>
  </si>
  <si>
    <t>(13*2+4+2)*4</t>
  </si>
  <si>
    <t>spojky</t>
  </si>
  <si>
    <t>4*4</t>
  </si>
  <si>
    <t>210100563</t>
  </si>
  <si>
    <t>Ukončení kabelů celoplastových koncovkou do 1 kV přírubovou jednocestnou KSPe žíly do 3x1,5-10 mm2</t>
  </si>
  <si>
    <t>-1284870906</t>
  </si>
  <si>
    <t>Ukončení kabelů nebo vodičů koncovkou popř. vývodkou do 1 kV přírubovou jednocestnou [typ KSPe] kabelů nebo vodičů celoplastových počtu a průřezu žil do 3 x 1,5 až 10 mm2</t>
  </si>
  <si>
    <t>https://podminky.urs.cz/item/CS_URS_2024_01/210100563</t>
  </si>
  <si>
    <t>CYKY 3x1,5</t>
  </si>
  <si>
    <t>15*2</t>
  </si>
  <si>
    <t>CYKY3x2,5</t>
  </si>
  <si>
    <t>0*2</t>
  </si>
  <si>
    <t>35436314</t>
  </si>
  <si>
    <t>hlava rozdělovací smršťovaná přímá do 1kV SKE 4f/1+2 kabel 12-32mm/průřez 1,5-35mm</t>
  </si>
  <si>
    <t>256</t>
  </si>
  <si>
    <t>2008876997</t>
  </si>
  <si>
    <t>210101228</t>
  </si>
  <si>
    <t>Propojení kabelů celoplastových spojkou do 1 kV venkovní páskovou SPE 1 až 5 žíly do 4x10 mm2</t>
  </si>
  <si>
    <t>-1279194015</t>
  </si>
  <si>
    <t>Propojení kabelů nebo vodičů spojkou do 1 kV venkovní páskou [typ SPE 1 až 5] kabelů nebo vodičů celoplastových, počtu a průřezu žil do 4 x 10 mm2</t>
  </si>
  <si>
    <t>https://podminky.urs.cz/item/CS_URS_2024_01/210101228</t>
  </si>
  <si>
    <t>35436029</t>
  </si>
  <si>
    <t>spojka kabelová smršťovaná přímá do 1kV 91ahsc-35 3-4ž.x6-35mm</t>
  </si>
  <si>
    <t>896903255</t>
  </si>
  <si>
    <t>210102155</t>
  </si>
  <si>
    <t>Ukončení kabelů silových celoplastových koncovkou do 1 kV Raychem 502K033-53/42</t>
  </si>
  <si>
    <t>1664697032</t>
  </si>
  <si>
    <t>Ukončení kabelů nebo vodičů koncovkou popř. vývodkou do 1 kV venkovní, kabelů silových celoplastových [typ Raychem], s rozdělovací hlavou, typ [502K033-53/42] 4x4 až 16</t>
  </si>
  <si>
    <t>https://podminky.urs.cz/item/CS_URS_2024_01/210102155</t>
  </si>
  <si>
    <t>13*2+4+2</t>
  </si>
  <si>
    <t>35436315</t>
  </si>
  <si>
    <t>hlava rozdělovací smršťovaná přímá do 1kV SKE 4f/3+4 kabel 27-45mm/průřez 35-150mm</t>
  </si>
  <si>
    <t>-168541611</t>
  </si>
  <si>
    <t>210191502R</t>
  </si>
  <si>
    <t>Montáž skříní pojistkových plastových přípojkových v pilíři SS 200 bez zapojení vodičů</t>
  </si>
  <si>
    <t>476338053</t>
  </si>
  <si>
    <t>Montáž skříní bez zapojení vodičů tenkocementových v pilíři přípojkových, typ [SP 3 až 5/1]</t>
  </si>
  <si>
    <t>35711817</t>
  </si>
  <si>
    <t>skříň přípojková smyčková kompaktní pilíř celoplastové provedení výzbroj 2x sada pojistkové spodky nožové velikosti 00 (SS200/NKE1P)</t>
  </si>
  <si>
    <t>-32161481</t>
  </si>
  <si>
    <t>210203901</t>
  </si>
  <si>
    <t>Montáž svítidel LED se zapojením vodičů průmyslových nebo venkovních na výložník nebo dřík</t>
  </si>
  <si>
    <t>-703713810</t>
  </si>
  <si>
    <t>https://podminky.urs.cz/item/CS_URS_2024_01/210203901</t>
  </si>
  <si>
    <t>347R-001</t>
  </si>
  <si>
    <t xml:space="preserve">Svítidlo LED 31,6 W na výložník pro osvětlení komunikace </t>
  </si>
  <si>
    <t>723765847</t>
  </si>
  <si>
    <t xml:space="preserve">Svítidlo LED uliční pro osvětlování komunikací, vyzařovací charakteristika "street", 
</t>
  </si>
  <si>
    <t>P</t>
  </si>
  <si>
    <t>Poznámka k položce:_x000d_
Výměra stanovena dle výkresu 02 a 03.</t>
  </si>
  <si>
    <t>1+14</t>
  </si>
  <si>
    <t>210204011</t>
  </si>
  <si>
    <t>Montáž stožárů osvětlení ocelových samostatně stojících délky do 12 m</t>
  </si>
  <si>
    <t>-1401276179</t>
  </si>
  <si>
    <t>Montáž stožárů osvětlení samostatně stojících ocelových, délky do 12 m</t>
  </si>
  <si>
    <t>https://podminky.urs.cz/item/CS_URS_2024_01/210204011</t>
  </si>
  <si>
    <t>316R740750</t>
  </si>
  <si>
    <t>stožár osvětlovací výška 6,2 m, ocelový, žárově zinkovaný, kruhový průřez</t>
  </si>
  <si>
    <t>-434008493</t>
  </si>
  <si>
    <t xml:space="preserve">ocelový bezpaticový, žárově zinkovaný, s ochrannou plastovou manžetou,
výška nad terénem 6,2m, hloubka vetknutí do základu 1,0m stupňovitý, kruhový průřez, 
</t>
  </si>
  <si>
    <t>210204103</t>
  </si>
  <si>
    <t>Montáž výložníků osvětlení jednoramenných sloupových hmotnosti do 35 kg</t>
  </si>
  <si>
    <t>-1194365958</t>
  </si>
  <si>
    <t>Montáž výložníků osvětlení jednoramenných sloupových, hmotnosti do 35 kg</t>
  </si>
  <si>
    <t>https://podminky.urs.cz/item/CS_URS_2024_01/210204103</t>
  </si>
  <si>
    <t>316R-050</t>
  </si>
  <si>
    <t>Výložník ocelový, žárově zinkovaný, jednoramenný, délka 1,5 m</t>
  </si>
  <si>
    <t>-312360203</t>
  </si>
  <si>
    <t xml:space="preserve">Výložník ocelový pobloukový, žárově zinkovaný, jednoramenný, délka vyložení 1,5m, převýšení výložníku 1,8m
pro montáž na stožár o průměru 89mm
</t>
  </si>
  <si>
    <t>Poznámka k položce:_x000d_
Výměra stanopvana dle výkresů 02 a 03</t>
  </si>
  <si>
    <t>210204201</t>
  </si>
  <si>
    <t>Montáž elektrovýzbroje stožárů osvětlení 1 okruh</t>
  </si>
  <si>
    <t>-428169488</t>
  </si>
  <si>
    <t>https://podminky.urs.cz/item/CS_URS_2024_01/210204201</t>
  </si>
  <si>
    <t>1752899</t>
  </si>
  <si>
    <t>STOZAROVA VYZBROJ SR721-14/UN MPA0102A22</t>
  </si>
  <si>
    <t>2073049345</t>
  </si>
  <si>
    <t>210220022</t>
  </si>
  <si>
    <t>Montáž uzemňovacího vedení vodičů FeZn pomocí svorek v zemi drátem průměru do 10 mm ve městské zástavbě</t>
  </si>
  <si>
    <t>169023556</t>
  </si>
  <si>
    <t>Montáž uzemňovacího vedení s upevněním, propojením a připojením pomocí svorek v zemi s izolací spojů vodičů FeZn drátem nebo lanem průměru do 10 mm v městské zástavbě</t>
  </si>
  <si>
    <t>https://podminky.urs.cz/item/CS_URS_2024_01/210220022</t>
  </si>
  <si>
    <t>5+230+235+15*2</t>
  </si>
  <si>
    <t>35441073</t>
  </si>
  <si>
    <t>drát D 10mm FeZn</t>
  </si>
  <si>
    <t>-1831014973</t>
  </si>
  <si>
    <t>210220302</t>
  </si>
  <si>
    <t>Montáž svorek hromosvodných se 3 a více šrouby</t>
  </si>
  <si>
    <t>-717730559</t>
  </si>
  <si>
    <t>Montáž hromosvodného vedení svorek se 3 a více šrouby</t>
  </si>
  <si>
    <t>https://podminky.urs.cz/item/CS_URS_2024_01/210220302</t>
  </si>
  <si>
    <t>15+30</t>
  </si>
  <si>
    <t>35441895</t>
  </si>
  <si>
    <t>svorka připojovací k připojení kovových částí</t>
  </si>
  <si>
    <t>-2119518428</t>
  </si>
  <si>
    <t>35441996</t>
  </si>
  <si>
    <t>svorka odbočovací a spojovací pro spojování kruhových a páskových vodičů, FeZn</t>
  </si>
  <si>
    <t>-433353918</t>
  </si>
  <si>
    <t>210280003</t>
  </si>
  <si>
    <t>Zkoušky a prohlídky el rozvodů a zařízení celková prohlídka pro objem montážních prací přes 500 do 1 000 tis Kč</t>
  </si>
  <si>
    <t>1651306479</t>
  </si>
  <si>
    <t>Zkoušky a prohlídky elektrických rozvodů a zařízení celková prohlídka, zkoušení, měření a vyhotovení revizní zprávy pro objem montážních prací přes 500 do 1000 tisíc Kč</t>
  </si>
  <si>
    <t>https://podminky.urs.cz/item/CS_URS_2024_01/210280003</t>
  </si>
  <si>
    <t>210280351</t>
  </si>
  <si>
    <t>Zkoušky kabelů silových do 1 kV, počtu a průřezu žil do 4x25 mm2</t>
  </si>
  <si>
    <t>-483898377</t>
  </si>
  <si>
    <t>Zkoušky vodičů a kabelů izolačních kabelů silových do 1 kV, počtu a průřezu žil do 4x25 mm2</t>
  </si>
  <si>
    <t>https://podminky.urs.cz/item/CS_URS_2024_01/210280351</t>
  </si>
  <si>
    <t>210280542</t>
  </si>
  <si>
    <t>Měření impedance nulové smyčky okruhu vedení třífázového</t>
  </si>
  <si>
    <t>1360593368</t>
  </si>
  <si>
    <t>Zkoušky a prohlídky elektrických přístrojů měření impedance nulové smyčky okruhu vedení třífázového</t>
  </si>
  <si>
    <t>https://podminky.urs.cz/item/CS_URS_2024_01/210280542</t>
  </si>
  <si>
    <t>210812011</t>
  </si>
  <si>
    <t>Montáž kabelu Cu plného nebo laněného do 1 kV žíly 3x1,5 až 6 mm2 (např. CYKY) bez ukončení uloženého volně nebo v liště</t>
  </si>
  <si>
    <t>-154045500</t>
  </si>
  <si>
    <t>Montáž izolovaných kabelů měděných do 1 kV bez ukončení plných nebo laněných kulatých (např. CYKY, CHKE-R) uložených volně nebo v liště počtu a průřezu žil 3x1,5 až 6 mm2</t>
  </si>
  <si>
    <t>https://podminky.urs.cz/item/CS_URS_2024_01/210812011</t>
  </si>
  <si>
    <t>CYKY 3x1,5 pro svítidla VO</t>
  </si>
  <si>
    <t>15*11</t>
  </si>
  <si>
    <t>CYKY 3x1,5 pro ViS</t>
  </si>
  <si>
    <t>0*6</t>
  </si>
  <si>
    <t>CYKY 3x2,5 pro zásuvky</t>
  </si>
  <si>
    <t>34111030</t>
  </si>
  <si>
    <t>kabel instalační jádro Cu plné izolace PVC plášť PVC 450/750V (CYKY) 3x1,5mm2</t>
  </si>
  <si>
    <t>-111770416</t>
  </si>
  <si>
    <t>Poznámka k položce:_x000d_
CYKY, průměr kabelu 8,6mm</t>
  </si>
  <si>
    <t>165*1,15 'Přepočtené koeficientem množství</t>
  </si>
  <si>
    <t>210812033</t>
  </si>
  <si>
    <t>Montáž kabelu Cu plného nebo laněného do 1 kV žíly 4x6 až 10 mm2 (např. CYKY) bez ukončení uloženého volně nebo v liště</t>
  </si>
  <si>
    <t>-437803974</t>
  </si>
  <si>
    <t>Montáž izolovaných kabelů měděných do 1 kV bez ukončení plných nebo laněných kulatých (např. CYKY, CHKE-R) uložených volně nebo v liště počtu a průřezu žil 4x6 až 10 mm2</t>
  </si>
  <si>
    <t>https://podminky.urs.cz/item/CS_URS_2024_01/210812033</t>
  </si>
  <si>
    <t>5+13+24+230+235+32*2,5</t>
  </si>
  <si>
    <t>34111076</t>
  </si>
  <si>
    <t>kabel instalační jádro Cu plné izolace PVC plášť PVC 450/750V (CYKY) 4x10mm2</t>
  </si>
  <si>
    <t>45396973</t>
  </si>
  <si>
    <t>Poznámka k položce:_x000d_
CYKY, průměr kabelu 16,1mm</t>
  </si>
  <si>
    <t>587*1,15 'Přepočtené koeficientem množství</t>
  </si>
  <si>
    <t>210950202</t>
  </si>
  <si>
    <t>Příplatek na zatahování kabelů hmotnosti do 2 kg do tvárnicových tras a kolektorů</t>
  </si>
  <si>
    <t>1211185364</t>
  </si>
  <si>
    <t>Ostatní práce při montáži vodičů, šňůr a kabelů Příplatek k cenám za zatahování kabelů do tvárnicových tras s komorami nebo do kolektorů hmotnosti kabelů do 2 kg</t>
  </si>
  <si>
    <t>https://podminky.urs.cz/item/CS_URS_2024_01/210950202</t>
  </si>
  <si>
    <t>218100001</t>
  </si>
  <si>
    <t>Odpojení vodičů z rozváděče nebo přístroje průřezu žíly do 2,5 mm2</t>
  </si>
  <si>
    <t>1811768601</t>
  </si>
  <si>
    <t>Odpojení vodičů izolovaných z rozváděče nebo přístroje průřezu žíly do 2,5 mm2</t>
  </si>
  <si>
    <t>https://podminky.urs.cz/item/CS_URS_2024_01/218100001</t>
  </si>
  <si>
    <t>11*2*3</t>
  </si>
  <si>
    <t>218100014</t>
  </si>
  <si>
    <t>Odpojení vodičů z rozváděče nebo přístroje průřezu žíly do 10 mm2</t>
  </si>
  <si>
    <t>2117187604</t>
  </si>
  <si>
    <t>Odpojení vodičů izolovaných z rozváděče nebo přístroje průřezu žíly do 10 mm2</t>
  </si>
  <si>
    <t>https://podminky.urs.cz/item/CS_URS_2024_01/218100014</t>
  </si>
  <si>
    <t>(8*2+2*1)*4</t>
  </si>
  <si>
    <t>218202013</t>
  </si>
  <si>
    <t>Demontáž svítidla výbojkového průmyslového nebo venkovního z výložníku</t>
  </si>
  <si>
    <t>2023431800</t>
  </si>
  <si>
    <t>Demontáž svítidel výbojkových s odpojením vodičů průmyslových nebo venkovních z výložníku</t>
  </si>
  <si>
    <t>https://podminky.urs.cz/item/CS_URS_2024_01/218202013</t>
  </si>
  <si>
    <t>6+4+1</t>
  </si>
  <si>
    <t>218204011</t>
  </si>
  <si>
    <t>Demontáž stožárů osvětlení ocelových samostatně stojících délky do 12 m</t>
  </si>
  <si>
    <t>444772761</t>
  </si>
  <si>
    <t>Demontáž stožárů osvětlení ocelových samostatně stojících, délky do 12 m</t>
  </si>
  <si>
    <t>https://podminky.urs.cz/item/CS_URS_2024_01/218204011</t>
  </si>
  <si>
    <t>6+4</t>
  </si>
  <si>
    <t>218204103</t>
  </si>
  <si>
    <t>Demontáž výložníků osvětlení jednoramenných sloupových hmotnosti do 35 kg</t>
  </si>
  <si>
    <t>-876570123</t>
  </si>
  <si>
    <t>Demontáž výložníků osvětlení jednoramenných sloupových, hmotnosti do 35 kg</t>
  </si>
  <si>
    <t>https://podminky.urs.cz/item/CS_URS_2024_01/218204103</t>
  </si>
  <si>
    <t>4+6</t>
  </si>
  <si>
    <t>218204125</t>
  </si>
  <si>
    <t>Demontáž patic stožárů osvětlení litinových</t>
  </si>
  <si>
    <t>-2008230730</t>
  </si>
  <si>
    <t>https://podminky.urs.cz/item/CS_URS_2024_01/218204125</t>
  </si>
  <si>
    <t>218204201</t>
  </si>
  <si>
    <t>Demontáž elektrovýzbroje stožárů osvětlení 1 okruh</t>
  </si>
  <si>
    <t>2059667811</t>
  </si>
  <si>
    <t>https://podminky.urs.cz/item/CS_URS_2024_01/218204201</t>
  </si>
  <si>
    <t>218812001</t>
  </si>
  <si>
    <t>Demontáž kabelů Cu plných nebo laněných kulatých do 1 kV žíly 2x1,5 až 6 mm2 (např. CYKY) bez odpojení vodičů uložených volně nebo v liště</t>
  </si>
  <si>
    <t>49794267</t>
  </si>
  <si>
    <t>Demontáž izolovaných kabelů měděných do 1 kV bez odpojení vodičů plných nebo laněných kulatých (např. CYKY, CHKE-R) uložených volně nebo v liště počtu a průřezu žil 2x1,5 až 6 mm2</t>
  </si>
  <si>
    <t>https://podminky.urs.cz/item/CS_URS_2024_01/218812001</t>
  </si>
  <si>
    <t>11*11</t>
  </si>
  <si>
    <t>218812033</t>
  </si>
  <si>
    <t>Demontáž kabelů Cu plných nebo laněných kulatých do 1 kV žíly 4x6 až 10 mm2 (např. CYKY) bez odpojení vodičů uložených volně nebo v liště</t>
  </si>
  <si>
    <t>-308988660</t>
  </si>
  <si>
    <t>Demontáž izolovaných kabelů měděných do 1 kV bez odpojení vodičů plných nebo laněných kulatých (např. CYKY, CHKE-R) uložených volně nebo v liště počtu a průřezu žil 4x6 až 10 mm2</t>
  </si>
  <si>
    <t>https://podminky.urs.cz/item/CS_URS_2024_01/218812033</t>
  </si>
  <si>
    <t>460</t>
  </si>
  <si>
    <t>460010022</t>
  </si>
  <si>
    <t>Vytyčení trasy vedení kabelového podzemního podél silnice</t>
  </si>
  <si>
    <t>km</t>
  </si>
  <si>
    <t>-1140844837</t>
  </si>
  <si>
    <t>Vytyčení trasy vedení kabelového (podzemního) podél silnice</t>
  </si>
  <si>
    <t>https://podminky.urs.cz/item/CS_URS_2024_01/460010022</t>
  </si>
  <si>
    <t>(5+13+24+230+235)*0,001</t>
  </si>
  <si>
    <t>460131112</t>
  </si>
  <si>
    <t>Hloubení nezapažených jam při elektromontážích ručně v hornině tř I skupiny 2</t>
  </si>
  <si>
    <t>-1441103029</t>
  </si>
  <si>
    <t>Hloubení nezapažených jam ručně včetně urovnání dna s přemístěním výkopku do vzdálenosti 3 m od okraje jámy nebo s naložením na dopravní prostředek v hornině třídy těžitelnosti I skupiny 2</t>
  </si>
  <si>
    <t>https://podminky.urs.cz/item/CS_URS_2024_01/460131112</t>
  </si>
  <si>
    <t>Jáma pro stožár VO</t>
  </si>
  <si>
    <t>14*2</t>
  </si>
  <si>
    <t>460161171</t>
  </si>
  <si>
    <t>Hloubení kabelových rýh ručně š 35 cm hl 80 cm v hornině tř I skupiny 1 a 2</t>
  </si>
  <si>
    <t>-1662896184</t>
  </si>
  <si>
    <t>Hloubení zapažených i nezapažených kabelových rýh ručně včetně urovnání dna s přemístěním výkopku do vzdálenosti 3 m od okraje jámy nebo s naložením na dopravní prostředek šířky 35 cm hloubky 80 cm v hornině třídy těžitelnosti I skupiny 1 a 2</t>
  </si>
  <si>
    <t>https://podminky.urs.cz/item/CS_URS_2024_01/460161171</t>
  </si>
  <si>
    <t>5+230+235+10+8-14</t>
  </si>
  <si>
    <t>460161312</t>
  </si>
  <si>
    <t>Hloubení kabelových rýh ručně š 50 cm hl 120 cm v hornině tř I skupiny 3</t>
  </si>
  <si>
    <t>903470744</t>
  </si>
  <si>
    <t>Hloubení zapažených i nezapažených kabelových rýh ručně včetně urovnání dna s přemístěním výkopku do vzdálenosti 3 m od okraje jámy nebo s naložením na dopravní prostředek šířky 50 cm hloubky 120 cm v hornině třídy těžitelnosti I skupiny 3</t>
  </si>
  <si>
    <t>https://podminky.urs.cz/item/CS_URS_2024_01/460161312</t>
  </si>
  <si>
    <t>10+8+7+8</t>
  </si>
  <si>
    <t>460191112</t>
  </si>
  <si>
    <t>Rýhy kabelových spojek do 10 kV hloubení ručně včetně zásypu v hornině tř I skupiny 2</t>
  </si>
  <si>
    <t>49485329</t>
  </si>
  <si>
    <t>Rýhy pro kabelové spojky ručně hloubení s urovnáním dna včetně zásypu se zhutněním s přemístěním výkopku na vzdálenost do 3 m do 10 kV v hornině třídy těžitelnosti I skupiny 2</t>
  </si>
  <si>
    <t>https://podminky.urs.cz/item/CS_URS_2024_01/460191112</t>
  </si>
  <si>
    <t>460242211</t>
  </si>
  <si>
    <t>Provizorní zajištění kabelů ve výkopech při jejich křížení</t>
  </si>
  <si>
    <t>1462958775</t>
  </si>
  <si>
    <t>Provizorní zajištění inženýrských sítí ve výkopech kabelů při křížení</t>
  </si>
  <si>
    <t>https://podminky.urs.cz/item/CS_URS_2024_01/460242211</t>
  </si>
  <si>
    <t>460242221</t>
  </si>
  <si>
    <t>Provizorní zajištění kabelů ve výkopech při jejich souběhu</t>
  </si>
  <si>
    <t>1392205315</t>
  </si>
  <si>
    <t>Provizorní zajištění inženýrských sítí ve výkopech kabelů při souběhu</t>
  </si>
  <si>
    <t>https://podminky.urs.cz/item/CS_URS_2024_01/460242221</t>
  </si>
  <si>
    <t>460391122</t>
  </si>
  <si>
    <t>Zásyp jam při elektromontážích ručně se zhutněním z hornin třídy I skupiny 2</t>
  </si>
  <si>
    <t>62048167</t>
  </si>
  <si>
    <t>Zásyp jam ručně s uložením výkopku ve vrstvách a úpravou povrchu s přemístění sypaniny ze vzdálenosti do 10 m se zhutněním z horniny třídy těžitelnosti I skupiny 2</t>
  </si>
  <si>
    <t>https://podminky.urs.cz/item/CS_URS_2024_01/460391122</t>
  </si>
  <si>
    <t>Zásyp jámy pro stožár VO</t>
  </si>
  <si>
    <t>14*1,5</t>
  </si>
  <si>
    <t>460431181</t>
  </si>
  <si>
    <t>Zásyp kabelových rýh ručně se zhutněním š 35 cm hl 80 cm z horniny tř I skupiny 1 a 2</t>
  </si>
  <si>
    <t>1774419642</t>
  </si>
  <si>
    <t>Zásyp kabelových rýh ručně s přemístění sypaniny ze vzdálenosti do 10 m, s uložením výkopku ve vrstvách včetně zhutnění a úpravy povrchu šířky 35 cm hloubky 80 cm z horniny třídy těžitelnosti I skupiny 1 a 2</t>
  </si>
  <si>
    <t>https://podminky.urs.cz/item/CS_URS_2024_01/460431181</t>
  </si>
  <si>
    <t>460431332</t>
  </si>
  <si>
    <t>Zásyp kabelových rýh ručně se zhutněním š 50 cm hl 120 cm z horniny tř I skupiny 3</t>
  </si>
  <si>
    <t>-216974731</t>
  </si>
  <si>
    <t>Zásyp kabelových rýh ručně s přemístění sypaniny ze vzdálenosti do 10 m, s uložením výkopku ve vrstvách včetně zhutnění a úpravy povrchu šířky 50 cm hloubky 120 cm z horniny třídy těžitelnosti I skupiny 3</t>
  </si>
  <si>
    <t>https://podminky.urs.cz/item/CS_URS_2024_01/460431332</t>
  </si>
  <si>
    <t>460641112</t>
  </si>
  <si>
    <t>Základové konstrukce při elektromontážích z monolitického betonu tř. C 12/15</t>
  </si>
  <si>
    <t>-625381035</t>
  </si>
  <si>
    <t>Základové konstrukce základ bez bednění do rostlé zeminy z monolitického betonu tř. C 12/15</t>
  </si>
  <si>
    <t>https://podminky.urs.cz/item/CS_URS_2024_01/460641112</t>
  </si>
  <si>
    <t>14*0,5</t>
  </si>
  <si>
    <t>28619330</t>
  </si>
  <si>
    <t>trubka kanalizační PE-HD D 315mm</t>
  </si>
  <si>
    <t>-194485338</t>
  </si>
  <si>
    <t>460661111</t>
  </si>
  <si>
    <t>Kabelové lože z písku pro kabely nn bez zakrytí š lože do 35 cm</t>
  </si>
  <si>
    <t>1944938418</t>
  </si>
  <si>
    <t>Kabelové lože z písku včetně podsypu, zhutnění a urovnání povrchu pro kabely nn bez zakrytí, šířky do 35 cm</t>
  </si>
  <si>
    <t>https://podminky.urs.cz/item/CS_URS_2024_01/460661111</t>
  </si>
  <si>
    <t>460671113</t>
  </si>
  <si>
    <t>Výstražná fólie pro krytí kabelů šířky přes 25 do 34 cm</t>
  </si>
  <si>
    <t>-548598092</t>
  </si>
  <si>
    <t>Výstražné prvky pro krytí kabelů včetně vyrovnání povrchu rýhy, rozvinutí a uložení fólie, šířky přes 25 do 35 cm</t>
  </si>
  <si>
    <t>https://podminky.urs.cz/item/CS_URS_2024_01/460671113</t>
  </si>
  <si>
    <t>460721111</t>
  </si>
  <si>
    <t>Krytí spojek, koncovek a odbočnic pro kabely do 6 kV cihlami s ložem a zásypem pískem</t>
  </si>
  <si>
    <t>-829864260</t>
  </si>
  <si>
    <t>Krytí spojek, koncovek a odbočnic cihlami tloušťky do 10 cm, včetně podkladové a zásypové vrstvy s dodáním kopaného písku a uložením do rýhy, pro kabel do 6 kV</t>
  </si>
  <si>
    <t>https://podminky.urs.cz/item/CS_URS_2024_01/460721111</t>
  </si>
  <si>
    <t>460722111</t>
  </si>
  <si>
    <t>Příplatek ke krytí spojek, koncovek a odbočnic za výstražnou fólii</t>
  </si>
  <si>
    <t>-302952405</t>
  </si>
  <si>
    <t>Krytí spojek, koncovek a odbočnic cihlami Příplatek k cenám za výstražnou fólii</t>
  </si>
  <si>
    <t>https://podminky.urs.cz/item/CS_URS_2024_01/460722111</t>
  </si>
  <si>
    <t>460742111</t>
  </si>
  <si>
    <t>Osazení kabelových prostupů z trub plastových do rýhy bez obsypu průměru do 10 cm</t>
  </si>
  <si>
    <t>504851791</t>
  </si>
  <si>
    <t>Osazení kabelových prostupů včetně utěsnění a spárování z trub plastových do rýhy, bez výkopových prací bez obsypu, vnitřního průměru do 10 cm</t>
  </si>
  <si>
    <t>https://podminky.urs.cz/item/CS_URS_2024_01/460742111</t>
  </si>
  <si>
    <t>474+474</t>
  </si>
  <si>
    <t>34571351</t>
  </si>
  <si>
    <t>trubka elektroinstalační ohebná dvouplášťová korugovaná (chránička) D 41/50mm, HDPE+LDPE</t>
  </si>
  <si>
    <t>397537068</t>
  </si>
  <si>
    <t>460742132</t>
  </si>
  <si>
    <t>Osazení kabelových prostupů z trub plastových do rýhy s obetonováním průměru přes 10 do 15 cm</t>
  </si>
  <si>
    <t>1700265556</t>
  </si>
  <si>
    <t>Osazení kabelových prostupů včetně utěsnění a spárování z trub plastových do rýhy, bez výkopových prací s obetonováním, vnitřního průměru přes 10 do 15 cm</t>
  </si>
  <si>
    <t>https://podminky.urs.cz/item/CS_URS_2024_01/460742132</t>
  </si>
  <si>
    <t>33+33</t>
  </si>
  <si>
    <t>34571355</t>
  </si>
  <si>
    <t>trubka elektroinstalační ohebná dvouplášťová korugovaná (chránička) D 94/110mm, HDPE+LDPE</t>
  </si>
  <si>
    <t>-733597498</t>
  </si>
  <si>
    <t>468051121</t>
  </si>
  <si>
    <t>Bourání základu betonového při elektromontážích</t>
  </si>
  <si>
    <t>-1486701069</t>
  </si>
  <si>
    <t>Bourání základu betonového</t>
  </si>
  <si>
    <t>https://podminky.urs.cz/item/CS_URS_2024_01/468051121</t>
  </si>
  <si>
    <t>10*0,5</t>
  </si>
  <si>
    <t>469972111</t>
  </si>
  <si>
    <t>Odvoz suti a vybouraných hmot při elektromontážích do 1 km</t>
  </si>
  <si>
    <t>-2121616059</t>
  </si>
  <si>
    <t>Odvoz suti a vybouraných hmot odvoz suti a vybouraných hmot do 1 km</t>
  </si>
  <si>
    <t>https://podminky.urs.cz/item/CS_URS_2024_01/469972111</t>
  </si>
  <si>
    <t>Výkop 35/80 cm</t>
  </si>
  <si>
    <t>474*0,35*0,2*1,8</t>
  </si>
  <si>
    <t>Výkop 50/120 cm</t>
  </si>
  <si>
    <t>33*0,5*0,35*1,8</t>
  </si>
  <si>
    <t>Jámy pro stožáry</t>
  </si>
  <si>
    <t>(14*0,5 + 0*0,2)*1,8</t>
  </si>
  <si>
    <t>Bouraný základ stožáru VO</t>
  </si>
  <si>
    <t>10*0,5*2,2</t>
  </si>
  <si>
    <t>469972121</t>
  </si>
  <si>
    <t>Příplatek k odvozu suti a vybouraných hmot při elektromontážích za každý další 1 km</t>
  </si>
  <si>
    <t>-1852453569</t>
  </si>
  <si>
    <t>Odvoz suti a vybouraných hmot odvoz suti a vybouraných hmot Příplatek k ceně za každý další i započatý 1 km</t>
  </si>
  <si>
    <t>https://podminky.urs.cz/item/CS_URS_2024_01/469972121</t>
  </si>
  <si>
    <t>Odvoz na skládku do 20 km</t>
  </si>
  <si>
    <t>93,719*19</t>
  </si>
  <si>
    <t>469973124</t>
  </si>
  <si>
    <t>Poplatek za uložení na recyklační skládce (skládkovné) odpadu směsného stavebního a demoličního kód odpadu 17 09 04</t>
  </si>
  <si>
    <t>2071363477</t>
  </si>
  <si>
    <t>Poplatek za uložení stavebního odpadu (skládkovné) na recyklační skládce směsného stavebního a demoličního zatříděného do Katalogu odpadů pod kódem 17 09 04</t>
  </si>
  <si>
    <t>https://podminky.urs.cz/item/CS_URS_2024_01/469973124</t>
  </si>
  <si>
    <t>58-M</t>
  </si>
  <si>
    <t>Revize vyhrazených technických zařízení</t>
  </si>
  <si>
    <t>580108024</t>
  </si>
  <si>
    <t>Kontrola stavu přes 10 stožárových svítidel silničních</t>
  </si>
  <si>
    <t>-702438574</t>
  </si>
  <si>
    <t>Ostatní elektrické spotřebiče a zdroje kontrola stavu stožárového svítidla silničního, o počtu světel přes 10</t>
  </si>
  <si>
    <t>https://podminky.urs.cz/item/CS_URS_2024_01/580108024</t>
  </si>
  <si>
    <t>OST</t>
  </si>
  <si>
    <t>Ostatní</t>
  </si>
  <si>
    <t>HZS</t>
  </si>
  <si>
    <t>Hodinové zúčtovací sazby</t>
  </si>
  <si>
    <t>HZS 010</t>
  </si>
  <si>
    <t>Revize zařízení elektro</t>
  </si>
  <si>
    <t>hodin</t>
  </si>
  <si>
    <t>512</t>
  </si>
  <si>
    <t>231740955</t>
  </si>
  <si>
    <t>15*2,5</t>
  </si>
  <si>
    <t>HZS 020</t>
  </si>
  <si>
    <t>Zaměření skutečného provedení stavby</t>
  </si>
  <si>
    <t>komplet</t>
  </si>
  <si>
    <t>-620550975</t>
  </si>
  <si>
    <t>3 - VON - VEDLEJŠÍ A OSTATNÍ NÁKLADY</t>
  </si>
  <si>
    <t>3-1 - VON - VEDLEJŠÍ A OSTATNÍ NÁKLADY- soupis prací</t>
  </si>
  <si>
    <t>42.11.20</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</si>
  <si>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</si>
  <si>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</si>
  <si>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</si>
  <si>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</si>
  <si>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</si>
  <si>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</si>
  <si>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</si>
  <si>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</si>
  <si>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012103000</t>
  </si>
  <si>
    <t>Geodetické práce před výstavbou</t>
  </si>
  <si>
    <t>soubor</t>
  </si>
  <si>
    <t>CS ÚRS 2023 01</t>
  </si>
  <si>
    <t>1024</t>
  </si>
  <si>
    <t>1445985115</t>
  </si>
  <si>
    <t>https://podminky.urs.cz/item/CS_URS_2023_01/012103000</t>
  </si>
  <si>
    <t xml:space="preserve">Poznámka k položce:_x000d_
Dokumentace zakrývaných konstrukcí a liniových staveb geodetickým zaměřením v papírové a elektronické podobě._x000d_
-zaměření zakrývaných konstrukcí a liniových staveb,_x000d_
</t>
  </si>
  <si>
    <t>012203000</t>
  </si>
  <si>
    <t>Geodetické práce při provádění stavby</t>
  </si>
  <si>
    <t>soub</t>
  </si>
  <si>
    <t>-785591013</t>
  </si>
  <si>
    <t>https://podminky.urs.cz/item/CS_URS_2023_01/012203000</t>
  </si>
  <si>
    <t>012303000</t>
  </si>
  <si>
    <t>Geodetické práce po výstavbě</t>
  </si>
  <si>
    <t>-1633640317</t>
  </si>
  <si>
    <t>https://podminky.urs.cz/item/CS_URS_2023_01/012303000</t>
  </si>
  <si>
    <t>Poznámka k položce:_x000d_
Dokumentace skutečného stavu geodetickým zaměřením v papírové a elektronické podobě viz VOP</t>
  </si>
  <si>
    <t>013254000</t>
  </si>
  <si>
    <t>Dokumentace skutečného provedení stavby</t>
  </si>
  <si>
    <t>1356182901</t>
  </si>
  <si>
    <t>https://podminky.urs.cz/item/CS_URS_2023_01/013254000</t>
  </si>
  <si>
    <t>Poznámka k položce:_x000d_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</si>
  <si>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</si>
  <si>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</si>
  <si>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</si>
  <si>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</si>
  <si>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643939738</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</si>
  <si>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</si>
  <si>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</si>
  <si>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</si>
  <si>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-1841303737</t>
  </si>
  <si>
    <t>Poznámka k položce:_x000d_
Náklady na vybavení objektů, náklady na energie, úklid, údržba, osvětlení, oplocení, opravy na objektech ZS, čištění ploch, zabezpečení staveniště,mobilní WC</t>
  </si>
  <si>
    <t>0390010R3</t>
  </si>
  <si>
    <t>Zrušení zařízení staveniště</t>
  </si>
  <si>
    <t>-2132335392</t>
  </si>
  <si>
    <t>Poznámka k položce:_x000d_
odstranění objektu ZS včetně přípojek a jejich odvozu, uvedení pozemku do původního stavu včetně nákladů s tím spojených</t>
  </si>
  <si>
    <t>VRN9</t>
  </si>
  <si>
    <t>Ostatní náklady</t>
  </si>
  <si>
    <t>034403001</t>
  </si>
  <si>
    <t>Dopravní značení na staveništi</t>
  </si>
  <si>
    <t>-1776891570</t>
  </si>
  <si>
    <t xml:space="preserve">přechodné dopravní značení </t>
  </si>
  <si>
    <t>https://podminky.urs.cz/item/CS_URS_2023_01/034403001</t>
  </si>
  <si>
    <t xml:space="preserve">projednání a zajištění dopravních omezení komunikací </t>
  </si>
  <si>
    <t>ZOV</t>
  </si>
  <si>
    <t>značení B/15 podle TP66 - 3 měsíce</t>
  </si>
  <si>
    <t>0414030R1</t>
  </si>
  <si>
    <t>Náklady na zajištění kolektivní bezpečnosti osob</t>
  </si>
  <si>
    <t>839279552</t>
  </si>
  <si>
    <t>Poznámka k položce:_x000d_
zábradlí,umožnění přechodu pro pěší</t>
  </si>
  <si>
    <t>0121031R1</t>
  </si>
  <si>
    <t>Vytýčení inženýrských sítí</t>
  </si>
  <si>
    <t>-1200314717</t>
  </si>
  <si>
    <t>Poznámka k položce:_x000d_
Vytýčení inženýrských sítí dotčených nebo souvisejících se stavbou před nebo v průběhu výstavby</t>
  </si>
  <si>
    <t xml:space="preserve">"vytýčení stávajících inž. sítí"      1,0</t>
  </si>
  <si>
    <t>0431030R1</t>
  </si>
  <si>
    <t xml:space="preserve">Náklady na provedení zkoušek, revizí a měření </t>
  </si>
  <si>
    <t>-605105537</t>
  </si>
  <si>
    <t>Revize elektro, Statické zatěžovací zkouška pláně</t>
  </si>
  <si>
    <t xml:space="preserve">Poznámka k položce:_x000d_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</si>
  <si>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09000100R</t>
  </si>
  <si>
    <t>Ostatní náklady vyplývající ze znění SOD a VOP</t>
  </si>
  <si>
    <t>262144</t>
  </si>
  <si>
    <t>2079137234</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</si>
  <si>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</si>
  <si>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SEZNAM FIGUR</t>
  </si>
  <si>
    <t>Výměra</t>
  </si>
  <si>
    <t xml:space="preserve"> 1/ 1-1</t>
  </si>
  <si>
    <t>PlochaMulče</t>
  </si>
  <si>
    <t>Plocha mulče</t>
  </si>
  <si>
    <t>Stromy_1</t>
  </si>
  <si>
    <t>Počet stromů</t>
  </si>
  <si>
    <t>Voda_1</t>
  </si>
  <si>
    <t>Množství vody pro záliku stromu</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</si>
</sst>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4" fillId="0" borderId="0" applyNumberFormat="0" applyFill="0" applyBorder="0" applyAlignment="0" applyProtection="0"/>
  </cellStyleXfs>
  <cellXfs count="32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top"/>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40" fillId="0" borderId="0" xfId="0" applyFont="1" applyAlignment="1" applyProtection="1">
      <alignment vertical="center" wrapText="1"/>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41" fillId="0" borderId="22" xfId="0" applyFont="1" applyBorder="1" applyAlignment="1" applyProtection="1">
      <alignment horizontal="center" vertical="center"/>
    </xf>
    <xf numFmtId="49" fontId="41" fillId="0" borderId="22" xfId="0" applyNumberFormat="1" applyFont="1" applyBorder="1" applyAlignment="1" applyProtection="1">
      <alignment horizontal="left" vertical="center" wrapText="1"/>
    </xf>
    <xf numFmtId="0" fontId="41" fillId="0" borderId="22" xfId="0" applyFont="1" applyBorder="1" applyAlignment="1" applyProtection="1">
      <alignment horizontal="left" vertical="center" wrapText="1"/>
    </xf>
    <xf numFmtId="0" fontId="41" fillId="0" borderId="22" xfId="0" applyFont="1" applyBorder="1" applyAlignment="1" applyProtection="1">
      <alignment horizontal="center" vertical="center" wrapText="1"/>
    </xf>
    <xf numFmtId="167" fontId="41" fillId="0" borderId="22" xfId="0" applyNumberFormat="1" applyFont="1" applyBorder="1" applyAlignment="1" applyProtection="1">
      <alignment vertical="center"/>
    </xf>
    <xf numFmtId="4" fontId="41" fillId="2" borderId="22" xfId="0" applyNumberFormat="1" applyFont="1" applyFill="1" applyBorder="1" applyAlignment="1" applyProtection="1">
      <alignment vertical="center"/>
      <protection locked="0"/>
    </xf>
    <xf numFmtId="4" fontId="41" fillId="0" borderId="22" xfId="0" applyNumberFormat="1" applyFont="1" applyBorder="1" applyAlignment="1" applyProtection="1">
      <alignment vertical="center"/>
    </xf>
    <xf numFmtId="0" fontId="42" fillId="0" borderId="3" xfId="0" applyFont="1" applyBorder="1" applyAlignment="1">
      <alignment vertical="center"/>
    </xf>
    <xf numFmtId="0" fontId="41" fillId="2" borderId="14"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4" fillId="0" borderId="0" xfId="0" applyFont="1" applyAlignment="1">
      <alignment horizontal="left" vertical="center" wrapText="1"/>
    </xf>
    <xf numFmtId="0" fontId="43" fillId="0" borderId="16" xfId="0" applyFont="1" applyBorder="1" applyAlignment="1">
      <alignment horizontal="left" vertical="center" wrapText="1"/>
    </xf>
    <xf numFmtId="0" fontId="43" fillId="0" borderId="22" xfId="0" applyFont="1" applyBorder="1" applyAlignment="1">
      <alignment horizontal="left" vertical="center" wrapText="1"/>
    </xf>
    <xf numFmtId="0" fontId="43" fillId="0" borderId="22" xfId="0" applyFont="1" applyBorder="1" applyAlignment="1">
      <alignment horizontal="left" vertical="center"/>
    </xf>
    <xf numFmtId="167" fontId="43" fillId="0" borderId="18" xfId="0" applyNumberFormat="1"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1/111251101" TargetMode="External" /><Relationship Id="rId2" Type="http://schemas.openxmlformats.org/officeDocument/2006/relationships/hyperlink" Target="https://podminky.urs.cz/item/CS_URS_2024_01/112155311" TargetMode="External" /><Relationship Id="rId3" Type="http://schemas.openxmlformats.org/officeDocument/2006/relationships/hyperlink" Target="https://podminky.urs.cz/item/CS_URS_2024_01/121151103" TargetMode="External" /><Relationship Id="rId4" Type="http://schemas.openxmlformats.org/officeDocument/2006/relationships/hyperlink" Target="https://podminky.urs.cz/item/CS_URS_2024_01/122151101" TargetMode="External" /><Relationship Id="rId5" Type="http://schemas.openxmlformats.org/officeDocument/2006/relationships/hyperlink" Target="https://podminky.urs.cz/item/CS_URS_2024_01/122151102" TargetMode="External" /><Relationship Id="rId6" Type="http://schemas.openxmlformats.org/officeDocument/2006/relationships/hyperlink" Target="https://podminky.urs.cz/item/CS_URS_2024_01/122151103" TargetMode="External" /><Relationship Id="rId7" Type="http://schemas.openxmlformats.org/officeDocument/2006/relationships/hyperlink" Target="https://podminky.urs.cz/item/CS_URS_2024_01/938909612" TargetMode="External" /><Relationship Id="rId8" Type="http://schemas.openxmlformats.org/officeDocument/2006/relationships/hyperlink" Target="https://podminky.urs.cz/item/CS_URS_2024_01/132251253" TargetMode="External" /><Relationship Id="rId9" Type="http://schemas.openxmlformats.org/officeDocument/2006/relationships/hyperlink" Target="https://podminky.urs.cz/item/CS_URS_2024_01/133151101" TargetMode="External" /><Relationship Id="rId10" Type="http://schemas.openxmlformats.org/officeDocument/2006/relationships/hyperlink" Target="https://podminky.urs.cz/item/CS_URS_2024_01/167151101" TargetMode="External" /><Relationship Id="rId11" Type="http://schemas.openxmlformats.org/officeDocument/2006/relationships/hyperlink" Target="https://podminky.urs.cz/item/CS_URS_2024_01/162551108" TargetMode="External" /><Relationship Id="rId12" Type="http://schemas.openxmlformats.org/officeDocument/2006/relationships/hyperlink" Target="https://podminky.urs.cz/item/CS_URS_2024_01/162751117" TargetMode="External" /><Relationship Id="rId13" Type="http://schemas.openxmlformats.org/officeDocument/2006/relationships/hyperlink" Target="https://podminky.urs.cz/item/CS_URS_2024_01/171201231" TargetMode="External" /><Relationship Id="rId14" Type="http://schemas.openxmlformats.org/officeDocument/2006/relationships/hyperlink" Target="https://podminky.urs.cz/item/CS_URS_2024_01/184911161" TargetMode="External" /><Relationship Id="rId15" Type="http://schemas.openxmlformats.org/officeDocument/2006/relationships/hyperlink" Target="https://podminky.urs.cz/item/CS_URS_2024_01/174101101" TargetMode="External" /><Relationship Id="rId16" Type="http://schemas.openxmlformats.org/officeDocument/2006/relationships/hyperlink" Target="https://podminky.urs.cz/item/CS_URS_2024_01/175101201" TargetMode="External" /><Relationship Id="rId17" Type="http://schemas.openxmlformats.org/officeDocument/2006/relationships/hyperlink" Target="https://podminky.urs.cz/item/CS_URS_2024_01/181151311" TargetMode="External" /><Relationship Id="rId18" Type="http://schemas.openxmlformats.org/officeDocument/2006/relationships/hyperlink" Target="https://podminky.urs.cz/item/CS_URS_2024_01/181351113" TargetMode="External" /><Relationship Id="rId19" Type="http://schemas.openxmlformats.org/officeDocument/2006/relationships/hyperlink" Target="https://podminky.urs.cz/item/CS_URS_2024_01/181351007" TargetMode="External" /><Relationship Id="rId20" Type="http://schemas.openxmlformats.org/officeDocument/2006/relationships/hyperlink" Target="https://podminky.urs.cz/item/CS_URS_2024_01/181411141" TargetMode="External" /><Relationship Id="rId21" Type="http://schemas.openxmlformats.org/officeDocument/2006/relationships/hyperlink" Target="https://podminky.urs.cz/item/CS_URS_2024_01/183205111" TargetMode="External" /><Relationship Id="rId22" Type="http://schemas.openxmlformats.org/officeDocument/2006/relationships/hyperlink" Target="https://podminky.urs.cz/item/CS_URS_2024_01/183403114" TargetMode="External" /><Relationship Id="rId23" Type="http://schemas.openxmlformats.org/officeDocument/2006/relationships/hyperlink" Target="https://podminky.urs.cz/item/CS_URS_2024_01/183403153" TargetMode="External" /><Relationship Id="rId24" Type="http://schemas.openxmlformats.org/officeDocument/2006/relationships/hyperlink" Target="https://podminky.urs.cz/item/CS_URS_2024_01/185803111" TargetMode="External" /><Relationship Id="rId25" Type="http://schemas.openxmlformats.org/officeDocument/2006/relationships/hyperlink" Target="https://podminky.urs.cz/item/CS_URS_2024_01/182251101" TargetMode="External" /><Relationship Id="rId26" Type="http://schemas.openxmlformats.org/officeDocument/2006/relationships/hyperlink" Target="https://podminky.urs.cz/item/CS_URS_2024_01/181951112" TargetMode="External" /><Relationship Id="rId27" Type="http://schemas.openxmlformats.org/officeDocument/2006/relationships/hyperlink" Target="https://podminky.urs.cz/item/CS_URS_2024_01/564551114" TargetMode="External" /><Relationship Id="rId28" Type="http://schemas.openxmlformats.org/officeDocument/2006/relationships/hyperlink" Target="https://podminky.urs.cz/item/CS_URS_2024_01/567521121" TargetMode="External" /><Relationship Id="rId29" Type="http://schemas.openxmlformats.org/officeDocument/2006/relationships/hyperlink" Target="https://podminky.urs.cz/item/CS_URS_2024_01/567522123" TargetMode="External" /><Relationship Id="rId30" Type="http://schemas.openxmlformats.org/officeDocument/2006/relationships/hyperlink" Target="https://podminky.urs.cz/item/CS_URS_2024_01/564871116" TargetMode="External" /><Relationship Id="rId31" Type="http://schemas.openxmlformats.org/officeDocument/2006/relationships/hyperlink" Target="https://podminky.urs.cz/item/CS_URS_2024_01/564871016" TargetMode="External" /><Relationship Id="rId32" Type="http://schemas.openxmlformats.org/officeDocument/2006/relationships/hyperlink" Target="https://podminky.urs.cz/item/CS_URS_2024_01/569831111" TargetMode="External" /><Relationship Id="rId33" Type="http://schemas.openxmlformats.org/officeDocument/2006/relationships/hyperlink" Target="https://podminky.urs.cz/item/CS_URS_2024_01/573191111" TargetMode="External" /><Relationship Id="rId34" Type="http://schemas.openxmlformats.org/officeDocument/2006/relationships/hyperlink" Target="https://podminky.urs.cz/item/CS_URS_2024_01/573211112" TargetMode="External" /><Relationship Id="rId35" Type="http://schemas.openxmlformats.org/officeDocument/2006/relationships/hyperlink" Target="https://podminky.urs.cz/item/CS_URS_2024_01/565155121" TargetMode="External" /><Relationship Id="rId36" Type="http://schemas.openxmlformats.org/officeDocument/2006/relationships/hyperlink" Target="https://podminky.urs.cz/item/CS_URS_2024_01/577134141" TargetMode="External" /><Relationship Id="rId37" Type="http://schemas.openxmlformats.org/officeDocument/2006/relationships/hyperlink" Target="https://podminky.urs.cz/item/CS_URS_2024_01/919121231" TargetMode="External" /><Relationship Id="rId38" Type="http://schemas.openxmlformats.org/officeDocument/2006/relationships/hyperlink" Target="https://podminky.urs.cz/item/CS_URS_2024_01/998225111" TargetMode="External" /><Relationship Id="rId39" Type="http://schemas.openxmlformats.org/officeDocument/2006/relationships/hyperlink" Target="https://podminky.urs.cz/item/CS_URS_2024_01/916111123" TargetMode="External" /><Relationship Id="rId40" Type="http://schemas.openxmlformats.org/officeDocument/2006/relationships/hyperlink" Target="https://podminky.urs.cz/item/CS_URS_2024_01/597661111" TargetMode="External" /><Relationship Id="rId41" Type="http://schemas.openxmlformats.org/officeDocument/2006/relationships/hyperlink" Target="https://podminky.urs.cz/item/CS_URS_2024_01/935111111" TargetMode="External" /><Relationship Id="rId42" Type="http://schemas.openxmlformats.org/officeDocument/2006/relationships/hyperlink" Target="https://podminky.urs.cz/item/CS_URS_2024_01/596411111" TargetMode="External" /><Relationship Id="rId43" Type="http://schemas.openxmlformats.org/officeDocument/2006/relationships/hyperlink" Target="https://podminky.urs.cz/item/CS_URS_2024_01/596211130" TargetMode="External" /><Relationship Id="rId44" Type="http://schemas.openxmlformats.org/officeDocument/2006/relationships/hyperlink" Target="https://podminky.urs.cz/item/CS_URS_2024_01/596211132" TargetMode="External" /><Relationship Id="rId45" Type="http://schemas.openxmlformats.org/officeDocument/2006/relationships/hyperlink" Target="https://podminky.urs.cz/item/CS_URS_2024_01/916131213" TargetMode="External" /><Relationship Id="rId46" Type="http://schemas.openxmlformats.org/officeDocument/2006/relationships/hyperlink" Target="https://podminky.urs.cz/item/CS_URS_2024_01/916231213" TargetMode="External" /><Relationship Id="rId47" Type="http://schemas.openxmlformats.org/officeDocument/2006/relationships/hyperlink" Target="https://podminky.urs.cz/item/CS_URS_2024_01/916991121" TargetMode="External" /><Relationship Id="rId48" Type="http://schemas.openxmlformats.org/officeDocument/2006/relationships/hyperlink" Target="https://podminky.urs.cz/item/CS_URS_2024_01/998223011" TargetMode="External" /><Relationship Id="rId49" Type="http://schemas.openxmlformats.org/officeDocument/2006/relationships/hyperlink" Target="https://podminky.urs.cz/item/CS_URS_2024_01/895941301" TargetMode="External" /><Relationship Id="rId50" Type="http://schemas.openxmlformats.org/officeDocument/2006/relationships/hyperlink" Target="https://podminky.urs.cz/item/CS_URS_2024_01/895941314" TargetMode="External" /><Relationship Id="rId51" Type="http://schemas.openxmlformats.org/officeDocument/2006/relationships/hyperlink" Target="https://podminky.urs.cz/item/CS_URS_2024_01/895941321" TargetMode="External" /><Relationship Id="rId52" Type="http://schemas.openxmlformats.org/officeDocument/2006/relationships/hyperlink" Target="https://podminky.urs.cz/item/CS_URS_2024_01/452112112" TargetMode="External" /><Relationship Id="rId53" Type="http://schemas.openxmlformats.org/officeDocument/2006/relationships/hyperlink" Target="https://podminky.urs.cz/item/CS_URS_2024_01/895941351" TargetMode="External" /><Relationship Id="rId54" Type="http://schemas.openxmlformats.org/officeDocument/2006/relationships/hyperlink" Target="https://podminky.urs.cz/item/CS_URS_2024_01/899204112" TargetMode="External" /><Relationship Id="rId55" Type="http://schemas.openxmlformats.org/officeDocument/2006/relationships/hyperlink" Target="https://podminky.urs.cz/item/CS_URS_2024_01/899910211" TargetMode="External" /><Relationship Id="rId56" Type="http://schemas.openxmlformats.org/officeDocument/2006/relationships/hyperlink" Target="https://podminky.urs.cz/item/CS_URS_2024_01/998274101" TargetMode="External" /><Relationship Id="rId57" Type="http://schemas.openxmlformats.org/officeDocument/2006/relationships/hyperlink" Target="https://podminky.urs.cz/item/CS_URS_2024_01/451573111" TargetMode="External" /><Relationship Id="rId58" Type="http://schemas.openxmlformats.org/officeDocument/2006/relationships/hyperlink" Target="https://podminky.urs.cz/item/CS_URS_2024_01/871311101" TargetMode="External" /><Relationship Id="rId59" Type="http://schemas.openxmlformats.org/officeDocument/2006/relationships/hyperlink" Target="https://podminky.urs.cz/item/CS_URS_2024_01/877315211" TargetMode="External" /><Relationship Id="rId60" Type="http://schemas.openxmlformats.org/officeDocument/2006/relationships/hyperlink" Target="https://podminky.urs.cz/item/CS_URS_2024_01/998276101" TargetMode="External" /><Relationship Id="rId61" Type="http://schemas.openxmlformats.org/officeDocument/2006/relationships/hyperlink" Target="https://podminky.urs.cz/item/CS_URS_2024_01/915111126" TargetMode="External" /><Relationship Id="rId62" Type="http://schemas.openxmlformats.org/officeDocument/2006/relationships/hyperlink" Target="https://podminky.urs.cz/item/CS_URS_2024_01/915611111" TargetMode="External" /><Relationship Id="rId63" Type="http://schemas.openxmlformats.org/officeDocument/2006/relationships/hyperlink" Target="https://podminky.urs.cz/item/CS_URS_2024_01/919112231" TargetMode="External" /><Relationship Id="rId64" Type="http://schemas.openxmlformats.org/officeDocument/2006/relationships/hyperlink" Target="https://podminky.urs.cz/item/CS_URS_2024_01/919735111" TargetMode="External" /><Relationship Id="rId65" Type="http://schemas.openxmlformats.org/officeDocument/2006/relationships/hyperlink" Target="https://podminky.urs.cz/item/CS_URS_2024_01/113154321" TargetMode="External" /><Relationship Id="rId66" Type="http://schemas.openxmlformats.org/officeDocument/2006/relationships/hyperlink" Target="https://podminky.urs.cz/item/CS_URS_2024_01/113154322" TargetMode="External" /><Relationship Id="rId67" Type="http://schemas.openxmlformats.org/officeDocument/2006/relationships/hyperlink" Target="https://podminky.urs.cz/item/CS_URS_2024_01/113154323" TargetMode="External" /><Relationship Id="rId68" Type="http://schemas.openxmlformats.org/officeDocument/2006/relationships/hyperlink" Target="https://podminky.urs.cz/item/CS_URS_2024_01/113107323" TargetMode="External" /><Relationship Id="rId69" Type="http://schemas.openxmlformats.org/officeDocument/2006/relationships/hyperlink" Target="https://podminky.urs.cz/item/CS_URS_2024_01/997221551" TargetMode="External" /><Relationship Id="rId70" Type="http://schemas.openxmlformats.org/officeDocument/2006/relationships/hyperlink" Target="https://podminky.urs.cz/item/CS_URS_2024_01/997221559" TargetMode="External" /><Relationship Id="rId71" Type="http://schemas.openxmlformats.org/officeDocument/2006/relationships/hyperlink" Target="https://podminky.urs.cz/item/CS_URS_2024_01/113201112" TargetMode="External" /><Relationship Id="rId72" Type="http://schemas.openxmlformats.org/officeDocument/2006/relationships/hyperlink" Target="https://podminky.urs.cz/item/CS_URS_2024_01/113202111" TargetMode="External" /><Relationship Id="rId73" Type="http://schemas.openxmlformats.org/officeDocument/2006/relationships/hyperlink" Target="https://podminky.urs.cz/item/CS_URS_2024_01/113204111" TargetMode="External" /><Relationship Id="rId74" Type="http://schemas.openxmlformats.org/officeDocument/2006/relationships/hyperlink" Target="https://podminky.urs.cz/item/CS_URS_2024_01/113107330" TargetMode="External" /><Relationship Id="rId75" Type="http://schemas.openxmlformats.org/officeDocument/2006/relationships/hyperlink" Target="https://podminky.urs.cz/item/CS_URS_2024_01/979024443" TargetMode="External" /><Relationship Id="rId76" Type="http://schemas.openxmlformats.org/officeDocument/2006/relationships/hyperlink" Target="https://podminky.urs.cz/item/CS_URS_2024_01/113106186" TargetMode="External" /><Relationship Id="rId77" Type="http://schemas.openxmlformats.org/officeDocument/2006/relationships/hyperlink" Target="https://podminky.urs.cz/item/CS_URS_2024_01/979071122" TargetMode="External" /><Relationship Id="rId78" Type="http://schemas.openxmlformats.org/officeDocument/2006/relationships/hyperlink" Target="https://podminky.urs.cz/item/CS_URS_2024_01/113106142" TargetMode="External" /><Relationship Id="rId79" Type="http://schemas.openxmlformats.org/officeDocument/2006/relationships/hyperlink" Target="https://podminky.urs.cz/item/CS_URS_2024_01/113106123" TargetMode="External" /><Relationship Id="rId80" Type="http://schemas.openxmlformats.org/officeDocument/2006/relationships/hyperlink" Target="https://podminky.urs.cz/item/CS_URS_2024_01/979054451" TargetMode="External" /><Relationship Id="rId81" Type="http://schemas.openxmlformats.org/officeDocument/2006/relationships/hyperlink" Target="https://podminky.urs.cz/item/CS_URS_2024_01/961044111" TargetMode="External" /><Relationship Id="rId82" Type="http://schemas.openxmlformats.org/officeDocument/2006/relationships/hyperlink" Target="https://podminky.urs.cz/item/CS_URS_2024_01/997221611" TargetMode="External" /><Relationship Id="rId83" Type="http://schemas.openxmlformats.org/officeDocument/2006/relationships/hyperlink" Target="https://podminky.urs.cz/item/CS_URS_2024_01/997221151" TargetMode="External" /><Relationship Id="rId84" Type="http://schemas.openxmlformats.org/officeDocument/2006/relationships/hyperlink" Target="https://podminky.urs.cz/item/CS_URS_2024_01/997221561" TargetMode="External" /><Relationship Id="rId85" Type="http://schemas.openxmlformats.org/officeDocument/2006/relationships/hyperlink" Target="https://podminky.urs.cz/item/CS_URS_2024_01/997221569" TargetMode="External" /><Relationship Id="rId86" Type="http://schemas.openxmlformats.org/officeDocument/2006/relationships/hyperlink" Target="https://podminky.urs.cz/item/CS_URS_2024_01/966006132" TargetMode="External" /><Relationship Id="rId87" Type="http://schemas.openxmlformats.org/officeDocument/2006/relationships/hyperlink" Target="https://podminky.urs.cz/item/CS_URS_2024_01/966075141" TargetMode="External" /><Relationship Id="rId88" Type="http://schemas.openxmlformats.org/officeDocument/2006/relationships/hyperlink" Target="https://podminky.urs.cz/item/CS_URS_2024_01/113151111" TargetMode="External" /><Relationship Id="rId89" Type="http://schemas.openxmlformats.org/officeDocument/2006/relationships/hyperlink" Target="https://podminky.urs.cz/item/CS_URS_2024_01/997221612" TargetMode="External" /><Relationship Id="rId90" Type="http://schemas.openxmlformats.org/officeDocument/2006/relationships/hyperlink" Target="https://podminky.urs.cz/item/CS_URS_2024_01/997221571" TargetMode="External" /><Relationship Id="rId91" Type="http://schemas.openxmlformats.org/officeDocument/2006/relationships/hyperlink" Target="https://podminky.urs.cz/item/CS_URS_2024_01/997221579" TargetMode="External" /><Relationship Id="rId92" Type="http://schemas.openxmlformats.org/officeDocument/2006/relationships/hyperlink" Target="https://podminky.urs.cz/item/CS_URS_2024_01/997221861" TargetMode="External" /><Relationship Id="rId93" Type="http://schemas.openxmlformats.org/officeDocument/2006/relationships/hyperlink" Target="https://podminky.urs.cz/item/CS_URS_2024_01/997221862" TargetMode="External" /><Relationship Id="rId94" Type="http://schemas.openxmlformats.org/officeDocument/2006/relationships/hyperlink" Target="https://podminky.urs.cz/item/CS_URS_2024_01/460161281" TargetMode="External" /><Relationship Id="rId95" Type="http://schemas.openxmlformats.org/officeDocument/2006/relationships/hyperlink" Target="https://podminky.urs.cz/item/CS_URS_2024_01/460431291" TargetMode="External" /><Relationship Id="rId96" Type="http://schemas.openxmlformats.org/officeDocument/2006/relationships/hyperlink" Target="https://podminky.urs.cz/item/CS_URS_2024_01/460661112" TargetMode="External" /><Relationship Id="rId97" Type="http://schemas.openxmlformats.org/officeDocument/2006/relationships/hyperlink" Target="https://podminky.urs.cz/item/CS_URS_2024_01/460671114" TargetMode="External" /><Relationship Id="rId98" Type="http://schemas.openxmlformats.org/officeDocument/2006/relationships/hyperlink" Target="https://podminky.urs.cz/item/CS_URS_2024_01/460742122" TargetMode="External" /><Relationship Id="rId99"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1/741110053" TargetMode="External" /><Relationship Id="rId2" Type="http://schemas.openxmlformats.org/officeDocument/2006/relationships/hyperlink" Target="https://podminky.urs.cz/item/CS_URS_2024_01/210100001" TargetMode="External" /><Relationship Id="rId3" Type="http://schemas.openxmlformats.org/officeDocument/2006/relationships/hyperlink" Target="https://podminky.urs.cz/item/CS_URS_2024_01/210100003" TargetMode="External" /><Relationship Id="rId4" Type="http://schemas.openxmlformats.org/officeDocument/2006/relationships/hyperlink" Target="https://podminky.urs.cz/item/CS_URS_2024_01/210100563" TargetMode="External" /><Relationship Id="rId5" Type="http://schemas.openxmlformats.org/officeDocument/2006/relationships/hyperlink" Target="https://podminky.urs.cz/item/CS_URS_2024_01/210101228" TargetMode="External" /><Relationship Id="rId6" Type="http://schemas.openxmlformats.org/officeDocument/2006/relationships/hyperlink" Target="https://podminky.urs.cz/item/CS_URS_2024_01/210102155" TargetMode="External" /><Relationship Id="rId7" Type="http://schemas.openxmlformats.org/officeDocument/2006/relationships/hyperlink" Target="https://podminky.urs.cz/item/CS_URS_2024_01/210203901" TargetMode="External" /><Relationship Id="rId8" Type="http://schemas.openxmlformats.org/officeDocument/2006/relationships/hyperlink" Target="https://podminky.urs.cz/item/CS_URS_2024_01/210204011" TargetMode="External" /><Relationship Id="rId9" Type="http://schemas.openxmlformats.org/officeDocument/2006/relationships/hyperlink" Target="https://podminky.urs.cz/item/CS_URS_2024_01/210204103" TargetMode="External" /><Relationship Id="rId10" Type="http://schemas.openxmlformats.org/officeDocument/2006/relationships/hyperlink" Target="https://podminky.urs.cz/item/CS_URS_2024_01/210204201" TargetMode="External" /><Relationship Id="rId11" Type="http://schemas.openxmlformats.org/officeDocument/2006/relationships/hyperlink" Target="https://podminky.urs.cz/item/CS_URS_2024_01/210220022" TargetMode="External" /><Relationship Id="rId12" Type="http://schemas.openxmlformats.org/officeDocument/2006/relationships/hyperlink" Target="https://podminky.urs.cz/item/CS_URS_2024_01/210220302" TargetMode="External" /><Relationship Id="rId13" Type="http://schemas.openxmlformats.org/officeDocument/2006/relationships/hyperlink" Target="https://podminky.urs.cz/item/CS_URS_2024_01/210280003" TargetMode="External" /><Relationship Id="rId14" Type="http://schemas.openxmlformats.org/officeDocument/2006/relationships/hyperlink" Target="https://podminky.urs.cz/item/CS_URS_2024_01/210280351" TargetMode="External" /><Relationship Id="rId15" Type="http://schemas.openxmlformats.org/officeDocument/2006/relationships/hyperlink" Target="https://podminky.urs.cz/item/CS_URS_2024_01/210280542" TargetMode="External" /><Relationship Id="rId16" Type="http://schemas.openxmlformats.org/officeDocument/2006/relationships/hyperlink" Target="https://podminky.urs.cz/item/CS_URS_2024_01/210812011" TargetMode="External" /><Relationship Id="rId17" Type="http://schemas.openxmlformats.org/officeDocument/2006/relationships/hyperlink" Target="https://podminky.urs.cz/item/CS_URS_2024_01/210812033" TargetMode="External" /><Relationship Id="rId18" Type="http://schemas.openxmlformats.org/officeDocument/2006/relationships/hyperlink" Target="https://podminky.urs.cz/item/CS_URS_2024_01/210950202" TargetMode="External" /><Relationship Id="rId19" Type="http://schemas.openxmlformats.org/officeDocument/2006/relationships/hyperlink" Target="https://podminky.urs.cz/item/CS_URS_2024_01/218100001" TargetMode="External" /><Relationship Id="rId20" Type="http://schemas.openxmlformats.org/officeDocument/2006/relationships/hyperlink" Target="https://podminky.urs.cz/item/CS_URS_2024_01/218100014" TargetMode="External" /><Relationship Id="rId21" Type="http://schemas.openxmlformats.org/officeDocument/2006/relationships/hyperlink" Target="https://podminky.urs.cz/item/CS_URS_2024_01/218202013" TargetMode="External" /><Relationship Id="rId22" Type="http://schemas.openxmlformats.org/officeDocument/2006/relationships/hyperlink" Target="https://podminky.urs.cz/item/CS_URS_2024_01/218204011" TargetMode="External" /><Relationship Id="rId23" Type="http://schemas.openxmlformats.org/officeDocument/2006/relationships/hyperlink" Target="https://podminky.urs.cz/item/CS_URS_2024_01/218204103" TargetMode="External" /><Relationship Id="rId24" Type="http://schemas.openxmlformats.org/officeDocument/2006/relationships/hyperlink" Target="https://podminky.urs.cz/item/CS_URS_2024_01/218204125" TargetMode="External" /><Relationship Id="rId25" Type="http://schemas.openxmlformats.org/officeDocument/2006/relationships/hyperlink" Target="https://podminky.urs.cz/item/CS_URS_2024_01/218204201" TargetMode="External" /><Relationship Id="rId26" Type="http://schemas.openxmlformats.org/officeDocument/2006/relationships/hyperlink" Target="https://podminky.urs.cz/item/CS_URS_2024_01/218812001" TargetMode="External" /><Relationship Id="rId27" Type="http://schemas.openxmlformats.org/officeDocument/2006/relationships/hyperlink" Target="https://podminky.urs.cz/item/CS_URS_2024_01/218812033" TargetMode="External" /><Relationship Id="rId28" Type="http://schemas.openxmlformats.org/officeDocument/2006/relationships/hyperlink" Target="https://podminky.urs.cz/item/CS_URS_2024_01/460010022" TargetMode="External" /><Relationship Id="rId29" Type="http://schemas.openxmlformats.org/officeDocument/2006/relationships/hyperlink" Target="https://podminky.urs.cz/item/CS_URS_2024_01/460131112" TargetMode="External" /><Relationship Id="rId30" Type="http://schemas.openxmlformats.org/officeDocument/2006/relationships/hyperlink" Target="https://podminky.urs.cz/item/CS_URS_2024_01/460161171" TargetMode="External" /><Relationship Id="rId31" Type="http://schemas.openxmlformats.org/officeDocument/2006/relationships/hyperlink" Target="https://podminky.urs.cz/item/CS_URS_2024_01/460161312" TargetMode="External" /><Relationship Id="rId32" Type="http://schemas.openxmlformats.org/officeDocument/2006/relationships/hyperlink" Target="https://podminky.urs.cz/item/CS_URS_2024_01/460191112" TargetMode="External" /><Relationship Id="rId33" Type="http://schemas.openxmlformats.org/officeDocument/2006/relationships/hyperlink" Target="https://podminky.urs.cz/item/CS_URS_2024_01/460242211" TargetMode="External" /><Relationship Id="rId34" Type="http://schemas.openxmlformats.org/officeDocument/2006/relationships/hyperlink" Target="https://podminky.urs.cz/item/CS_URS_2024_01/460242221" TargetMode="External" /><Relationship Id="rId35" Type="http://schemas.openxmlformats.org/officeDocument/2006/relationships/hyperlink" Target="https://podminky.urs.cz/item/CS_URS_2024_01/460391122" TargetMode="External" /><Relationship Id="rId36" Type="http://schemas.openxmlformats.org/officeDocument/2006/relationships/hyperlink" Target="https://podminky.urs.cz/item/CS_URS_2024_01/460431181" TargetMode="External" /><Relationship Id="rId37" Type="http://schemas.openxmlformats.org/officeDocument/2006/relationships/hyperlink" Target="https://podminky.urs.cz/item/CS_URS_2024_01/460431332" TargetMode="External" /><Relationship Id="rId38" Type="http://schemas.openxmlformats.org/officeDocument/2006/relationships/hyperlink" Target="https://podminky.urs.cz/item/CS_URS_2024_01/460641112" TargetMode="External" /><Relationship Id="rId39" Type="http://schemas.openxmlformats.org/officeDocument/2006/relationships/hyperlink" Target="https://podminky.urs.cz/item/CS_URS_2024_01/460661111" TargetMode="External" /><Relationship Id="rId40" Type="http://schemas.openxmlformats.org/officeDocument/2006/relationships/hyperlink" Target="https://podminky.urs.cz/item/CS_URS_2024_01/460671113" TargetMode="External" /><Relationship Id="rId41" Type="http://schemas.openxmlformats.org/officeDocument/2006/relationships/hyperlink" Target="https://podminky.urs.cz/item/CS_URS_2024_01/460721111" TargetMode="External" /><Relationship Id="rId42" Type="http://schemas.openxmlformats.org/officeDocument/2006/relationships/hyperlink" Target="https://podminky.urs.cz/item/CS_URS_2024_01/460722111" TargetMode="External" /><Relationship Id="rId43" Type="http://schemas.openxmlformats.org/officeDocument/2006/relationships/hyperlink" Target="https://podminky.urs.cz/item/CS_URS_2024_01/460742111" TargetMode="External" /><Relationship Id="rId44" Type="http://schemas.openxmlformats.org/officeDocument/2006/relationships/hyperlink" Target="https://podminky.urs.cz/item/CS_URS_2024_01/460742132" TargetMode="External" /><Relationship Id="rId45" Type="http://schemas.openxmlformats.org/officeDocument/2006/relationships/hyperlink" Target="https://podminky.urs.cz/item/CS_URS_2024_01/468051121" TargetMode="External" /><Relationship Id="rId46" Type="http://schemas.openxmlformats.org/officeDocument/2006/relationships/hyperlink" Target="https://podminky.urs.cz/item/CS_URS_2024_01/469972111" TargetMode="External" /><Relationship Id="rId47" Type="http://schemas.openxmlformats.org/officeDocument/2006/relationships/hyperlink" Target="https://podminky.urs.cz/item/CS_URS_2024_01/469972121" TargetMode="External" /><Relationship Id="rId48" Type="http://schemas.openxmlformats.org/officeDocument/2006/relationships/hyperlink" Target="https://podminky.urs.cz/item/CS_URS_2024_01/469973124" TargetMode="External" /><Relationship Id="rId49" Type="http://schemas.openxmlformats.org/officeDocument/2006/relationships/hyperlink" Target="https://podminky.urs.cz/item/CS_URS_2024_01/580108024" TargetMode="External" /><Relationship Id="rId50"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3_01/012103000" TargetMode="External" /><Relationship Id="rId2" Type="http://schemas.openxmlformats.org/officeDocument/2006/relationships/hyperlink" Target="https://podminky.urs.cz/item/CS_URS_2023_01/012203000" TargetMode="External" /><Relationship Id="rId3" Type="http://schemas.openxmlformats.org/officeDocument/2006/relationships/hyperlink" Target="https://podminky.urs.cz/item/CS_URS_2023_01/012303000" TargetMode="External" /><Relationship Id="rId4" Type="http://schemas.openxmlformats.org/officeDocument/2006/relationships/hyperlink" Target="https://podminky.urs.cz/item/CS_URS_2023_01/013254000" TargetMode="External" /><Relationship Id="rId5" Type="http://schemas.openxmlformats.org/officeDocument/2006/relationships/hyperlink" Target="https://podminky.urs.cz/item/CS_URS_2023_01/034403001" TargetMode="External" /><Relationship Id="rId6"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20</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30</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32</v>
      </c>
      <c r="AO13" s="23"/>
      <c r="AP13" s="23"/>
      <c r="AQ13" s="23"/>
      <c r="AR13" s="21"/>
      <c r="BE13" s="32"/>
      <c r="BS13" s="18" t="s">
        <v>6</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32</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34</v>
      </c>
      <c r="AO16" s="23"/>
      <c r="AP16" s="23"/>
      <c r="AQ16" s="23"/>
      <c r="AR16" s="21"/>
      <c r="BE16" s="32"/>
      <c r="BS16" s="18" t="s">
        <v>35</v>
      </c>
    </row>
    <row r="17" s="1" customFormat="1" ht="18.48" customHeight="1">
      <c r="B17" s="22"/>
      <c r="C17" s="23"/>
      <c r="D17" s="23"/>
      <c r="E17" s="28" t="s">
        <v>36</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37</v>
      </c>
      <c r="AO17" s="23"/>
      <c r="AP17" s="23"/>
      <c r="AQ17" s="23"/>
      <c r="AR17" s="21"/>
      <c r="BE17" s="32"/>
      <c r="BS17" s="18" t="s">
        <v>35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38</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v>
      </c>
      <c r="AO19" s="23"/>
      <c r="AP19" s="23"/>
      <c r="AQ19" s="23"/>
      <c r="AR19" s="21"/>
      <c r="BE19" s="32"/>
      <c r="BS19" s="18" t="s">
        <v>6</v>
      </c>
    </row>
    <row r="20" s="1" customFormat="1" ht="18.48" customHeight="1">
      <c r="B20" s="22"/>
      <c r="C20" s="23"/>
      <c r="D20" s="23"/>
      <c r="E20" s="28" t="s">
        <v>39</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v>
      </c>
      <c r="AO20" s="23"/>
      <c r="AP20" s="23"/>
      <c r="AQ20" s="23"/>
      <c r="AR20" s="21"/>
      <c r="BE20" s="32"/>
      <c r="BS20" s="18" t="s">
        <v>35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40</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41</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42</v>
      </c>
      <c r="M28" s="46"/>
      <c r="N28" s="46"/>
      <c r="O28" s="46"/>
      <c r="P28" s="46"/>
      <c r="Q28" s="41"/>
      <c r="R28" s="41"/>
      <c r="S28" s="41"/>
      <c r="T28" s="41"/>
      <c r="U28" s="41"/>
      <c r="V28" s="41"/>
      <c r="W28" s="46" t="s">
        <v>43</v>
      </c>
      <c r="X28" s="46"/>
      <c r="Y28" s="46"/>
      <c r="Z28" s="46"/>
      <c r="AA28" s="46"/>
      <c r="AB28" s="46"/>
      <c r="AC28" s="46"/>
      <c r="AD28" s="46"/>
      <c r="AE28" s="46"/>
      <c r="AF28" s="41"/>
      <c r="AG28" s="41"/>
      <c r="AH28" s="41"/>
      <c r="AI28" s="41"/>
      <c r="AJ28" s="41"/>
      <c r="AK28" s="46" t="s">
        <v>44</v>
      </c>
      <c r="AL28" s="46"/>
      <c r="AM28" s="46"/>
      <c r="AN28" s="46"/>
      <c r="AO28" s="46"/>
      <c r="AP28" s="41"/>
      <c r="AQ28" s="41"/>
      <c r="AR28" s="45"/>
      <c r="BE28" s="32"/>
    </row>
    <row r="29" s="3" customFormat="1" ht="14.4" customHeight="1">
      <c r="A29" s="3"/>
      <c r="B29" s="47"/>
      <c r="C29" s="48"/>
      <c r="D29" s="33" t="s">
        <v>45</v>
      </c>
      <c r="E29" s="48"/>
      <c r="F29" s="33" t="s">
        <v>46</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47</v>
      </c>
      <c r="G30" s="48"/>
      <c r="H30" s="48"/>
      <c r="I30" s="48"/>
      <c r="J30" s="48"/>
      <c r="K30" s="48"/>
      <c r="L30" s="49">
        <v>0.12</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48</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49</v>
      </c>
      <c r="G32" s="48"/>
      <c r="H32" s="48"/>
      <c r="I32" s="48"/>
      <c r="J32" s="48"/>
      <c r="K32" s="48"/>
      <c r="L32" s="49">
        <v>0.12</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50</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51</v>
      </c>
      <c r="E35" s="55"/>
      <c r="F35" s="55"/>
      <c r="G35" s="55"/>
      <c r="H35" s="55"/>
      <c r="I35" s="55"/>
      <c r="J35" s="55"/>
      <c r="K35" s="55"/>
      <c r="L35" s="55"/>
      <c r="M35" s="55"/>
      <c r="N35" s="55"/>
      <c r="O35" s="55"/>
      <c r="P35" s="55"/>
      <c r="Q35" s="55"/>
      <c r="R35" s="55"/>
      <c r="S35" s="55"/>
      <c r="T35" s="56" t="s">
        <v>52</v>
      </c>
      <c r="U35" s="55"/>
      <c r="V35" s="55"/>
      <c r="W35" s="55"/>
      <c r="X35" s="57" t="s">
        <v>53</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54</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55</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56</v>
      </c>
      <c r="E60" s="43"/>
      <c r="F60" s="43"/>
      <c r="G60" s="43"/>
      <c r="H60" s="43"/>
      <c r="I60" s="43"/>
      <c r="J60" s="43"/>
      <c r="K60" s="43"/>
      <c r="L60" s="43"/>
      <c r="M60" s="43"/>
      <c r="N60" s="43"/>
      <c r="O60" s="43"/>
      <c r="P60" s="43"/>
      <c r="Q60" s="43"/>
      <c r="R60" s="43"/>
      <c r="S60" s="43"/>
      <c r="T60" s="43"/>
      <c r="U60" s="43"/>
      <c r="V60" s="65" t="s">
        <v>57</v>
      </c>
      <c r="W60" s="43"/>
      <c r="X60" s="43"/>
      <c r="Y60" s="43"/>
      <c r="Z60" s="43"/>
      <c r="AA60" s="43"/>
      <c r="AB60" s="43"/>
      <c r="AC60" s="43"/>
      <c r="AD60" s="43"/>
      <c r="AE60" s="43"/>
      <c r="AF60" s="43"/>
      <c r="AG60" s="43"/>
      <c r="AH60" s="65" t="s">
        <v>56</v>
      </c>
      <c r="AI60" s="43"/>
      <c r="AJ60" s="43"/>
      <c r="AK60" s="43"/>
      <c r="AL60" s="43"/>
      <c r="AM60" s="65" t="s">
        <v>57</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58</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59</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56</v>
      </c>
      <c r="E75" s="43"/>
      <c r="F75" s="43"/>
      <c r="G75" s="43"/>
      <c r="H75" s="43"/>
      <c r="I75" s="43"/>
      <c r="J75" s="43"/>
      <c r="K75" s="43"/>
      <c r="L75" s="43"/>
      <c r="M75" s="43"/>
      <c r="N75" s="43"/>
      <c r="O75" s="43"/>
      <c r="P75" s="43"/>
      <c r="Q75" s="43"/>
      <c r="R75" s="43"/>
      <c r="S75" s="43"/>
      <c r="T75" s="43"/>
      <c r="U75" s="43"/>
      <c r="V75" s="65" t="s">
        <v>57</v>
      </c>
      <c r="W75" s="43"/>
      <c r="X75" s="43"/>
      <c r="Y75" s="43"/>
      <c r="Z75" s="43"/>
      <c r="AA75" s="43"/>
      <c r="AB75" s="43"/>
      <c r="AC75" s="43"/>
      <c r="AD75" s="43"/>
      <c r="AE75" s="43"/>
      <c r="AF75" s="43"/>
      <c r="AG75" s="43"/>
      <c r="AH75" s="65" t="s">
        <v>56</v>
      </c>
      <c r="AI75" s="43"/>
      <c r="AJ75" s="43"/>
      <c r="AK75" s="43"/>
      <c r="AL75" s="43"/>
      <c r="AM75" s="65" t="s">
        <v>57</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60</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POSP765-2024</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Oprava místní komunikace Vrchlického, Bruntál</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21</v>
      </c>
      <c r="D87" s="41"/>
      <c r="E87" s="41"/>
      <c r="F87" s="41"/>
      <c r="G87" s="41"/>
      <c r="H87" s="41"/>
      <c r="I87" s="41"/>
      <c r="J87" s="41"/>
      <c r="K87" s="41"/>
      <c r="L87" s="79" t="str">
        <f>IF(K8="","",K8)</f>
        <v>Bruntál</v>
      </c>
      <c r="M87" s="41"/>
      <c r="N87" s="41"/>
      <c r="O87" s="41"/>
      <c r="P87" s="41"/>
      <c r="Q87" s="41"/>
      <c r="R87" s="41"/>
      <c r="S87" s="41"/>
      <c r="T87" s="41"/>
      <c r="U87" s="41"/>
      <c r="V87" s="41"/>
      <c r="W87" s="41"/>
      <c r="X87" s="41"/>
      <c r="Y87" s="41"/>
      <c r="Z87" s="41"/>
      <c r="AA87" s="41"/>
      <c r="AB87" s="41"/>
      <c r="AC87" s="41"/>
      <c r="AD87" s="41"/>
      <c r="AE87" s="41"/>
      <c r="AF87" s="41"/>
      <c r="AG87" s="41"/>
      <c r="AH87" s="41"/>
      <c r="AI87" s="33" t="s">
        <v>23</v>
      </c>
      <c r="AJ87" s="41"/>
      <c r="AK87" s="41"/>
      <c r="AL87" s="41"/>
      <c r="AM87" s="80" t="str">
        <f>IF(AN8= "","",AN8)</f>
        <v>23. 2. 2024</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3" t="s">
        <v>25</v>
      </c>
      <c r="D89" s="41"/>
      <c r="E89" s="41"/>
      <c r="F89" s="41"/>
      <c r="G89" s="41"/>
      <c r="H89" s="41"/>
      <c r="I89" s="41"/>
      <c r="J89" s="41"/>
      <c r="K89" s="41"/>
      <c r="L89" s="72" t="str">
        <f>IF(E11= "","",E11)</f>
        <v>Město Bruntál</v>
      </c>
      <c r="M89" s="41"/>
      <c r="N89" s="41"/>
      <c r="O89" s="41"/>
      <c r="P89" s="41"/>
      <c r="Q89" s="41"/>
      <c r="R89" s="41"/>
      <c r="S89" s="41"/>
      <c r="T89" s="41"/>
      <c r="U89" s="41"/>
      <c r="V89" s="41"/>
      <c r="W89" s="41"/>
      <c r="X89" s="41"/>
      <c r="Y89" s="41"/>
      <c r="Z89" s="41"/>
      <c r="AA89" s="41"/>
      <c r="AB89" s="41"/>
      <c r="AC89" s="41"/>
      <c r="AD89" s="41"/>
      <c r="AE89" s="41"/>
      <c r="AF89" s="41"/>
      <c r="AG89" s="41"/>
      <c r="AH89" s="41"/>
      <c r="AI89" s="33" t="s">
        <v>33</v>
      </c>
      <c r="AJ89" s="41"/>
      <c r="AK89" s="41"/>
      <c r="AL89" s="41"/>
      <c r="AM89" s="81" t="str">
        <f>IF(E17="","",E17)</f>
        <v>ing.Petr Doležel</v>
      </c>
      <c r="AN89" s="72"/>
      <c r="AO89" s="72"/>
      <c r="AP89" s="72"/>
      <c r="AQ89" s="41"/>
      <c r="AR89" s="45"/>
      <c r="AS89" s="82" t="s">
        <v>61</v>
      </c>
      <c r="AT89" s="83"/>
      <c r="AU89" s="84"/>
      <c r="AV89" s="84"/>
      <c r="AW89" s="84"/>
      <c r="AX89" s="84"/>
      <c r="AY89" s="84"/>
      <c r="AZ89" s="84"/>
      <c r="BA89" s="84"/>
      <c r="BB89" s="84"/>
      <c r="BC89" s="84"/>
      <c r="BD89" s="85"/>
      <c r="BE89" s="39"/>
    </row>
    <row r="90" s="2" customFormat="1" ht="25.65" customHeight="1">
      <c r="A90" s="39"/>
      <c r="B90" s="40"/>
      <c r="C90" s="33" t="s">
        <v>31</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38</v>
      </c>
      <c r="AJ90" s="41"/>
      <c r="AK90" s="41"/>
      <c r="AL90" s="41"/>
      <c r="AM90" s="81" t="str">
        <f>IF(E20="","",E20)</f>
        <v xml:space="preserve">ing.Pospíšil Michal                    CU2024/I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62</v>
      </c>
      <c r="D92" s="95"/>
      <c r="E92" s="95"/>
      <c r="F92" s="95"/>
      <c r="G92" s="95"/>
      <c r="H92" s="96"/>
      <c r="I92" s="97" t="s">
        <v>63</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64</v>
      </c>
      <c r="AH92" s="95"/>
      <c r="AI92" s="95"/>
      <c r="AJ92" s="95"/>
      <c r="AK92" s="95"/>
      <c r="AL92" s="95"/>
      <c r="AM92" s="95"/>
      <c r="AN92" s="97" t="s">
        <v>65</v>
      </c>
      <c r="AO92" s="95"/>
      <c r="AP92" s="99"/>
      <c r="AQ92" s="100" t="s">
        <v>66</v>
      </c>
      <c r="AR92" s="45"/>
      <c r="AS92" s="101" t="s">
        <v>67</v>
      </c>
      <c r="AT92" s="102" t="s">
        <v>68</v>
      </c>
      <c r="AU92" s="102" t="s">
        <v>69</v>
      </c>
      <c r="AV92" s="102" t="s">
        <v>70</v>
      </c>
      <c r="AW92" s="102" t="s">
        <v>71</v>
      </c>
      <c r="AX92" s="102" t="s">
        <v>72</v>
      </c>
      <c r="AY92" s="102" t="s">
        <v>73</v>
      </c>
      <c r="AZ92" s="102" t="s">
        <v>74</v>
      </c>
      <c r="BA92" s="102" t="s">
        <v>75</v>
      </c>
      <c r="BB92" s="102" t="s">
        <v>76</v>
      </c>
      <c r="BC92" s="102" t="s">
        <v>77</v>
      </c>
      <c r="BD92" s="103" t="s">
        <v>78</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79</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ROUND(AG95+AG97+AG99,2)</f>
        <v>0</v>
      </c>
      <c r="AH94" s="110"/>
      <c r="AI94" s="110"/>
      <c r="AJ94" s="110"/>
      <c r="AK94" s="110"/>
      <c r="AL94" s="110"/>
      <c r="AM94" s="110"/>
      <c r="AN94" s="111">
        <f>SUM(AG94,AT94)</f>
        <v>0</v>
      </c>
      <c r="AO94" s="111"/>
      <c r="AP94" s="111"/>
      <c r="AQ94" s="112" t="s">
        <v>1</v>
      </c>
      <c r="AR94" s="113"/>
      <c r="AS94" s="114">
        <f>ROUND(AS95+AS97+AS99,2)</f>
        <v>0</v>
      </c>
      <c r="AT94" s="115">
        <f>ROUND(SUM(AV94:AW94),2)</f>
        <v>0</v>
      </c>
      <c r="AU94" s="116">
        <f>ROUND(AU95+AU97+AU99,5)</f>
        <v>0</v>
      </c>
      <c r="AV94" s="115">
        <f>ROUND(AZ94*L29,2)</f>
        <v>0</v>
      </c>
      <c r="AW94" s="115">
        <f>ROUND(BA94*L30,2)</f>
        <v>0</v>
      </c>
      <c r="AX94" s="115">
        <f>ROUND(BB94*L29,2)</f>
        <v>0</v>
      </c>
      <c r="AY94" s="115">
        <f>ROUND(BC94*L30,2)</f>
        <v>0</v>
      </c>
      <c r="AZ94" s="115">
        <f>ROUND(AZ95+AZ97+AZ99,2)</f>
        <v>0</v>
      </c>
      <c r="BA94" s="115">
        <f>ROUND(BA95+BA97+BA99,2)</f>
        <v>0</v>
      </c>
      <c r="BB94" s="115">
        <f>ROUND(BB95+BB97+BB99,2)</f>
        <v>0</v>
      </c>
      <c r="BC94" s="115">
        <f>ROUND(BC95+BC97+BC99,2)</f>
        <v>0</v>
      </c>
      <c r="BD94" s="117">
        <f>ROUND(BD95+BD97+BD99,2)</f>
        <v>0</v>
      </c>
      <c r="BE94" s="6"/>
      <c r="BS94" s="118" t="s">
        <v>80</v>
      </c>
      <c r="BT94" s="118" t="s">
        <v>81</v>
      </c>
      <c r="BU94" s="119" t="s">
        <v>82</v>
      </c>
      <c r="BV94" s="118" t="s">
        <v>83</v>
      </c>
      <c r="BW94" s="118" t="s">
        <v>5</v>
      </c>
      <c r="BX94" s="118" t="s">
        <v>84</v>
      </c>
      <c r="CL94" s="118" t="s">
        <v>1</v>
      </c>
    </row>
    <row r="95" s="7" customFormat="1" ht="16.5" customHeight="1">
      <c r="A95" s="7"/>
      <c r="B95" s="120"/>
      <c r="C95" s="121"/>
      <c r="D95" s="122" t="s">
        <v>85</v>
      </c>
      <c r="E95" s="122"/>
      <c r="F95" s="122"/>
      <c r="G95" s="122"/>
      <c r="H95" s="122"/>
      <c r="I95" s="123"/>
      <c r="J95" s="122" t="s">
        <v>86</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ROUND(AG96,2)</f>
        <v>0</v>
      </c>
      <c r="AH95" s="123"/>
      <c r="AI95" s="123"/>
      <c r="AJ95" s="123"/>
      <c r="AK95" s="123"/>
      <c r="AL95" s="123"/>
      <c r="AM95" s="123"/>
      <c r="AN95" s="125">
        <f>SUM(AG95,AT95)</f>
        <v>0</v>
      </c>
      <c r="AO95" s="123"/>
      <c r="AP95" s="123"/>
      <c r="AQ95" s="126" t="s">
        <v>87</v>
      </c>
      <c r="AR95" s="127"/>
      <c r="AS95" s="128">
        <f>ROUND(AS96,2)</f>
        <v>0</v>
      </c>
      <c r="AT95" s="129">
        <f>ROUND(SUM(AV95:AW95),2)</f>
        <v>0</v>
      </c>
      <c r="AU95" s="130">
        <f>ROUND(AU96,5)</f>
        <v>0</v>
      </c>
      <c r="AV95" s="129">
        <f>ROUND(AZ95*L29,2)</f>
        <v>0</v>
      </c>
      <c r="AW95" s="129">
        <f>ROUND(BA95*L30,2)</f>
        <v>0</v>
      </c>
      <c r="AX95" s="129">
        <f>ROUND(BB95*L29,2)</f>
        <v>0</v>
      </c>
      <c r="AY95" s="129">
        <f>ROUND(BC95*L30,2)</f>
        <v>0</v>
      </c>
      <c r="AZ95" s="129">
        <f>ROUND(AZ96,2)</f>
        <v>0</v>
      </c>
      <c r="BA95" s="129">
        <f>ROUND(BA96,2)</f>
        <v>0</v>
      </c>
      <c r="BB95" s="129">
        <f>ROUND(BB96,2)</f>
        <v>0</v>
      </c>
      <c r="BC95" s="129">
        <f>ROUND(BC96,2)</f>
        <v>0</v>
      </c>
      <c r="BD95" s="131">
        <f>ROUND(BD96,2)</f>
        <v>0</v>
      </c>
      <c r="BE95" s="7"/>
      <c r="BS95" s="132" t="s">
        <v>80</v>
      </c>
      <c r="BT95" s="132" t="s">
        <v>85</v>
      </c>
      <c r="BU95" s="132" t="s">
        <v>82</v>
      </c>
      <c r="BV95" s="132" t="s">
        <v>83</v>
      </c>
      <c r="BW95" s="132" t="s">
        <v>88</v>
      </c>
      <c r="BX95" s="132" t="s">
        <v>5</v>
      </c>
      <c r="CL95" s="132" t="s">
        <v>89</v>
      </c>
      <c r="CM95" s="132" t="s">
        <v>90</v>
      </c>
    </row>
    <row r="96" s="4" customFormat="1" ht="16.5" customHeight="1">
      <c r="A96" s="133" t="s">
        <v>91</v>
      </c>
      <c r="B96" s="71"/>
      <c r="C96" s="134"/>
      <c r="D96" s="134"/>
      <c r="E96" s="135" t="s">
        <v>92</v>
      </c>
      <c r="F96" s="135"/>
      <c r="G96" s="135"/>
      <c r="H96" s="135"/>
      <c r="I96" s="135"/>
      <c r="J96" s="134"/>
      <c r="K96" s="135" t="s">
        <v>86</v>
      </c>
      <c r="L96" s="135"/>
      <c r="M96" s="135"/>
      <c r="N96" s="135"/>
      <c r="O96" s="135"/>
      <c r="P96" s="135"/>
      <c r="Q96" s="135"/>
      <c r="R96" s="135"/>
      <c r="S96" s="135"/>
      <c r="T96" s="135"/>
      <c r="U96" s="135"/>
      <c r="V96" s="135"/>
      <c r="W96" s="135"/>
      <c r="X96" s="135"/>
      <c r="Y96" s="135"/>
      <c r="Z96" s="135"/>
      <c r="AA96" s="135"/>
      <c r="AB96" s="135"/>
      <c r="AC96" s="135"/>
      <c r="AD96" s="135"/>
      <c r="AE96" s="135"/>
      <c r="AF96" s="135"/>
      <c r="AG96" s="136">
        <f>'1-1 - SO 101 - Komunikace '!J32</f>
        <v>0</v>
      </c>
      <c r="AH96" s="134"/>
      <c r="AI96" s="134"/>
      <c r="AJ96" s="134"/>
      <c r="AK96" s="134"/>
      <c r="AL96" s="134"/>
      <c r="AM96" s="134"/>
      <c r="AN96" s="136">
        <f>SUM(AG96,AT96)</f>
        <v>0</v>
      </c>
      <c r="AO96" s="134"/>
      <c r="AP96" s="134"/>
      <c r="AQ96" s="137" t="s">
        <v>93</v>
      </c>
      <c r="AR96" s="73"/>
      <c r="AS96" s="138">
        <v>0</v>
      </c>
      <c r="AT96" s="139">
        <f>ROUND(SUM(AV96:AW96),2)</f>
        <v>0</v>
      </c>
      <c r="AU96" s="140">
        <f>'1-1 - SO 101 - Komunikace '!P129</f>
        <v>0</v>
      </c>
      <c r="AV96" s="139">
        <f>'1-1 - SO 101 - Komunikace '!J35</f>
        <v>0</v>
      </c>
      <c r="AW96" s="139">
        <f>'1-1 - SO 101 - Komunikace '!J36</f>
        <v>0</v>
      </c>
      <c r="AX96" s="139">
        <f>'1-1 - SO 101 - Komunikace '!J37</f>
        <v>0</v>
      </c>
      <c r="AY96" s="139">
        <f>'1-1 - SO 101 - Komunikace '!J38</f>
        <v>0</v>
      </c>
      <c r="AZ96" s="139">
        <f>'1-1 - SO 101 - Komunikace '!F35</f>
        <v>0</v>
      </c>
      <c r="BA96" s="139">
        <f>'1-1 - SO 101 - Komunikace '!F36</f>
        <v>0</v>
      </c>
      <c r="BB96" s="139">
        <f>'1-1 - SO 101 - Komunikace '!F37</f>
        <v>0</v>
      </c>
      <c r="BC96" s="139">
        <f>'1-1 - SO 101 - Komunikace '!F38</f>
        <v>0</v>
      </c>
      <c r="BD96" s="141">
        <f>'1-1 - SO 101 - Komunikace '!F39</f>
        <v>0</v>
      </c>
      <c r="BE96" s="4"/>
      <c r="BT96" s="142" t="s">
        <v>90</v>
      </c>
      <c r="BV96" s="142" t="s">
        <v>83</v>
      </c>
      <c r="BW96" s="142" t="s">
        <v>94</v>
      </c>
      <c r="BX96" s="142" t="s">
        <v>88</v>
      </c>
      <c r="CL96" s="142" t="s">
        <v>95</v>
      </c>
    </row>
    <row r="97" s="7" customFormat="1" ht="16.5" customHeight="1">
      <c r="A97" s="7"/>
      <c r="B97" s="120"/>
      <c r="C97" s="121"/>
      <c r="D97" s="122" t="s">
        <v>90</v>
      </c>
      <c r="E97" s="122"/>
      <c r="F97" s="122"/>
      <c r="G97" s="122"/>
      <c r="H97" s="122"/>
      <c r="I97" s="123"/>
      <c r="J97" s="122" t="s">
        <v>96</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ROUND(AG98,2)</f>
        <v>0</v>
      </c>
      <c r="AH97" s="123"/>
      <c r="AI97" s="123"/>
      <c r="AJ97" s="123"/>
      <c r="AK97" s="123"/>
      <c r="AL97" s="123"/>
      <c r="AM97" s="123"/>
      <c r="AN97" s="125">
        <f>SUM(AG97,AT97)</f>
        <v>0</v>
      </c>
      <c r="AO97" s="123"/>
      <c r="AP97" s="123"/>
      <c r="AQ97" s="126" t="s">
        <v>87</v>
      </c>
      <c r="AR97" s="127"/>
      <c r="AS97" s="128">
        <f>ROUND(AS98,2)</f>
        <v>0</v>
      </c>
      <c r="AT97" s="129">
        <f>ROUND(SUM(AV97:AW97),2)</f>
        <v>0</v>
      </c>
      <c r="AU97" s="130">
        <f>ROUND(AU98,5)</f>
        <v>0</v>
      </c>
      <c r="AV97" s="129">
        <f>ROUND(AZ97*L29,2)</f>
        <v>0</v>
      </c>
      <c r="AW97" s="129">
        <f>ROUND(BA97*L30,2)</f>
        <v>0</v>
      </c>
      <c r="AX97" s="129">
        <f>ROUND(BB97*L29,2)</f>
        <v>0</v>
      </c>
      <c r="AY97" s="129">
        <f>ROUND(BC97*L30,2)</f>
        <v>0</v>
      </c>
      <c r="AZ97" s="129">
        <f>ROUND(AZ98,2)</f>
        <v>0</v>
      </c>
      <c r="BA97" s="129">
        <f>ROUND(BA98,2)</f>
        <v>0</v>
      </c>
      <c r="BB97" s="129">
        <f>ROUND(BB98,2)</f>
        <v>0</v>
      </c>
      <c r="BC97" s="129">
        <f>ROUND(BC98,2)</f>
        <v>0</v>
      </c>
      <c r="BD97" s="131">
        <f>ROUND(BD98,2)</f>
        <v>0</v>
      </c>
      <c r="BE97" s="7"/>
      <c r="BS97" s="132" t="s">
        <v>80</v>
      </c>
      <c r="BT97" s="132" t="s">
        <v>85</v>
      </c>
      <c r="BU97" s="132" t="s">
        <v>82</v>
      </c>
      <c r="BV97" s="132" t="s">
        <v>83</v>
      </c>
      <c r="BW97" s="132" t="s">
        <v>97</v>
      </c>
      <c r="BX97" s="132" t="s">
        <v>5</v>
      </c>
      <c r="CL97" s="132" t="s">
        <v>89</v>
      </c>
      <c r="CM97" s="132" t="s">
        <v>90</v>
      </c>
    </row>
    <row r="98" s="4" customFormat="1" ht="16.5" customHeight="1">
      <c r="A98" s="133" t="s">
        <v>91</v>
      </c>
      <c r="B98" s="71"/>
      <c r="C98" s="134"/>
      <c r="D98" s="134"/>
      <c r="E98" s="135" t="s">
        <v>98</v>
      </c>
      <c r="F98" s="135"/>
      <c r="G98" s="135"/>
      <c r="H98" s="135"/>
      <c r="I98" s="135"/>
      <c r="J98" s="134"/>
      <c r="K98" s="135" t="s">
        <v>99</v>
      </c>
      <c r="L98" s="135"/>
      <c r="M98" s="135"/>
      <c r="N98" s="135"/>
      <c r="O98" s="135"/>
      <c r="P98" s="135"/>
      <c r="Q98" s="135"/>
      <c r="R98" s="135"/>
      <c r="S98" s="135"/>
      <c r="T98" s="135"/>
      <c r="U98" s="135"/>
      <c r="V98" s="135"/>
      <c r="W98" s="135"/>
      <c r="X98" s="135"/>
      <c r="Y98" s="135"/>
      <c r="Z98" s="135"/>
      <c r="AA98" s="135"/>
      <c r="AB98" s="135"/>
      <c r="AC98" s="135"/>
      <c r="AD98" s="135"/>
      <c r="AE98" s="135"/>
      <c r="AF98" s="135"/>
      <c r="AG98" s="136">
        <f>'2-1 - SO 401 - Veřejné os...'!J32</f>
        <v>0</v>
      </c>
      <c r="AH98" s="134"/>
      <c r="AI98" s="134"/>
      <c r="AJ98" s="134"/>
      <c r="AK98" s="134"/>
      <c r="AL98" s="134"/>
      <c r="AM98" s="134"/>
      <c r="AN98" s="136">
        <f>SUM(AG98,AT98)</f>
        <v>0</v>
      </c>
      <c r="AO98" s="134"/>
      <c r="AP98" s="134"/>
      <c r="AQ98" s="137" t="s">
        <v>93</v>
      </c>
      <c r="AR98" s="73"/>
      <c r="AS98" s="138">
        <v>0</v>
      </c>
      <c r="AT98" s="139">
        <f>ROUND(SUM(AV98:AW98),2)</f>
        <v>0</v>
      </c>
      <c r="AU98" s="140">
        <f>'2-1 - SO 401 - Veřejné os...'!P128</f>
        <v>0</v>
      </c>
      <c r="AV98" s="139">
        <f>'2-1 - SO 401 - Veřejné os...'!J35</f>
        <v>0</v>
      </c>
      <c r="AW98" s="139">
        <f>'2-1 - SO 401 - Veřejné os...'!J36</f>
        <v>0</v>
      </c>
      <c r="AX98" s="139">
        <f>'2-1 - SO 401 - Veřejné os...'!J37</f>
        <v>0</v>
      </c>
      <c r="AY98" s="139">
        <f>'2-1 - SO 401 - Veřejné os...'!J38</f>
        <v>0</v>
      </c>
      <c r="AZ98" s="139">
        <f>'2-1 - SO 401 - Veřejné os...'!F35</f>
        <v>0</v>
      </c>
      <c r="BA98" s="139">
        <f>'2-1 - SO 401 - Veřejné os...'!F36</f>
        <v>0</v>
      </c>
      <c r="BB98" s="139">
        <f>'2-1 - SO 401 - Veřejné os...'!F37</f>
        <v>0</v>
      </c>
      <c r="BC98" s="139">
        <f>'2-1 - SO 401 - Veřejné os...'!F38</f>
        <v>0</v>
      </c>
      <c r="BD98" s="141">
        <f>'2-1 - SO 401 - Veřejné os...'!F39</f>
        <v>0</v>
      </c>
      <c r="BE98" s="4"/>
      <c r="BT98" s="142" t="s">
        <v>90</v>
      </c>
      <c r="BV98" s="142" t="s">
        <v>83</v>
      </c>
      <c r="BW98" s="142" t="s">
        <v>100</v>
      </c>
      <c r="BX98" s="142" t="s">
        <v>97</v>
      </c>
      <c r="CL98" s="142" t="s">
        <v>101</v>
      </c>
    </row>
    <row r="99" s="7" customFormat="1" ht="24.75" customHeight="1">
      <c r="A99" s="7"/>
      <c r="B99" s="120"/>
      <c r="C99" s="121"/>
      <c r="D99" s="122" t="s">
        <v>102</v>
      </c>
      <c r="E99" s="122"/>
      <c r="F99" s="122"/>
      <c r="G99" s="122"/>
      <c r="H99" s="122"/>
      <c r="I99" s="123"/>
      <c r="J99" s="122" t="s">
        <v>103</v>
      </c>
      <c r="K99" s="122"/>
      <c r="L99" s="122"/>
      <c r="M99" s="122"/>
      <c r="N99" s="122"/>
      <c r="O99" s="122"/>
      <c r="P99" s="122"/>
      <c r="Q99" s="122"/>
      <c r="R99" s="122"/>
      <c r="S99" s="122"/>
      <c r="T99" s="122"/>
      <c r="U99" s="122"/>
      <c r="V99" s="122"/>
      <c r="W99" s="122"/>
      <c r="X99" s="122"/>
      <c r="Y99" s="122"/>
      <c r="Z99" s="122"/>
      <c r="AA99" s="122"/>
      <c r="AB99" s="122"/>
      <c r="AC99" s="122"/>
      <c r="AD99" s="122"/>
      <c r="AE99" s="122"/>
      <c r="AF99" s="122"/>
      <c r="AG99" s="124">
        <f>ROUND(AG100,2)</f>
        <v>0</v>
      </c>
      <c r="AH99" s="123"/>
      <c r="AI99" s="123"/>
      <c r="AJ99" s="123"/>
      <c r="AK99" s="123"/>
      <c r="AL99" s="123"/>
      <c r="AM99" s="123"/>
      <c r="AN99" s="125">
        <f>SUM(AG99,AT99)</f>
        <v>0</v>
      </c>
      <c r="AO99" s="123"/>
      <c r="AP99" s="123"/>
      <c r="AQ99" s="126" t="s">
        <v>104</v>
      </c>
      <c r="AR99" s="127"/>
      <c r="AS99" s="128">
        <f>ROUND(AS100,2)</f>
        <v>0</v>
      </c>
      <c r="AT99" s="129">
        <f>ROUND(SUM(AV99:AW99),2)</f>
        <v>0</v>
      </c>
      <c r="AU99" s="130">
        <f>ROUND(AU100,5)</f>
        <v>0</v>
      </c>
      <c r="AV99" s="129">
        <f>ROUND(AZ99*L29,2)</f>
        <v>0</v>
      </c>
      <c r="AW99" s="129">
        <f>ROUND(BA99*L30,2)</f>
        <v>0</v>
      </c>
      <c r="AX99" s="129">
        <f>ROUND(BB99*L29,2)</f>
        <v>0</v>
      </c>
      <c r="AY99" s="129">
        <f>ROUND(BC99*L30,2)</f>
        <v>0</v>
      </c>
      <c r="AZ99" s="129">
        <f>ROUND(AZ100,2)</f>
        <v>0</v>
      </c>
      <c r="BA99" s="129">
        <f>ROUND(BA100,2)</f>
        <v>0</v>
      </c>
      <c r="BB99" s="129">
        <f>ROUND(BB100,2)</f>
        <v>0</v>
      </c>
      <c r="BC99" s="129">
        <f>ROUND(BC100,2)</f>
        <v>0</v>
      </c>
      <c r="BD99" s="131">
        <f>ROUND(BD100,2)</f>
        <v>0</v>
      </c>
      <c r="BE99" s="7"/>
      <c r="BS99" s="132" t="s">
        <v>80</v>
      </c>
      <c r="BT99" s="132" t="s">
        <v>85</v>
      </c>
      <c r="BU99" s="132" t="s">
        <v>82</v>
      </c>
      <c r="BV99" s="132" t="s">
        <v>83</v>
      </c>
      <c r="BW99" s="132" t="s">
        <v>105</v>
      </c>
      <c r="BX99" s="132" t="s">
        <v>5</v>
      </c>
      <c r="CL99" s="132" t="s">
        <v>95</v>
      </c>
      <c r="CM99" s="132" t="s">
        <v>90</v>
      </c>
    </row>
    <row r="100" s="4" customFormat="1" ht="23.25" customHeight="1">
      <c r="A100" s="133" t="s">
        <v>91</v>
      </c>
      <c r="B100" s="71"/>
      <c r="C100" s="134"/>
      <c r="D100" s="134"/>
      <c r="E100" s="135" t="s">
        <v>106</v>
      </c>
      <c r="F100" s="135"/>
      <c r="G100" s="135"/>
      <c r="H100" s="135"/>
      <c r="I100" s="135"/>
      <c r="J100" s="134"/>
      <c r="K100" s="135" t="s">
        <v>107</v>
      </c>
      <c r="L100" s="135"/>
      <c r="M100" s="135"/>
      <c r="N100" s="135"/>
      <c r="O100" s="135"/>
      <c r="P100" s="135"/>
      <c r="Q100" s="135"/>
      <c r="R100" s="135"/>
      <c r="S100" s="135"/>
      <c r="T100" s="135"/>
      <c r="U100" s="135"/>
      <c r="V100" s="135"/>
      <c r="W100" s="135"/>
      <c r="X100" s="135"/>
      <c r="Y100" s="135"/>
      <c r="Z100" s="135"/>
      <c r="AA100" s="135"/>
      <c r="AB100" s="135"/>
      <c r="AC100" s="135"/>
      <c r="AD100" s="135"/>
      <c r="AE100" s="135"/>
      <c r="AF100" s="135"/>
      <c r="AG100" s="136">
        <f>'3-1 - VON - VEDLEJŠÍ A OS...'!J32</f>
        <v>0</v>
      </c>
      <c r="AH100" s="134"/>
      <c r="AI100" s="134"/>
      <c r="AJ100" s="134"/>
      <c r="AK100" s="134"/>
      <c r="AL100" s="134"/>
      <c r="AM100" s="134"/>
      <c r="AN100" s="136">
        <f>SUM(AG100,AT100)</f>
        <v>0</v>
      </c>
      <c r="AO100" s="134"/>
      <c r="AP100" s="134"/>
      <c r="AQ100" s="137" t="s">
        <v>93</v>
      </c>
      <c r="AR100" s="73"/>
      <c r="AS100" s="143">
        <v>0</v>
      </c>
      <c r="AT100" s="144">
        <f>ROUND(SUM(AV100:AW100),2)</f>
        <v>0</v>
      </c>
      <c r="AU100" s="145">
        <f>'3-1 - VON - VEDLEJŠÍ A OS...'!P123</f>
        <v>0</v>
      </c>
      <c r="AV100" s="144">
        <f>'3-1 - VON - VEDLEJŠÍ A OS...'!J35</f>
        <v>0</v>
      </c>
      <c r="AW100" s="144">
        <f>'3-1 - VON - VEDLEJŠÍ A OS...'!J36</f>
        <v>0</v>
      </c>
      <c r="AX100" s="144">
        <f>'3-1 - VON - VEDLEJŠÍ A OS...'!J37</f>
        <v>0</v>
      </c>
      <c r="AY100" s="144">
        <f>'3-1 - VON - VEDLEJŠÍ A OS...'!J38</f>
        <v>0</v>
      </c>
      <c r="AZ100" s="144">
        <f>'3-1 - VON - VEDLEJŠÍ A OS...'!F35</f>
        <v>0</v>
      </c>
      <c r="BA100" s="144">
        <f>'3-1 - VON - VEDLEJŠÍ A OS...'!F36</f>
        <v>0</v>
      </c>
      <c r="BB100" s="144">
        <f>'3-1 - VON - VEDLEJŠÍ A OS...'!F37</f>
        <v>0</v>
      </c>
      <c r="BC100" s="144">
        <f>'3-1 - VON - VEDLEJŠÍ A OS...'!F38</f>
        <v>0</v>
      </c>
      <c r="BD100" s="146">
        <f>'3-1 - VON - VEDLEJŠÍ A OS...'!F39</f>
        <v>0</v>
      </c>
      <c r="BE100" s="4"/>
      <c r="BT100" s="142" t="s">
        <v>90</v>
      </c>
      <c r="BV100" s="142" t="s">
        <v>83</v>
      </c>
      <c r="BW100" s="142" t="s">
        <v>108</v>
      </c>
      <c r="BX100" s="142" t="s">
        <v>105</v>
      </c>
      <c r="CL100" s="142" t="s">
        <v>95</v>
      </c>
    </row>
    <row r="101" s="2" customFormat="1" ht="30" customHeight="1">
      <c r="A101" s="39"/>
      <c r="B101" s="40"/>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c r="AD101" s="41"/>
      <c r="AE101" s="41"/>
      <c r="AF101" s="41"/>
      <c r="AG101" s="41"/>
      <c r="AH101" s="41"/>
      <c r="AI101" s="41"/>
      <c r="AJ101" s="41"/>
      <c r="AK101" s="41"/>
      <c r="AL101" s="41"/>
      <c r="AM101" s="41"/>
      <c r="AN101" s="41"/>
      <c r="AO101" s="41"/>
      <c r="AP101" s="41"/>
      <c r="AQ101" s="41"/>
      <c r="AR101" s="45"/>
      <c r="AS101" s="39"/>
      <c r="AT101" s="39"/>
      <c r="AU101" s="39"/>
      <c r="AV101" s="39"/>
      <c r="AW101" s="39"/>
      <c r="AX101" s="39"/>
      <c r="AY101" s="39"/>
      <c r="AZ101" s="39"/>
      <c r="BA101" s="39"/>
      <c r="BB101" s="39"/>
      <c r="BC101" s="39"/>
      <c r="BD101" s="39"/>
      <c r="BE101" s="39"/>
    </row>
    <row r="102" s="2" customFormat="1" ht="6.96" customHeight="1">
      <c r="A102" s="39"/>
      <c r="B102" s="67"/>
      <c r="C102" s="68"/>
      <c r="D102" s="68"/>
      <c r="E102" s="68"/>
      <c r="F102" s="68"/>
      <c r="G102" s="68"/>
      <c r="H102" s="68"/>
      <c r="I102" s="68"/>
      <c r="J102" s="68"/>
      <c r="K102" s="68"/>
      <c r="L102" s="68"/>
      <c r="M102" s="68"/>
      <c r="N102" s="68"/>
      <c r="O102" s="68"/>
      <c r="P102" s="68"/>
      <c r="Q102" s="68"/>
      <c r="R102" s="68"/>
      <c r="S102" s="68"/>
      <c r="T102" s="68"/>
      <c r="U102" s="68"/>
      <c r="V102" s="68"/>
      <c r="W102" s="68"/>
      <c r="X102" s="68"/>
      <c r="Y102" s="68"/>
      <c r="Z102" s="68"/>
      <c r="AA102" s="68"/>
      <c r="AB102" s="68"/>
      <c r="AC102" s="68"/>
      <c r="AD102" s="68"/>
      <c r="AE102" s="68"/>
      <c r="AF102" s="68"/>
      <c r="AG102" s="68"/>
      <c r="AH102" s="68"/>
      <c r="AI102" s="68"/>
      <c r="AJ102" s="68"/>
      <c r="AK102" s="68"/>
      <c r="AL102" s="68"/>
      <c r="AM102" s="68"/>
      <c r="AN102" s="68"/>
      <c r="AO102" s="68"/>
      <c r="AP102" s="68"/>
      <c r="AQ102" s="68"/>
      <c r="AR102" s="45"/>
      <c r="AS102" s="39"/>
      <c r="AT102" s="39"/>
      <c r="AU102" s="39"/>
      <c r="AV102" s="39"/>
      <c r="AW102" s="39"/>
      <c r="AX102" s="39"/>
      <c r="AY102" s="39"/>
      <c r="AZ102" s="39"/>
      <c r="BA102" s="39"/>
      <c r="BB102" s="39"/>
      <c r="BC102" s="39"/>
      <c r="BD102" s="39"/>
      <c r="BE102" s="39"/>
    </row>
  </sheetData>
  <sheetProtection sheet="1" formatColumns="0" formatRows="0" objects="1" scenarios="1" spinCount="100000" saltValue="++XV7MMouzhCmeyHeWb0orw+6yl/zHd82YmlyMEHxgFkt7+w51kz3TzHIDfiVjQCU6Kosq76G9Xz747M2bhd1w==" hashValue="w8cp3VtCIAS7Z29c6yVnL93A0zVRYF2tMq2E7N2lqEr7JQgGgX2vcAo3EF/pnD1rR6FeLH9L3h7A+6zQ30Zo9g==" algorithmName="SHA-512" password="CC35"/>
  <mergeCells count="62">
    <mergeCell ref="L85:AO85"/>
    <mergeCell ref="AM87:AN87"/>
    <mergeCell ref="AM89:AP89"/>
    <mergeCell ref="AS89:AT91"/>
    <mergeCell ref="AM90:AP90"/>
    <mergeCell ref="C92:G92"/>
    <mergeCell ref="AG92:AM92"/>
    <mergeCell ref="AN92:AP92"/>
    <mergeCell ref="I92:AF92"/>
    <mergeCell ref="AN95:AP95"/>
    <mergeCell ref="D95:H95"/>
    <mergeCell ref="J95:AF95"/>
    <mergeCell ref="AG95:AM95"/>
    <mergeCell ref="K96:AF96"/>
    <mergeCell ref="AN96:AP96"/>
    <mergeCell ref="AG96:AM96"/>
    <mergeCell ref="E96:I96"/>
    <mergeCell ref="D97:H97"/>
    <mergeCell ref="J97:AF97"/>
    <mergeCell ref="AN97:AP97"/>
    <mergeCell ref="AG97:AM97"/>
    <mergeCell ref="AG98:AM98"/>
    <mergeCell ref="AN98:AP98"/>
    <mergeCell ref="E98:I98"/>
    <mergeCell ref="K98:AF98"/>
    <mergeCell ref="AN99:AP99"/>
    <mergeCell ref="AG99:AM99"/>
    <mergeCell ref="D99:H99"/>
    <mergeCell ref="J99:AF99"/>
    <mergeCell ref="AN100:AP100"/>
    <mergeCell ref="AG100:AM100"/>
    <mergeCell ref="E100:I100"/>
    <mergeCell ref="K100:AF100"/>
    <mergeCell ref="AG94:AM94"/>
    <mergeCell ref="AN94:AP94"/>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6" location="'1-1 - SO 101 - Komunikace '!C2" display="/"/>
    <hyperlink ref="A98" location="'2-1 - SO 401 - Veřejné os...'!C2" display="/"/>
    <hyperlink ref="A100" location="'3-1 - VON - VEDLEJŠÍ A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47"/>
      <c r="C3" s="148"/>
      <c r="D3" s="148"/>
      <c r="E3" s="148"/>
      <c r="F3" s="148"/>
      <c r="G3" s="148"/>
      <c r="H3" s="148"/>
      <c r="I3" s="148"/>
      <c r="J3" s="148"/>
      <c r="K3" s="148"/>
      <c r="L3" s="21"/>
      <c r="AT3" s="18" t="s">
        <v>90</v>
      </c>
    </row>
    <row r="4" s="1" customFormat="1" ht="24.96" customHeight="1">
      <c r="B4" s="21"/>
      <c r="D4" s="149" t="s">
        <v>109</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Oprava místní komunikace Vrchlického, Bruntál</v>
      </c>
      <c r="F7" s="151"/>
      <c r="G7" s="151"/>
      <c r="H7" s="151"/>
      <c r="L7" s="21"/>
    </row>
    <row r="8" s="1" customFormat="1" ht="12" customHeight="1">
      <c r="B8" s="21"/>
      <c r="D8" s="151" t="s">
        <v>110</v>
      </c>
      <c r="L8" s="21"/>
    </row>
    <row r="9" s="2" customFormat="1" ht="16.5" customHeight="1">
      <c r="A9" s="39"/>
      <c r="B9" s="45"/>
      <c r="C9" s="39"/>
      <c r="D9" s="39"/>
      <c r="E9" s="152" t="s">
        <v>111</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112</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113</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95</v>
      </c>
      <c r="G13" s="39"/>
      <c r="H13" s="39"/>
      <c r="I13" s="151" t="s">
        <v>19</v>
      </c>
      <c r="J13" s="142" t="s">
        <v>20</v>
      </c>
      <c r="K13" s="39"/>
      <c r="L13" s="64"/>
      <c r="S13" s="39"/>
      <c r="T13" s="39"/>
      <c r="U13" s="39"/>
      <c r="V13" s="39"/>
      <c r="W13" s="39"/>
      <c r="X13" s="39"/>
      <c r="Y13" s="39"/>
      <c r="Z13" s="39"/>
      <c r="AA13" s="39"/>
      <c r="AB13" s="39"/>
      <c r="AC13" s="39"/>
      <c r="AD13" s="39"/>
      <c r="AE13" s="39"/>
    </row>
    <row r="14" s="2" customFormat="1" ht="12" customHeight="1">
      <c r="A14" s="39"/>
      <c r="B14" s="45"/>
      <c r="C14" s="39"/>
      <c r="D14" s="151" t="s">
        <v>21</v>
      </c>
      <c r="E14" s="39"/>
      <c r="F14" s="142" t="s">
        <v>22</v>
      </c>
      <c r="G14" s="39"/>
      <c r="H14" s="39"/>
      <c r="I14" s="151" t="s">
        <v>23</v>
      </c>
      <c r="J14" s="154" t="str">
        <f>'Rekapitulace stavby'!AN8</f>
        <v>23. 2. 2024</v>
      </c>
      <c r="K14" s="39"/>
      <c r="L14" s="64"/>
      <c r="S14" s="39"/>
      <c r="T14" s="39"/>
      <c r="U14" s="39"/>
      <c r="V14" s="39"/>
      <c r="W14" s="39"/>
      <c r="X14" s="39"/>
      <c r="Y14" s="39"/>
      <c r="Z14" s="39"/>
      <c r="AA14" s="39"/>
      <c r="AB14" s="39"/>
      <c r="AC14" s="39"/>
      <c r="AD14" s="39"/>
      <c r="AE14" s="39"/>
    </row>
    <row r="15" s="2" customFormat="1" ht="21.84" customHeight="1">
      <c r="A15" s="39"/>
      <c r="B15" s="45"/>
      <c r="C15" s="39"/>
      <c r="D15" s="39"/>
      <c r="E15" s="39"/>
      <c r="F15" s="39"/>
      <c r="G15" s="39"/>
      <c r="H15" s="39"/>
      <c r="I15" s="155" t="s">
        <v>114</v>
      </c>
      <c r="J15" s="156" t="s">
        <v>115</v>
      </c>
      <c r="K15" s="39"/>
      <c r="L15" s="64"/>
      <c r="S15" s="39"/>
      <c r="T15" s="39"/>
      <c r="U15" s="39"/>
      <c r="V15" s="39"/>
      <c r="W15" s="39"/>
      <c r="X15" s="39"/>
      <c r="Y15" s="39"/>
      <c r="Z15" s="39"/>
      <c r="AA15" s="39"/>
      <c r="AB15" s="39"/>
      <c r="AC15" s="39"/>
      <c r="AD15" s="39"/>
      <c r="AE15" s="39"/>
    </row>
    <row r="16" s="2" customFormat="1" ht="12" customHeight="1">
      <c r="A16" s="39"/>
      <c r="B16" s="45"/>
      <c r="C16" s="39"/>
      <c r="D16" s="151" t="s">
        <v>25</v>
      </c>
      <c r="E16" s="39"/>
      <c r="F16" s="39"/>
      <c r="G16" s="39"/>
      <c r="H16" s="39"/>
      <c r="I16" s="151" t="s">
        <v>26</v>
      </c>
      <c r="J16" s="142" t="s">
        <v>27</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1" t="s">
        <v>29</v>
      </c>
      <c r="J17" s="142" t="s">
        <v>30</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31</v>
      </c>
      <c r="E19" s="39"/>
      <c r="F19" s="39"/>
      <c r="G19" s="39"/>
      <c r="H19" s="39"/>
      <c r="I19" s="151" t="s">
        <v>26</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33</v>
      </c>
      <c r="E22" s="39"/>
      <c r="F22" s="39"/>
      <c r="G22" s="39"/>
      <c r="H22" s="39"/>
      <c r="I22" s="151" t="s">
        <v>26</v>
      </c>
      <c r="J22" s="142" t="s">
        <v>34</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36</v>
      </c>
      <c r="F23" s="39"/>
      <c r="G23" s="39"/>
      <c r="H23" s="39"/>
      <c r="I23" s="151" t="s">
        <v>29</v>
      </c>
      <c r="J23" s="142" t="s">
        <v>37</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38</v>
      </c>
      <c r="E25" s="39"/>
      <c r="F25" s="39"/>
      <c r="G25" s="39"/>
      <c r="H25" s="39"/>
      <c r="I25" s="151" t="s">
        <v>26</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39</v>
      </c>
      <c r="F26" s="39"/>
      <c r="G26" s="39"/>
      <c r="H26" s="39"/>
      <c r="I26" s="151" t="s">
        <v>29</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41</v>
      </c>
      <c r="E32" s="39"/>
      <c r="F32" s="39"/>
      <c r="G32" s="39"/>
      <c r="H32" s="39"/>
      <c r="I32" s="39"/>
      <c r="J32" s="163">
        <f>ROUND(J129,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43</v>
      </c>
      <c r="G34" s="39"/>
      <c r="H34" s="39"/>
      <c r="I34" s="164" t="s">
        <v>42</v>
      </c>
      <c r="J34" s="164" t="s">
        <v>44</v>
      </c>
      <c r="K34" s="39"/>
      <c r="L34" s="64"/>
      <c r="S34" s="39"/>
      <c r="T34" s="39"/>
      <c r="U34" s="39"/>
      <c r="V34" s="39"/>
      <c r="W34" s="39"/>
      <c r="X34" s="39"/>
      <c r="Y34" s="39"/>
      <c r="Z34" s="39"/>
      <c r="AA34" s="39"/>
      <c r="AB34" s="39"/>
      <c r="AC34" s="39"/>
      <c r="AD34" s="39"/>
      <c r="AE34" s="39"/>
    </row>
    <row r="35" s="2" customFormat="1" ht="14.4" customHeight="1">
      <c r="A35" s="39"/>
      <c r="B35" s="45"/>
      <c r="C35" s="39"/>
      <c r="D35" s="165" t="s">
        <v>45</v>
      </c>
      <c r="E35" s="151" t="s">
        <v>46</v>
      </c>
      <c r="F35" s="166">
        <f>ROUND((SUM(BE129:BE994)),  2)</f>
        <v>0</v>
      </c>
      <c r="G35" s="39"/>
      <c r="H35" s="39"/>
      <c r="I35" s="167">
        <v>0.20999999999999999</v>
      </c>
      <c r="J35" s="166">
        <f>ROUND(((SUM(BE129:BE994))*I35),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6">
        <f>ROUND((SUM(BF129:BF994)),  2)</f>
        <v>0</v>
      </c>
      <c r="G36" s="39"/>
      <c r="H36" s="39"/>
      <c r="I36" s="167">
        <v>0.12</v>
      </c>
      <c r="J36" s="166">
        <f>ROUND(((SUM(BF129:BF994))*I36),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6">
        <f>ROUND((SUM(BG129:BG994)),  2)</f>
        <v>0</v>
      </c>
      <c r="G37" s="39"/>
      <c r="H37" s="39"/>
      <c r="I37" s="167">
        <v>0.20999999999999999</v>
      </c>
      <c r="J37" s="166">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6">
        <f>ROUND((SUM(BH129:BH994)),  2)</f>
        <v>0</v>
      </c>
      <c r="G38" s="39"/>
      <c r="H38" s="39"/>
      <c r="I38" s="167">
        <v>0.12</v>
      </c>
      <c r="J38" s="166">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6">
        <f>ROUND((SUM(BI129:BI994)),  2)</f>
        <v>0</v>
      </c>
      <c r="G39" s="39"/>
      <c r="H39" s="39"/>
      <c r="I39" s="167">
        <v>0</v>
      </c>
      <c r="J39" s="166">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8"/>
      <c r="D41" s="169" t="s">
        <v>51</v>
      </c>
      <c r="E41" s="170"/>
      <c r="F41" s="170"/>
      <c r="G41" s="171" t="s">
        <v>52</v>
      </c>
      <c r="H41" s="172" t="s">
        <v>53</v>
      </c>
      <c r="I41" s="170"/>
      <c r="J41" s="173">
        <f>SUM(J32:J39)</f>
        <v>0</v>
      </c>
      <c r="K41" s="174"/>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2" customFormat="1" ht="14.4" customHeight="1">
      <c r="B49" s="64"/>
      <c r="D49" s="175" t="s">
        <v>54</v>
      </c>
      <c r="E49" s="176"/>
      <c r="F49" s="176"/>
      <c r="G49" s="175" t="s">
        <v>55</v>
      </c>
      <c r="H49" s="176"/>
      <c r="I49" s="176"/>
      <c r="J49" s="176"/>
      <c r="K49" s="176"/>
      <c r="L49" s="64"/>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39"/>
      <c r="B60" s="45"/>
      <c r="C60" s="39"/>
      <c r="D60" s="177" t="s">
        <v>56</v>
      </c>
      <c r="E60" s="178"/>
      <c r="F60" s="179" t="s">
        <v>57</v>
      </c>
      <c r="G60" s="177" t="s">
        <v>56</v>
      </c>
      <c r="H60" s="178"/>
      <c r="I60" s="178"/>
      <c r="J60" s="180" t="s">
        <v>57</v>
      </c>
      <c r="K60" s="178"/>
      <c r="L60" s="64"/>
      <c r="S60" s="39"/>
      <c r="T60" s="39"/>
      <c r="U60" s="39"/>
      <c r="V60" s="39"/>
      <c r="W60" s="39"/>
      <c r="X60" s="39"/>
      <c r="Y60" s="39"/>
      <c r="Z60" s="39"/>
      <c r="AA60" s="39"/>
      <c r="AB60" s="39"/>
      <c r="AC60" s="39"/>
      <c r="AD60" s="39"/>
      <c r="AE60" s="39"/>
    </row>
    <row r="61">
      <c r="B61" s="21"/>
      <c r="L61" s="21"/>
    </row>
    <row r="62">
      <c r="B62" s="21"/>
      <c r="L62" s="21"/>
    </row>
    <row r="63">
      <c r="B63" s="21"/>
      <c r="L63" s="21"/>
    </row>
    <row r="64" s="2" customFormat="1">
      <c r="A64" s="39"/>
      <c r="B64" s="45"/>
      <c r="C64" s="39"/>
      <c r="D64" s="175" t="s">
        <v>58</v>
      </c>
      <c r="E64" s="181"/>
      <c r="F64" s="181"/>
      <c r="G64" s="175" t="s">
        <v>59</v>
      </c>
      <c r="H64" s="181"/>
      <c r="I64" s="181"/>
      <c r="J64" s="181"/>
      <c r="K64" s="181"/>
      <c r="L64" s="64"/>
      <c r="S64" s="39"/>
      <c r="T64" s="39"/>
      <c r="U64" s="39"/>
      <c r="V64" s="39"/>
      <c r="W64" s="39"/>
      <c r="X64" s="39"/>
      <c r="Y64" s="39"/>
      <c r="Z64" s="39"/>
      <c r="AA64" s="39"/>
      <c r="AB64" s="39"/>
      <c r="AC64" s="39"/>
      <c r="AD64" s="39"/>
      <c r="AE64" s="39"/>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39"/>
      <c r="B75" s="45"/>
      <c r="C75" s="39"/>
      <c r="D75" s="177" t="s">
        <v>56</v>
      </c>
      <c r="E75" s="178"/>
      <c r="F75" s="179" t="s">
        <v>57</v>
      </c>
      <c r="G75" s="177" t="s">
        <v>56</v>
      </c>
      <c r="H75" s="178"/>
      <c r="I75" s="178"/>
      <c r="J75" s="180" t="s">
        <v>57</v>
      </c>
      <c r="K75" s="178"/>
      <c r="L75" s="64"/>
      <c r="S75" s="39"/>
      <c r="T75" s="39"/>
      <c r="U75" s="39"/>
      <c r="V75" s="39"/>
      <c r="W75" s="39"/>
      <c r="X75" s="39"/>
      <c r="Y75" s="39"/>
      <c r="Z75" s="39"/>
      <c r="AA75" s="39"/>
      <c r="AB75" s="39"/>
      <c r="AC75" s="39"/>
      <c r="AD75" s="39"/>
      <c r="AE75" s="39"/>
    </row>
    <row r="76" s="2" customFormat="1" ht="14.4" customHeight="1">
      <c r="A76" s="39"/>
      <c r="B76" s="182"/>
      <c r="C76" s="183"/>
      <c r="D76" s="183"/>
      <c r="E76" s="183"/>
      <c r="F76" s="183"/>
      <c r="G76" s="183"/>
      <c r="H76" s="183"/>
      <c r="I76" s="183"/>
      <c r="J76" s="183"/>
      <c r="K76" s="183"/>
      <c r="L76" s="64"/>
      <c r="S76" s="39"/>
      <c r="T76" s="39"/>
      <c r="U76" s="39"/>
      <c r="V76" s="39"/>
      <c r="W76" s="39"/>
      <c r="X76" s="39"/>
      <c r="Y76" s="39"/>
      <c r="Z76" s="39"/>
      <c r="AA76" s="39"/>
      <c r="AB76" s="39"/>
      <c r="AC76" s="39"/>
      <c r="AD76" s="39"/>
      <c r="AE76" s="39"/>
    </row>
    <row r="80" s="2" customFormat="1" ht="6.96" customHeight="1">
      <c r="A80" s="39"/>
      <c r="B80" s="184"/>
      <c r="C80" s="185"/>
      <c r="D80" s="185"/>
      <c r="E80" s="185"/>
      <c r="F80" s="185"/>
      <c r="G80" s="185"/>
      <c r="H80" s="185"/>
      <c r="I80" s="185"/>
      <c r="J80" s="185"/>
      <c r="K80" s="185"/>
      <c r="L80" s="64"/>
      <c r="S80" s="39"/>
      <c r="T80" s="39"/>
      <c r="U80" s="39"/>
      <c r="V80" s="39"/>
      <c r="W80" s="39"/>
      <c r="X80" s="39"/>
      <c r="Y80" s="39"/>
      <c r="Z80" s="39"/>
      <c r="AA80" s="39"/>
      <c r="AB80" s="39"/>
      <c r="AC80" s="39"/>
      <c r="AD80" s="39"/>
      <c r="AE80" s="39"/>
    </row>
    <row r="81" s="2" customFormat="1" ht="24.96" customHeight="1">
      <c r="A81" s="39"/>
      <c r="B81" s="40"/>
      <c r="C81" s="24" t="s">
        <v>116</v>
      </c>
      <c r="D81" s="41"/>
      <c r="E81" s="41"/>
      <c r="F81" s="41"/>
      <c r="G81" s="41"/>
      <c r="H81" s="41"/>
      <c r="I81" s="41"/>
      <c r="J81" s="41"/>
      <c r="K81" s="41"/>
      <c r="L81" s="64"/>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64"/>
      <c r="S82" s="39"/>
      <c r="T82" s="39"/>
      <c r="U82" s="39"/>
      <c r="V82" s="39"/>
      <c r="W82" s="39"/>
      <c r="X82" s="39"/>
      <c r="Y82" s="39"/>
      <c r="Z82" s="39"/>
      <c r="AA82" s="39"/>
      <c r="AB82" s="39"/>
      <c r="AC82" s="39"/>
      <c r="AD82" s="39"/>
      <c r="AE82" s="39"/>
    </row>
    <row r="83" s="2" customFormat="1" ht="12" customHeight="1">
      <c r="A83" s="39"/>
      <c r="B83" s="40"/>
      <c r="C83" s="33" t="s">
        <v>16</v>
      </c>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6.5" customHeight="1">
      <c r="A84" s="39"/>
      <c r="B84" s="40"/>
      <c r="C84" s="41"/>
      <c r="D84" s="41"/>
      <c r="E84" s="186" t="str">
        <f>E7</f>
        <v>Oprava místní komunikace Vrchlického, Bruntál</v>
      </c>
      <c r="F84" s="33"/>
      <c r="G84" s="33"/>
      <c r="H84" s="33"/>
      <c r="I84" s="41"/>
      <c r="J84" s="41"/>
      <c r="K84" s="41"/>
      <c r="L84" s="64"/>
      <c r="S84" s="39"/>
      <c r="T84" s="39"/>
      <c r="U84" s="39"/>
      <c r="V84" s="39"/>
      <c r="W84" s="39"/>
      <c r="X84" s="39"/>
      <c r="Y84" s="39"/>
      <c r="Z84" s="39"/>
      <c r="AA84" s="39"/>
      <c r="AB84" s="39"/>
      <c r="AC84" s="39"/>
      <c r="AD84" s="39"/>
      <c r="AE84" s="39"/>
    </row>
    <row r="85" s="1" customFormat="1" ht="12" customHeight="1">
      <c r="B85" s="22"/>
      <c r="C85" s="33" t="s">
        <v>110</v>
      </c>
      <c r="D85" s="23"/>
      <c r="E85" s="23"/>
      <c r="F85" s="23"/>
      <c r="G85" s="23"/>
      <c r="H85" s="23"/>
      <c r="I85" s="23"/>
      <c r="J85" s="23"/>
      <c r="K85" s="23"/>
      <c r="L85" s="21"/>
    </row>
    <row r="86" s="2" customFormat="1" ht="16.5" customHeight="1">
      <c r="A86" s="39"/>
      <c r="B86" s="40"/>
      <c r="C86" s="41"/>
      <c r="D86" s="41"/>
      <c r="E86" s="186" t="s">
        <v>111</v>
      </c>
      <c r="F86" s="41"/>
      <c r="G86" s="41"/>
      <c r="H86" s="41"/>
      <c r="I86" s="41"/>
      <c r="J86" s="41"/>
      <c r="K86" s="41"/>
      <c r="L86" s="64"/>
      <c r="S86" s="39"/>
      <c r="T86" s="39"/>
      <c r="U86" s="39"/>
      <c r="V86" s="39"/>
      <c r="W86" s="39"/>
      <c r="X86" s="39"/>
      <c r="Y86" s="39"/>
      <c r="Z86" s="39"/>
      <c r="AA86" s="39"/>
      <c r="AB86" s="39"/>
      <c r="AC86" s="39"/>
      <c r="AD86" s="39"/>
      <c r="AE86" s="39"/>
    </row>
    <row r="87" s="2" customFormat="1" ht="12" customHeight="1">
      <c r="A87" s="39"/>
      <c r="B87" s="40"/>
      <c r="C87" s="33" t="s">
        <v>112</v>
      </c>
      <c r="D87" s="41"/>
      <c r="E87" s="41"/>
      <c r="F87" s="41"/>
      <c r="G87" s="41"/>
      <c r="H87" s="41"/>
      <c r="I87" s="41"/>
      <c r="J87" s="41"/>
      <c r="K87" s="41"/>
      <c r="L87" s="64"/>
      <c r="S87" s="39"/>
      <c r="T87" s="39"/>
      <c r="U87" s="39"/>
      <c r="V87" s="39"/>
      <c r="W87" s="39"/>
      <c r="X87" s="39"/>
      <c r="Y87" s="39"/>
      <c r="Z87" s="39"/>
      <c r="AA87" s="39"/>
      <c r="AB87" s="39"/>
      <c r="AC87" s="39"/>
      <c r="AD87" s="39"/>
      <c r="AE87" s="39"/>
    </row>
    <row r="88" s="2" customFormat="1" ht="16.5" customHeight="1">
      <c r="A88" s="39"/>
      <c r="B88" s="40"/>
      <c r="C88" s="41"/>
      <c r="D88" s="41"/>
      <c r="E88" s="77" t="str">
        <f>E11</f>
        <v xml:space="preserve">1-1 - SO 101 - Komunikace </v>
      </c>
      <c r="F88" s="41"/>
      <c r="G88" s="41"/>
      <c r="H88" s="41"/>
      <c r="I88" s="41"/>
      <c r="J88" s="41"/>
      <c r="K88" s="41"/>
      <c r="L88" s="64"/>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3" t="s">
        <v>21</v>
      </c>
      <c r="D90" s="41"/>
      <c r="E90" s="41"/>
      <c r="F90" s="28" t="str">
        <f>F14</f>
        <v>Bruntál</v>
      </c>
      <c r="G90" s="41"/>
      <c r="H90" s="41"/>
      <c r="I90" s="33" t="s">
        <v>23</v>
      </c>
      <c r="J90" s="80" t="str">
        <f>IF(J14="","",J14)</f>
        <v>23. 2. 2024</v>
      </c>
      <c r="K90" s="41"/>
      <c r="L90" s="64"/>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41"/>
      <c r="J91" s="41"/>
      <c r="K91" s="41"/>
      <c r="L91" s="64"/>
      <c r="S91" s="39"/>
      <c r="T91" s="39"/>
      <c r="U91" s="39"/>
      <c r="V91" s="39"/>
      <c r="W91" s="39"/>
      <c r="X91" s="39"/>
      <c r="Y91" s="39"/>
      <c r="Z91" s="39"/>
      <c r="AA91" s="39"/>
      <c r="AB91" s="39"/>
      <c r="AC91" s="39"/>
      <c r="AD91" s="39"/>
      <c r="AE91" s="39"/>
    </row>
    <row r="92" s="2" customFormat="1" ht="15.15" customHeight="1">
      <c r="A92" s="39"/>
      <c r="B92" s="40"/>
      <c r="C92" s="33" t="s">
        <v>25</v>
      </c>
      <c r="D92" s="41"/>
      <c r="E92" s="41"/>
      <c r="F92" s="28" t="str">
        <f>E17</f>
        <v>Město Bruntál</v>
      </c>
      <c r="G92" s="41"/>
      <c r="H92" s="41"/>
      <c r="I92" s="33" t="s">
        <v>33</v>
      </c>
      <c r="J92" s="37" t="str">
        <f>E23</f>
        <v>ing.Petr Doležel</v>
      </c>
      <c r="K92" s="41"/>
      <c r="L92" s="64"/>
      <c r="S92" s="39"/>
      <c r="T92" s="39"/>
      <c r="U92" s="39"/>
      <c r="V92" s="39"/>
      <c r="W92" s="39"/>
      <c r="X92" s="39"/>
      <c r="Y92" s="39"/>
      <c r="Z92" s="39"/>
      <c r="AA92" s="39"/>
      <c r="AB92" s="39"/>
      <c r="AC92" s="39"/>
      <c r="AD92" s="39"/>
      <c r="AE92" s="39"/>
    </row>
    <row r="93" s="2" customFormat="1" ht="25.65" customHeight="1">
      <c r="A93" s="39"/>
      <c r="B93" s="40"/>
      <c r="C93" s="33" t="s">
        <v>31</v>
      </c>
      <c r="D93" s="41"/>
      <c r="E93" s="41"/>
      <c r="F93" s="28" t="str">
        <f>IF(E20="","",E20)</f>
        <v>Vyplň údaj</v>
      </c>
      <c r="G93" s="41"/>
      <c r="H93" s="41"/>
      <c r="I93" s="33" t="s">
        <v>38</v>
      </c>
      <c r="J93" s="37" t="str">
        <f>E26</f>
        <v xml:space="preserve">ing.Pospíšil Michal                    CU2024/I  </v>
      </c>
      <c r="K93" s="41"/>
      <c r="L93" s="64"/>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29.28" customHeight="1">
      <c r="A95" s="39"/>
      <c r="B95" s="40"/>
      <c r="C95" s="187" t="s">
        <v>117</v>
      </c>
      <c r="D95" s="188"/>
      <c r="E95" s="188"/>
      <c r="F95" s="188"/>
      <c r="G95" s="188"/>
      <c r="H95" s="188"/>
      <c r="I95" s="188"/>
      <c r="J95" s="189" t="s">
        <v>118</v>
      </c>
      <c r="K95" s="188"/>
      <c r="L95" s="64"/>
      <c r="S95" s="39"/>
      <c r="T95" s="39"/>
      <c r="U95" s="39"/>
      <c r="V95" s="39"/>
      <c r="W95" s="39"/>
      <c r="X95" s="39"/>
      <c r="Y95" s="39"/>
      <c r="Z95" s="39"/>
      <c r="AA95" s="39"/>
      <c r="AB95" s="39"/>
      <c r="AC95" s="39"/>
      <c r="AD95" s="39"/>
      <c r="AE95" s="39"/>
    </row>
    <row r="96" s="2" customFormat="1" ht="10.32" customHeight="1">
      <c r="A96" s="39"/>
      <c r="B96" s="40"/>
      <c r="C96" s="41"/>
      <c r="D96" s="41"/>
      <c r="E96" s="41"/>
      <c r="F96" s="41"/>
      <c r="G96" s="41"/>
      <c r="H96" s="41"/>
      <c r="I96" s="41"/>
      <c r="J96" s="41"/>
      <c r="K96" s="41"/>
      <c r="L96" s="64"/>
      <c r="S96" s="39"/>
      <c r="T96" s="39"/>
      <c r="U96" s="39"/>
      <c r="V96" s="39"/>
      <c r="W96" s="39"/>
      <c r="X96" s="39"/>
      <c r="Y96" s="39"/>
      <c r="Z96" s="39"/>
      <c r="AA96" s="39"/>
      <c r="AB96" s="39"/>
      <c r="AC96" s="39"/>
      <c r="AD96" s="39"/>
      <c r="AE96" s="39"/>
    </row>
    <row r="97" s="2" customFormat="1" ht="22.8" customHeight="1">
      <c r="A97" s="39"/>
      <c r="B97" s="40"/>
      <c r="C97" s="190" t="s">
        <v>119</v>
      </c>
      <c r="D97" s="41"/>
      <c r="E97" s="41"/>
      <c r="F97" s="41"/>
      <c r="G97" s="41"/>
      <c r="H97" s="41"/>
      <c r="I97" s="41"/>
      <c r="J97" s="111">
        <f>J129</f>
        <v>0</v>
      </c>
      <c r="K97" s="41"/>
      <c r="L97" s="64"/>
      <c r="S97" s="39"/>
      <c r="T97" s="39"/>
      <c r="U97" s="39"/>
      <c r="V97" s="39"/>
      <c r="W97" s="39"/>
      <c r="X97" s="39"/>
      <c r="Y97" s="39"/>
      <c r="Z97" s="39"/>
      <c r="AA97" s="39"/>
      <c r="AB97" s="39"/>
      <c r="AC97" s="39"/>
      <c r="AD97" s="39"/>
      <c r="AE97" s="39"/>
      <c r="AU97" s="18" t="s">
        <v>120</v>
      </c>
    </row>
    <row r="98" s="9" customFormat="1" ht="24.96" customHeight="1">
      <c r="A98" s="9"/>
      <c r="B98" s="191"/>
      <c r="C98" s="192"/>
      <c r="D98" s="193" t="s">
        <v>121</v>
      </c>
      <c r="E98" s="194"/>
      <c r="F98" s="194"/>
      <c r="G98" s="194"/>
      <c r="H98" s="194"/>
      <c r="I98" s="194"/>
      <c r="J98" s="195">
        <f>J130</f>
        <v>0</v>
      </c>
      <c r="K98" s="192"/>
      <c r="L98" s="196"/>
      <c r="S98" s="9"/>
      <c r="T98" s="9"/>
      <c r="U98" s="9"/>
      <c r="V98" s="9"/>
      <c r="W98" s="9"/>
      <c r="X98" s="9"/>
      <c r="Y98" s="9"/>
      <c r="Z98" s="9"/>
      <c r="AA98" s="9"/>
      <c r="AB98" s="9"/>
      <c r="AC98" s="9"/>
      <c r="AD98" s="9"/>
      <c r="AE98" s="9"/>
    </row>
    <row r="99" s="10" customFormat="1" ht="19.92" customHeight="1">
      <c r="A99" s="10"/>
      <c r="B99" s="197"/>
      <c r="C99" s="134"/>
      <c r="D99" s="198" t="s">
        <v>122</v>
      </c>
      <c r="E99" s="199"/>
      <c r="F99" s="199"/>
      <c r="G99" s="199"/>
      <c r="H99" s="199"/>
      <c r="I99" s="199"/>
      <c r="J99" s="200">
        <f>J131</f>
        <v>0</v>
      </c>
      <c r="K99" s="134"/>
      <c r="L99" s="201"/>
      <c r="S99" s="10"/>
      <c r="T99" s="10"/>
      <c r="U99" s="10"/>
      <c r="V99" s="10"/>
      <c r="W99" s="10"/>
      <c r="X99" s="10"/>
      <c r="Y99" s="10"/>
      <c r="Z99" s="10"/>
      <c r="AA99" s="10"/>
      <c r="AB99" s="10"/>
      <c r="AC99" s="10"/>
      <c r="AD99" s="10"/>
      <c r="AE99" s="10"/>
    </row>
    <row r="100" s="10" customFormat="1" ht="19.92" customHeight="1">
      <c r="A100" s="10"/>
      <c r="B100" s="197"/>
      <c r="C100" s="134"/>
      <c r="D100" s="198" t="s">
        <v>123</v>
      </c>
      <c r="E100" s="199"/>
      <c r="F100" s="199"/>
      <c r="G100" s="199"/>
      <c r="H100" s="199"/>
      <c r="I100" s="199"/>
      <c r="J100" s="200">
        <f>J350</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124</v>
      </c>
      <c r="E101" s="199"/>
      <c r="F101" s="199"/>
      <c r="G101" s="199"/>
      <c r="H101" s="199"/>
      <c r="I101" s="199"/>
      <c r="J101" s="200">
        <f>J429</f>
        <v>0</v>
      </c>
      <c r="K101" s="134"/>
      <c r="L101" s="201"/>
      <c r="S101" s="10"/>
      <c r="T101" s="10"/>
      <c r="U101" s="10"/>
      <c r="V101" s="10"/>
      <c r="W101" s="10"/>
      <c r="X101" s="10"/>
      <c r="Y101" s="10"/>
      <c r="Z101" s="10"/>
      <c r="AA101" s="10"/>
      <c r="AB101" s="10"/>
      <c r="AC101" s="10"/>
      <c r="AD101" s="10"/>
      <c r="AE101" s="10"/>
    </row>
    <row r="102" s="10" customFormat="1" ht="19.92" customHeight="1">
      <c r="A102" s="10"/>
      <c r="B102" s="197"/>
      <c r="C102" s="134"/>
      <c r="D102" s="198" t="s">
        <v>125</v>
      </c>
      <c r="E102" s="199"/>
      <c r="F102" s="199"/>
      <c r="G102" s="199"/>
      <c r="H102" s="199"/>
      <c r="I102" s="199"/>
      <c r="J102" s="200">
        <f>J550</f>
        <v>0</v>
      </c>
      <c r="K102" s="134"/>
      <c r="L102" s="201"/>
      <c r="S102" s="10"/>
      <c r="T102" s="10"/>
      <c r="U102" s="10"/>
      <c r="V102" s="10"/>
      <c r="W102" s="10"/>
      <c r="X102" s="10"/>
      <c r="Y102" s="10"/>
      <c r="Z102" s="10"/>
      <c r="AA102" s="10"/>
      <c r="AB102" s="10"/>
      <c r="AC102" s="10"/>
      <c r="AD102" s="10"/>
      <c r="AE102" s="10"/>
    </row>
    <row r="103" s="10" customFormat="1" ht="19.92" customHeight="1">
      <c r="A103" s="10"/>
      <c r="B103" s="197"/>
      <c r="C103" s="134"/>
      <c r="D103" s="198" t="s">
        <v>126</v>
      </c>
      <c r="E103" s="199"/>
      <c r="F103" s="199"/>
      <c r="G103" s="199"/>
      <c r="H103" s="199"/>
      <c r="I103" s="199"/>
      <c r="J103" s="200">
        <f>J628</f>
        <v>0</v>
      </c>
      <c r="K103" s="134"/>
      <c r="L103" s="201"/>
      <c r="S103" s="10"/>
      <c r="T103" s="10"/>
      <c r="U103" s="10"/>
      <c r="V103" s="10"/>
      <c r="W103" s="10"/>
      <c r="X103" s="10"/>
      <c r="Y103" s="10"/>
      <c r="Z103" s="10"/>
      <c r="AA103" s="10"/>
      <c r="AB103" s="10"/>
      <c r="AC103" s="10"/>
      <c r="AD103" s="10"/>
      <c r="AE103" s="10"/>
    </row>
    <row r="104" s="10" customFormat="1" ht="19.92" customHeight="1">
      <c r="A104" s="10"/>
      <c r="B104" s="197"/>
      <c r="C104" s="134"/>
      <c r="D104" s="198" t="s">
        <v>127</v>
      </c>
      <c r="E104" s="199"/>
      <c r="F104" s="199"/>
      <c r="G104" s="199"/>
      <c r="H104" s="199"/>
      <c r="I104" s="199"/>
      <c r="J104" s="200">
        <f>J667</f>
        <v>0</v>
      </c>
      <c r="K104" s="134"/>
      <c r="L104" s="201"/>
      <c r="S104" s="10"/>
      <c r="T104" s="10"/>
      <c r="U104" s="10"/>
      <c r="V104" s="10"/>
      <c r="W104" s="10"/>
      <c r="X104" s="10"/>
      <c r="Y104" s="10"/>
      <c r="Z104" s="10"/>
      <c r="AA104" s="10"/>
      <c r="AB104" s="10"/>
      <c r="AC104" s="10"/>
      <c r="AD104" s="10"/>
      <c r="AE104" s="10"/>
    </row>
    <row r="105" s="10" customFormat="1" ht="19.92" customHeight="1">
      <c r="A105" s="10"/>
      <c r="B105" s="197"/>
      <c r="C105" s="134"/>
      <c r="D105" s="198" t="s">
        <v>128</v>
      </c>
      <c r="E105" s="199"/>
      <c r="F105" s="199"/>
      <c r="G105" s="199"/>
      <c r="H105" s="199"/>
      <c r="I105" s="199"/>
      <c r="J105" s="200">
        <f>J679</f>
        <v>0</v>
      </c>
      <c r="K105" s="134"/>
      <c r="L105" s="201"/>
      <c r="S105" s="10"/>
      <c r="T105" s="10"/>
      <c r="U105" s="10"/>
      <c r="V105" s="10"/>
      <c r="W105" s="10"/>
      <c r="X105" s="10"/>
      <c r="Y105" s="10"/>
      <c r="Z105" s="10"/>
      <c r="AA105" s="10"/>
      <c r="AB105" s="10"/>
      <c r="AC105" s="10"/>
      <c r="AD105" s="10"/>
      <c r="AE105" s="10"/>
    </row>
    <row r="106" s="9" customFormat="1" ht="24.96" customHeight="1">
      <c r="A106" s="9"/>
      <c r="B106" s="191"/>
      <c r="C106" s="192"/>
      <c r="D106" s="193" t="s">
        <v>129</v>
      </c>
      <c r="E106" s="194"/>
      <c r="F106" s="194"/>
      <c r="G106" s="194"/>
      <c r="H106" s="194"/>
      <c r="I106" s="194"/>
      <c r="J106" s="195">
        <f>J964</f>
        <v>0</v>
      </c>
      <c r="K106" s="192"/>
      <c r="L106" s="196"/>
      <c r="S106" s="9"/>
      <c r="T106" s="9"/>
      <c r="U106" s="9"/>
      <c r="V106" s="9"/>
      <c r="W106" s="9"/>
      <c r="X106" s="9"/>
      <c r="Y106" s="9"/>
      <c r="Z106" s="9"/>
      <c r="AA106" s="9"/>
      <c r="AB106" s="9"/>
      <c r="AC106" s="9"/>
      <c r="AD106" s="9"/>
      <c r="AE106" s="9"/>
    </row>
    <row r="107" s="10" customFormat="1" ht="19.92" customHeight="1">
      <c r="A107" s="10"/>
      <c r="B107" s="197"/>
      <c r="C107" s="134"/>
      <c r="D107" s="198" t="s">
        <v>130</v>
      </c>
      <c r="E107" s="199"/>
      <c r="F107" s="199"/>
      <c r="G107" s="199"/>
      <c r="H107" s="199"/>
      <c r="I107" s="199"/>
      <c r="J107" s="200">
        <f>J965</f>
        <v>0</v>
      </c>
      <c r="K107" s="134"/>
      <c r="L107" s="201"/>
      <c r="S107" s="10"/>
      <c r="T107" s="10"/>
      <c r="U107" s="10"/>
      <c r="V107" s="10"/>
      <c r="W107" s="10"/>
      <c r="X107" s="10"/>
      <c r="Y107" s="10"/>
      <c r="Z107" s="10"/>
      <c r="AA107" s="10"/>
      <c r="AB107" s="10"/>
      <c r="AC107" s="10"/>
      <c r="AD107" s="10"/>
      <c r="AE107" s="10"/>
    </row>
    <row r="108" s="2" customFormat="1" ht="21.84"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67"/>
      <c r="C109" s="68"/>
      <c r="D109" s="68"/>
      <c r="E109" s="68"/>
      <c r="F109" s="68"/>
      <c r="G109" s="68"/>
      <c r="H109" s="68"/>
      <c r="I109" s="68"/>
      <c r="J109" s="68"/>
      <c r="K109" s="68"/>
      <c r="L109" s="64"/>
      <c r="S109" s="39"/>
      <c r="T109" s="39"/>
      <c r="U109" s="39"/>
      <c r="V109" s="39"/>
      <c r="W109" s="39"/>
      <c r="X109" s="39"/>
      <c r="Y109" s="39"/>
      <c r="Z109" s="39"/>
      <c r="AA109" s="39"/>
      <c r="AB109" s="39"/>
      <c r="AC109" s="39"/>
      <c r="AD109" s="39"/>
      <c r="AE109" s="39"/>
    </row>
    <row r="113" s="2" customFormat="1" ht="6.96" customHeight="1">
      <c r="A113" s="39"/>
      <c r="B113" s="69"/>
      <c r="C113" s="70"/>
      <c r="D113" s="70"/>
      <c r="E113" s="70"/>
      <c r="F113" s="70"/>
      <c r="G113" s="70"/>
      <c r="H113" s="70"/>
      <c r="I113" s="70"/>
      <c r="J113" s="70"/>
      <c r="K113" s="70"/>
      <c r="L113" s="64"/>
      <c r="S113" s="39"/>
      <c r="T113" s="39"/>
      <c r="U113" s="39"/>
      <c r="V113" s="39"/>
      <c r="W113" s="39"/>
      <c r="X113" s="39"/>
      <c r="Y113" s="39"/>
      <c r="Z113" s="39"/>
      <c r="AA113" s="39"/>
      <c r="AB113" s="39"/>
      <c r="AC113" s="39"/>
      <c r="AD113" s="39"/>
      <c r="AE113" s="39"/>
    </row>
    <row r="114" s="2" customFormat="1" ht="24.96" customHeight="1">
      <c r="A114" s="39"/>
      <c r="B114" s="40"/>
      <c r="C114" s="24" t="s">
        <v>131</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16</v>
      </c>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6.5" customHeight="1">
      <c r="A117" s="39"/>
      <c r="B117" s="40"/>
      <c r="C117" s="41"/>
      <c r="D117" s="41"/>
      <c r="E117" s="186" t="str">
        <f>E7</f>
        <v>Oprava místní komunikace Vrchlického, Bruntál</v>
      </c>
      <c r="F117" s="33"/>
      <c r="G117" s="33"/>
      <c r="H117" s="33"/>
      <c r="I117" s="41"/>
      <c r="J117" s="41"/>
      <c r="K117" s="41"/>
      <c r="L117" s="64"/>
      <c r="S117" s="39"/>
      <c r="T117" s="39"/>
      <c r="U117" s="39"/>
      <c r="V117" s="39"/>
      <c r="W117" s="39"/>
      <c r="X117" s="39"/>
      <c r="Y117" s="39"/>
      <c r="Z117" s="39"/>
      <c r="AA117" s="39"/>
      <c r="AB117" s="39"/>
      <c r="AC117" s="39"/>
      <c r="AD117" s="39"/>
      <c r="AE117" s="39"/>
    </row>
    <row r="118" s="1" customFormat="1" ht="12" customHeight="1">
      <c r="B118" s="22"/>
      <c r="C118" s="33" t="s">
        <v>110</v>
      </c>
      <c r="D118" s="23"/>
      <c r="E118" s="23"/>
      <c r="F118" s="23"/>
      <c r="G118" s="23"/>
      <c r="H118" s="23"/>
      <c r="I118" s="23"/>
      <c r="J118" s="23"/>
      <c r="K118" s="23"/>
      <c r="L118" s="21"/>
    </row>
    <row r="119" s="2" customFormat="1" ht="16.5" customHeight="1">
      <c r="A119" s="39"/>
      <c r="B119" s="40"/>
      <c r="C119" s="41"/>
      <c r="D119" s="41"/>
      <c r="E119" s="186" t="s">
        <v>111</v>
      </c>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112</v>
      </c>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6.5" customHeight="1">
      <c r="A121" s="39"/>
      <c r="B121" s="40"/>
      <c r="C121" s="41"/>
      <c r="D121" s="41"/>
      <c r="E121" s="77" t="str">
        <f>E11</f>
        <v xml:space="preserve">1-1 - SO 101 - Komunikace </v>
      </c>
      <c r="F121" s="41"/>
      <c r="G121" s="41"/>
      <c r="H121" s="41"/>
      <c r="I121" s="41"/>
      <c r="J121" s="41"/>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12" customHeight="1">
      <c r="A123" s="39"/>
      <c r="B123" s="40"/>
      <c r="C123" s="33" t="s">
        <v>21</v>
      </c>
      <c r="D123" s="41"/>
      <c r="E123" s="41"/>
      <c r="F123" s="28" t="str">
        <f>F14</f>
        <v>Bruntál</v>
      </c>
      <c r="G123" s="41"/>
      <c r="H123" s="41"/>
      <c r="I123" s="33" t="s">
        <v>23</v>
      </c>
      <c r="J123" s="80" t="str">
        <f>IF(J14="","",J14)</f>
        <v>23. 2. 2024</v>
      </c>
      <c r="K123" s="41"/>
      <c r="L123" s="64"/>
      <c r="S123" s="39"/>
      <c r="T123" s="39"/>
      <c r="U123" s="39"/>
      <c r="V123" s="39"/>
      <c r="W123" s="39"/>
      <c r="X123" s="39"/>
      <c r="Y123" s="39"/>
      <c r="Z123" s="39"/>
      <c r="AA123" s="39"/>
      <c r="AB123" s="39"/>
      <c r="AC123" s="39"/>
      <c r="AD123" s="39"/>
      <c r="AE123" s="39"/>
    </row>
    <row r="124" s="2" customFormat="1" ht="6.96"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2" customFormat="1" ht="15.15" customHeight="1">
      <c r="A125" s="39"/>
      <c r="B125" s="40"/>
      <c r="C125" s="33" t="s">
        <v>25</v>
      </c>
      <c r="D125" s="41"/>
      <c r="E125" s="41"/>
      <c r="F125" s="28" t="str">
        <f>E17</f>
        <v>Město Bruntál</v>
      </c>
      <c r="G125" s="41"/>
      <c r="H125" s="41"/>
      <c r="I125" s="33" t="s">
        <v>33</v>
      </c>
      <c r="J125" s="37" t="str">
        <f>E23</f>
        <v>ing.Petr Doležel</v>
      </c>
      <c r="K125" s="41"/>
      <c r="L125" s="64"/>
      <c r="S125" s="39"/>
      <c r="T125" s="39"/>
      <c r="U125" s="39"/>
      <c r="V125" s="39"/>
      <c r="W125" s="39"/>
      <c r="X125" s="39"/>
      <c r="Y125" s="39"/>
      <c r="Z125" s="39"/>
      <c r="AA125" s="39"/>
      <c r="AB125" s="39"/>
      <c r="AC125" s="39"/>
      <c r="AD125" s="39"/>
      <c r="AE125" s="39"/>
    </row>
    <row r="126" s="2" customFormat="1" ht="25.65" customHeight="1">
      <c r="A126" s="39"/>
      <c r="B126" s="40"/>
      <c r="C126" s="33" t="s">
        <v>31</v>
      </c>
      <c r="D126" s="41"/>
      <c r="E126" s="41"/>
      <c r="F126" s="28" t="str">
        <f>IF(E20="","",E20)</f>
        <v>Vyplň údaj</v>
      </c>
      <c r="G126" s="41"/>
      <c r="H126" s="41"/>
      <c r="I126" s="33" t="s">
        <v>38</v>
      </c>
      <c r="J126" s="37" t="str">
        <f>E26</f>
        <v xml:space="preserve">ing.Pospíšil Michal                    CU2024/I  </v>
      </c>
      <c r="K126" s="41"/>
      <c r="L126" s="64"/>
      <c r="S126" s="39"/>
      <c r="T126" s="39"/>
      <c r="U126" s="39"/>
      <c r="V126" s="39"/>
      <c r="W126" s="39"/>
      <c r="X126" s="39"/>
      <c r="Y126" s="39"/>
      <c r="Z126" s="39"/>
      <c r="AA126" s="39"/>
      <c r="AB126" s="39"/>
      <c r="AC126" s="39"/>
      <c r="AD126" s="39"/>
      <c r="AE126" s="39"/>
    </row>
    <row r="127" s="2" customFormat="1" ht="10.32" customHeight="1">
      <c r="A127" s="39"/>
      <c r="B127" s="40"/>
      <c r="C127" s="41"/>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11" customFormat="1" ht="29.28" customHeight="1">
      <c r="A128" s="202"/>
      <c r="B128" s="203"/>
      <c r="C128" s="204" t="s">
        <v>132</v>
      </c>
      <c r="D128" s="205" t="s">
        <v>66</v>
      </c>
      <c r="E128" s="205" t="s">
        <v>62</v>
      </c>
      <c r="F128" s="205" t="s">
        <v>63</v>
      </c>
      <c r="G128" s="205" t="s">
        <v>133</v>
      </c>
      <c r="H128" s="205" t="s">
        <v>134</v>
      </c>
      <c r="I128" s="205" t="s">
        <v>135</v>
      </c>
      <c r="J128" s="205" t="s">
        <v>118</v>
      </c>
      <c r="K128" s="206" t="s">
        <v>136</v>
      </c>
      <c r="L128" s="207"/>
      <c r="M128" s="101" t="s">
        <v>1</v>
      </c>
      <c r="N128" s="102" t="s">
        <v>45</v>
      </c>
      <c r="O128" s="102" t="s">
        <v>137</v>
      </c>
      <c r="P128" s="102" t="s">
        <v>138</v>
      </c>
      <c r="Q128" s="102" t="s">
        <v>139</v>
      </c>
      <c r="R128" s="102" t="s">
        <v>140</v>
      </c>
      <c r="S128" s="102" t="s">
        <v>141</v>
      </c>
      <c r="T128" s="103" t="s">
        <v>142</v>
      </c>
      <c r="U128" s="202"/>
      <c r="V128" s="202"/>
      <c r="W128" s="202"/>
      <c r="X128" s="202"/>
      <c r="Y128" s="202"/>
      <c r="Z128" s="202"/>
      <c r="AA128" s="202"/>
      <c r="AB128" s="202"/>
      <c r="AC128" s="202"/>
      <c r="AD128" s="202"/>
      <c r="AE128" s="202"/>
    </row>
    <row r="129" s="2" customFormat="1" ht="22.8" customHeight="1">
      <c r="A129" s="39"/>
      <c r="B129" s="40"/>
      <c r="C129" s="108" t="s">
        <v>143</v>
      </c>
      <c r="D129" s="41"/>
      <c r="E129" s="41"/>
      <c r="F129" s="41"/>
      <c r="G129" s="41"/>
      <c r="H129" s="41"/>
      <c r="I129" s="41"/>
      <c r="J129" s="208">
        <f>BK129</f>
        <v>0</v>
      </c>
      <c r="K129" s="41"/>
      <c r="L129" s="45"/>
      <c r="M129" s="104"/>
      <c r="N129" s="209"/>
      <c r="O129" s="105"/>
      <c r="P129" s="210">
        <f>P130+P964</f>
        <v>0</v>
      </c>
      <c r="Q129" s="105"/>
      <c r="R129" s="210">
        <f>R130+R964</f>
        <v>1231.3310612999999</v>
      </c>
      <c r="S129" s="105"/>
      <c r="T129" s="211">
        <f>T130+T964</f>
        <v>973.40737999999999</v>
      </c>
      <c r="U129" s="39"/>
      <c r="V129" s="39"/>
      <c r="W129" s="39"/>
      <c r="X129" s="39"/>
      <c r="Y129" s="39"/>
      <c r="Z129" s="39"/>
      <c r="AA129" s="39"/>
      <c r="AB129" s="39"/>
      <c r="AC129" s="39"/>
      <c r="AD129" s="39"/>
      <c r="AE129" s="39"/>
      <c r="AT129" s="18" t="s">
        <v>80</v>
      </c>
      <c r="AU129" s="18" t="s">
        <v>120</v>
      </c>
      <c r="BK129" s="212">
        <f>BK130+BK964</f>
        <v>0</v>
      </c>
    </row>
    <row r="130" s="12" customFormat="1" ht="25.92" customHeight="1">
      <c r="A130" s="12"/>
      <c r="B130" s="213"/>
      <c r="C130" s="214"/>
      <c r="D130" s="215" t="s">
        <v>80</v>
      </c>
      <c r="E130" s="216" t="s">
        <v>144</v>
      </c>
      <c r="F130" s="216" t="s">
        <v>145</v>
      </c>
      <c r="G130" s="214"/>
      <c r="H130" s="214"/>
      <c r="I130" s="217"/>
      <c r="J130" s="218">
        <f>BK130</f>
        <v>0</v>
      </c>
      <c r="K130" s="214"/>
      <c r="L130" s="219"/>
      <c r="M130" s="220"/>
      <c r="N130" s="221"/>
      <c r="O130" s="221"/>
      <c r="P130" s="222">
        <f>P131+P350+P429+P550+P628+P667+P679</f>
        <v>0</v>
      </c>
      <c r="Q130" s="221"/>
      <c r="R130" s="222">
        <f>R131+R350+R429+R550+R628+R667+R679</f>
        <v>1229.6141852999999</v>
      </c>
      <c r="S130" s="221"/>
      <c r="T130" s="223">
        <f>T131+T350+T429+T550+T628+T667+T679</f>
        <v>973.40737999999999</v>
      </c>
      <c r="U130" s="12"/>
      <c r="V130" s="12"/>
      <c r="W130" s="12"/>
      <c r="X130" s="12"/>
      <c r="Y130" s="12"/>
      <c r="Z130" s="12"/>
      <c r="AA130" s="12"/>
      <c r="AB130" s="12"/>
      <c r="AC130" s="12"/>
      <c r="AD130" s="12"/>
      <c r="AE130" s="12"/>
      <c r="AR130" s="224" t="s">
        <v>85</v>
      </c>
      <c r="AT130" s="225" t="s">
        <v>80</v>
      </c>
      <c r="AU130" s="225" t="s">
        <v>81</v>
      </c>
      <c r="AY130" s="224" t="s">
        <v>146</v>
      </c>
      <c r="BK130" s="226">
        <f>BK131+BK350+BK429+BK550+BK628+BK667+BK679</f>
        <v>0</v>
      </c>
    </row>
    <row r="131" s="12" customFormat="1" ht="22.8" customHeight="1">
      <c r="A131" s="12"/>
      <c r="B131" s="213"/>
      <c r="C131" s="214"/>
      <c r="D131" s="215" t="s">
        <v>80</v>
      </c>
      <c r="E131" s="227" t="s">
        <v>147</v>
      </c>
      <c r="F131" s="227" t="s">
        <v>148</v>
      </c>
      <c r="G131" s="214"/>
      <c r="H131" s="214"/>
      <c r="I131" s="217"/>
      <c r="J131" s="228">
        <f>BK131</f>
        <v>0</v>
      </c>
      <c r="K131" s="214"/>
      <c r="L131" s="219"/>
      <c r="M131" s="220"/>
      <c r="N131" s="221"/>
      <c r="O131" s="221"/>
      <c r="P131" s="222">
        <f>SUM(P132:P349)</f>
        <v>0</v>
      </c>
      <c r="Q131" s="221"/>
      <c r="R131" s="222">
        <f>SUM(R132:R349)</f>
        <v>218.97240000000002</v>
      </c>
      <c r="S131" s="221"/>
      <c r="T131" s="223">
        <f>SUM(T132:T349)</f>
        <v>54.507600000000004</v>
      </c>
      <c r="U131" s="12"/>
      <c r="V131" s="12"/>
      <c r="W131" s="12"/>
      <c r="X131" s="12"/>
      <c r="Y131" s="12"/>
      <c r="Z131" s="12"/>
      <c r="AA131" s="12"/>
      <c r="AB131" s="12"/>
      <c r="AC131" s="12"/>
      <c r="AD131" s="12"/>
      <c r="AE131" s="12"/>
      <c r="AR131" s="224" t="s">
        <v>85</v>
      </c>
      <c r="AT131" s="225" t="s">
        <v>80</v>
      </c>
      <c r="AU131" s="225" t="s">
        <v>85</v>
      </c>
      <c r="AY131" s="224" t="s">
        <v>146</v>
      </c>
      <c r="BK131" s="226">
        <f>SUM(BK132:BK349)</f>
        <v>0</v>
      </c>
    </row>
    <row r="132" s="2" customFormat="1" ht="37.8" customHeight="1">
      <c r="A132" s="39"/>
      <c r="B132" s="40"/>
      <c r="C132" s="229" t="s">
        <v>85</v>
      </c>
      <c r="D132" s="229" t="s">
        <v>149</v>
      </c>
      <c r="E132" s="230" t="s">
        <v>150</v>
      </c>
      <c r="F132" s="231" t="s">
        <v>151</v>
      </c>
      <c r="G132" s="232" t="s">
        <v>152</v>
      </c>
      <c r="H132" s="233">
        <v>4.0960000000000001</v>
      </c>
      <c r="I132" s="234"/>
      <c r="J132" s="235">
        <f>ROUND(I132*H132,2)</f>
        <v>0</v>
      </c>
      <c r="K132" s="231" t="s">
        <v>1</v>
      </c>
      <c r="L132" s="45"/>
      <c r="M132" s="236" t="s">
        <v>1</v>
      </c>
      <c r="N132" s="237" t="s">
        <v>46</v>
      </c>
      <c r="O132" s="92"/>
      <c r="P132" s="238">
        <f>O132*H132</f>
        <v>0</v>
      </c>
      <c r="Q132" s="238">
        <v>0</v>
      </c>
      <c r="R132" s="238">
        <f>Q132*H132</f>
        <v>0</v>
      </c>
      <c r="S132" s="238">
        <v>0</v>
      </c>
      <c r="T132" s="239">
        <f>S132*H132</f>
        <v>0</v>
      </c>
      <c r="U132" s="39"/>
      <c r="V132" s="39"/>
      <c r="W132" s="39"/>
      <c r="X132" s="39"/>
      <c r="Y132" s="39"/>
      <c r="Z132" s="39"/>
      <c r="AA132" s="39"/>
      <c r="AB132" s="39"/>
      <c r="AC132" s="39"/>
      <c r="AD132" s="39"/>
      <c r="AE132" s="39"/>
      <c r="AR132" s="240" t="s">
        <v>153</v>
      </c>
      <c r="AT132" s="240" t="s">
        <v>149</v>
      </c>
      <c r="AU132" s="240" t="s">
        <v>90</v>
      </c>
      <c r="AY132" s="18" t="s">
        <v>146</v>
      </c>
      <c r="BE132" s="241">
        <f>IF(N132="základní",J132,0)</f>
        <v>0</v>
      </c>
      <c r="BF132" s="241">
        <f>IF(N132="snížená",J132,0)</f>
        <v>0</v>
      </c>
      <c r="BG132" s="241">
        <f>IF(N132="zákl. přenesená",J132,0)</f>
        <v>0</v>
      </c>
      <c r="BH132" s="241">
        <f>IF(N132="sníž. přenesená",J132,0)</f>
        <v>0</v>
      </c>
      <c r="BI132" s="241">
        <f>IF(N132="nulová",J132,0)</f>
        <v>0</v>
      </c>
      <c r="BJ132" s="18" t="s">
        <v>85</v>
      </c>
      <c r="BK132" s="241">
        <f>ROUND(I132*H132,2)</f>
        <v>0</v>
      </c>
      <c r="BL132" s="18" t="s">
        <v>153</v>
      </c>
      <c r="BM132" s="240" t="s">
        <v>154</v>
      </c>
    </row>
    <row r="133" s="2" customFormat="1">
      <c r="A133" s="39"/>
      <c r="B133" s="40"/>
      <c r="C133" s="41"/>
      <c r="D133" s="242" t="s">
        <v>155</v>
      </c>
      <c r="E133" s="41"/>
      <c r="F133" s="243" t="s">
        <v>151</v>
      </c>
      <c r="G133" s="41"/>
      <c r="H133" s="41"/>
      <c r="I133" s="244"/>
      <c r="J133" s="41"/>
      <c r="K133" s="41"/>
      <c r="L133" s="45"/>
      <c r="M133" s="245"/>
      <c r="N133" s="246"/>
      <c r="O133" s="92"/>
      <c r="P133" s="92"/>
      <c r="Q133" s="92"/>
      <c r="R133" s="92"/>
      <c r="S133" s="92"/>
      <c r="T133" s="93"/>
      <c r="U133" s="39"/>
      <c r="V133" s="39"/>
      <c r="W133" s="39"/>
      <c r="X133" s="39"/>
      <c r="Y133" s="39"/>
      <c r="Z133" s="39"/>
      <c r="AA133" s="39"/>
      <c r="AB133" s="39"/>
      <c r="AC133" s="39"/>
      <c r="AD133" s="39"/>
      <c r="AE133" s="39"/>
      <c r="AT133" s="18" t="s">
        <v>155</v>
      </c>
      <c r="AU133" s="18" t="s">
        <v>90</v>
      </c>
    </row>
    <row r="134" s="13" customFormat="1">
      <c r="A134" s="13"/>
      <c r="B134" s="247"/>
      <c r="C134" s="248"/>
      <c r="D134" s="242" t="s">
        <v>156</v>
      </c>
      <c r="E134" s="249" t="s">
        <v>1</v>
      </c>
      <c r="F134" s="250" t="s">
        <v>157</v>
      </c>
      <c r="G134" s="248"/>
      <c r="H134" s="251">
        <v>4.0960000000000001</v>
      </c>
      <c r="I134" s="252"/>
      <c r="J134" s="248"/>
      <c r="K134" s="248"/>
      <c r="L134" s="253"/>
      <c r="M134" s="254"/>
      <c r="N134" s="255"/>
      <c r="O134" s="255"/>
      <c r="P134" s="255"/>
      <c r="Q134" s="255"/>
      <c r="R134" s="255"/>
      <c r="S134" s="255"/>
      <c r="T134" s="256"/>
      <c r="U134" s="13"/>
      <c r="V134" s="13"/>
      <c r="W134" s="13"/>
      <c r="X134" s="13"/>
      <c r="Y134" s="13"/>
      <c r="Z134" s="13"/>
      <c r="AA134" s="13"/>
      <c r="AB134" s="13"/>
      <c r="AC134" s="13"/>
      <c r="AD134" s="13"/>
      <c r="AE134" s="13"/>
      <c r="AT134" s="257" t="s">
        <v>156</v>
      </c>
      <c r="AU134" s="257" t="s">
        <v>90</v>
      </c>
      <c r="AV134" s="13" t="s">
        <v>90</v>
      </c>
      <c r="AW134" s="13" t="s">
        <v>35</v>
      </c>
      <c r="AX134" s="13" t="s">
        <v>85</v>
      </c>
      <c r="AY134" s="257" t="s">
        <v>146</v>
      </c>
    </row>
    <row r="135" s="2" customFormat="1" ht="37.8" customHeight="1">
      <c r="A135" s="39"/>
      <c r="B135" s="40"/>
      <c r="C135" s="229" t="s">
        <v>90</v>
      </c>
      <c r="D135" s="229" t="s">
        <v>149</v>
      </c>
      <c r="E135" s="230" t="s">
        <v>158</v>
      </c>
      <c r="F135" s="231" t="s">
        <v>159</v>
      </c>
      <c r="G135" s="232" t="s">
        <v>160</v>
      </c>
      <c r="H135" s="233">
        <v>50</v>
      </c>
      <c r="I135" s="234"/>
      <c r="J135" s="235">
        <f>ROUND(I135*H135,2)</f>
        <v>0</v>
      </c>
      <c r="K135" s="231" t="s">
        <v>161</v>
      </c>
      <c r="L135" s="45"/>
      <c r="M135" s="236" t="s">
        <v>1</v>
      </c>
      <c r="N135" s="237" t="s">
        <v>46</v>
      </c>
      <c r="O135" s="92"/>
      <c r="P135" s="238">
        <f>O135*H135</f>
        <v>0</v>
      </c>
      <c r="Q135" s="238">
        <v>0</v>
      </c>
      <c r="R135" s="238">
        <f>Q135*H135</f>
        <v>0</v>
      </c>
      <c r="S135" s="238">
        <v>0</v>
      </c>
      <c r="T135" s="239">
        <f>S135*H135</f>
        <v>0</v>
      </c>
      <c r="U135" s="39"/>
      <c r="V135" s="39"/>
      <c r="W135" s="39"/>
      <c r="X135" s="39"/>
      <c r="Y135" s="39"/>
      <c r="Z135" s="39"/>
      <c r="AA135" s="39"/>
      <c r="AB135" s="39"/>
      <c r="AC135" s="39"/>
      <c r="AD135" s="39"/>
      <c r="AE135" s="39"/>
      <c r="AR135" s="240" t="s">
        <v>153</v>
      </c>
      <c r="AT135" s="240" t="s">
        <v>149</v>
      </c>
      <c r="AU135" s="240" t="s">
        <v>90</v>
      </c>
      <c r="AY135" s="18" t="s">
        <v>146</v>
      </c>
      <c r="BE135" s="241">
        <f>IF(N135="základní",J135,0)</f>
        <v>0</v>
      </c>
      <c r="BF135" s="241">
        <f>IF(N135="snížená",J135,0)</f>
        <v>0</v>
      </c>
      <c r="BG135" s="241">
        <f>IF(N135="zákl. přenesená",J135,0)</f>
        <v>0</v>
      </c>
      <c r="BH135" s="241">
        <f>IF(N135="sníž. přenesená",J135,0)</f>
        <v>0</v>
      </c>
      <c r="BI135" s="241">
        <f>IF(N135="nulová",J135,0)</f>
        <v>0</v>
      </c>
      <c r="BJ135" s="18" t="s">
        <v>85</v>
      </c>
      <c r="BK135" s="241">
        <f>ROUND(I135*H135,2)</f>
        <v>0</v>
      </c>
      <c r="BL135" s="18" t="s">
        <v>153</v>
      </c>
      <c r="BM135" s="240" t="s">
        <v>162</v>
      </c>
    </row>
    <row r="136" s="2" customFormat="1">
      <c r="A136" s="39"/>
      <c r="B136" s="40"/>
      <c r="C136" s="41"/>
      <c r="D136" s="242" t="s">
        <v>155</v>
      </c>
      <c r="E136" s="41"/>
      <c r="F136" s="243" t="s">
        <v>163</v>
      </c>
      <c r="G136" s="41"/>
      <c r="H136" s="41"/>
      <c r="I136" s="244"/>
      <c r="J136" s="41"/>
      <c r="K136" s="41"/>
      <c r="L136" s="45"/>
      <c r="M136" s="245"/>
      <c r="N136" s="246"/>
      <c r="O136" s="92"/>
      <c r="P136" s="92"/>
      <c r="Q136" s="92"/>
      <c r="R136" s="92"/>
      <c r="S136" s="92"/>
      <c r="T136" s="93"/>
      <c r="U136" s="39"/>
      <c r="V136" s="39"/>
      <c r="W136" s="39"/>
      <c r="X136" s="39"/>
      <c r="Y136" s="39"/>
      <c r="Z136" s="39"/>
      <c r="AA136" s="39"/>
      <c r="AB136" s="39"/>
      <c r="AC136" s="39"/>
      <c r="AD136" s="39"/>
      <c r="AE136" s="39"/>
      <c r="AT136" s="18" t="s">
        <v>155</v>
      </c>
      <c r="AU136" s="18" t="s">
        <v>90</v>
      </c>
    </row>
    <row r="137" s="2" customFormat="1">
      <c r="A137" s="39"/>
      <c r="B137" s="40"/>
      <c r="C137" s="41"/>
      <c r="D137" s="258" t="s">
        <v>164</v>
      </c>
      <c r="E137" s="41"/>
      <c r="F137" s="259" t="s">
        <v>165</v>
      </c>
      <c r="G137" s="41"/>
      <c r="H137" s="41"/>
      <c r="I137" s="244"/>
      <c r="J137" s="41"/>
      <c r="K137" s="41"/>
      <c r="L137" s="45"/>
      <c r="M137" s="245"/>
      <c r="N137" s="246"/>
      <c r="O137" s="92"/>
      <c r="P137" s="92"/>
      <c r="Q137" s="92"/>
      <c r="R137" s="92"/>
      <c r="S137" s="92"/>
      <c r="T137" s="93"/>
      <c r="U137" s="39"/>
      <c r="V137" s="39"/>
      <c r="W137" s="39"/>
      <c r="X137" s="39"/>
      <c r="Y137" s="39"/>
      <c r="Z137" s="39"/>
      <c r="AA137" s="39"/>
      <c r="AB137" s="39"/>
      <c r="AC137" s="39"/>
      <c r="AD137" s="39"/>
      <c r="AE137" s="39"/>
      <c r="AT137" s="18" t="s">
        <v>164</v>
      </c>
      <c r="AU137" s="18" t="s">
        <v>90</v>
      </c>
    </row>
    <row r="138" s="14" customFormat="1">
      <c r="A138" s="14"/>
      <c r="B138" s="260"/>
      <c r="C138" s="261"/>
      <c r="D138" s="242" t="s">
        <v>156</v>
      </c>
      <c r="E138" s="262" t="s">
        <v>1</v>
      </c>
      <c r="F138" s="263" t="s">
        <v>166</v>
      </c>
      <c r="G138" s="261"/>
      <c r="H138" s="262" t="s">
        <v>1</v>
      </c>
      <c r="I138" s="264"/>
      <c r="J138" s="261"/>
      <c r="K138" s="261"/>
      <c r="L138" s="265"/>
      <c r="M138" s="266"/>
      <c r="N138" s="267"/>
      <c r="O138" s="267"/>
      <c r="P138" s="267"/>
      <c r="Q138" s="267"/>
      <c r="R138" s="267"/>
      <c r="S138" s="267"/>
      <c r="T138" s="268"/>
      <c r="U138" s="14"/>
      <c r="V138" s="14"/>
      <c r="W138" s="14"/>
      <c r="X138" s="14"/>
      <c r="Y138" s="14"/>
      <c r="Z138" s="14"/>
      <c r="AA138" s="14"/>
      <c r="AB138" s="14"/>
      <c r="AC138" s="14"/>
      <c r="AD138" s="14"/>
      <c r="AE138" s="14"/>
      <c r="AT138" s="269" t="s">
        <v>156</v>
      </c>
      <c r="AU138" s="269" t="s">
        <v>90</v>
      </c>
      <c r="AV138" s="14" t="s">
        <v>85</v>
      </c>
      <c r="AW138" s="14" t="s">
        <v>35</v>
      </c>
      <c r="AX138" s="14" t="s">
        <v>81</v>
      </c>
      <c r="AY138" s="269" t="s">
        <v>146</v>
      </c>
    </row>
    <row r="139" s="13" customFormat="1">
      <c r="A139" s="13"/>
      <c r="B139" s="247"/>
      <c r="C139" s="248"/>
      <c r="D139" s="242" t="s">
        <v>156</v>
      </c>
      <c r="E139" s="249" t="s">
        <v>1</v>
      </c>
      <c r="F139" s="250" t="s">
        <v>167</v>
      </c>
      <c r="G139" s="248"/>
      <c r="H139" s="251">
        <v>50</v>
      </c>
      <c r="I139" s="252"/>
      <c r="J139" s="248"/>
      <c r="K139" s="248"/>
      <c r="L139" s="253"/>
      <c r="M139" s="254"/>
      <c r="N139" s="255"/>
      <c r="O139" s="255"/>
      <c r="P139" s="255"/>
      <c r="Q139" s="255"/>
      <c r="R139" s="255"/>
      <c r="S139" s="255"/>
      <c r="T139" s="256"/>
      <c r="U139" s="13"/>
      <c r="V139" s="13"/>
      <c r="W139" s="13"/>
      <c r="X139" s="13"/>
      <c r="Y139" s="13"/>
      <c r="Z139" s="13"/>
      <c r="AA139" s="13"/>
      <c r="AB139" s="13"/>
      <c r="AC139" s="13"/>
      <c r="AD139" s="13"/>
      <c r="AE139" s="13"/>
      <c r="AT139" s="257" t="s">
        <v>156</v>
      </c>
      <c r="AU139" s="257" t="s">
        <v>90</v>
      </c>
      <c r="AV139" s="13" t="s">
        <v>90</v>
      </c>
      <c r="AW139" s="13" t="s">
        <v>35</v>
      </c>
      <c r="AX139" s="13" t="s">
        <v>81</v>
      </c>
      <c r="AY139" s="257" t="s">
        <v>146</v>
      </c>
    </row>
    <row r="140" s="2" customFormat="1" ht="24.15" customHeight="1">
      <c r="A140" s="39"/>
      <c r="B140" s="40"/>
      <c r="C140" s="229" t="s">
        <v>102</v>
      </c>
      <c r="D140" s="229" t="s">
        <v>149</v>
      </c>
      <c r="E140" s="230" t="s">
        <v>168</v>
      </c>
      <c r="F140" s="231" t="s">
        <v>169</v>
      </c>
      <c r="G140" s="232" t="s">
        <v>160</v>
      </c>
      <c r="H140" s="233">
        <v>50</v>
      </c>
      <c r="I140" s="234"/>
      <c r="J140" s="235">
        <f>ROUND(I140*H140,2)</f>
        <v>0</v>
      </c>
      <c r="K140" s="231" t="s">
        <v>161</v>
      </c>
      <c r="L140" s="45"/>
      <c r="M140" s="236" t="s">
        <v>1</v>
      </c>
      <c r="N140" s="237" t="s">
        <v>46</v>
      </c>
      <c r="O140" s="92"/>
      <c r="P140" s="238">
        <f>O140*H140</f>
        <v>0</v>
      </c>
      <c r="Q140" s="238">
        <v>0</v>
      </c>
      <c r="R140" s="238">
        <f>Q140*H140</f>
        <v>0</v>
      </c>
      <c r="S140" s="238">
        <v>0</v>
      </c>
      <c r="T140" s="239">
        <f>S140*H140</f>
        <v>0</v>
      </c>
      <c r="U140" s="39"/>
      <c r="V140" s="39"/>
      <c r="W140" s="39"/>
      <c r="X140" s="39"/>
      <c r="Y140" s="39"/>
      <c r="Z140" s="39"/>
      <c r="AA140" s="39"/>
      <c r="AB140" s="39"/>
      <c r="AC140" s="39"/>
      <c r="AD140" s="39"/>
      <c r="AE140" s="39"/>
      <c r="AR140" s="240" t="s">
        <v>153</v>
      </c>
      <c r="AT140" s="240" t="s">
        <v>149</v>
      </c>
      <c r="AU140" s="240" t="s">
        <v>90</v>
      </c>
      <c r="AY140" s="18" t="s">
        <v>146</v>
      </c>
      <c r="BE140" s="241">
        <f>IF(N140="základní",J140,0)</f>
        <v>0</v>
      </c>
      <c r="BF140" s="241">
        <f>IF(N140="snížená",J140,0)</f>
        <v>0</v>
      </c>
      <c r="BG140" s="241">
        <f>IF(N140="zákl. přenesená",J140,0)</f>
        <v>0</v>
      </c>
      <c r="BH140" s="241">
        <f>IF(N140="sníž. přenesená",J140,0)</f>
        <v>0</v>
      </c>
      <c r="BI140" s="241">
        <f>IF(N140="nulová",J140,0)</f>
        <v>0</v>
      </c>
      <c r="BJ140" s="18" t="s">
        <v>85</v>
      </c>
      <c r="BK140" s="241">
        <f>ROUND(I140*H140,2)</f>
        <v>0</v>
      </c>
      <c r="BL140" s="18" t="s">
        <v>153</v>
      </c>
      <c r="BM140" s="240" t="s">
        <v>170</v>
      </c>
    </row>
    <row r="141" s="2" customFormat="1">
      <c r="A141" s="39"/>
      <c r="B141" s="40"/>
      <c r="C141" s="41"/>
      <c r="D141" s="242" t="s">
        <v>155</v>
      </c>
      <c r="E141" s="41"/>
      <c r="F141" s="243" t="s">
        <v>171</v>
      </c>
      <c r="G141" s="41"/>
      <c r="H141" s="41"/>
      <c r="I141" s="244"/>
      <c r="J141" s="41"/>
      <c r="K141" s="41"/>
      <c r="L141" s="45"/>
      <c r="M141" s="245"/>
      <c r="N141" s="246"/>
      <c r="O141" s="92"/>
      <c r="P141" s="92"/>
      <c r="Q141" s="92"/>
      <c r="R141" s="92"/>
      <c r="S141" s="92"/>
      <c r="T141" s="93"/>
      <c r="U141" s="39"/>
      <c r="V141" s="39"/>
      <c r="W141" s="39"/>
      <c r="X141" s="39"/>
      <c r="Y141" s="39"/>
      <c r="Z141" s="39"/>
      <c r="AA141" s="39"/>
      <c r="AB141" s="39"/>
      <c r="AC141" s="39"/>
      <c r="AD141" s="39"/>
      <c r="AE141" s="39"/>
      <c r="AT141" s="18" t="s">
        <v>155</v>
      </c>
      <c r="AU141" s="18" t="s">
        <v>90</v>
      </c>
    </row>
    <row r="142" s="2" customFormat="1">
      <c r="A142" s="39"/>
      <c r="B142" s="40"/>
      <c r="C142" s="41"/>
      <c r="D142" s="258" t="s">
        <v>164</v>
      </c>
      <c r="E142" s="41"/>
      <c r="F142" s="259" t="s">
        <v>172</v>
      </c>
      <c r="G142" s="41"/>
      <c r="H142" s="41"/>
      <c r="I142" s="244"/>
      <c r="J142" s="41"/>
      <c r="K142" s="41"/>
      <c r="L142" s="45"/>
      <c r="M142" s="245"/>
      <c r="N142" s="246"/>
      <c r="O142" s="92"/>
      <c r="P142" s="92"/>
      <c r="Q142" s="92"/>
      <c r="R142" s="92"/>
      <c r="S142" s="92"/>
      <c r="T142" s="93"/>
      <c r="U142" s="39"/>
      <c r="V142" s="39"/>
      <c r="W142" s="39"/>
      <c r="X142" s="39"/>
      <c r="Y142" s="39"/>
      <c r="Z142" s="39"/>
      <c r="AA142" s="39"/>
      <c r="AB142" s="39"/>
      <c r="AC142" s="39"/>
      <c r="AD142" s="39"/>
      <c r="AE142" s="39"/>
      <c r="AT142" s="18" t="s">
        <v>164</v>
      </c>
      <c r="AU142" s="18" t="s">
        <v>90</v>
      </c>
    </row>
    <row r="143" s="14" customFormat="1">
      <c r="A143" s="14"/>
      <c r="B143" s="260"/>
      <c r="C143" s="261"/>
      <c r="D143" s="242" t="s">
        <v>156</v>
      </c>
      <c r="E143" s="262" t="s">
        <v>1</v>
      </c>
      <c r="F143" s="263" t="s">
        <v>166</v>
      </c>
      <c r="G143" s="261"/>
      <c r="H143" s="262" t="s">
        <v>1</v>
      </c>
      <c r="I143" s="264"/>
      <c r="J143" s="261"/>
      <c r="K143" s="261"/>
      <c r="L143" s="265"/>
      <c r="M143" s="266"/>
      <c r="N143" s="267"/>
      <c r="O143" s="267"/>
      <c r="P143" s="267"/>
      <c r="Q143" s="267"/>
      <c r="R143" s="267"/>
      <c r="S143" s="267"/>
      <c r="T143" s="268"/>
      <c r="U143" s="14"/>
      <c r="V143" s="14"/>
      <c r="W143" s="14"/>
      <c r="X143" s="14"/>
      <c r="Y143" s="14"/>
      <c r="Z143" s="14"/>
      <c r="AA143" s="14"/>
      <c r="AB143" s="14"/>
      <c r="AC143" s="14"/>
      <c r="AD143" s="14"/>
      <c r="AE143" s="14"/>
      <c r="AT143" s="269" t="s">
        <v>156</v>
      </c>
      <c r="AU143" s="269" t="s">
        <v>90</v>
      </c>
      <c r="AV143" s="14" t="s">
        <v>85</v>
      </c>
      <c r="AW143" s="14" t="s">
        <v>35</v>
      </c>
      <c r="AX143" s="14" t="s">
        <v>81</v>
      </c>
      <c r="AY143" s="269" t="s">
        <v>146</v>
      </c>
    </row>
    <row r="144" s="13" customFormat="1">
      <c r="A144" s="13"/>
      <c r="B144" s="247"/>
      <c r="C144" s="248"/>
      <c r="D144" s="242" t="s">
        <v>156</v>
      </c>
      <c r="E144" s="249" t="s">
        <v>1</v>
      </c>
      <c r="F144" s="250" t="s">
        <v>167</v>
      </c>
      <c r="G144" s="248"/>
      <c r="H144" s="251">
        <v>50</v>
      </c>
      <c r="I144" s="252"/>
      <c r="J144" s="248"/>
      <c r="K144" s="248"/>
      <c r="L144" s="253"/>
      <c r="M144" s="254"/>
      <c r="N144" s="255"/>
      <c r="O144" s="255"/>
      <c r="P144" s="255"/>
      <c r="Q144" s="255"/>
      <c r="R144" s="255"/>
      <c r="S144" s="255"/>
      <c r="T144" s="256"/>
      <c r="U144" s="13"/>
      <c r="V144" s="13"/>
      <c r="W144" s="13"/>
      <c r="X144" s="13"/>
      <c r="Y144" s="13"/>
      <c r="Z144" s="13"/>
      <c r="AA144" s="13"/>
      <c r="AB144" s="13"/>
      <c r="AC144" s="13"/>
      <c r="AD144" s="13"/>
      <c r="AE144" s="13"/>
      <c r="AT144" s="257" t="s">
        <v>156</v>
      </c>
      <c r="AU144" s="257" t="s">
        <v>90</v>
      </c>
      <c r="AV144" s="13" t="s">
        <v>90</v>
      </c>
      <c r="AW144" s="13" t="s">
        <v>35</v>
      </c>
      <c r="AX144" s="13" t="s">
        <v>81</v>
      </c>
      <c r="AY144" s="257" t="s">
        <v>146</v>
      </c>
    </row>
    <row r="145" s="2" customFormat="1" ht="24.15" customHeight="1">
      <c r="A145" s="39"/>
      <c r="B145" s="40"/>
      <c r="C145" s="229" t="s">
        <v>153</v>
      </c>
      <c r="D145" s="229" t="s">
        <v>149</v>
      </c>
      <c r="E145" s="230" t="s">
        <v>173</v>
      </c>
      <c r="F145" s="231" t="s">
        <v>174</v>
      </c>
      <c r="G145" s="232" t="s">
        <v>160</v>
      </c>
      <c r="H145" s="233">
        <v>81.200000000000003</v>
      </c>
      <c r="I145" s="234"/>
      <c r="J145" s="235">
        <f>ROUND(I145*H145,2)</f>
        <v>0</v>
      </c>
      <c r="K145" s="231" t="s">
        <v>161</v>
      </c>
      <c r="L145" s="45"/>
      <c r="M145" s="236" t="s">
        <v>1</v>
      </c>
      <c r="N145" s="237" t="s">
        <v>46</v>
      </c>
      <c r="O145" s="92"/>
      <c r="P145" s="238">
        <f>O145*H145</f>
        <v>0</v>
      </c>
      <c r="Q145" s="238">
        <v>0</v>
      </c>
      <c r="R145" s="238">
        <f>Q145*H145</f>
        <v>0</v>
      </c>
      <c r="S145" s="238">
        <v>0</v>
      </c>
      <c r="T145" s="239">
        <f>S145*H145</f>
        <v>0</v>
      </c>
      <c r="U145" s="39"/>
      <c r="V145" s="39"/>
      <c r="W145" s="39"/>
      <c r="X145" s="39"/>
      <c r="Y145" s="39"/>
      <c r="Z145" s="39"/>
      <c r="AA145" s="39"/>
      <c r="AB145" s="39"/>
      <c r="AC145" s="39"/>
      <c r="AD145" s="39"/>
      <c r="AE145" s="39"/>
      <c r="AR145" s="240" t="s">
        <v>153</v>
      </c>
      <c r="AT145" s="240" t="s">
        <v>149</v>
      </c>
      <c r="AU145" s="240" t="s">
        <v>90</v>
      </c>
      <c r="AY145" s="18" t="s">
        <v>146</v>
      </c>
      <c r="BE145" s="241">
        <f>IF(N145="základní",J145,0)</f>
        <v>0</v>
      </c>
      <c r="BF145" s="241">
        <f>IF(N145="snížená",J145,0)</f>
        <v>0</v>
      </c>
      <c r="BG145" s="241">
        <f>IF(N145="zákl. přenesená",J145,0)</f>
        <v>0</v>
      </c>
      <c r="BH145" s="241">
        <f>IF(N145="sníž. přenesená",J145,0)</f>
        <v>0</v>
      </c>
      <c r="BI145" s="241">
        <f>IF(N145="nulová",J145,0)</f>
        <v>0</v>
      </c>
      <c r="BJ145" s="18" t="s">
        <v>85</v>
      </c>
      <c r="BK145" s="241">
        <f>ROUND(I145*H145,2)</f>
        <v>0</v>
      </c>
      <c r="BL145" s="18" t="s">
        <v>153</v>
      </c>
      <c r="BM145" s="240" t="s">
        <v>175</v>
      </c>
    </row>
    <row r="146" s="2" customFormat="1">
      <c r="A146" s="39"/>
      <c r="B146" s="40"/>
      <c r="C146" s="41"/>
      <c r="D146" s="242" t="s">
        <v>155</v>
      </c>
      <c r="E146" s="41"/>
      <c r="F146" s="243" t="s">
        <v>176</v>
      </c>
      <c r="G146" s="41"/>
      <c r="H146" s="41"/>
      <c r="I146" s="244"/>
      <c r="J146" s="41"/>
      <c r="K146" s="41"/>
      <c r="L146" s="45"/>
      <c r="M146" s="245"/>
      <c r="N146" s="246"/>
      <c r="O146" s="92"/>
      <c r="P146" s="92"/>
      <c r="Q146" s="92"/>
      <c r="R146" s="92"/>
      <c r="S146" s="92"/>
      <c r="T146" s="93"/>
      <c r="U146" s="39"/>
      <c r="V146" s="39"/>
      <c r="W146" s="39"/>
      <c r="X146" s="39"/>
      <c r="Y146" s="39"/>
      <c r="Z146" s="39"/>
      <c r="AA146" s="39"/>
      <c r="AB146" s="39"/>
      <c r="AC146" s="39"/>
      <c r="AD146" s="39"/>
      <c r="AE146" s="39"/>
      <c r="AT146" s="18" t="s">
        <v>155</v>
      </c>
      <c r="AU146" s="18" t="s">
        <v>90</v>
      </c>
    </row>
    <row r="147" s="2" customFormat="1">
      <c r="A147" s="39"/>
      <c r="B147" s="40"/>
      <c r="C147" s="41"/>
      <c r="D147" s="258" t="s">
        <v>164</v>
      </c>
      <c r="E147" s="41"/>
      <c r="F147" s="259" t="s">
        <v>177</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164</v>
      </c>
      <c r="AU147" s="18" t="s">
        <v>90</v>
      </c>
    </row>
    <row r="148" s="14" customFormat="1">
      <c r="A148" s="14"/>
      <c r="B148" s="260"/>
      <c r="C148" s="261"/>
      <c r="D148" s="242" t="s">
        <v>156</v>
      </c>
      <c r="E148" s="262" t="s">
        <v>1</v>
      </c>
      <c r="F148" s="263" t="s">
        <v>178</v>
      </c>
      <c r="G148" s="261"/>
      <c r="H148" s="262" t="s">
        <v>1</v>
      </c>
      <c r="I148" s="264"/>
      <c r="J148" s="261"/>
      <c r="K148" s="261"/>
      <c r="L148" s="265"/>
      <c r="M148" s="266"/>
      <c r="N148" s="267"/>
      <c r="O148" s="267"/>
      <c r="P148" s="267"/>
      <c r="Q148" s="267"/>
      <c r="R148" s="267"/>
      <c r="S148" s="267"/>
      <c r="T148" s="268"/>
      <c r="U148" s="14"/>
      <c r="V148" s="14"/>
      <c r="W148" s="14"/>
      <c r="X148" s="14"/>
      <c r="Y148" s="14"/>
      <c r="Z148" s="14"/>
      <c r="AA148" s="14"/>
      <c r="AB148" s="14"/>
      <c r="AC148" s="14"/>
      <c r="AD148" s="14"/>
      <c r="AE148" s="14"/>
      <c r="AT148" s="269" t="s">
        <v>156</v>
      </c>
      <c r="AU148" s="269" t="s">
        <v>90</v>
      </c>
      <c r="AV148" s="14" t="s">
        <v>85</v>
      </c>
      <c r="AW148" s="14" t="s">
        <v>35</v>
      </c>
      <c r="AX148" s="14" t="s">
        <v>81</v>
      </c>
      <c r="AY148" s="269" t="s">
        <v>146</v>
      </c>
    </row>
    <row r="149" s="13" customFormat="1">
      <c r="A149" s="13"/>
      <c r="B149" s="247"/>
      <c r="C149" s="248"/>
      <c r="D149" s="242" t="s">
        <v>156</v>
      </c>
      <c r="E149" s="249" t="s">
        <v>1</v>
      </c>
      <c r="F149" s="250" t="s">
        <v>179</v>
      </c>
      <c r="G149" s="248"/>
      <c r="H149" s="251">
        <v>81.200000000000003</v>
      </c>
      <c r="I149" s="252"/>
      <c r="J149" s="248"/>
      <c r="K149" s="248"/>
      <c r="L149" s="253"/>
      <c r="M149" s="254"/>
      <c r="N149" s="255"/>
      <c r="O149" s="255"/>
      <c r="P149" s="255"/>
      <c r="Q149" s="255"/>
      <c r="R149" s="255"/>
      <c r="S149" s="255"/>
      <c r="T149" s="256"/>
      <c r="U149" s="13"/>
      <c r="V149" s="13"/>
      <c r="W149" s="13"/>
      <c r="X149" s="13"/>
      <c r="Y149" s="13"/>
      <c r="Z149" s="13"/>
      <c r="AA149" s="13"/>
      <c r="AB149" s="13"/>
      <c r="AC149" s="13"/>
      <c r="AD149" s="13"/>
      <c r="AE149" s="13"/>
      <c r="AT149" s="257" t="s">
        <v>156</v>
      </c>
      <c r="AU149" s="257" t="s">
        <v>90</v>
      </c>
      <c r="AV149" s="13" t="s">
        <v>90</v>
      </c>
      <c r="AW149" s="13" t="s">
        <v>35</v>
      </c>
      <c r="AX149" s="13" t="s">
        <v>81</v>
      </c>
      <c r="AY149" s="257" t="s">
        <v>146</v>
      </c>
    </row>
    <row r="150" s="2" customFormat="1" ht="33" customHeight="1">
      <c r="A150" s="39"/>
      <c r="B150" s="40"/>
      <c r="C150" s="229" t="s">
        <v>180</v>
      </c>
      <c r="D150" s="229" t="s">
        <v>149</v>
      </c>
      <c r="E150" s="230" t="s">
        <v>181</v>
      </c>
      <c r="F150" s="231" t="s">
        <v>182</v>
      </c>
      <c r="G150" s="232" t="s">
        <v>152</v>
      </c>
      <c r="H150" s="233">
        <v>21.690000000000001</v>
      </c>
      <c r="I150" s="234"/>
      <c r="J150" s="235">
        <f>ROUND(I150*H150,2)</f>
        <v>0</v>
      </c>
      <c r="K150" s="231" t="s">
        <v>161</v>
      </c>
      <c r="L150" s="45"/>
      <c r="M150" s="236" t="s">
        <v>1</v>
      </c>
      <c r="N150" s="237" t="s">
        <v>46</v>
      </c>
      <c r="O150" s="92"/>
      <c r="P150" s="238">
        <f>O150*H150</f>
        <v>0</v>
      </c>
      <c r="Q150" s="238">
        <v>0</v>
      </c>
      <c r="R150" s="238">
        <f>Q150*H150</f>
        <v>0</v>
      </c>
      <c r="S150" s="238">
        <v>0</v>
      </c>
      <c r="T150" s="239">
        <f>S150*H150</f>
        <v>0</v>
      </c>
      <c r="U150" s="39"/>
      <c r="V150" s="39"/>
      <c r="W150" s="39"/>
      <c r="X150" s="39"/>
      <c r="Y150" s="39"/>
      <c r="Z150" s="39"/>
      <c r="AA150" s="39"/>
      <c r="AB150" s="39"/>
      <c r="AC150" s="39"/>
      <c r="AD150" s="39"/>
      <c r="AE150" s="39"/>
      <c r="AR150" s="240" t="s">
        <v>153</v>
      </c>
      <c r="AT150" s="240" t="s">
        <v>149</v>
      </c>
      <c r="AU150" s="240" t="s">
        <v>90</v>
      </c>
      <c r="AY150" s="18" t="s">
        <v>146</v>
      </c>
      <c r="BE150" s="241">
        <f>IF(N150="základní",J150,0)</f>
        <v>0</v>
      </c>
      <c r="BF150" s="241">
        <f>IF(N150="snížená",J150,0)</f>
        <v>0</v>
      </c>
      <c r="BG150" s="241">
        <f>IF(N150="zákl. přenesená",J150,0)</f>
        <v>0</v>
      </c>
      <c r="BH150" s="241">
        <f>IF(N150="sníž. přenesená",J150,0)</f>
        <v>0</v>
      </c>
      <c r="BI150" s="241">
        <f>IF(N150="nulová",J150,0)</f>
        <v>0</v>
      </c>
      <c r="BJ150" s="18" t="s">
        <v>85</v>
      </c>
      <c r="BK150" s="241">
        <f>ROUND(I150*H150,2)</f>
        <v>0</v>
      </c>
      <c r="BL150" s="18" t="s">
        <v>153</v>
      </c>
      <c r="BM150" s="240" t="s">
        <v>183</v>
      </c>
    </row>
    <row r="151" s="2" customFormat="1">
      <c r="A151" s="39"/>
      <c r="B151" s="40"/>
      <c r="C151" s="41"/>
      <c r="D151" s="242" t="s">
        <v>155</v>
      </c>
      <c r="E151" s="41"/>
      <c r="F151" s="243" t="s">
        <v>184</v>
      </c>
      <c r="G151" s="41"/>
      <c r="H151" s="41"/>
      <c r="I151" s="244"/>
      <c r="J151" s="41"/>
      <c r="K151" s="41"/>
      <c r="L151" s="45"/>
      <c r="M151" s="245"/>
      <c r="N151" s="246"/>
      <c r="O151" s="92"/>
      <c r="P151" s="92"/>
      <c r="Q151" s="92"/>
      <c r="R151" s="92"/>
      <c r="S151" s="92"/>
      <c r="T151" s="93"/>
      <c r="U151" s="39"/>
      <c r="V151" s="39"/>
      <c r="W151" s="39"/>
      <c r="X151" s="39"/>
      <c r="Y151" s="39"/>
      <c r="Z151" s="39"/>
      <c r="AA151" s="39"/>
      <c r="AB151" s="39"/>
      <c r="AC151" s="39"/>
      <c r="AD151" s="39"/>
      <c r="AE151" s="39"/>
      <c r="AT151" s="18" t="s">
        <v>155</v>
      </c>
      <c r="AU151" s="18" t="s">
        <v>90</v>
      </c>
    </row>
    <row r="152" s="2" customFormat="1">
      <c r="A152" s="39"/>
      <c r="B152" s="40"/>
      <c r="C152" s="41"/>
      <c r="D152" s="258" t="s">
        <v>164</v>
      </c>
      <c r="E152" s="41"/>
      <c r="F152" s="259" t="s">
        <v>185</v>
      </c>
      <c r="G152" s="41"/>
      <c r="H152" s="41"/>
      <c r="I152" s="244"/>
      <c r="J152" s="41"/>
      <c r="K152" s="41"/>
      <c r="L152" s="45"/>
      <c r="M152" s="245"/>
      <c r="N152" s="246"/>
      <c r="O152" s="92"/>
      <c r="P152" s="92"/>
      <c r="Q152" s="92"/>
      <c r="R152" s="92"/>
      <c r="S152" s="92"/>
      <c r="T152" s="93"/>
      <c r="U152" s="39"/>
      <c r="V152" s="39"/>
      <c r="W152" s="39"/>
      <c r="X152" s="39"/>
      <c r="Y152" s="39"/>
      <c r="Z152" s="39"/>
      <c r="AA152" s="39"/>
      <c r="AB152" s="39"/>
      <c r="AC152" s="39"/>
      <c r="AD152" s="39"/>
      <c r="AE152" s="39"/>
      <c r="AT152" s="18" t="s">
        <v>164</v>
      </c>
      <c r="AU152" s="18" t="s">
        <v>90</v>
      </c>
    </row>
    <row r="153" s="2" customFormat="1">
      <c r="A153" s="39"/>
      <c r="B153" s="40"/>
      <c r="C153" s="41"/>
      <c r="D153" s="242" t="s">
        <v>186</v>
      </c>
      <c r="E153" s="41"/>
      <c r="F153" s="270" t="s">
        <v>187</v>
      </c>
      <c r="G153" s="41"/>
      <c r="H153" s="41"/>
      <c r="I153" s="244"/>
      <c r="J153" s="41"/>
      <c r="K153" s="41"/>
      <c r="L153" s="45"/>
      <c r="M153" s="245"/>
      <c r="N153" s="246"/>
      <c r="O153" s="92"/>
      <c r="P153" s="92"/>
      <c r="Q153" s="92"/>
      <c r="R153" s="92"/>
      <c r="S153" s="92"/>
      <c r="T153" s="93"/>
      <c r="U153" s="39"/>
      <c r="V153" s="39"/>
      <c r="W153" s="39"/>
      <c r="X153" s="39"/>
      <c r="Y153" s="39"/>
      <c r="Z153" s="39"/>
      <c r="AA153" s="39"/>
      <c r="AB153" s="39"/>
      <c r="AC153" s="39"/>
      <c r="AD153" s="39"/>
      <c r="AE153" s="39"/>
      <c r="AT153" s="18" t="s">
        <v>186</v>
      </c>
      <c r="AU153" s="18" t="s">
        <v>90</v>
      </c>
    </row>
    <row r="154" s="14" customFormat="1">
      <c r="A154" s="14"/>
      <c r="B154" s="260"/>
      <c r="C154" s="261"/>
      <c r="D154" s="242" t="s">
        <v>156</v>
      </c>
      <c r="E154" s="262" t="s">
        <v>1</v>
      </c>
      <c r="F154" s="263" t="s">
        <v>188</v>
      </c>
      <c r="G154" s="261"/>
      <c r="H154" s="262" t="s">
        <v>1</v>
      </c>
      <c r="I154" s="264"/>
      <c r="J154" s="261"/>
      <c r="K154" s="261"/>
      <c r="L154" s="265"/>
      <c r="M154" s="266"/>
      <c r="N154" s="267"/>
      <c r="O154" s="267"/>
      <c r="P154" s="267"/>
      <c r="Q154" s="267"/>
      <c r="R154" s="267"/>
      <c r="S154" s="267"/>
      <c r="T154" s="268"/>
      <c r="U154" s="14"/>
      <c r="V154" s="14"/>
      <c r="W154" s="14"/>
      <c r="X154" s="14"/>
      <c r="Y154" s="14"/>
      <c r="Z154" s="14"/>
      <c r="AA154" s="14"/>
      <c r="AB154" s="14"/>
      <c r="AC154" s="14"/>
      <c r="AD154" s="14"/>
      <c r="AE154" s="14"/>
      <c r="AT154" s="269" t="s">
        <v>156</v>
      </c>
      <c r="AU154" s="269" t="s">
        <v>90</v>
      </c>
      <c r="AV154" s="14" t="s">
        <v>85</v>
      </c>
      <c r="AW154" s="14" t="s">
        <v>35</v>
      </c>
      <c r="AX154" s="14" t="s">
        <v>81</v>
      </c>
      <c r="AY154" s="269" t="s">
        <v>146</v>
      </c>
    </row>
    <row r="155" s="13" customFormat="1">
      <c r="A155" s="13"/>
      <c r="B155" s="247"/>
      <c r="C155" s="248"/>
      <c r="D155" s="242" t="s">
        <v>156</v>
      </c>
      <c r="E155" s="249" t="s">
        <v>1</v>
      </c>
      <c r="F155" s="250" t="s">
        <v>189</v>
      </c>
      <c r="G155" s="248"/>
      <c r="H155" s="251">
        <v>11.800000000000001</v>
      </c>
      <c r="I155" s="252"/>
      <c r="J155" s="248"/>
      <c r="K155" s="248"/>
      <c r="L155" s="253"/>
      <c r="M155" s="254"/>
      <c r="N155" s="255"/>
      <c r="O155" s="255"/>
      <c r="P155" s="255"/>
      <c r="Q155" s="255"/>
      <c r="R155" s="255"/>
      <c r="S155" s="255"/>
      <c r="T155" s="256"/>
      <c r="U155" s="13"/>
      <c r="V155" s="13"/>
      <c r="W155" s="13"/>
      <c r="X155" s="13"/>
      <c r="Y155" s="13"/>
      <c r="Z155" s="13"/>
      <c r="AA155" s="13"/>
      <c r="AB155" s="13"/>
      <c r="AC155" s="13"/>
      <c r="AD155" s="13"/>
      <c r="AE155" s="13"/>
      <c r="AT155" s="257" t="s">
        <v>156</v>
      </c>
      <c r="AU155" s="257" t="s">
        <v>90</v>
      </c>
      <c r="AV155" s="13" t="s">
        <v>90</v>
      </c>
      <c r="AW155" s="13" t="s">
        <v>35</v>
      </c>
      <c r="AX155" s="13" t="s">
        <v>81</v>
      </c>
      <c r="AY155" s="257" t="s">
        <v>146</v>
      </c>
    </row>
    <row r="156" s="14" customFormat="1">
      <c r="A156" s="14"/>
      <c r="B156" s="260"/>
      <c r="C156" s="261"/>
      <c r="D156" s="242" t="s">
        <v>156</v>
      </c>
      <c r="E156" s="262" t="s">
        <v>1</v>
      </c>
      <c r="F156" s="263" t="s">
        <v>190</v>
      </c>
      <c r="G156" s="261"/>
      <c r="H156" s="262" t="s">
        <v>1</v>
      </c>
      <c r="I156" s="264"/>
      <c r="J156" s="261"/>
      <c r="K156" s="261"/>
      <c r="L156" s="265"/>
      <c r="M156" s="266"/>
      <c r="N156" s="267"/>
      <c r="O156" s="267"/>
      <c r="P156" s="267"/>
      <c r="Q156" s="267"/>
      <c r="R156" s="267"/>
      <c r="S156" s="267"/>
      <c r="T156" s="268"/>
      <c r="U156" s="14"/>
      <c r="V156" s="14"/>
      <c r="W156" s="14"/>
      <c r="X156" s="14"/>
      <c r="Y156" s="14"/>
      <c r="Z156" s="14"/>
      <c r="AA156" s="14"/>
      <c r="AB156" s="14"/>
      <c r="AC156" s="14"/>
      <c r="AD156" s="14"/>
      <c r="AE156" s="14"/>
      <c r="AT156" s="269" t="s">
        <v>156</v>
      </c>
      <c r="AU156" s="269" t="s">
        <v>90</v>
      </c>
      <c r="AV156" s="14" t="s">
        <v>85</v>
      </c>
      <c r="AW156" s="14" t="s">
        <v>35</v>
      </c>
      <c r="AX156" s="14" t="s">
        <v>81</v>
      </c>
      <c r="AY156" s="269" t="s">
        <v>146</v>
      </c>
    </row>
    <row r="157" s="13" customFormat="1">
      <c r="A157" s="13"/>
      <c r="B157" s="247"/>
      <c r="C157" s="248"/>
      <c r="D157" s="242" t="s">
        <v>156</v>
      </c>
      <c r="E157" s="249" t="s">
        <v>1</v>
      </c>
      <c r="F157" s="250" t="s">
        <v>191</v>
      </c>
      <c r="G157" s="248"/>
      <c r="H157" s="251">
        <v>9.8900000000000006</v>
      </c>
      <c r="I157" s="252"/>
      <c r="J157" s="248"/>
      <c r="K157" s="248"/>
      <c r="L157" s="253"/>
      <c r="M157" s="254"/>
      <c r="N157" s="255"/>
      <c r="O157" s="255"/>
      <c r="P157" s="255"/>
      <c r="Q157" s="255"/>
      <c r="R157" s="255"/>
      <c r="S157" s="255"/>
      <c r="T157" s="256"/>
      <c r="U157" s="13"/>
      <c r="V157" s="13"/>
      <c r="W157" s="13"/>
      <c r="X157" s="13"/>
      <c r="Y157" s="13"/>
      <c r="Z157" s="13"/>
      <c r="AA157" s="13"/>
      <c r="AB157" s="13"/>
      <c r="AC157" s="13"/>
      <c r="AD157" s="13"/>
      <c r="AE157" s="13"/>
      <c r="AT157" s="257" t="s">
        <v>156</v>
      </c>
      <c r="AU157" s="257" t="s">
        <v>90</v>
      </c>
      <c r="AV157" s="13" t="s">
        <v>90</v>
      </c>
      <c r="AW157" s="13" t="s">
        <v>35</v>
      </c>
      <c r="AX157" s="13" t="s">
        <v>81</v>
      </c>
      <c r="AY157" s="257" t="s">
        <v>146</v>
      </c>
    </row>
    <row r="158" s="15" customFormat="1">
      <c r="A158" s="15"/>
      <c r="B158" s="271"/>
      <c r="C158" s="272"/>
      <c r="D158" s="242" t="s">
        <v>156</v>
      </c>
      <c r="E158" s="273" t="s">
        <v>1</v>
      </c>
      <c r="F158" s="274" t="s">
        <v>192</v>
      </c>
      <c r="G158" s="272"/>
      <c r="H158" s="275">
        <v>21.690000000000001</v>
      </c>
      <c r="I158" s="276"/>
      <c r="J158" s="272"/>
      <c r="K158" s="272"/>
      <c r="L158" s="277"/>
      <c r="M158" s="278"/>
      <c r="N158" s="279"/>
      <c r="O158" s="279"/>
      <c r="P158" s="279"/>
      <c r="Q158" s="279"/>
      <c r="R158" s="279"/>
      <c r="S158" s="279"/>
      <c r="T158" s="280"/>
      <c r="U158" s="15"/>
      <c r="V158" s="15"/>
      <c r="W158" s="15"/>
      <c r="X158" s="15"/>
      <c r="Y158" s="15"/>
      <c r="Z158" s="15"/>
      <c r="AA158" s="15"/>
      <c r="AB158" s="15"/>
      <c r="AC158" s="15"/>
      <c r="AD158" s="15"/>
      <c r="AE158" s="15"/>
      <c r="AT158" s="281" t="s">
        <v>156</v>
      </c>
      <c r="AU158" s="281" t="s">
        <v>90</v>
      </c>
      <c r="AV158" s="15" t="s">
        <v>153</v>
      </c>
      <c r="AW158" s="15" t="s">
        <v>35</v>
      </c>
      <c r="AX158" s="15" t="s">
        <v>85</v>
      </c>
      <c r="AY158" s="281" t="s">
        <v>146</v>
      </c>
    </row>
    <row r="159" s="2" customFormat="1" ht="33" customHeight="1">
      <c r="A159" s="39"/>
      <c r="B159" s="40"/>
      <c r="C159" s="229" t="s">
        <v>193</v>
      </c>
      <c r="D159" s="229" t="s">
        <v>149</v>
      </c>
      <c r="E159" s="230" t="s">
        <v>194</v>
      </c>
      <c r="F159" s="231" t="s">
        <v>195</v>
      </c>
      <c r="G159" s="232" t="s">
        <v>152</v>
      </c>
      <c r="H159" s="233">
        <v>74.599999999999994</v>
      </c>
      <c r="I159" s="234"/>
      <c r="J159" s="235">
        <f>ROUND(I159*H159,2)</f>
        <v>0</v>
      </c>
      <c r="K159" s="231" t="s">
        <v>161</v>
      </c>
      <c r="L159" s="45"/>
      <c r="M159" s="236" t="s">
        <v>1</v>
      </c>
      <c r="N159" s="237" t="s">
        <v>46</v>
      </c>
      <c r="O159" s="92"/>
      <c r="P159" s="238">
        <f>O159*H159</f>
        <v>0</v>
      </c>
      <c r="Q159" s="238">
        <v>0</v>
      </c>
      <c r="R159" s="238">
        <f>Q159*H159</f>
        <v>0</v>
      </c>
      <c r="S159" s="238">
        <v>0</v>
      </c>
      <c r="T159" s="239">
        <f>S159*H159</f>
        <v>0</v>
      </c>
      <c r="U159" s="39"/>
      <c r="V159" s="39"/>
      <c r="W159" s="39"/>
      <c r="X159" s="39"/>
      <c r="Y159" s="39"/>
      <c r="Z159" s="39"/>
      <c r="AA159" s="39"/>
      <c r="AB159" s="39"/>
      <c r="AC159" s="39"/>
      <c r="AD159" s="39"/>
      <c r="AE159" s="39"/>
      <c r="AR159" s="240" t="s">
        <v>153</v>
      </c>
      <c r="AT159" s="240" t="s">
        <v>149</v>
      </c>
      <c r="AU159" s="240" t="s">
        <v>90</v>
      </c>
      <c r="AY159" s="18" t="s">
        <v>146</v>
      </c>
      <c r="BE159" s="241">
        <f>IF(N159="základní",J159,0)</f>
        <v>0</v>
      </c>
      <c r="BF159" s="241">
        <f>IF(N159="snížená",J159,0)</f>
        <v>0</v>
      </c>
      <c r="BG159" s="241">
        <f>IF(N159="zákl. přenesená",J159,0)</f>
        <v>0</v>
      </c>
      <c r="BH159" s="241">
        <f>IF(N159="sníž. přenesená",J159,0)</f>
        <v>0</v>
      </c>
      <c r="BI159" s="241">
        <f>IF(N159="nulová",J159,0)</f>
        <v>0</v>
      </c>
      <c r="BJ159" s="18" t="s">
        <v>85</v>
      </c>
      <c r="BK159" s="241">
        <f>ROUND(I159*H159,2)</f>
        <v>0</v>
      </c>
      <c r="BL159" s="18" t="s">
        <v>153</v>
      </c>
      <c r="BM159" s="240" t="s">
        <v>196</v>
      </c>
    </row>
    <row r="160" s="2" customFormat="1">
      <c r="A160" s="39"/>
      <c r="B160" s="40"/>
      <c r="C160" s="41"/>
      <c r="D160" s="242" t="s">
        <v>155</v>
      </c>
      <c r="E160" s="41"/>
      <c r="F160" s="243" t="s">
        <v>197</v>
      </c>
      <c r="G160" s="41"/>
      <c r="H160" s="41"/>
      <c r="I160" s="244"/>
      <c r="J160" s="41"/>
      <c r="K160" s="41"/>
      <c r="L160" s="45"/>
      <c r="M160" s="245"/>
      <c r="N160" s="246"/>
      <c r="O160" s="92"/>
      <c r="P160" s="92"/>
      <c r="Q160" s="92"/>
      <c r="R160" s="92"/>
      <c r="S160" s="92"/>
      <c r="T160" s="93"/>
      <c r="U160" s="39"/>
      <c r="V160" s="39"/>
      <c r="W160" s="39"/>
      <c r="X160" s="39"/>
      <c r="Y160" s="39"/>
      <c r="Z160" s="39"/>
      <c r="AA160" s="39"/>
      <c r="AB160" s="39"/>
      <c r="AC160" s="39"/>
      <c r="AD160" s="39"/>
      <c r="AE160" s="39"/>
      <c r="AT160" s="18" t="s">
        <v>155</v>
      </c>
      <c r="AU160" s="18" t="s">
        <v>90</v>
      </c>
    </row>
    <row r="161" s="2" customFormat="1">
      <c r="A161" s="39"/>
      <c r="B161" s="40"/>
      <c r="C161" s="41"/>
      <c r="D161" s="258" t="s">
        <v>164</v>
      </c>
      <c r="E161" s="41"/>
      <c r="F161" s="259" t="s">
        <v>198</v>
      </c>
      <c r="G161" s="41"/>
      <c r="H161" s="41"/>
      <c r="I161" s="244"/>
      <c r="J161" s="41"/>
      <c r="K161" s="41"/>
      <c r="L161" s="45"/>
      <c r="M161" s="245"/>
      <c r="N161" s="246"/>
      <c r="O161" s="92"/>
      <c r="P161" s="92"/>
      <c r="Q161" s="92"/>
      <c r="R161" s="92"/>
      <c r="S161" s="92"/>
      <c r="T161" s="93"/>
      <c r="U161" s="39"/>
      <c r="V161" s="39"/>
      <c r="W161" s="39"/>
      <c r="X161" s="39"/>
      <c r="Y161" s="39"/>
      <c r="Z161" s="39"/>
      <c r="AA161" s="39"/>
      <c r="AB161" s="39"/>
      <c r="AC161" s="39"/>
      <c r="AD161" s="39"/>
      <c r="AE161" s="39"/>
      <c r="AT161" s="18" t="s">
        <v>164</v>
      </c>
      <c r="AU161" s="18" t="s">
        <v>90</v>
      </c>
    </row>
    <row r="162" s="14" customFormat="1">
      <c r="A162" s="14"/>
      <c r="B162" s="260"/>
      <c r="C162" s="261"/>
      <c r="D162" s="242" t="s">
        <v>156</v>
      </c>
      <c r="E162" s="262" t="s">
        <v>1</v>
      </c>
      <c r="F162" s="263" t="s">
        <v>199</v>
      </c>
      <c r="G162" s="261"/>
      <c r="H162" s="262" t="s">
        <v>1</v>
      </c>
      <c r="I162" s="264"/>
      <c r="J162" s="261"/>
      <c r="K162" s="261"/>
      <c r="L162" s="265"/>
      <c r="M162" s="266"/>
      <c r="N162" s="267"/>
      <c r="O162" s="267"/>
      <c r="P162" s="267"/>
      <c r="Q162" s="267"/>
      <c r="R162" s="267"/>
      <c r="S162" s="267"/>
      <c r="T162" s="268"/>
      <c r="U162" s="14"/>
      <c r="V162" s="14"/>
      <c r="W162" s="14"/>
      <c r="X162" s="14"/>
      <c r="Y162" s="14"/>
      <c r="Z162" s="14"/>
      <c r="AA162" s="14"/>
      <c r="AB162" s="14"/>
      <c r="AC162" s="14"/>
      <c r="AD162" s="14"/>
      <c r="AE162" s="14"/>
      <c r="AT162" s="269" t="s">
        <v>156</v>
      </c>
      <c r="AU162" s="269" t="s">
        <v>90</v>
      </c>
      <c r="AV162" s="14" t="s">
        <v>85</v>
      </c>
      <c r="AW162" s="14" t="s">
        <v>35</v>
      </c>
      <c r="AX162" s="14" t="s">
        <v>81</v>
      </c>
      <c r="AY162" s="269" t="s">
        <v>146</v>
      </c>
    </row>
    <row r="163" s="13" customFormat="1">
      <c r="A163" s="13"/>
      <c r="B163" s="247"/>
      <c r="C163" s="248"/>
      <c r="D163" s="242" t="s">
        <v>156</v>
      </c>
      <c r="E163" s="249" t="s">
        <v>1</v>
      </c>
      <c r="F163" s="250" t="s">
        <v>200</v>
      </c>
      <c r="G163" s="248"/>
      <c r="H163" s="251">
        <v>74.599999999999994</v>
      </c>
      <c r="I163" s="252"/>
      <c r="J163" s="248"/>
      <c r="K163" s="248"/>
      <c r="L163" s="253"/>
      <c r="M163" s="254"/>
      <c r="N163" s="255"/>
      <c r="O163" s="255"/>
      <c r="P163" s="255"/>
      <c r="Q163" s="255"/>
      <c r="R163" s="255"/>
      <c r="S163" s="255"/>
      <c r="T163" s="256"/>
      <c r="U163" s="13"/>
      <c r="V163" s="13"/>
      <c r="W163" s="13"/>
      <c r="X163" s="13"/>
      <c r="Y163" s="13"/>
      <c r="Z163" s="13"/>
      <c r="AA163" s="13"/>
      <c r="AB163" s="13"/>
      <c r="AC163" s="13"/>
      <c r="AD163" s="13"/>
      <c r="AE163" s="13"/>
      <c r="AT163" s="257" t="s">
        <v>156</v>
      </c>
      <c r="AU163" s="257" t="s">
        <v>90</v>
      </c>
      <c r="AV163" s="13" t="s">
        <v>90</v>
      </c>
      <c r="AW163" s="13" t="s">
        <v>35</v>
      </c>
      <c r="AX163" s="13" t="s">
        <v>85</v>
      </c>
      <c r="AY163" s="257" t="s">
        <v>146</v>
      </c>
    </row>
    <row r="164" s="2" customFormat="1" ht="33" customHeight="1">
      <c r="A164" s="39"/>
      <c r="B164" s="40"/>
      <c r="C164" s="229" t="s">
        <v>201</v>
      </c>
      <c r="D164" s="229" t="s">
        <v>149</v>
      </c>
      <c r="E164" s="230" t="s">
        <v>202</v>
      </c>
      <c r="F164" s="231" t="s">
        <v>203</v>
      </c>
      <c r="G164" s="232" t="s">
        <v>152</v>
      </c>
      <c r="H164" s="233">
        <v>202.91999999999999</v>
      </c>
      <c r="I164" s="234"/>
      <c r="J164" s="235">
        <f>ROUND(I164*H164,2)</f>
        <v>0</v>
      </c>
      <c r="K164" s="231" t="s">
        <v>161</v>
      </c>
      <c r="L164" s="45"/>
      <c r="M164" s="236" t="s">
        <v>1</v>
      </c>
      <c r="N164" s="237" t="s">
        <v>46</v>
      </c>
      <c r="O164" s="92"/>
      <c r="P164" s="238">
        <f>O164*H164</f>
        <v>0</v>
      </c>
      <c r="Q164" s="238">
        <v>0</v>
      </c>
      <c r="R164" s="238">
        <f>Q164*H164</f>
        <v>0</v>
      </c>
      <c r="S164" s="238">
        <v>0</v>
      </c>
      <c r="T164" s="239">
        <f>S164*H164</f>
        <v>0</v>
      </c>
      <c r="U164" s="39"/>
      <c r="V164" s="39"/>
      <c r="W164" s="39"/>
      <c r="X164" s="39"/>
      <c r="Y164" s="39"/>
      <c r="Z164" s="39"/>
      <c r="AA164" s="39"/>
      <c r="AB164" s="39"/>
      <c r="AC164" s="39"/>
      <c r="AD164" s="39"/>
      <c r="AE164" s="39"/>
      <c r="AR164" s="240" t="s">
        <v>153</v>
      </c>
      <c r="AT164" s="240" t="s">
        <v>149</v>
      </c>
      <c r="AU164" s="240" t="s">
        <v>90</v>
      </c>
      <c r="AY164" s="18" t="s">
        <v>146</v>
      </c>
      <c r="BE164" s="241">
        <f>IF(N164="základní",J164,0)</f>
        <v>0</v>
      </c>
      <c r="BF164" s="241">
        <f>IF(N164="snížená",J164,0)</f>
        <v>0</v>
      </c>
      <c r="BG164" s="241">
        <f>IF(N164="zákl. přenesená",J164,0)</f>
        <v>0</v>
      </c>
      <c r="BH164" s="241">
        <f>IF(N164="sníž. přenesená",J164,0)</f>
        <v>0</v>
      </c>
      <c r="BI164" s="241">
        <f>IF(N164="nulová",J164,0)</f>
        <v>0</v>
      </c>
      <c r="BJ164" s="18" t="s">
        <v>85</v>
      </c>
      <c r="BK164" s="241">
        <f>ROUND(I164*H164,2)</f>
        <v>0</v>
      </c>
      <c r="BL164" s="18" t="s">
        <v>153</v>
      </c>
      <c r="BM164" s="240" t="s">
        <v>204</v>
      </c>
    </row>
    <row r="165" s="2" customFormat="1">
      <c r="A165" s="39"/>
      <c r="B165" s="40"/>
      <c r="C165" s="41"/>
      <c r="D165" s="242" t="s">
        <v>155</v>
      </c>
      <c r="E165" s="41"/>
      <c r="F165" s="243" t="s">
        <v>205</v>
      </c>
      <c r="G165" s="41"/>
      <c r="H165" s="41"/>
      <c r="I165" s="244"/>
      <c r="J165" s="41"/>
      <c r="K165" s="41"/>
      <c r="L165" s="45"/>
      <c r="M165" s="245"/>
      <c r="N165" s="246"/>
      <c r="O165" s="92"/>
      <c r="P165" s="92"/>
      <c r="Q165" s="92"/>
      <c r="R165" s="92"/>
      <c r="S165" s="92"/>
      <c r="T165" s="93"/>
      <c r="U165" s="39"/>
      <c r="V165" s="39"/>
      <c r="W165" s="39"/>
      <c r="X165" s="39"/>
      <c r="Y165" s="39"/>
      <c r="Z165" s="39"/>
      <c r="AA165" s="39"/>
      <c r="AB165" s="39"/>
      <c r="AC165" s="39"/>
      <c r="AD165" s="39"/>
      <c r="AE165" s="39"/>
      <c r="AT165" s="18" t="s">
        <v>155</v>
      </c>
      <c r="AU165" s="18" t="s">
        <v>90</v>
      </c>
    </row>
    <row r="166" s="2" customFormat="1">
      <c r="A166" s="39"/>
      <c r="B166" s="40"/>
      <c r="C166" s="41"/>
      <c r="D166" s="258" t="s">
        <v>164</v>
      </c>
      <c r="E166" s="41"/>
      <c r="F166" s="259" t="s">
        <v>206</v>
      </c>
      <c r="G166" s="41"/>
      <c r="H166" s="41"/>
      <c r="I166" s="244"/>
      <c r="J166" s="41"/>
      <c r="K166" s="41"/>
      <c r="L166" s="45"/>
      <c r="M166" s="245"/>
      <c r="N166" s="246"/>
      <c r="O166" s="92"/>
      <c r="P166" s="92"/>
      <c r="Q166" s="92"/>
      <c r="R166" s="92"/>
      <c r="S166" s="92"/>
      <c r="T166" s="93"/>
      <c r="U166" s="39"/>
      <c r="V166" s="39"/>
      <c r="W166" s="39"/>
      <c r="X166" s="39"/>
      <c r="Y166" s="39"/>
      <c r="Z166" s="39"/>
      <c r="AA166" s="39"/>
      <c r="AB166" s="39"/>
      <c r="AC166" s="39"/>
      <c r="AD166" s="39"/>
      <c r="AE166" s="39"/>
      <c r="AT166" s="18" t="s">
        <v>164</v>
      </c>
      <c r="AU166" s="18" t="s">
        <v>90</v>
      </c>
    </row>
    <row r="167" s="14" customFormat="1">
      <c r="A167" s="14"/>
      <c r="B167" s="260"/>
      <c r="C167" s="261"/>
      <c r="D167" s="242" t="s">
        <v>156</v>
      </c>
      <c r="E167" s="262" t="s">
        <v>1</v>
      </c>
      <c r="F167" s="263" t="s">
        <v>207</v>
      </c>
      <c r="G167" s="261"/>
      <c r="H167" s="262" t="s">
        <v>1</v>
      </c>
      <c r="I167" s="264"/>
      <c r="J167" s="261"/>
      <c r="K167" s="261"/>
      <c r="L167" s="265"/>
      <c r="M167" s="266"/>
      <c r="N167" s="267"/>
      <c r="O167" s="267"/>
      <c r="P167" s="267"/>
      <c r="Q167" s="267"/>
      <c r="R167" s="267"/>
      <c r="S167" s="267"/>
      <c r="T167" s="268"/>
      <c r="U167" s="14"/>
      <c r="V167" s="14"/>
      <c r="W167" s="14"/>
      <c r="X167" s="14"/>
      <c r="Y167" s="14"/>
      <c r="Z167" s="14"/>
      <c r="AA167" s="14"/>
      <c r="AB167" s="14"/>
      <c r="AC167" s="14"/>
      <c r="AD167" s="14"/>
      <c r="AE167" s="14"/>
      <c r="AT167" s="269" t="s">
        <v>156</v>
      </c>
      <c r="AU167" s="269" t="s">
        <v>90</v>
      </c>
      <c r="AV167" s="14" t="s">
        <v>85</v>
      </c>
      <c r="AW167" s="14" t="s">
        <v>35</v>
      </c>
      <c r="AX167" s="14" t="s">
        <v>81</v>
      </c>
      <c r="AY167" s="269" t="s">
        <v>146</v>
      </c>
    </row>
    <row r="168" s="13" customFormat="1">
      <c r="A168" s="13"/>
      <c r="B168" s="247"/>
      <c r="C168" s="248"/>
      <c r="D168" s="242" t="s">
        <v>156</v>
      </c>
      <c r="E168" s="249" t="s">
        <v>1</v>
      </c>
      <c r="F168" s="250" t="s">
        <v>208</v>
      </c>
      <c r="G168" s="248"/>
      <c r="H168" s="251">
        <v>135.40000000000001</v>
      </c>
      <c r="I168" s="252"/>
      <c r="J168" s="248"/>
      <c r="K168" s="248"/>
      <c r="L168" s="253"/>
      <c r="M168" s="254"/>
      <c r="N168" s="255"/>
      <c r="O168" s="255"/>
      <c r="P168" s="255"/>
      <c r="Q168" s="255"/>
      <c r="R168" s="255"/>
      <c r="S168" s="255"/>
      <c r="T168" s="256"/>
      <c r="U168" s="13"/>
      <c r="V168" s="13"/>
      <c r="W168" s="13"/>
      <c r="X168" s="13"/>
      <c r="Y168" s="13"/>
      <c r="Z168" s="13"/>
      <c r="AA168" s="13"/>
      <c r="AB168" s="13"/>
      <c r="AC168" s="13"/>
      <c r="AD168" s="13"/>
      <c r="AE168" s="13"/>
      <c r="AT168" s="257" t="s">
        <v>156</v>
      </c>
      <c r="AU168" s="257" t="s">
        <v>90</v>
      </c>
      <c r="AV168" s="13" t="s">
        <v>90</v>
      </c>
      <c r="AW168" s="13" t="s">
        <v>35</v>
      </c>
      <c r="AX168" s="13" t="s">
        <v>81</v>
      </c>
      <c r="AY168" s="257" t="s">
        <v>146</v>
      </c>
    </row>
    <row r="169" s="14" customFormat="1">
      <c r="A169" s="14"/>
      <c r="B169" s="260"/>
      <c r="C169" s="261"/>
      <c r="D169" s="242" t="s">
        <v>156</v>
      </c>
      <c r="E169" s="262" t="s">
        <v>1</v>
      </c>
      <c r="F169" s="263" t="s">
        <v>209</v>
      </c>
      <c r="G169" s="261"/>
      <c r="H169" s="262" t="s">
        <v>1</v>
      </c>
      <c r="I169" s="264"/>
      <c r="J169" s="261"/>
      <c r="K169" s="261"/>
      <c r="L169" s="265"/>
      <c r="M169" s="266"/>
      <c r="N169" s="267"/>
      <c r="O169" s="267"/>
      <c r="P169" s="267"/>
      <c r="Q169" s="267"/>
      <c r="R169" s="267"/>
      <c r="S169" s="267"/>
      <c r="T169" s="268"/>
      <c r="U169" s="14"/>
      <c r="V169" s="14"/>
      <c r="W169" s="14"/>
      <c r="X169" s="14"/>
      <c r="Y169" s="14"/>
      <c r="Z169" s="14"/>
      <c r="AA169" s="14"/>
      <c r="AB169" s="14"/>
      <c r="AC169" s="14"/>
      <c r="AD169" s="14"/>
      <c r="AE169" s="14"/>
      <c r="AT169" s="269" t="s">
        <v>156</v>
      </c>
      <c r="AU169" s="269" t="s">
        <v>90</v>
      </c>
      <c r="AV169" s="14" t="s">
        <v>85</v>
      </c>
      <c r="AW169" s="14" t="s">
        <v>35</v>
      </c>
      <c r="AX169" s="14" t="s">
        <v>81</v>
      </c>
      <c r="AY169" s="269" t="s">
        <v>146</v>
      </c>
    </row>
    <row r="170" s="13" customFormat="1">
      <c r="A170" s="13"/>
      <c r="B170" s="247"/>
      <c r="C170" s="248"/>
      <c r="D170" s="242" t="s">
        <v>156</v>
      </c>
      <c r="E170" s="249" t="s">
        <v>1</v>
      </c>
      <c r="F170" s="250" t="s">
        <v>210</v>
      </c>
      <c r="G170" s="248"/>
      <c r="H170" s="251">
        <v>67.519999999999996</v>
      </c>
      <c r="I170" s="252"/>
      <c r="J170" s="248"/>
      <c r="K170" s="248"/>
      <c r="L170" s="253"/>
      <c r="M170" s="254"/>
      <c r="N170" s="255"/>
      <c r="O170" s="255"/>
      <c r="P170" s="255"/>
      <c r="Q170" s="255"/>
      <c r="R170" s="255"/>
      <c r="S170" s="255"/>
      <c r="T170" s="256"/>
      <c r="U170" s="13"/>
      <c r="V170" s="13"/>
      <c r="W170" s="13"/>
      <c r="X170" s="13"/>
      <c r="Y170" s="13"/>
      <c r="Z170" s="13"/>
      <c r="AA170" s="13"/>
      <c r="AB170" s="13"/>
      <c r="AC170" s="13"/>
      <c r="AD170" s="13"/>
      <c r="AE170" s="13"/>
      <c r="AT170" s="257" t="s">
        <v>156</v>
      </c>
      <c r="AU170" s="257" t="s">
        <v>90</v>
      </c>
      <c r="AV170" s="13" t="s">
        <v>90</v>
      </c>
      <c r="AW170" s="13" t="s">
        <v>35</v>
      </c>
      <c r="AX170" s="13" t="s">
        <v>81</v>
      </c>
      <c r="AY170" s="257" t="s">
        <v>146</v>
      </c>
    </row>
    <row r="171" s="15" customFormat="1">
      <c r="A171" s="15"/>
      <c r="B171" s="271"/>
      <c r="C171" s="272"/>
      <c r="D171" s="242" t="s">
        <v>156</v>
      </c>
      <c r="E171" s="273" t="s">
        <v>1</v>
      </c>
      <c r="F171" s="274" t="s">
        <v>192</v>
      </c>
      <c r="G171" s="272"/>
      <c r="H171" s="275">
        <v>202.91999999999999</v>
      </c>
      <c r="I171" s="276"/>
      <c r="J171" s="272"/>
      <c r="K171" s="272"/>
      <c r="L171" s="277"/>
      <c r="M171" s="278"/>
      <c r="N171" s="279"/>
      <c r="O171" s="279"/>
      <c r="P171" s="279"/>
      <c r="Q171" s="279"/>
      <c r="R171" s="279"/>
      <c r="S171" s="279"/>
      <c r="T171" s="280"/>
      <c r="U171" s="15"/>
      <c r="V171" s="15"/>
      <c r="W171" s="15"/>
      <c r="X171" s="15"/>
      <c r="Y171" s="15"/>
      <c r="Z171" s="15"/>
      <c r="AA171" s="15"/>
      <c r="AB171" s="15"/>
      <c r="AC171" s="15"/>
      <c r="AD171" s="15"/>
      <c r="AE171" s="15"/>
      <c r="AT171" s="281" t="s">
        <v>156</v>
      </c>
      <c r="AU171" s="281" t="s">
        <v>90</v>
      </c>
      <c r="AV171" s="15" t="s">
        <v>153</v>
      </c>
      <c r="AW171" s="15" t="s">
        <v>35</v>
      </c>
      <c r="AX171" s="15" t="s">
        <v>85</v>
      </c>
      <c r="AY171" s="281" t="s">
        <v>146</v>
      </c>
    </row>
    <row r="172" s="2" customFormat="1" ht="16.5" customHeight="1">
      <c r="A172" s="39"/>
      <c r="B172" s="40"/>
      <c r="C172" s="229" t="s">
        <v>211</v>
      </c>
      <c r="D172" s="229" t="s">
        <v>149</v>
      </c>
      <c r="E172" s="230" t="s">
        <v>212</v>
      </c>
      <c r="F172" s="231" t="s">
        <v>213</v>
      </c>
      <c r="G172" s="232" t="s">
        <v>160</v>
      </c>
      <c r="H172" s="233">
        <v>216.30000000000001</v>
      </c>
      <c r="I172" s="234"/>
      <c r="J172" s="235">
        <f>ROUND(I172*H172,2)</f>
        <v>0</v>
      </c>
      <c r="K172" s="231" t="s">
        <v>161</v>
      </c>
      <c r="L172" s="45"/>
      <c r="M172" s="236" t="s">
        <v>1</v>
      </c>
      <c r="N172" s="237" t="s">
        <v>46</v>
      </c>
      <c r="O172" s="92"/>
      <c r="P172" s="238">
        <f>O172*H172</f>
        <v>0</v>
      </c>
      <c r="Q172" s="238">
        <v>0</v>
      </c>
      <c r="R172" s="238">
        <f>Q172*H172</f>
        <v>0</v>
      </c>
      <c r="S172" s="238">
        <v>0.252</v>
      </c>
      <c r="T172" s="239">
        <f>S172*H172</f>
        <v>54.507600000000004</v>
      </c>
      <c r="U172" s="39"/>
      <c r="V172" s="39"/>
      <c r="W172" s="39"/>
      <c r="X172" s="39"/>
      <c r="Y172" s="39"/>
      <c r="Z172" s="39"/>
      <c r="AA172" s="39"/>
      <c r="AB172" s="39"/>
      <c r="AC172" s="39"/>
      <c r="AD172" s="39"/>
      <c r="AE172" s="39"/>
      <c r="AR172" s="240" t="s">
        <v>153</v>
      </c>
      <c r="AT172" s="240" t="s">
        <v>149</v>
      </c>
      <c r="AU172" s="240" t="s">
        <v>90</v>
      </c>
      <c r="AY172" s="18" t="s">
        <v>146</v>
      </c>
      <c r="BE172" s="241">
        <f>IF(N172="základní",J172,0)</f>
        <v>0</v>
      </c>
      <c r="BF172" s="241">
        <f>IF(N172="snížená",J172,0)</f>
        <v>0</v>
      </c>
      <c r="BG172" s="241">
        <f>IF(N172="zákl. přenesená",J172,0)</f>
        <v>0</v>
      </c>
      <c r="BH172" s="241">
        <f>IF(N172="sníž. přenesená",J172,0)</f>
        <v>0</v>
      </c>
      <c r="BI172" s="241">
        <f>IF(N172="nulová",J172,0)</f>
        <v>0</v>
      </c>
      <c r="BJ172" s="18" t="s">
        <v>85</v>
      </c>
      <c r="BK172" s="241">
        <f>ROUND(I172*H172,2)</f>
        <v>0</v>
      </c>
      <c r="BL172" s="18" t="s">
        <v>153</v>
      </c>
      <c r="BM172" s="240" t="s">
        <v>214</v>
      </c>
    </row>
    <row r="173" s="2" customFormat="1">
      <c r="A173" s="39"/>
      <c r="B173" s="40"/>
      <c r="C173" s="41"/>
      <c r="D173" s="242" t="s">
        <v>155</v>
      </c>
      <c r="E173" s="41"/>
      <c r="F173" s="243" t="s">
        <v>215</v>
      </c>
      <c r="G173" s="41"/>
      <c r="H173" s="41"/>
      <c r="I173" s="244"/>
      <c r="J173" s="41"/>
      <c r="K173" s="41"/>
      <c r="L173" s="45"/>
      <c r="M173" s="245"/>
      <c r="N173" s="246"/>
      <c r="O173" s="92"/>
      <c r="P173" s="92"/>
      <c r="Q173" s="92"/>
      <c r="R173" s="92"/>
      <c r="S173" s="92"/>
      <c r="T173" s="93"/>
      <c r="U173" s="39"/>
      <c r="V173" s="39"/>
      <c r="W173" s="39"/>
      <c r="X173" s="39"/>
      <c r="Y173" s="39"/>
      <c r="Z173" s="39"/>
      <c r="AA173" s="39"/>
      <c r="AB173" s="39"/>
      <c r="AC173" s="39"/>
      <c r="AD173" s="39"/>
      <c r="AE173" s="39"/>
      <c r="AT173" s="18" t="s">
        <v>155</v>
      </c>
      <c r="AU173" s="18" t="s">
        <v>90</v>
      </c>
    </row>
    <row r="174" s="2" customFormat="1">
      <c r="A174" s="39"/>
      <c r="B174" s="40"/>
      <c r="C174" s="41"/>
      <c r="D174" s="258" t="s">
        <v>164</v>
      </c>
      <c r="E174" s="41"/>
      <c r="F174" s="259" t="s">
        <v>216</v>
      </c>
      <c r="G174" s="41"/>
      <c r="H174" s="41"/>
      <c r="I174" s="244"/>
      <c r="J174" s="41"/>
      <c r="K174" s="41"/>
      <c r="L174" s="45"/>
      <c r="M174" s="245"/>
      <c r="N174" s="246"/>
      <c r="O174" s="92"/>
      <c r="P174" s="92"/>
      <c r="Q174" s="92"/>
      <c r="R174" s="92"/>
      <c r="S174" s="92"/>
      <c r="T174" s="93"/>
      <c r="U174" s="39"/>
      <c r="V174" s="39"/>
      <c r="W174" s="39"/>
      <c r="X174" s="39"/>
      <c r="Y174" s="39"/>
      <c r="Z174" s="39"/>
      <c r="AA174" s="39"/>
      <c r="AB174" s="39"/>
      <c r="AC174" s="39"/>
      <c r="AD174" s="39"/>
      <c r="AE174" s="39"/>
      <c r="AT174" s="18" t="s">
        <v>164</v>
      </c>
      <c r="AU174" s="18" t="s">
        <v>90</v>
      </c>
    </row>
    <row r="175" s="14" customFormat="1">
      <c r="A175" s="14"/>
      <c r="B175" s="260"/>
      <c r="C175" s="261"/>
      <c r="D175" s="242" t="s">
        <v>156</v>
      </c>
      <c r="E175" s="262" t="s">
        <v>1</v>
      </c>
      <c r="F175" s="263" t="s">
        <v>217</v>
      </c>
      <c r="G175" s="261"/>
      <c r="H175" s="262" t="s">
        <v>1</v>
      </c>
      <c r="I175" s="264"/>
      <c r="J175" s="261"/>
      <c r="K175" s="261"/>
      <c r="L175" s="265"/>
      <c r="M175" s="266"/>
      <c r="N175" s="267"/>
      <c r="O175" s="267"/>
      <c r="P175" s="267"/>
      <c r="Q175" s="267"/>
      <c r="R175" s="267"/>
      <c r="S175" s="267"/>
      <c r="T175" s="268"/>
      <c r="U175" s="14"/>
      <c r="V175" s="14"/>
      <c r="W175" s="14"/>
      <c r="X175" s="14"/>
      <c r="Y175" s="14"/>
      <c r="Z175" s="14"/>
      <c r="AA175" s="14"/>
      <c r="AB175" s="14"/>
      <c r="AC175" s="14"/>
      <c r="AD175" s="14"/>
      <c r="AE175" s="14"/>
      <c r="AT175" s="269" t="s">
        <v>156</v>
      </c>
      <c r="AU175" s="269" t="s">
        <v>90</v>
      </c>
      <c r="AV175" s="14" t="s">
        <v>85</v>
      </c>
      <c r="AW175" s="14" t="s">
        <v>35</v>
      </c>
      <c r="AX175" s="14" t="s">
        <v>81</v>
      </c>
      <c r="AY175" s="269" t="s">
        <v>146</v>
      </c>
    </row>
    <row r="176" s="13" customFormat="1">
      <c r="A176" s="13"/>
      <c r="B176" s="247"/>
      <c r="C176" s="248"/>
      <c r="D176" s="242" t="s">
        <v>156</v>
      </c>
      <c r="E176" s="249" t="s">
        <v>1</v>
      </c>
      <c r="F176" s="250" t="s">
        <v>218</v>
      </c>
      <c r="G176" s="248"/>
      <c r="H176" s="251">
        <v>216.30000000000001</v>
      </c>
      <c r="I176" s="252"/>
      <c r="J176" s="248"/>
      <c r="K176" s="248"/>
      <c r="L176" s="253"/>
      <c r="M176" s="254"/>
      <c r="N176" s="255"/>
      <c r="O176" s="255"/>
      <c r="P176" s="255"/>
      <c r="Q176" s="255"/>
      <c r="R176" s="255"/>
      <c r="S176" s="255"/>
      <c r="T176" s="256"/>
      <c r="U176" s="13"/>
      <c r="V176" s="13"/>
      <c r="W176" s="13"/>
      <c r="X176" s="13"/>
      <c r="Y176" s="13"/>
      <c r="Z176" s="13"/>
      <c r="AA176" s="13"/>
      <c r="AB176" s="13"/>
      <c r="AC176" s="13"/>
      <c r="AD176" s="13"/>
      <c r="AE176" s="13"/>
      <c r="AT176" s="257" t="s">
        <v>156</v>
      </c>
      <c r="AU176" s="257" t="s">
        <v>90</v>
      </c>
      <c r="AV176" s="13" t="s">
        <v>90</v>
      </c>
      <c r="AW176" s="13" t="s">
        <v>35</v>
      </c>
      <c r="AX176" s="13" t="s">
        <v>81</v>
      </c>
      <c r="AY176" s="257" t="s">
        <v>146</v>
      </c>
    </row>
    <row r="177" s="2" customFormat="1" ht="33" customHeight="1">
      <c r="A177" s="39"/>
      <c r="B177" s="40"/>
      <c r="C177" s="229" t="s">
        <v>219</v>
      </c>
      <c r="D177" s="229" t="s">
        <v>149</v>
      </c>
      <c r="E177" s="230" t="s">
        <v>220</v>
      </c>
      <c r="F177" s="231" t="s">
        <v>221</v>
      </c>
      <c r="G177" s="232" t="s">
        <v>152</v>
      </c>
      <c r="H177" s="233">
        <v>58.954999999999998</v>
      </c>
      <c r="I177" s="234"/>
      <c r="J177" s="235">
        <f>ROUND(I177*H177,2)</f>
        <v>0</v>
      </c>
      <c r="K177" s="231" t="s">
        <v>161</v>
      </c>
      <c r="L177" s="45"/>
      <c r="M177" s="236" t="s">
        <v>1</v>
      </c>
      <c r="N177" s="237" t="s">
        <v>46</v>
      </c>
      <c r="O177" s="92"/>
      <c r="P177" s="238">
        <f>O177*H177</f>
        <v>0</v>
      </c>
      <c r="Q177" s="238">
        <v>0</v>
      </c>
      <c r="R177" s="238">
        <f>Q177*H177</f>
        <v>0</v>
      </c>
      <c r="S177" s="238">
        <v>0</v>
      </c>
      <c r="T177" s="239">
        <f>S177*H177</f>
        <v>0</v>
      </c>
      <c r="U177" s="39"/>
      <c r="V177" s="39"/>
      <c r="W177" s="39"/>
      <c r="X177" s="39"/>
      <c r="Y177" s="39"/>
      <c r="Z177" s="39"/>
      <c r="AA177" s="39"/>
      <c r="AB177" s="39"/>
      <c r="AC177" s="39"/>
      <c r="AD177" s="39"/>
      <c r="AE177" s="39"/>
      <c r="AR177" s="240" t="s">
        <v>153</v>
      </c>
      <c r="AT177" s="240" t="s">
        <v>149</v>
      </c>
      <c r="AU177" s="240" t="s">
        <v>90</v>
      </c>
      <c r="AY177" s="18" t="s">
        <v>146</v>
      </c>
      <c r="BE177" s="241">
        <f>IF(N177="základní",J177,0)</f>
        <v>0</v>
      </c>
      <c r="BF177" s="241">
        <f>IF(N177="snížená",J177,0)</f>
        <v>0</v>
      </c>
      <c r="BG177" s="241">
        <f>IF(N177="zákl. přenesená",J177,0)</f>
        <v>0</v>
      </c>
      <c r="BH177" s="241">
        <f>IF(N177="sníž. přenesená",J177,0)</f>
        <v>0</v>
      </c>
      <c r="BI177" s="241">
        <f>IF(N177="nulová",J177,0)</f>
        <v>0</v>
      </c>
      <c r="BJ177" s="18" t="s">
        <v>85</v>
      </c>
      <c r="BK177" s="241">
        <f>ROUND(I177*H177,2)</f>
        <v>0</v>
      </c>
      <c r="BL177" s="18" t="s">
        <v>153</v>
      </c>
      <c r="BM177" s="240" t="s">
        <v>222</v>
      </c>
    </row>
    <row r="178" s="2" customFormat="1">
      <c r="A178" s="39"/>
      <c r="B178" s="40"/>
      <c r="C178" s="41"/>
      <c r="D178" s="242" t="s">
        <v>155</v>
      </c>
      <c r="E178" s="41"/>
      <c r="F178" s="243" t="s">
        <v>223</v>
      </c>
      <c r="G178" s="41"/>
      <c r="H178" s="41"/>
      <c r="I178" s="244"/>
      <c r="J178" s="41"/>
      <c r="K178" s="41"/>
      <c r="L178" s="45"/>
      <c r="M178" s="245"/>
      <c r="N178" s="246"/>
      <c r="O178" s="92"/>
      <c r="P178" s="92"/>
      <c r="Q178" s="92"/>
      <c r="R178" s="92"/>
      <c r="S178" s="92"/>
      <c r="T178" s="93"/>
      <c r="U178" s="39"/>
      <c r="V178" s="39"/>
      <c r="W178" s="39"/>
      <c r="X178" s="39"/>
      <c r="Y178" s="39"/>
      <c r="Z178" s="39"/>
      <c r="AA178" s="39"/>
      <c r="AB178" s="39"/>
      <c r="AC178" s="39"/>
      <c r="AD178" s="39"/>
      <c r="AE178" s="39"/>
      <c r="AT178" s="18" t="s">
        <v>155</v>
      </c>
      <c r="AU178" s="18" t="s">
        <v>90</v>
      </c>
    </row>
    <row r="179" s="2" customFormat="1">
      <c r="A179" s="39"/>
      <c r="B179" s="40"/>
      <c r="C179" s="41"/>
      <c r="D179" s="258" t="s">
        <v>164</v>
      </c>
      <c r="E179" s="41"/>
      <c r="F179" s="259" t="s">
        <v>224</v>
      </c>
      <c r="G179" s="41"/>
      <c r="H179" s="41"/>
      <c r="I179" s="244"/>
      <c r="J179" s="41"/>
      <c r="K179" s="41"/>
      <c r="L179" s="45"/>
      <c r="M179" s="245"/>
      <c r="N179" s="246"/>
      <c r="O179" s="92"/>
      <c r="P179" s="92"/>
      <c r="Q179" s="92"/>
      <c r="R179" s="92"/>
      <c r="S179" s="92"/>
      <c r="T179" s="93"/>
      <c r="U179" s="39"/>
      <c r="V179" s="39"/>
      <c r="W179" s="39"/>
      <c r="X179" s="39"/>
      <c r="Y179" s="39"/>
      <c r="Z179" s="39"/>
      <c r="AA179" s="39"/>
      <c r="AB179" s="39"/>
      <c r="AC179" s="39"/>
      <c r="AD179" s="39"/>
      <c r="AE179" s="39"/>
      <c r="AT179" s="18" t="s">
        <v>164</v>
      </c>
      <c r="AU179" s="18" t="s">
        <v>90</v>
      </c>
    </row>
    <row r="180" s="14" customFormat="1">
      <c r="A180" s="14"/>
      <c r="B180" s="260"/>
      <c r="C180" s="261"/>
      <c r="D180" s="242" t="s">
        <v>156</v>
      </c>
      <c r="E180" s="262" t="s">
        <v>1</v>
      </c>
      <c r="F180" s="263" t="s">
        <v>178</v>
      </c>
      <c r="G180" s="261"/>
      <c r="H180" s="262" t="s">
        <v>1</v>
      </c>
      <c r="I180" s="264"/>
      <c r="J180" s="261"/>
      <c r="K180" s="261"/>
      <c r="L180" s="265"/>
      <c r="M180" s="266"/>
      <c r="N180" s="267"/>
      <c r="O180" s="267"/>
      <c r="P180" s="267"/>
      <c r="Q180" s="267"/>
      <c r="R180" s="267"/>
      <c r="S180" s="267"/>
      <c r="T180" s="268"/>
      <c r="U180" s="14"/>
      <c r="V180" s="14"/>
      <c r="W180" s="14"/>
      <c r="X180" s="14"/>
      <c r="Y180" s="14"/>
      <c r="Z180" s="14"/>
      <c r="AA180" s="14"/>
      <c r="AB180" s="14"/>
      <c r="AC180" s="14"/>
      <c r="AD180" s="14"/>
      <c r="AE180" s="14"/>
      <c r="AT180" s="269" t="s">
        <v>156</v>
      </c>
      <c r="AU180" s="269" t="s">
        <v>90</v>
      </c>
      <c r="AV180" s="14" t="s">
        <v>85</v>
      </c>
      <c r="AW180" s="14" t="s">
        <v>35</v>
      </c>
      <c r="AX180" s="14" t="s">
        <v>81</v>
      </c>
      <c r="AY180" s="269" t="s">
        <v>146</v>
      </c>
    </row>
    <row r="181" s="13" customFormat="1">
      <c r="A181" s="13"/>
      <c r="B181" s="247"/>
      <c r="C181" s="248"/>
      <c r="D181" s="242" t="s">
        <v>156</v>
      </c>
      <c r="E181" s="249" t="s">
        <v>1</v>
      </c>
      <c r="F181" s="250" t="s">
        <v>225</v>
      </c>
      <c r="G181" s="248"/>
      <c r="H181" s="251">
        <v>58.954999999999998</v>
      </c>
      <c r="I181" s="252"/>
      <c r="J181" s="248"/>
      <c r="K181" s="248"/>
      <c r="L181" s="253"/>
      <c r="M181" s="254"/>
      <c r="N181" s="255"/>
      <c r="O181" s="255"/>
      <c r="P181" s="255"/>
      <c r="Q181" s="255"/>
      <c r="R181" s="255"/>
      <c r="S181" s="255"/>
      <c r="T181" s="256"/>
      <c r="U181" s="13"/>
      <c r="V181" s="13"/>
      <c r="W181" s="13"/>
      <c r="X181" s="13"/>
      <c r="Y181" s="13"/>
      <c r="Z181" s="13"/>
      <c r="AA181" s="13"/>
      <c r="AB181" s="13"/>
      <c r="AC181" s="13"/>
      <c r="AD181" s="13"/>
      <c r="AE181" s="13"/>
      <c r="AT181" s="257" t="s">
        <v>156</v>
      </c>
      <c r="AU181" s="257" t="s">
        <v>90</v>
      </c>
      <c r="AV181" s="13" t="s">
        <v>90</v>
      </c>
      <c r="AW181" s="13" t="s">
        <v>35</v>
      </c>
      <c r="AX181" s="13" t="s">
        <v>81</v>
      </c>
      <c r="AY181" s="257" t="s">
        <v>146</v>
      </c>
    </row>
    <row r="182" s="2" customFormat="1" ht="24.15" customHeight="1">
      <c r="A182" s="39"/>
      <c r="B182" s="40"/>
      <c r="C182" s="229" t="s">
        <v>226</v>
      </c>
      <c r="D182" s="229" t="s">
        <v>149</v>
      </c>
      <c r="E182" s="230" t="s">
        <v>227</v>
      </c>
      <c r="F182" s="231" t="s">
        <v>228</v>
      </c>
      <c r="G182" s="232" t="s">
        <v>152</v>
      </c>
      <c r="H182" s="233">
        <v>9.8309999999999995</v>
      </c>
      <c r="I182" s="234"/>
      <c r="J182" s="235">
        <f>ROUND(I182*H182,2)</f>
        <v>0</v>
      </c>
      <c r="K182" s="231" t="s">
        <v>161</v>
      </c>
      <c r="L182" s="45"/>
      <c r="M182" s="236" t="s">
        <v>1</v>
      </c>
      <c r="N182" s="237" t="s">
        <v>46</v>
      </c>
      <c r="O182" s="92"/>
      <c r="P182" s="238">
        <f>O182*H182</f>
        <v>0</v>
      </c>
      <c r="Q182" s="238">
        <v>0</v>
      </c>
      <c r="R182" s="238">
        <f>Q182*H182</f>
        <v>0</v>
      </c>
      <c r="S182" s="238">
        <v>0</v>
      </c>
      <c r="T182" s="239">
        <f>S182*H182</f>
        <v>0</v>
      </c>
      <c r="U182" s="39"/>
      <c r="V182" s="39"/>
      <c r="W182" s="39"/>
      <c r="X182" s="39"/>
      <c r="Y182" s="39"/>
      <c r="Z182" s="39"/>
      <c r="AA182" s="39"/>
      <c r="AB182" s="39"/>
      <c r="AC182" s="39"/>
      <c r="AD182" s="39"/>
      <c r="AE182" s="39"/>
      <c r="AR182" s="240" t="s">
        <v>153</v>
      </c>
      <c r="AT182" s="240" t="s">
        <v>149</v>
      </c>
      <c r="AU182" s="240" t="s">
        <v>90</v>
      </c>
      <c r="AY182" s="18" t="s">
        <v>146</v>
      </c>
      <c r="BE182" s="241">
        <f>IF(N182="základní",J182,0)</f>
        <v>0</v>
      </c>
      <c r="BF182" s="241">
        <f>IF(N182="snížená",J182,0)</f>
        <v>0</v>
      </c>
      <c r="BG182" s="241">
        <f>IF(N182="zákl. přenesená",J182,0)</f>
        <v>0</v>
      </c>
      <c r="BH182" s="241">
        <f>IF(N182="sníž. přenesená",J182,0)</f>
        <v>0</v>
      </c>
      <c r="BI182" s="241">
        <f>IF(N182="nulová",J182,0)</f>
        <v>0</v>
      </c>
      <c r="BJ182" s="18" t="s">
        <v>85</v>
      </c>
      <c r="BK182" s="241">
        <f>ROUND(I182*H182,2)</f>
        <v>0</v>
      </c>
      <c r="BL182" s="18" t="s">
        <v>153</v>
      </c>
      <c r="BM182" s="240" t="s">
        <v>229</v>
      </c>
    </row>
    <row r="183" s="2" customFormat="1">
      <c r="A183" s="39"/>
      <c r="B183" s="40"/>
      <c r="C183" s="41"/>
      <c r="D183" s="242" t="s">
        <v>155</v>
      </c>
      <c r="E183" s="41"/>
      <c r="F183" s="243" t="s">
        <v>230</v>
      </c>
      <c r="G183" s="41"/>
      <c r="H183" s="41"/>
      <c r="I183" s="244"/>
      <c r="J183" s="41"/>
      <c r="K183" s="41"/>
      <c r="L183" s="45"/>
      <c r="M183" s="245"/>
      <c r="N183" s="246"/>
      <c r="O183" s="92"/>
      <c r="P183" s="92"/>
      <c r="Q183" s="92"/>
      <c r="R183" s="92"/>
      <c r="S183" s="92"/>
      <c r="T183" s="93"/>
      <c r="U183" s="39"/>
      <c r="V183" s="39"/>
      <c r="W183" s="39"/>
      <c r="X183" s="39"/>
      <c r="Y183" s="39"/>
      <c r="Z183" s="39"/>
      <c r="AA183" s="39"/>
      <c r="AB183" s="39"/>
      <c r="AC183" s="39"/>
      <c r="AD183" s="39"/>
      <c r="AE183" s="39"/>
      <c r="AT183" s="18" t="s">
        <v>155</v>
      </c>
      <c r="AU183" s="18" t="s">
        <v>90</v>
      </c>
    </row>
    <row r="184" s="2" customFormat="1">
      <c r="A184" s="39"/>
      <c r="B184" s="40"/>
      <c r="C184" s="41"/>
      <c r="D184" s="258" t="s">
        <v>164</v>
      </c>
      <c r="E184" s="41"/>
      <c r="F184" s="259" t="s">
        <v>231</v>
      </c>
      <c r="G184" s="41"/>
      <c r="H184" s="41"/>
      <c r="I184" s="244"/>
      <c r="J184" s="41"/>
      <c r="K184" s="41"/>
      <c r="L184" s="45"/>
      <c r="M184" s="245"/>
      <c r="N184" s="246"/>
      <c r="O184" s="92"/>
      <c r="P184" s="92"/>
      <c r="Q184" s="92"/>
      <c r="R184" s="92"/>
      <c r="S184" s="92"/>
      <c r="T184" s="93"/>
      <c r="U184" s="39"/>
      <c r="V184" s="39"/>
      <c r="W184" s="39"/>
      <c r="X184" s="39"/>
      <c r="Y184" s="39"/>
      <c r="Z184" s="39"/>
      <c r="AA184" s="39"/>
      <c r="AB184" s="39"/>
      <c r="AC184" s="39"/>
      <c r="AD184" s="39"/>
      <c r="AE184" s="39"/>
      <c r="AT184" s="18" t="s">
        <v>164</v>
      </c>
      <c r="AU184" s="18" t="s">
        <v>90</v>
      </c>
    </row>
    <row r="185" s="14" customFormat="1">
      <c r="A185" s="14"/>
      <c r="B185" s="260"/>
      <c r="C185" s="261"/>
      <c r="D185" s="242" t="s">
        <v>156</v>
      </c>
      <c r="E185" s="262" t="s">
        <v>1</v>
      </c>
      <c r="F185" s="263" t="s">
        <v>232</v>
      </c>
      <c r="G185" s="261"/>
      <c r="H185" s="262" t="s">
        <v>1</v>
      </c>
      <c r="I185" s="264"/>
      <c r="J185" s="261"/>
      <c r="K185" s="261"/>
      <c r="L185" s="265"/>
      <c r="M185" s="266"/>
      <c r="N185" s="267"/>
      <c r="O185" s="267"/>
      <c r="P185" s="267"/>
      <c r="Q185" s="267"/>
      <c r="R185" s="267"/>
      <c r="S185" s="267"/>
      <c r="T185" s="268"/>
      <c r="U185" s="14"/>
      <c r="V185" s="14"/>
      <c r="W185" s="14"/>
      <c r="X185" s="14"/>
      <c r="Y185" s="14"/>
      <c r="Z185" s="14"/>
      <c r="AA185" s="14"/>
      <c r="AB185" s="14"/>
      <c r="AC185" s="14"/>
      <c r="AD185" s="14"/>
      <c r="AE185" s="14"/>
      <c r="AT185" s="269" t="s">
        <v>156</v>
      </c>
      <c r="AU185" s="269" t="s">
        <v>90</v>
      </c>
      <c r="AV185" s="14" t="s">
        <v>85</v>
      </c>
      <c r="AW185" s="14" t="s">
        <v>35</v>
      </c>
      <c r="AX185" s="14" t="s">
        <v>81</v>
      </c>
      <c r="AY185" s="269" t="s">
        <v>146</v>
      </c>
    </row>
    <row r="186" s="13" customFormat="1">
      <c r="A186" s="13"/>
      <c r="B186" s="247"/>
      <c r="C186" s="248"/>
      <c r="D186" s="242" t="s">
        <v>156</v>
      </c>
      <c r="E186" s="249" t="s">
        <v>1</v>
      </c>
      <c r="F186" s="250" t="s">
        <v>233</v>
      </c>
      <c r="G186" s="248"/>
      <c r="H186" s="251">
        <v>9.8309999999999995</v>
      </c>
      <c r="I186" s="252"/>
      <c r="J186" s="248"/>
      <c r="K186" s="248"/>
      <c r="L186" s="253"/>
      <c r="M186" s="254"/>
      <c r="N186" s="255"/>
      <c r="O186" s="255"/>
      <c r="P186" s="255"/>
      <c r="Q186" s="255"/>
      <c r="R186" s="255"/>
      <c r="S186" s="255"/>
      <c r="T186" s="256"/>
      <c r="U186" s="13"/>
      <c r="V186" s="13"/>
      <c r="W186" s="13"/>
      <c r="X186" s="13"/>
      <c r="Y186" s="13"/>
      <c r="Z186" s="13"/>
      <c r="AA186" s="13"/>
      <c r="AB186" s="13"/>
      <c r="AC186" s="13"/>
      <c r="AD186" s="13"/>
      <c r="AE186" s="13"/>
      <c r="AT186" s="257" t="s">
        <v>156</v>
      </c>
      <c r="AU186" s="257" t="s">
        <v>90</v>
      </c>
      <c r="AV186" s="13" t="s">
        <v>90</v>
      </c>
      <c r="AW186" s="13" t="s">
        <v>35</v>
      </c>
      <c r="AX186" s="13" t="s">
        <v>81</v>
      </c>
      <c r="AY186" s="257" t="s">
        <v>146</v>
      </c>
    </row>
    <row r="187" s="2" customFormat="1" ht="24.15" customHeight="1">
      <c r="A187" s="39"/>
      <c r="B187" s="40"/>
      <c r="C187" s="229" t="s">
        <v>234</v>
      </c>
      <c r="D187" s="229" t="s">
        <v>149</v>
      </c>
      <c r="E187" s="230" t="s">
        <v>235</v>
      </c>
      <c r="F187" s="231" t="s">
        <v>236</v>
      </c>
      <c r="G187" s="232" t="s">
        <v>152</v>
      </c>
      <c r="H187" s="233">
        <v>57</v>
      </c>
      <c r="I187" s="234"/>
      <c r="J187" s="235">
        <f>ROUND(I187*H187,2)</f>
        <v>0</v>
      </c>
      <c r="K187" s="231" t="s">
        <v>161</v>
      </c>
      <c r="L187" s="45"/>
      <c r="M187" s="236" t="s">
        <v>1</v>
      </c>
      <c r="N187" s="237" t="s">
        <v>46</v>
      </c>
      <c r="O187" s="92"/>
      <c r="P187" s="238">
        <f>O187*H187</f>
        <v>0</v>
      </c>
      <c r="Q187" s="238">
        <v>0</v>
      </c>
      <c r="R187" s="238">
        <f>Q187*H187</f>
        <v>0</v>
      </c>
      <c r="S187" s="238">
        <v>0</v>
      </c>
      <c r="T187" s="239">
        <f>S187*H187</f>
        <v>0</v>
      </c>
      <c r="U187" s="39"/>
      <c r="V187" s="39"/>
      <c r="W187" s="39"/>
      <c r="X187" s="39"/>
      <c r="Y187" s="39"/>
      <c r="Z187" s="39"/>
      <c r="AA187" s="39"/>
      <c r="AB187" s="39"/>
      <c r="AC187" s="39"/>
      <c r="AD187" s="39"/>
      <c r="AE187" s="39"/>
      <c r="AR187" s="240" t="s">
        <v>153</v>
      </c>
      <c r="AT187" s="240" t="s">
        <v>149</v>
      </c>
      <c r="AU187" s="240" t="s">
        <v>90</v>
      </c>
      <c r="AY187" s="18" t="s">
        <v>146</v>
      </c>
      <c r="BE187" s="241">
        <f>IF(N187="základní",J187,0)</f>
        <v>0</v>
      </c>
      <c r="BF187" s="241">
        <f>IF(N187="snížená",J187,0)</f>
        <v>0</v>
      </c>
      <c r="BG187" s="241">
        <f>IF(N187="zákl. přenesená",J187,0)</f>
        <v>0</v>
      </c>
      <c r="BH187" s="241">
        <f>IF(N187="sníž. přenesená",J187,0)</f>
        <v>0</v>
      </c>
      <c r="BI187" s="241">
        <f>IF(N187="nulová",J187,0)</f>
        <v>0</v>
      </c>
      <c r="BJ187" s="18" t="s">
        <v>85</v>
      </c>
      <c r="BK187" s="241">
        <f>ROUND(I187*H187,2)</f>
        <v>0</v>
      </c>
      <c r="BL187" s="18" t="s">
        <v>153</v>
      </c>
      <c r="BM187" s="240" t="s">
        <v>237</v>
      </c>
    </row>
    <row r="188" s="2" customFormat="1">
      <c r="A188" s="39"/>
      <c r="B188" s="40"/>
      <c r="C188" s="41"/>
      <c r="D188" s="242" t="s">
        <v>155</v>
      </c>
      <c r="E188" s="41"/>
      <c r="F188" s="243" t="s">
        <v>238</v>
      </c>
      <c r="G188" s="41"/>
      <c r="H188" s="41"/>
      <c r="I188" s="244"/>
      <c r="J188" s="41"/>
      <c r="K188" s="41"/>
      <c r="L188" s="45"/>
      <c r="M188" s="245"/>
      <c r="N188" s="246"/>
      <c r="O188" s="92"/>
      <c r="P188" s="92"/>
      <c r="Q188" s="92"/>
      <c r="R188" s="92"/>
      <c r="S188" s="92"/>
      <c r="T188" s="93"/>
      <c r="U188" s="39"/>
      <c r="V188" s="39"/>
      <c r="W188" s="39"/>
      <c r="X188" s="39"/>
      <c r="Y188" s="39"/>
      <c r="Z188" s="39"/>
      <c r="AA188" s="39"/>
      <c r="AB188" s="39"/>
      <c r="AC188" s="39"/>
      <c r="AD188" s="39"/>
      <c r="AE188" s="39"/>
      <c r="AT188" s="18" t="s">
        <v>155</v>
      </c>
      <c r="AU188" s="18" t="s">
        <v>90</v>
      </c>
    </row>
    <row r="189" s="2" customFormat="1">
      <c r="A189" s="39"/>
      <c r="B189" s="40"/>
      <c r="C189" s="41"/>
      <c r="D189" s="258" t="s">
        <v>164</v>
      </c>
      <c r="E189" s="41"/>
      <c r="F189" s="259" t="s">
        <v>239</v>
      </c>
      <c r="G189" s="41"/>
      <c r="H189" s="41"/>
      <c r="I189" s="244"/>
      <c r="J189" s="41"/>
      <c r="K189" s="41"/>
      <c r="L189" s="45"/>
      <c r="M189" s="245"/>
      <c r="N189" s="246"/>
      <c r="O189" s="92"/>
      <c r="P189" s="92"/>
      <c r="Q189" s="92"/>
      <c r="R189" s="92"/>
      <c r="S189" s="92"/>
      <c r="T189" s="93"/>
      <c r="U189" s="39"/>
      <c r="V189" s="39"/>
      <c r="W189" s="39"/>
      <c r="X189" s="39"/>
      <c r="Y189" s="39"/>
      <c r="Z189" s="39"/>
      <c r="AA189" s="39"/>
      <c r="AB189" s="39"/>
      <c r="AC189" s="39"/>
      <c r="AD189" s="39"/>
      <c r="AE189" s="39"/>
      <c r="AT189" s="18" t="s">
        <v>164</v>
      </c>
      <c r="AU189" s="18" t="s">
        <v>90</v>
      </c>
    </row>
    <row r="190" s="14" customFormat="1">
      <c r="A190" s="14"/>
      <c r="B190" s="260"/>
      <c r="C190" s="261"/>
      <c r="D190" s="242" t="s">
        <v>156</v>
      </c>
      <c r="E190" s="262" t="s">
        <v>1</v>
      </c>
      <c r="F190" s="263" t="s">
        <v>240</v>
      </c>
      <c r="G190" s="261"/>
      <c r="H190" s="262" t="s">
        <v>1</v>
      </c>
      <c r="I190" s="264"/>
      <c r="J190" s="261"/>
      <c r="K190" s="261"/>
      <c r="L190" s="265"/>
      <c r="M190" s="266"/>
      <c r="N190" s="267"/>
      <c r="O190" s="267"/>
      <c r="P190" s="267"/>
      <c r="Q190" s="267"/>
      <c r="R190" s="267"/>
      <c r="S190" s="267"/>
      <c r="T190" s="268"/>
      <c r="U190" s="14"/>
      <c r="V190" s="14"/>
      <c r="W190" s="14"/>
      <c r="X190" s="14"/>
      <c r="Y190" s="14"/>
      <c r="Z190" s="14"/>
      <c r="AA190" s="14"/>
      <c r="AB190" s="14"/>
      <c r="AC190" s="14"/>
      <c r="AD190" s="14"/>
      <c r="AE190" s="14"/>
      <c r="AT190" s="269" t="s">
        <v>156</v>
      </c>
      <c r="AU190" s="269" t="s">
        <v>90</v>
      </c>
      <c r="AV190" s="14" t="s">
        <v>85</v>
      </c>
      <c r="AW190" s="14" t="s">
        <v>35</v>
      </c>
      <c r="AX190" s="14" t="s">
        <v>81</v>
      </c>
      <c r="AY190" s="269" t="s">
        <v>146</v>
      </c>
    </row>
    <row r="191" s="13" customFormat="1">
      <c r="A191" s="13"/>
      <c r="B191" s="247"/>
      <c r="C191" s="248"/>
      <c r="D191" s="242" t="s">
        <v>156</v>
      </c>
      <c r="E191" s="249" t="s">
        <v>1</v>
      </c>
      <c r="F191" s="250" t="s">
        <v>241</v>
      </c>
      <c r="G191" s="248"/>
      <c r="H191" s="251">
        <v>57</v>
      </c>
      <c r="I191" s="252"/>
      <c r="J191" s="248"/>
      <c r="K191" s="248"/>
      <c r="L191" s="253"/>
      <c r="M191" s="254"/>
      <c r="N191" s="255"/>
      <c r="O191" s="255"/>
      <c r="P191" s="255"/>
      <c r="Q191" s="255"/>
      <c r="R191" s="255"/>
      <c r="S191" s="255"/>
      <c r="T191" s="256"/>
      <c r="U191" s="13"/>
      <c r="V191" s="13"/>
      <c r="W191" s="13"/>
      <c r="X191" s="13"/>
      <c r="Y191" s="13"/>
      <c r="Z191" s="13"/>
      <c r="AA191" s="13"/>
      <c r="AB191" s="13"/>
      <c r="AC191" s="13"/>
      <c r="AD191" s="13"/>
      <c r="AE191" s="13"/>
      <c r="AT191" s="257" t="s">
        <v>156</v>
      </c>
      <c r="AU191" s="257" t="s">
        <v>90</v>
      </c>
      <c r="AV191" s="13" t="s">
        <v>90</v>
      </c>
      <c r="AW191" s="13" t="s">
        <v>35</v>
      </c>
      <c r="AX191" s="13" t="s">
        <v>81</v>
      </c>
      <c r="AY191" s="257" t="s">
        <v>146</v>
      </c>
    </row>
    <row r="192" s="2" customFormat="1" ht="37.8" customHeight="1">
      <c r="A192" s="39"/>
      <c r="B192" s="40"/>
      <c r="C192" s="229" t="s">
        <v>8</v>
      </c>
      <c r="D192" s="229" t="s">
        <v>149</v>
      </c>
      <c r="E192" s="230" t="s">
        <v>242</v>
      </c>
      <c r="F192" s="231" t="s">
        <v>243</v>
      </c>
      <c r="G192" s="232" t="s">
        <v>152</v>
      </c>
      <c r="H192" s="233">
        <v>416.68099999999998</v>
      </c>
      <c r="I192" s="234"/>
      <c r="J192" s="235">
        <f>ROUND(I192*H192,2)</f>
        <v>0</v>
      </c>
      <c r="K192" s="231" t="s">
        <v>161</v>
      </c>
      <c r="L192" s="45"/>
      <c r="M192" s="236" t="s">
        <v>1</v>
      </c>
      <c r="N192" s="237" t="s">
        <v>46</v>
      </c>
      <c r="O192" s="92"/>
      <c r="P192" s="238">
        <f>O192*H192</f>
        <v>0</v>
      </c>
      <c r="Q192" s="238">
        <v>0</v>
      </c>
      <c r="R192" s="238">
        <f>Q192*H192</f>
        <v>0</v>
      </c>
      <c r="S192" s="238">
        <v>0</v>
      </c>
      <c r="T192" s="239">
        <f>S192*H192</f>
        <v>0</v>
      </c>
      <c r="U192" s="39"/>
      <c r="V192" s="39"/>
      <c r="W192" s="39"/>
      <c r="X192" s="39"/>
      <c r="Y192" s="39"/>
      <c r="Z192" s="39"/>
      <c r="AA192" s="39"/>
      <c r="AB192" s="39"/>
      <c r="AC192" s="39"/>
      <c r="AD192" s="39"/>
      <c r="AE192" s="39"/>
      <c r="AR192" s="240" t="s">
        <v>153</v>
      </c>
      <c r="AT192" s="240" t="s">
        <v>149</v>
      </c>
      <c r="AU192" s="240" t="s">
        <v>90</v>
      </c>
      <c r="AY192" s="18" t="s">
        <v>146</v>
      </c>
      <c r="BE192" s="241">
        <f>IF(N192="základní",J192,0)</f>
        <v>0</v>
      </c>
      <c r="BF192" s="241">
        <f>IF(N192="snížená",J192,0)</f>
        <v>0</v>
      </c>
      <c r="BG192" s="241">
        <f>IF(N192="zákl. přenesená",J192,0)</f>
        <v>0</v>
      </c>
      <c r="BH192" s="241">
        <f>IF(N192="sníž. přenesená",J192,0)</f>
        <v>0</v>
      </c>
      <c r="BI192" s="241">
        <f>IF(N192="nulová",J192,0)</f>
        <v>0</v>
      </c>
      <c r="BJ192" s="18" t="s">
        <v>85</v>
      </c>
      <c r="BK192" s="241">
        <f>ROUND(I192*H192,2)</f>
        <v>0</v>
      </c>
      <c r="BL192" s="18" t="s">
        <v>153</v>
      </c>
      <c r="BM192" s="240" t="s">
        <v>244</v>
      </c>
    </row>
    <row r="193" s="2" customFormat="1">
      <c r="A193" s="39"/>
      <c r="B193" s="40"/>
      <c r="C193" s="41"/>
      <c r="D193" s="242" t="s">
        <v>155</v>
      </c>
      <c r="E193" s="41"/>
      <c r="F193" s="243" t="s">
        <v>245</v>
      </c>
      <c r="G193" s="41"/>
      <c r="H193" s="41"/>
      <c r="I193" s="244"/>
      <c r="J193" s="41"/>
      <c r="K193" s="41"/>
      <c r="L193" s="45"/>
      <c r="M193" s="245"/>
      <c r="N193" s="246"/>
      <c r="O193" s="92"/>
      <c r="P193" s="92"/>
      <c r="Q193" s="92"/>
      <c r="R193" s="92"/>
      <c r="S193" s="92"/>
      <c r="T193" s="93"/>
      <c r="U193" s="39"/>
      <c r="V193" s="39"/>
      <c r="W193" s="39"/>
      <c r="X193" s="39"/>
      <c r="Y193" s="39"/>
      <c r="Z193" s="39"/>
      <c r="AA193" s="39"/>
      <c r="AB193" s="39"/>
      <c r="AC193" s="39"/>
      <c r="AD193" s="39"/>
      <c r="AE193" s="39"/>
      <c r="AT193" s="18" t="s">
        <v>155</v>
      </c>
      <c r="AU193" s="18" t="s">
        <v>90</v>
      </c>
    </row>
    <row r="194" s="2" customFormat="1">
      <c r="A194" s="39"/>
      <c r="B194" s="40"/>
      <c r="C194" s="41"/>
      <c r="D194" s="258" t="s">
        <v>164</v>
      </c>
      <c r="E194" s="41"/>
      <c r="F194" s="259" t="s">
        <v>246</v>
      </c>
      <c r="G194" s="41"/>
      <c r="H194" s="41"/>
      <c r="I194" s="244"/>
      <c r="J194" s="41"/>
      <c r="K194" s="41"/>
      <c r="L194" s="45"/>
      <c r="M194" s="245"/>
      <c r="N194" s="246"/>
      <c r="O194" s="92"/>
      <c r="P194" s="92"/>
      <c r="Q194" s="92"/>
      <c r="R194" s="92"/>
      <c r="S194" s="92"/>
      <c r="T194" s="93"/>
      <c r="U194" s="39"/>
      <c r="V194" s="39"/>
      <c r="W194" s="39"/>
      <c r="X194" s="39"/>
      <c r="Y194" s="39"/>
      <c r="Z194" s="39"/>
      <c r="AA194" s="39"/>
      <c r="AB194" s="39"/>
      <c r="AC194" s="39"/>
      <c r="AD194" s="39"/>
      <c r="AE194" s="39"/>
      <c r="AT194" s="18" t="s">
        <v>164</v>
      </c>
      <c r="AU194" s="18" t="s">
        <v>90</v>
      </c>
    </row>
    <row r="195" s="2" customFormat="1">
      <c r="A195" s="39"/>
      <c r="B195" s="40"/>
      <c r="C195" s="41"/>
      <c r="D195" s="242" t="s">
        <v>186</v>
      </c>
      <c r="E195" s="41"/>
      <c r="F195" s="270" t="s">
        <v>247</v>
      </c>
      <c r="G195" s="41"/>
      <c r="H195" s="41"/>
      <c r="I195" s="244"/>
      <c r="J195" s="41"/>
      <c r="K195" s="41"/>
      <c r="L195" s="45"/>
      <c r="M195" s="245"/>
      <c r="N195" s="246"/>
      <c r="O195" s="92"/>
      <c r="P195" s="92"/>
      <c r="Q195" s="92"/>
      <c r="R195" s="92"/>
      <c r="S195" s="92"/>
      <c r="T195" s="93"/>
      <c r="U195" s="39"/>
      <c r="V195" s="39"/>
      <c r="W195" s="39"/>
      <c r="X195" s="39"/>
      <c r="Y195" s="39"/>
      <c r="Z195" s="39"/>
      <c r="AA195" s="39"/>
      <c r="AB195" s="39"/>
      <c r="AC195" s="39"/>
      <c r="AD195" s="39"/>
      <c r="AE195" s="39"/>
      <c r="AT195" s="18" t="s">
        <v>186</v>
      </c>
      <c r="AU195" s="18" t="s">
        <v>90</v>
      </c>
    </row>
    <row r="196" s="14" customFormat="1">
      <c r="A196" s="14"/>
      <c r="B196" s="260"/>
      <c r="C196" s="261"/>
      <c r="D196" s="242" t="s">
        <v>156</v>
      </c>
      <c r="E196" s="262" t="s">
        <v>1</v>
      </c>
      <c r="F196" s="263" t="s">
        <v>207</v>
      </c>
      <c r="G196" s="261"/>
      <c r="H196" s="262" t="s">
        <v>1</v>
      </c>
      <c r="I196" s="264"/>
      <c r="J196" s="261"/>
      <c r="K196" s="261"/>
      <c r="L196" s="265"/>
      <c r="M196" s="266"/>
      <c r="N196" s="267"/>
      <c r="O196" s="267"/>
      <c r="P196" s="267"/>
      <c r="Q196" s="267"/>
      <c r="R196" s="267"/>
      <c r="S196" s="267"/>
      <c r="T196" s="268"/>
      <c r="U196" s="14"/>
      <c r="V196" s="14"/>
      <c r="W196" s="14"/>
      <c r="X196" s="14"/>
      <c r="Y196" s="14"/>
      <c r="Z196" s="14"/>
      <c r="AA196" s="14"/>
      <c r="AB196" s="14"/>
      <c r="AC196" s="14"/>
      <c r="AD196" s="14"/>
      <c r="AE196" s="14"/>
      <c r="AT196" s="269" t="s">
        <v>156</v>
      </c>
      <c r="AU196" s="269" t="s">
        <v>90</v>
      </c>
      <c r="AV196" s="14" t="s">
        <v>85</v>
      </c>
      <c r="AW196" s="14" t="s">
        <v>35</v>
      </c>
      <c r="AX196" s="14" t="s">
        <v>81</v>
      </c>
      <c r="AY196" s="269" t="s">
        <v>146</v>
      </c>
    </row>
    <row r="197" s="13" customFormat="1">
      <c r="A197" s="13"/>
      <c r="B197" s="247"/>
      <c r="C197" s="248"/>
      <c r="D197" s="242" t="s">
        <v>156</v>
      </c>
      <c r="E197" s="249" t="s">
        <v>1</v>
      </c>
      <c r="F197" s="250" t="s">
        <v>208</v>
      </c>
      <c r="G197" s="248"/>
      <c r="H197" s="251">
        <v>135.40000000000001</v>
      </c>
      <c r="I197" s="252"/>
      <c r="J197" s="248"/>
      <c r="K197" s="248"/>
      <c r="L197" s="253"/>
      <c r="M197" s="254"/>
      <c r="N197" s="255"/>
      <c r="O197" s="255"/>
      <c r="P197" s="255"/>
      <c r="Q197" s="255"/>
      <c r="R197" s="255"/>
      <c r="S197" s="255"/>
      <c r="T197" s="256"/>
      <c r="U197" s="13"/>
      <c r="V197" s="13"/>
      <c r="W197" s="13"/>
      <c r="X197" s="13"/>
      <c r="Y197" s="13"/>
      <c r="Z197" s="13"/>
      <c r="AA197" s="13"/>
      <c r="AB197" s="13"/>
      <c r="AC197" s="13"/>
      <c r="AD197" s="13"/>
      <c r="AE197" s="13"/>
      <c r="AT197" s="257" t="s">
        <v>156</v>
      </c>
      <c r="AU197" s="257" t="s">
        <v>90</v>
      </c>
      <c r="AV197" s="13" t="s">
        <v>90</v>
      </c>
      <c r="AW197" s="13" t="s">
        <v>35</v>
      </c>
      <c r="AX197" s="13" t="s">
        <v>81</v>
      </c>
      <c r="AY197" s="257" t="s">
        <v>146</v>
      </c>
    </row>
    <row r="198" s="14" customFormat="1">
      <c r="A198" s="14"/>
      <c r="B198" s="260"/>
      <c r="C198" s="261"/>
      <c r="D198" s="242" t="s">
        <v>156</v>
      </c>
      <c r="E198" s="262" t="s">
        <v>1</v>
      </c>
      <c r="F198" s="263" t="s">
        <v>209</v>
      </c>
      <c r="G198" s="261"/>
      <c r="H198" s="262" t="s">
        <v>1</v>
      </c>
      <c r="I198" s="264"/>
      <c r="J198" s="261"/>
      <c r="K198" s="261"/>
      <c r="L198" s="265"/>
      <c r="M198" s="266"/>
      <c r="N198" s="267"/>
      <c r="O198" s="267"/>
      <c r="P198" s="267"/>
      <c r="Q198" s="267"/>
      <c r="R198" s="267"/>
      <c r="S198" s="267"/>
      <c r="T198" s="268"/>
      <c r="U198" s="14"/>
      <c r="V198" s="14"/>
      <c r="W198" s="14"/>
      <c r="X198" s="14"/>
      <c r="Y198" s="14"/>
      <c r="Z198" s="14"/>
      <c r="AA198" s="14"/>
      <c r="AB198" s="14"/>
      <c r="AC198" s="14"/>
      <c r="AD198" s="14"/>
      <c r="AE198" s="14"/>
      <c r="AT198" s="269" t="s">
        <v>156</v>
      </c>
      <c r="AU198" s="269" t="s">
        <v>90</v>
      </c>
      <c r="AV198" s="14" t="s">
        <v>85</v>
      </c>
      <c r="AW198" s="14" t="s">
        <v>35</v>
      </c>
      <c r="AX198" s="14" t="s">
        <v>81</v>
      </c>
      <c r="AY198" s="269" t="s">
        <v>146</v>
      </c>
    </row>
    <row r="199" s="13" customFormat="1">
      <c r="A199" s="13"/>
      <c r="B199" s="247"/>
      <c r="C199" s="248"/>
      <c r="D199" s="242" t="s">
        <v>156</v>
      </c>
      <c r="E199" s="249" t="s">
        <v>1</v>
      </c>
      <c r="F199" s="250" t="s">
        <v>210</v>
      </c>
      <c r="G199" s="248"/>
      <c r="H199" s="251">
        <v>67.519999999999996</v>
      </c>
      <c r="I199" s="252"/>
      <c r="J199" s="248"/>
      <c r="K199" s="248"/>
      <c r="L199" s="253"/>
      <c r="M199" s="254"/>
      <c r="N199" s="255"/>
      <c r="O199" s="255"/>
      <c r="P199" s="255"/>
      <c r="Q199" s="255"/>
      <c r="R199" s="255"/>
      <c r="S199" s="255"/>
      <c r="T199" s="256"/>
      <c r="U199" s="13"/>
      <c r="V199" s="13"/>
      <c r="W199" s="13"/>
      <c r="X199" s="13"/>
      <c r="Y199" s="13"/>
      <c r="Z199" s="13"/>
      <c r="AA199" s="13"/>
      <c r="AB199" s="13"/>
      <c r="AC199" s="13"/>
      <c r="AD199" s="13"/>
      <c r="AE199" s="13"/>
      <c r="AT199" s="257" t="s">
        <v>156</v>
      </c>
      <c r="AU199" s="257" t="s">
        <v>90</v>
      </c>
      <c r="AV199" s="13" t="s">
        <v>90</v>
      </c>
      <c r="AW199" s="13" t="s">
        <v>35</v>
      </c>
      <c r="AX199" s="13" t="s">
        <v>81</v>
      </c>
      <c r="AY199" s="257" t="s">
        <v>146</v>
      </c>
    </row>
    <row r="200" s="14" customFormat="1">
      <c r="A200" s="14"/>
      <c r="B200" s="260"/>
      <c r="C200" s="261"/>
      <c r="D200" s="242" t="s">
        <v>156</v>
      </c>
      <c r="E200" s="262" t="s">
        <v>1</v>
      </c>
      <c r="F200" s="263" t="s">
        <v>217</v>
      </c>
      <c r="G200" s="261"/>
      <c r="H200" s="262" t="s">
        <v>1</v>
      </c>
      <c r="I200" s="264"/>
      <c r="J200" s="261"/>
      <c r="K200" s="261"/>
      <c r="L200" s="265"/>
      <c r="M200" s="266"/>
      <c r="N200" s="267"/>
      <c r="O200" s="267"/>
      <c r="P200" s="267"/>
      <c r="Q200" s="267"/>
      <c r="R200" s="267"/>
      <c r="S200" s="267"/>
      <c r="T200" s="268"/>
      <c r="U200" s="14"/>
      <c r="V200" s="14"/>
      <c r="W200" s="14"/>
      <c r="X200" s="14"/>
      <c r="Y200" s="14"/>
      <c r="Z200" s="14"/>
      <c r="AA200" s="14"/>
      <c r="AB200" s="14"/>
      <c r="AC200" s="14"/>
      <c r="AD200" s="14"/>
      <c r="AE200" s="14"/>
      <c r="AT200" s="269" t="s">
        <v>156</v>
      </c>
      <c r="AU200" s="269" t="s">
        <v>90</v>
      </c>
      <c r="AV200" s="14" t="s">
        <v>85</v>
      </c>
      <c r="AW200" s="14" t="s">
        <v>35</v>
      </c>
      <c r="AX200" s="14" t="s">
        <v>81</v>
      </c>
      <c r="AY200" s="269" t="s">
        <v>146</v>
      </c>
    </row>
    <row r="201" s="13" customFormat="1">
      <c r="A201" s="13"/>
      <c r="B201" s="247"/>
      <c r="C201" s="248"/>
      <c r="D201" s="242" t="s">
        <v>156</v>
      </c>
      <c r="E201" s="249" t="s">
        <v>1</v>
      </c>
      <c r="F201" s="250" t="s">
        <v>248</v>
      </c>
      <c r="G201" s="248"/>
      <c r="H201" s="251">
        <v>32.445</v>
      </c>
      <c r="I201" s="252"/>
      <c r="J201" s="248"/>
      <c r="K201" s="248"/>
      <c r="L201" s="253"/>
      <c r="M201" s="254"/>
      <c r="N201" s="255"/>
      <c r="O201" s="255"/>
      <c r="P201" s="255"/>
      <c r="Q201" s="255"/>
      <c r="R201" s="255"/>
      <c r="S201" s="255"/>
      <c r="T201" s="256"/>
      <c r="U201" s="13"/>
      <c r="V201" s="13"/>
      <c r="W201" s="13"/>
      <c r="X201" s="13"/>
      <c r="Y201" s="13"/>
      <c r="Z201" s="13"/>
      <c r="AA201" s="13"/>
      <c r="AB201" s="13"/>
      <c r="AC201" s="13"/>
      <c r="AD201" s="13"/>
      <c r="AE201" s="13"/>
      <c r="AT201" s="257" t="s">
        <v>156</v>
      </c>
      <c r="AU201" s="257" t="s">
        <v>90</v>
      </c>
      <c r="AV201" s="13" t="s">
        <v>90</v>
      </c>
      <c r="AW201" s="13" t="s">
        <v>35</v>
      </c>
      <c r="AX201" s="13" t="s">
        <v>81</v>
      </c>
      <c r="AY201" s="257" t="s">
        <v>146</v>
      </c>
    </row>
    <row r="202" s="14" customFormat="1">
      <c r="A202" s="14"/>
      <c r="B202" s="260"/>
      <c r="C202" s="261"/>
      <c r="D202" s="242" t="s">
        <v>156</v>
      </c>
      <c r="E202" s="262" t="s">
        <v>1</v>
      </c>
      <c r="F202" s="263" t="s">
        <v>188</v>
      </c>
      <c r="G202" s="261"/>
      <c r="H202" s="262" t="s">
        <v>1</v>
      </c>
      <c r="I202" s="264"/>
      <c r="J202" s="261"/>
      <c r="K202" s="261"/>
      <c r="L202" s="265"/>
      <c r="M202" s="266"/>
      <c r="N202" s="267"/>
      <c r="O202" s="267"/>
      <c r="P202" s="267"/>
      <c r="Q202" s="267"/>
      <c r="R202" s="267"/>
      <c r="S202" s="267"/>
      <c r="T202" s="268"/>
      <c r="U202" s="14"/>
      <c r="V202" s="14"/>
      <c r="W202" s="14"/>
      <c r="X202" s="14"/>
      <c r="Y202" s="14"/>
      <c r="Z202" s="14"/>
      <c r="AA202" s="14"/>
      <c r="AB202" s="14"/>
      <c r="AC202" s="14"/>
      <c r="AD202" s="14"/>
      <c r="AE202" s="14"/>
      <c r="AT202" s="269" t="s">
        <v>156</v>
      </c>
      <c r="AU202" s="269" t="s">
        <v>90</v>
      </c>
      <c r="AV202" s="14" t="s">
        <v>85</v>
      </c>
      <c r="AW202" s="14" t="s">
        <v>35</v>
      </c>
      <c r="AX202" s="14" t="s">
        <v>81</v>
      </c>
      <c r="AY202" s="269" t="s">
        <v>146</v>
      </c>
    </row>
    <row r="203" s="13" customFormat="1">
      <c r="A203" s="13"/>
      <c r="B203" s="247"/>
      <c r="C203" s="248"/>
      <c r="D203" s="242" t="s">
        <v>156</v>
      </c>
      <c r="E203" s="249" t="s">
        <v>1</v>
      </c>
      <c r="F203" s="250" t="s">
        <v>189</v>
      </c>
      <c r="G203" s="248"/>
      <c r="H203" s="251">
        <v>11.800000000000001</v>
      </c>
      <c r="I203" s="252"/>
      <c r="J203" s="248"/>
      <c r="K203" s="248"/>
      <c r="L203" s="253"/>
      <c r="M203" s="254"/>
      <c r="N203" s="255"/>
      <c r="O203" s="255"/>
      <c r="P203" s="255"/>
      <c r="Q203" s="255"/>
      <c r="R203" s="255"/>
      <c r="S203" s="255"/>
      <c r="T203" s="256"/>
      <c r="U203" s="13"/>
      <c r="V203" s="13"/>
      <c r="W203" s="13"/>
      <c r="X203" s="13"/>
      <c r="Y203" s="13"/>
      <c r="Z203" s="13"/>
      <c r="AA203" s="13"/>
      <c r="AB203" s="13"/>
      <c r="AC203" s="13"/>
      <c r="AD203" s="13"/>
      <c r="AE203" s="13"/>
      <c r="AT203" s="257" t="s">
        <v>156</v>
      </c>
      <c r="AU203" s="257" t="s">
        <v>90</v>
      </c>
      <c r="AV203" s="13" t="s">
        <v>90</v>
      </c>
      <c r="AW203" s="13" t="s">
        <v>35</v>
      </c>
      <c r="AX203" s="13" t="s">
        <v>81</v>
      </c>
      <c r="AY203" s="257" t="s">
        <v>146</v>
      </c>
    </row>
    <row r="204" s="14" customFormat="1">
      <c r="A204" s="14"/>
      <c r="B204" s="260"/>
      <c r="C204" s="261"/>
      <c r="D204" s="242" t="s">
        <v>156</v>
      </c>
      <c r="E204" s="262" t="s">
        <v>1</v>
      </c>
      <c r="F204" s="263" t="s">
        <v>190</v>
      </c>
      <c r="G204" s="261"/>
      <c r="H204" s="262" t="s">
        <v>1</v>
      </c>
      <c r="I204" s="264"/>
      <c r="J204" s="261"/>
      <c r="K204" s="261"/>
      <c r="L204" s="265"/>
      <c r="M204" s="266"/>
      <c r="N204" s="267"/>
      <c r="O204" s="267"/>
      <c r="P204" s="267"/>
      <c r="Q204" s="267"/>
      <c r="R204" s="267"/>
      <c r="S204" s="267"/>
      <c r="T204" s="268"/>
      <c r="U204" s="14"/>
      <c r="V204" s="14"/>
      <c r="W204" s="14"/>
      <c r="X204" s="14"/>
      <c r="Y204" s="14"/>
      <c r="Z204" s="14"/>
      <c r="AA204" s="14"/>
      <c r="AB204" s="14"/>
      <c r="AC204" s="14"/>
      <c r="AD204" s="14"/>
      <c r="AE204" s="14"/>
      <c r="AT204" s="269" t="s">
        <v>156</v>
      </c>
      <c r="AU204" s="269" t="s">
        <v>90</v>
      </c>
      <c r="AV204" s="14" t="s">
        <v>85</v>
      </c>
      <c r="AW204" s="14" t="s">
        <v>35</v>
      </c>
      <c r="AX204" s="14" t="s">
        <v>81</v>
      </c>
      <c r="AY204" s="269" t="s">
        <v>146</v>
      </c>
    </row>
    <row r="205" s="13" customFormat="1">
      <c r="A205" s="13"/>
      <c r="B205" s="247"/>
      <c r="C205" s="248"/>
      <c r="D205" s="242" t="s">
        <v>156</v>
      </c>
      <c r="E205" s="249" t="s">
        <v>1</v>
      </c>
      <c r="F205" s="250" t="s">
        <v>191</v>
      </c>
      <c r="G205" s="248"/>
      <c r="H205" s="251">
        <v>9.8900000000000006</v>
      </c>
      <c r="I205" s="252"/>
      <c r="J205" s="248"/>
      <c r="K205" s="248"/>
      <c r="L205" s="253"/>
      <c r="M205" s="254"/>
      <c r="N205" s="255"/>
      <c r="O205" s="255"/>
      <c r="P205" s="255"/>
      <c r="Q205" s="255"/>
      <c r="R205" s="255"/>
      <c r="S205" s="255"/>
      <c r="T205" s="256"/>
      <c r="U205" s="13"/>
      <c r="V205" s="13"/>
      <c r="W205" s="13"/>
      <c r="X205" s="13"/>
      <c r="Y205" s="13"/>
      <c r="Z205" s="13"/>
      <c r="AA205" s="13"/>
      <c r="AB205" s="13"/>
      <c r="AC205" s="13"/>
      <c r="AD205" s="13"/>
      <c r="AE205" s="13"/>
      <c r="AT205" s="257" t="s">
        <v>156</v>
      </c>
      <c r="AU205" s="257" t="s">
        <v>90</v>
      </c>
      <c r="AV205" s="13" t="s">
        <v>90</v>
      </c>
      <c r="AW205" s="13" t="s">
        <v>35</v>
      </c>
      <c r="AX205" s="13" t="s">
        <v>81</v>
      </c>
      <c r="AY205" s="257" t="s">
        <v>146</v>
      </c>
    </row>
    <row r="206" s="14" customFormat="1">
      <c r="A206" s="14"/>
      <c r="B206" s="260"/>
      <c r="C206" s="261"/>
      <c r="D206" s="242" t="s">
        <v>156</v>
      </c>
      <c r="E206" s="262" t="s">
        <v>1</v>
      </c>
      <c r="F206" s="263" t="s">
        <v>199</v>
      </c>
      <c r="G206" s="261"/>
      <c r="H206" s="262" t="s">
        <v>1</v>
      </c>
      <c r="I206" s="264"/>
      <c r="J206" s="261"/>
      <c r="K206" s="261"/>
      <c r="L206" s="265"/>
      <c r="M206" s="266"/>
      <c r="N206" s="267"/>
      <c r="O206" s="267"/>
      <c r="P206" s="267"/>
      <c r="Q206" s="267"/>
      <c r="R206" s="267"/>
      <c r="S206" s="267"/>
      <c r="T206" s="268"/>
      <c r="U206" s="14"/>
      <c r="V206" s="14"/>
      <c r="W206" s="14"/>
      <c r="X206" s="14"/>
      <c r="Y206" s="14"/>
      <c r="Z206" s="14"/>
      <c r="AA206" s="14"/>
      <c r="AB206" s="14"/>
      <c r="AC206" s="14"/>
      <c r="AD206" s="14"/>
      <c r="AE206" s="14"/>
      <c r="AT206" s="269" t="s">
        <v>156</v>
      </c>
      <c r="AU206" s="269" t="s">
        <v>90</v>
      </c>
      <c r="AV206" s="14" t="s">
        <v>85</v>
      </c>
      <c r="AW206" s="14" t="s">
        <v>35</v>
      </c>
      <c r="AX206" s="14" t="s">
        <v>81</v>
      </c>
      <c r="AY206" s="269" t="s">
        <v>146</v>
      </c>
    </row>
    <row r="207" s="13" customFormat="1">
      <c r="A207" s="13"/>
      <c r="B207" s="247"/>
      <c r="C207" s="248"/>
      <c r="D207" s="242" t="s">
        <v>156</v>
      </c>
      <c r="E207" s="249" t="s">
        <v>1</v>
      </c>
      <c r="F207" s="250" t="s">
        <v>200</v>
      </c>
      <c r="G207" s="248"/>
      <c r="H207" s="251">
        <v>74.599999999999994</v>
      </c>
      <c r="I207" s="252"/>
      <c r="J207" s="248"/>
      <c r="K207" s="248"/>
      <c r="L207" s="253"/>
      <c r="M207" s="254"/>
      <c r="N207" s="255"/>
      <c r="O207" s="255"/>
      <c r="P207" s="255"/>
      <c r="Q207" s="255"/>
      <c r="R207" s="255"/>
      <c r="S207" s="255"/>
      <c r="T207" s="256"/>
      <c r="U207" s="13"/>
      <c r="V207" s="13"/>
      <c r="W207" s="13"/>
      <c r="X207" s="13"/>
      <c r="Y207" s="13"/>
      <c r="Z207" s="13"/>
      <c r="AA207" s="13"/>
      <c r="AB207" s="13"/>
      <c r="AC207" s="13"/>
      <c r="AD207" s="13"/>
      <c r="AE207" s="13"/>
      <c r="AT207" s="257" t="s">
        <v>156</v>
      </c>
      <c r="AU207" s="257" t="s">
        <v>90</v>
      </c>
      <c r="AV207" s="13" t="s">
        <v>90</v>
      </c>
      <c r="AW207" s="13" t="s">
        <v>35</v>
      </c>
      <c r="AX207" s="13" t="s">
        <v>81</v>
      </c>
      <c r="AY207" s="257" t="s">
        <v>146</v>
      </c>
    </row>
    <row r="208" s="14" customFormat="1">
      <c r="A208" s="14"/>
      <c r="B208" s="260"/>
      <c r="C208" s="261"/>
      <c r="D208" s="242" t="s">
        <v>156</v>
      </c>
      <c r="E208" s="262" t="s">
        <v>1</v>
      </c>
      <c r="F208" s="263" t="s">
        <v>178</v>
      </c>
      <c r="G208" s="261"/>
      <c r="H208" s="262" t="s">
        <v>1</v>
      </c>
      <c r="I208" s="264"/>
      <c r="J208" s="261"/>
      <c r="K208" s="261"/>
      <c r="L208" s="265"/>
      <c r="M208" s="266"/>
      <c r="N208" s="267"/>
      <c r="O208" s="267"/>
      <c r="P208" s="267"/>
      <c r="Q208" s="267"/>
      <c r="R208" s="267"/>
      <c r="S208" s="267"/>
      <c r="T208" s="268"/>
      <c r="U208" s="14"/>
      <c r="V208" s="14"/>
      <c r="W208" s="14"/>
      <c r="X208" s="14"/>
      <c r="Y208" s="14"/>
      <c r="Z208" s="14"/>
      <c r="AA208" s="14"/>
      <c r="AB208" s="14"/>
      <c r="AC208" s="14"/>
      <c r="AD208" s="14"/>
      <c r="AE208" s="14"/>
      <c r="AT208" s="269" t="s">
        <v>156</v>
      </c>
      <c r="AU208" s="269" t="s">
        <v>90</v>
      </c>
      <c r="AV208" s="14" t="s">
        <v>85</v>
      </c>
      <c r="AW208" s="14" t="s">
        <v>35</v>
      </c>
      <c r="AX208" s="14" t="s">
        <v>81</v>
      </c>
      <c r="AY208" s="269" t="s">
        <v>146</v>
      </c>
    </row>
    <row r="209" s="13" customFormat="1">
      <c r="A209" s="13"/>
      <c r="B209" s="247"/>
      <c r="C209" s="248"/>
      <c r="D209" s="242" t="s">
        <v>156</v>
      </c>
      <c r="E209" s="249" t="s">
        <v>1</v>
      </c>
      <c r="F209" s="250" t="s">
        <v>249</v>
      </c>
      <c r="G209" s="248"/>
      <c r="H209" s="251">
        <v>8.1199999999999992</v>
      </c>
      <c r="I209" s="252"/>
      <c r="J209" s="248"/>
      <c r="K209" s="248"/>
      <c r="L209" s="253"/>
      <c r="M209" s="254"/>
      <c r="N209" s="255"/>
      <c r="O209" s="255"/>
      <c r="P209" s="255"/>
      <c r="Q209" s="255"/>
      <c r="R209" s="255"/>
      <c r="S209" s="255"/>
      <c r="T209" s="256"/>
      <c r="U209" s="13"/>
      <c r="V209" s="13"/>
      <c r="W209" s="13"/>
      <c r="X209" s="13"/>
      <c r="Y209" s="13"/>
      <c r="Z209" s="13"/>
      <c r="AA209" s="13"/>
      <c r="AB209" s="13"/>
      <c r="AC209" s="13"/>
      <c r="AD209" s="13"/>
      <c r="AE209" s="13"/>
      <c r="AT209" s="257" t="s">
        <v>156</v>
      </c>
      <c r="AU209" s="257" t="s">
        <v>90</v>
      </c>
      <c r="AV209" s="13" t="s">
        <v>90</v>
      </c>
      <c r="AW209" s="13" t="s">
        <v>35</v>
      </c>
      <c r="AX209" s="13" t="s">
        <v>81</v>
      </c>
      <c r="AY209" s="257" t="s">
        <v>146</v>
      </c>
    </row>
    <row r="210" s="14" customFormat="1">
      <c r="A210" s="14"/>
      <c r="B210" s="260"/>
      <c r="C210" s="261"/>
      <c r="D210" s="242" t="s">
        <v>156</v>
      </c>
      <c r="E210" s="262" t="s">
        <v>1</v>
      </c>
      <c r="F210" s="263" t="s">
        <v>232</v>
      </c>
      <c r="G210" s="261"/>
      <c r="H210" s="262" t="s">
        <v>1</v>
      </c>
      <c r="I210" s="264"/>
      <c r="J210" s="261"/>
      <c r="K210" s="261"/>
      <c r="L210" s="265"/>
      <c r="M210" s="266"/>
      <c r="N210" s="267"/>
      <c r="O210" s="267"/>
      <c r="P210" s="267"/>
      <c r="Q210" s="267"/>
      <c r="R210" s="267"/>
      <c r="S210" s="267"/>
      <c r="T210" s="268"/>
      <c r="U210" s="14"/>
      <c r="V210" s="14"/>
      <c r="W210" s="14"/>
      <c r="X210" s="14"/>
      <c r="Y210" s="14"/>
      <c r="Z210" s="14"/>
      <c r="AA210" s="14"/>
      <c r="AB210" s="14"/>
      <c r="AC210" s="14"/>
      <c r="AD210" s="14"/>
      <c r="AE210" s="14"/>
      <c r="AT210" s="269" t="s">
        <v>156</v>
      </c>
      <c r="AU210" s="269" t="s">
        <v>90</v>
      </c>
      <c r="AV210" s="14" t="s">
        <v>85</v>
      </c>
      <c r="AW210" s="14" t="s">
        <v>35</v>
      </c>
      <c r="AX210" s="14" t="s">
        <v>81</v>
      </c>
      <c r="AY210" s="269" t="s">
        <v>146</v>
      </c>
    </row>
    <row r="211" s="13" customFormat="1">
      <c r="A211" s="13"/>
      <c r="B211" s="247"/>
      <c r="C211" s="248"/>
      <c r="D211" s="242" t="s">
        <v>156</v>
      </c>
      <c r="E211" s="249" t="s">
        <v>1</v>
      </c>
      <c r="F211" s="250" t="s">
        <v>233</v>
      </c>
      <c r="G211" s="248"/>
      <c r="H211" s="251">
        <v>9.8309999999999995</v>
      </c>
      <c r="I211" s="252"/>
      <c r="J211" s="248"/>
      <c r="K211" s="248"/>
      <c r="L211" s="253"/>
      <c r="M211" s="254"/>
      <c r="N211" s="255"/>
      <c r="O211" s="255"/>
      <c r="P211" s="255"/>
      <c r="Q211" s="255"/>
      <c r="R211" s="255"/>
      <c r="S211" s="255"/>
      <c r="T211" s="256"/>
      <c r="U211" s="13"/>
      <c r="V211" s="13"/>
      <c r="W211" s="13"/>
      <c r="X211" s="13"/>
      <c r="Y211" s="13"/>
      <c r="Z211" s="13"/>
      <c r="AA211" s="13"/>
      <c r="AB211" s="13"/>
      <c r="AC211" s="13"/>
      <c r="AD211" s="13"/>
      <c r="AE211" s="13"/>
      <c r="AT211" s="257" t="s">
        <v>156</v>
      </c>
      <c r="AU211" s="257" t="s">
        <v>90</v>
      </c>
      <c r="AV211" s="13" t="s">
        <v>90</v>
      </c>
      <c r="AW211" s="13" t="s">
        <v>35</v>
      </c>
      <c r="AX211" s="13" t="s">
        <v>81</v>
      </c>
      <c r="AY211" s="257" t="s">
        <v>146</v>
      </c>
    </row>
    <row r="212" s="13" customFormat="1">
      <c r="A212" s="13"/>
      <c r="B212" s="247"/>
      <c r="C212" s="248"/>
      <c r="D212" s="242" t="s">
        <v>156</v>
      </c>
      <c r="E212" s="249" t="s">
        <v>1</v>
      </c>
      <c r="F212" s="250" t="s">
        <v>225</v>
      </c>
      <c r="G212" s="248"/>
      <c r="H212" s="251">
        <v>58.954999999999998</v>
      </c>
      <c r="I212" s="252"/>
      <c r="J212" s="248"/>
      <c r="K212" s="248"/>
      <c r="L212" s="253"/>
      <c r="M212" s="254"/>
      <c r="N212" s="255"/>
      <c r="O212" s="255"/>
      <c r="P212" s="255"/>
      <c r="Q212" s="255"/>
      <c r="R212" s="255"/>
      <c r="S212" s="255"/>
      <c r="T212" s="256"/>
      <c r="U212" s="13"/>
      <c r="V212" s="13"/>
      <c r="W212" s="13"/>
      <c r="X212" s="13"/>
      <c r="Y212" s="13"/>
      <c r="Z212" s="13"/>
      <c r="AA212" s="13"/>
      <c r="AB212" s="13"/>
      <c r="AC212" s="13"/>
      <c r="AD212" s="13"/>
      <c r="AE212" s="13"/>
      <c r="AT212" s="257" t="s">
        <v>156</v>
      </c>
      <c r="AU212" s="257" t="s">
        <v>90</v>
      </c>
      <c r="AV212" s="13" t="s">
        <v>90</v>
      </c>
      <c r="AW212" s="13" t="s">
        <v>35</v>
      </c>
      <c r="AX212" s="13" t="s">
        <v>81</v>
      </c>
      <c r="AY212" s="257" t="s">
        <v>146</v>
      </c>
    </row>
    <row r="213" s="14" customFormat="1">
      <c r="A213" s="14"/>
      <c r="B213" s="260"/>
      <c r="C213" s="261"/>
      <c r="D213" s="242" t="s">
        <v>156</v>
      </c>
      <c r="E213" s="262" t="s">
        <v>1</v>
      </c>
      <c r="F213" s="263" t="s">
        <v>250</v>
      </c>
      <c r="G213" s="261"/>
      <c r="H213" s="262" t="s">
        <v>1</v>
      </c>
      <c r="I213" s="264"/>
      <c r="J213" s="261"/>
      <c r="K213" s="261"/>
      <c r="L213" s="265"/>
      <c r="M213" s="266"/>
      <c r="N213" s="267"/>
      <c r="O213" s="267"/>
      <c r="P213" s="267"/>
      <c r="Q213" s="267"/>
      <c r="R213" s="267"/>
      <c r="S213" s="267"/>
      <c r="T213" s="268"/>
      <c r="U213" s="14"/>
      <c r="V213" s="14"/>
      <c r="W213" s="14"/>
      <c r="X213" s="14"/>
      <c r="Y213" s="14"/>
      <c r="Z213" s="14"/>
      <c r="AA213" s="14"/>
      <c r="AB213" s="14"/>
      <c r="AC213" s="14"/>
      <c r="AD213" s="14"/>
      <c r="AE213" s="14"/>
      <c r="AT213" s="269" t="s">
        <v>156</v>
      </c>
      <c r="AU213" s="269" t="s">
        <v>90</v>
      </c>
      <c r="AV213" s="14" t="s">
        <v>85</v>
      </c>
      <c r="AW213" s="14" t="s">
        <v>35</v>
      </c>
      <c r="AX213" s="14" t="s">
        <v>81</v>
      </c>
      <c r="AY213" s="269" t="s">
        <v>146</v>
      </c>
    </row>
    <row r="214" s="13" customFormat="1">
      <c r="A214" s="13"/>
      <c r="B214" s="247"/>
      <c r="C214" s="248"/>
      <c r="D214" s="242" t="s">
        <v>156</v>
      </c>
      <c r="E214" s="249" t="s">
        <v>1</v>
      </c>
      <c r="F214" s="250" t="s">
        <v>249</v>
      </c>
      <c r="G214" s="248"/>
      <c r="H214" s="251">
        <v>8.1199999999999992</v>
      </c>
      <c r="I214" s="252"/>
      <c r="J214" s="248"/>
      <c r="K214" s="248"/>
      <c r="L214" s="253"/>
      <c r="M214" s="254"/>
      <c r="N214" s="255"/>
      <c r="O214" s="255"/>
      <c r="P214" s="255"/>
      <c r="Q214" s="255"/>
      <c r="R214" s="255"/>
      <c r="S214" s="255"/>
      <c r="T214" s="256"/>
      <c r="U214" s="13"/>
      <c r="V214" s="13"/>
      <c r="W214" s="13"/>
      <c r="X214" s="13"/>
      <c r="Y214" s="13"/>
      <c r="Z214" s="13"/>
      <c r="AA214" s="13"/>
      <c r="AB214" s="13"/>
      <c r="AC214" s="13"/>
      <c r="AD214" s="13"/>
      <c r="AE214" s="13"/>
      <c r="AT214" s="257" t="s">
        <v>156</v>
      </c>
      <c r="AU214" s="257" t="s">
        <v>90</v>
      </c>
      <c r="AV214" s="13" t="s">
        <v>90</v>
      </c>
      <c r="AW214" s="13" t="s">
        <v>35</v>
      </c>
      <c r="AX214" s="13" t="s">
        <v>81</v>
      </c>
      <c r="AY214" s="257" t="s">
        <v>146</v>
      </c>
    </row>
    <row r="215" s="2" customFormat="1" ht="37.8" customHeight="1">
      <c r="A215" s="39"/>
      <c r="B215" s="40"/>
      <c r="C215" s="229" t="s">
        <v>251</v>
      </c>
      <c r="D215" s="229" t="s">
        <v>149</v>
      </c>
      <c r="E215" s="230" t="s">
        <v>252</v>
      </c>
      <c r="F215" s="231" t="s">
        <v>253</v>
      </c>
      <c r="G215" s="232" t="s">
        <v>152</v>
      </c>
      <c r="H215" s="233">
        <v>48.880000000000003</v>
      </c>
      <c r="I215" s="234"/>
      <c r="J215" s="235">
        <f>ROUND(I215*H215,2)</f>
        <v>0</v>
      </c>
      <c r="K215" s="231" t="s">
        <v>161</v>
      </c>
      <c r="L215" s="45"/>
      <c r="M215" s="236" t="s">
        <v>1</v>
      </c>
      <c r="N215" s="237" t="s">
        <v>46</v>
      </c>
      <c r="O215" s="92"/>
      <c r="P215" s="238">
        <f>O215*H215</f>
        <v>0</v>
      </c>
      <c r="Q215" s="238">
        <v>0</v>
      </c>
      <c r="R215" s="238">
        <f>Q215*H215</f>
        <v>0</v>
      </c>
      <c r="S215" s="238">
        <v>0</v>
      </c>
      <c r="T215" s="239">
        <f>S215*H215</f>
        <v>0</v>
      </c>
      <c r="U215" s="39"/>
      <c r="V215" s="39"/>
      <c r="W215" s="39"/>
      <c r="X215" s="39"/>
      <c r="Y215" s="39"/>
      <c r="Z215" s="39"/>
      <c r="AA215" s="39"/>
      <c r="AB215" s="39"/>
      <c r="AC215" s="39"/>
      <c r="AD215" s="39"/>
      <c r="AE215" s="39"/>
      <c r="AR215" s="240" t="s">
        <v>153</v>
      </c>
      <c r="AT215" s="240" t="s">
        <v>149</v>
      </c>
      <c r="AU215" s="240" t="s">
        <v>90</v>
      </c>
      <c r="AY215" s="18" t="s">
        <v>146</v>
      </c>
      <c r="BE215" s="241">
        <f>IF(N215="základní",J215,0)</f>
        <v>0</v>
      </c>
      <c r="BF215" s="241">
        <f>IF(N215="snížená",J215,0)</f>
        <v>0</v>
      </c>
      <c r="BG215" s="241">
        <f>IF(N215="zákl. přenesená",J215,0)</f>
        <v>0</v>
      </c>
      <c r="BH215" s="241">
        <f>IF(N215="sníž. přenesená",J215,0)</f>
        <v>0</v>
      </c>
      <c r="BI215" s="241">
        <f>IF(N215="nulová",J215,0)</f>
        <v>0</v>
      </c>
      <c r="BJ215" s="18" t="s">
        <v>85</v>
      </c>
      <c r="BK215" s="241">
        <f>ROUND(I215*H215,2)</f>
        <v>0</v>
      </c>
      <c r="BL215" s="18" t="s">
        <v>153</v>
      </c>
      <c r="BM215" s="240" t="s">
        <v>254</v>
      </c>
    </row>
    <row r="216" s="2" customFormat="1">
      <c r="A216" s="39"/>
      <c r="B216" s="40"/>
      <c r="C216" s="41"/>
      <c r="D216" s="242" t="s">
        <v>155</v>
      </c>
      <c r="E216" s="41"/>
      <c r="F216" s="243" t="s">
        <v>255</v>
      </c>
      <c r="G216" s="41"/>
      <c r="H216" s="41"/>
      <c r="I216" s="244"/>
      <c r="J216" s="41"/>
      <c r="K216" s="41"/>
      <c r="L216" s="45"/>
      <c r="M216" s="245"/>
      <c r="N216" s="246"/>
      <c r="O216" s="92"/>
      <c r="P216" s="92"/>
      <c r="Q216" s="92"/>
      <c r="R216" s="92"/>
      <c r="S216" s="92"/>
      <c r="T216" s="93"/>
      <c r="U216" s="39"/>
      <c r="V216" s="39"/>
      <c r="W216" s="39"/>
      <c r="X216" s="39"/>
      <c r="Y216" s="39"/>
      <c r="Z216" s="39"/>
      <c r="AA216" s="39"/>
      <c r="AB216" s="39"/>
      <c r="AC216" s="39"/>
      <c r="AD216" s="39"/>
      <c r="AE216" s="39"/>
      <c r="AT216" s="18" t="s">
        <v>155</v>
      </c>
      <c r="AU216" s="18" t="s">
        <v>90</v>
      </c>
    </row>
    <row r="217" s="2" customFormat="1">
      <c r="A217" s="39"/>
      <c r="B217" s="40"/>
      <c r="C217" s="41"/>
      <c r="D217" s="258" t="s">
        <v>164</v>
      </c>
      <c r="E217" s="41"/>
      <c r="F217" s="259" t="s">
        <v>256</v>
      </c>
      <c r="G217" s="41"/>
      <c r="H217" s="41"/>
      <c r="I217" s="244"/>
      <c r="J217" s="41"/>
      <c r="K217" s="41"/>
      <c r="L217" s="45"/>
      <c r="M217" s="245"/>
      <c r="N217" s="246"/>
      <c r="O217" s="92"/>
      <c r="P217" s="92"/>
      <c r="Q217" s="92"/>
      <c r="R217" s="92"/>
      <c r="S217" s="92"/>
      <c r="T217" s="93"/>
      <c r="U217" s="39"/>
      <c r="V217" s="39"/>
      <c r="W217" s="39"/>
      <c r="X217" s="39"/>
      <c r="Y217" s="39"/>
      <c r="Z217" s="39"/>
      <c r="AA217" s="39"/>
      <c r="AB217" s="39"/>
      <c r="AC217" s="39"/>
      <c r="AD217" s="39"/>
      <c r="AE217" s="39"/>
      <c r="AT217" s="18" t="s">
        <v>164</v>
      </c>
      <c r="AU217" s="18" t="s">
        <v>90</v>
      </c>
    </row>
    <row r="218" s="2" customFormat="1">
      <c r="A218" s="39"/>
      <c r="B218" s="40"/>
      <c r="C218" s="41"/>
      <c r="D218" s="242" t="s">
        <v>186</v>
      </c>
      <c r="E218" s="41"/>
      <c r="F218" s="270" t="s">
        <v>247</v>
      </c>
      <c r="G218" s="41"/>
      <c r="H218" s="41"/>
      <c r="I218" s="244"/>
      <c r="J218" s="41"/>
      <c r="K218" s="41"/>
      <c r="L218" s="45"/>
      <c r="M218" s="245"/>
      <c r="N218" s="246"/>
      <c r="O218" s="92"/>
      <c r="P218" s="92"/>
      <c r="Q218" s="92"/>
      <c r="R218" s="92"/>
      <c r="S218" s="92"/>
      <c r="T218" s="93"/>
      <c r="U218" s="39"/>
      <c r="V218" s="39"/>
      <c r="W218" s="39"/>
      <c r="X218" s="39"/>
      <c r="Y218" s="39"/>
      <c r="Z218" s="39"/>
      <c r="AA218" s="39"/>
      <c r="AB218" s="39"/>
      <c r="AC218" s="39"/>
      <c r="AD218" s="39"/>
      <c r="AE218" s="39"/>
      <c r="AT218" s="18" t="s">
        <v>186</v>
      </c>
      <c r="AU218" s="18" t="s">
        <v>90</v>
      </c>
    </row>
    <row r="219" s="14" customFormat="1">
      <c r="A219" s="14"/>
      <c r="B219" s="260"/>
      <c r="C219" s="261"/>
      <c r="D219" s="242" t="s">
        <v>156</v>
      </c>
      <c r="E219" s="262" t="s">
        <v>1</v>
      </c>
      <c r="F219" s="263" t="s">
        <v>240</v>
      </c>
      <c r="G219" s="261"/>
      <c r="H219" s="262" t="s">
        <v>1</v>
      </c>
      <c r="I219" s="264"/>
      <c r="J219" s="261"/>
      <c r="K219" s="261"/>
      <c r="L219" s="265"/>
      <c r="M219" s="266"/>
      <c r="N219" s="267"/>
      <c r="O219" s="267"/>
      <c r="P219" s="267"/>
      <c r="Q219" s="267"/>
      <c r="R219" s="267"/>
      <c r="S219" s="267"/>
      <c r="T219" s="268"/>
      <c r="U219" s="14"/>
      <c r="V219" s="14"/>
      <c r="W219" s="14"/>
      <c r="X219" s="14"/>
      <c r="Y219" s="14"/>
      <c r="Z219" s="14"/>
      <c r="AA219" s="14"/>
      <c r="AB219" s="14"/>
      <c r="AC219" s="14"/>
      <c r="AD219" s="14"/>
      <c r="AE219" s="14"/>
      <c r="AT219" s="269" t="s">
        <v>156</v>
      </c>
      <c r="AU219" s="269" t="s">
        <v>90</v>
      </c>
      <c r="AV219" s="14" t="s">
        <v>85</v>
      </c>
      <c r="AW219" s="14" t="s">
        <v>35</v>
      </c>
      <c r="AX219" s="14" t="s">
        <v>81</v>
      </c>
      <c r="AY219" s="269" t="s">
        <v>146</v>
      </c>
    </row>
    <row r="220" s="13" customFormat="1">
      <c r="A220" s="13"/>
      <c r="B220" s="247"/>
      <c r="C220" s="248"/>
      <c r="D220" s="242" t="s">
        <v>156</v>
      </c>
      <c r="E220" s="249" t="s">
        <v>1</v>
      </c>
      <c r="F220" s="250" t="s">
        <v>241</v>
      </c>
      <c r="G220" s="248"/>
      <c r="H220" s="251">
        <v>57</v>
      </c>
      <c r="I220" s="252"/>
      <c r="J220" s="248"/>
      <c r="K220" s="248"/>
      <c r="L220" s="253"/>
      <c r="M220" s="254"/>
      <c r="N220" s="255"/>
      <c r="O220" s="255"/>
      <c r="P220" s="255"/>
      <c r="Q220" s="255"/>
      <c r="R220" s="255"/>
      <c r="S220" s="255"/>
      <c r="T220" s="256"/>
      <c r="U220" s="13"/>
      <c r="V220" s="13"/>
      <c r="W220" s="13"/>
      <c r="X220" s="13"/>
      <c r="Y220" s="13"/>
      <c r="Z220" s="13"/>
      <c r="AA220" s="13"/>
      <c r="AB220" s="13"/>
      <c r="AC220" s="13"/>
      <c r="AD220" s="13"/>
      <c r="AE220" s="13"/>
      <c r="AT220" s="257" t="s">
        <v>156</v>
      </c>
      <c r="AU220" s="257" t="s">
        <v>90</v>
      </c>
      <c r="AV220" s="13" t="s">
        <v>90</v>
      </c>
      <c r="AW220" s="13" t="s">
        <v>35</v>
      </c>
      <c r="AX220" s="13" t="s">
        <v>81</v>
      </c>
      <c r="AY220" s="257" t="s">
        <v>146</v>
      </c>
    </row>
    <row r="221" s="13" customFormat="1">
      <c r="A221" s="13"/>
      <c r="B221" s="247"/>
      <c r="C221" s="248"/>
      <c r="D221" s="242" t="s">
        <v>156</v>
      </c>
      <c r="E221" s="249" t="s">
        <v>1</v>
      </c>
      <c r="F221" s="250" t="s">
        <v>257</v>
      </c>
      <c r="G221" s="248"/>
      <c r="H221" s="251">
        <v>-8.1199999999999992</v>
      </c>
      <c r="I221" s="252"/>
      <c r="J221" s="248"/>
      <c r="K221" s="248"/>
      <c r="L221" s="253"/>
      <c r="M221" s="254"/>
      <c r="N221" s="255"/>
      <c r="O221" s="255"/>
      <c r="P221" s="255"/>
      <c r="Q221" s="255"/>
      <c r="R221" s="255"/>
      <c r="S221" s="255"/>
      <c r="T221" s="256"/>
      <c r="U221" s="13"/>
      <c r="V221" s="13"/>
      <c r="W221" s="13"/>
      <c r="X221" s="13"/>
      <c r="Y221" s="13"/>
      <c r="Z221" s="13"/>
      <c r="AA221" s="13"/>
      <c r="AB221" s="13"/>
      <c r="AC221" s="13"/>
      <c r="AD221" s="13"/>
      <c r="AE221" s="13"/>
      <c r="AT221" s="257" t="s">
        <v>156</v>
      </c>
      <c r="AU221" s="257" t="s">
        <v>90</v>
      </c>
      <c r="AV221" s="13" t="s">
        <v>90</v>
      </c>
      <c r="AW221" s="13" t="s">
        <v>35</v>
      </c>
      <c r="AX221" s="13" t="s">
        <v>81</v>
      </c>
      <c r="AY221" s="257" t="s">
        <v>146</v>
      </c>
    </row>
    <row r="222" s="2" customFormat="1" ht="33" customHeight="1">
      <c r="A222" s="39"/>
      <c r="B222" s="40"/>
      <c r="C222" s="229" t="s">
        <v>258</v>
      </c>
      <c r="D222" s="229" t="s">
        <v>149</v>
      </c>
      <c r="E222" s="230" t="s">
        <v>259</v>
      </c>
      <c r="F222" s="231" t="s">
        <v>260</v>
      </c>
      <c r="G222" s="232" t="s">
        <v>261</v>
      </c>
      <c r="H222" s="233">
        <v>662.39300000000003</v>
      </c>
      <c r="I222" s="234"/>
      <c r="J222" s="235">
        <f>ROUND(I222*H222,2)</f>
        <v>0</v>
      </c>
      <c r="K222" s="231" t="s">
        <v>161</v>
      </c>
      <c r="L222" s="45"/>
      <c r="M222" s="236" t="s">
        <v>1</v>
      </c>
      <c r="N222" s="237" t="s">
        <v>46</v>
      </c>
      <c r="O222" s="92"/>
      <c r="P222" s="238">
        <f>O222*H222</f>
        <v>0</v>
      </c>
      <c r="Q222" s="238">
        <v>0</v>
      </c>
      <c r="R222" s="238">
        <f>Q222*H222</f>
        <v>0</v>
      </c>
      <c r="S222" s="238">
        <v>0</v>
      </c>
      <c r="T222" s="239">
        <f>S222*H222</f>
        <v>0</v>
      </c>
      <c r="U222" s="39"/>
      <c r="V222" s="39"/>
      <c r="W222" s="39"/>
      <c r="X222" s="39"/>
      <c r="Y222" s="39"/>
      <c r="Z222" s="39"/>
      <c r="AA222" s="39"/>
      <c r="AB222" s="39"/>
      <c r="AC222" s="39"/>
      <c r="AD222" s="39"/>
      <c r="AE222" s="39"/>
      <c r="AR222" s="240" t="s">
        <v>153</v>
      </c>
      <c r="AT222" s="240" t="s">
        <v>149</v>
      </c>
      <c r="AU222" s="240" t="s">
        <v>90</v>
      </c>
      <c r="AY222" s="18" t="s">
        <v>146</v>
      </c>
      <c r="BE222" s="241">
        <f>IF(N222="základní",J222,0)</f>
        <v>0</v>
      </c>
      <c r="BF222" s="241">
        <f>IF(N222="snížená",J222,0)</f>
        <v>0</v>
      </c>
      <c r="BG222" s="241">
        <f>IF(N222="zákl. přenesená",J222,0)</f>
        <v>0</v>
      </c>
      <c r="BH222" s="241">
        <f>IF(N222="sníž. přenesená",J222,0)</f>
        <v>0</v>
      </c>
      <c r="BI222" s="241">
        <f>IF(N222="nulová",J222,0)</f>
        <v>0</v>
      </c>
      <c r="BJ222" s="18" t="s">
        <v>85</v>
      </c>
      <c r="BK222" s="241">
        <f>ROUND(I222*H222,2)</f>
        <v>0</v>
      </c>
      <c r="BL222" s="18" t="s">
        <v>153</v>
      </c>
      <c r="BM222" s="240" t="s">
        <v>262</v>
      </c>
    </row>
    <row r="223" s="2" customFormat="1">
      <c r="A223" s="39"/>
      <c r="B223" s="40"/>
      <c r="C223" s="41"/>
      <c r="D223" s="242" t="s">
        <v>155</v>
      </c>
      <c r="E223" s="41"/>
      <c r="F223" s="243" t="s">
        <v>263</v>
      </c>
      <c r="G223" s="41"/>
      <c r="H223" s="41"/>
      <c r="I223" s="244"/>
      <c r="J223" s="41"/>
      <c r="K223" s="41"/>
      <c r="L223" s="45"/>
      <c r="M223" s="245"/>
      <c r="N223" s="246"/>
      <c r="O223" s="92"/>
      <c r="P223" s="92"/>
      <c r="Q223" s="92"/>
      <c r="R223" s="92"/>
      <c r="S223" s="92"/>
      <c r="T223" s="93"/>
      <c r="U223" s="39"/>
      <c r="V223" s="39"/>
      <c r="W223" s="39"/>
      <c r="X223" s="39"/>
      <c r="Y223" s="39"/>
      <c r="Z223" s="39"/>
      <c r="AA223" s="39"/>
      <c r="AB223" s="39"/>
      <c r="AC223" s="39"/>
      <c r="AD223" s="39"/>
      <c r="AE223" s="39"/>
      <c r="AT223" s="18" t="s">
        <v>155</v>
      </c>
      <c r="AU223" s="18" t="s">
        <v>90</v>
      </c>
    </row>
    <row r="224" s="2" customFormat="1">
      <c r="A224" s="39"/>
      <c r="B224" s="40"/>
      <c r="C224" s="41"/>
      <c r="D224" s="258" t="s">
        <v>164</v>
      </c>
      <c r="E224" s="41"/>
      <c r="F224" s="259" t="s">
        <v>264</v>
      </c>
      <c r="G224" s="41"/>
      <c r="H224" s="41"/>
      <c r="I224" s="244"/>
      <c r="J224" s="41"/>
      <c r="K224" s="41"/>
      <c r="L224" s="45"/>
      <c r="M224" s="245"/>
      <c r="N224" s="246"/>
      <c r="O224" s="92"/>
      <c r="P224" s="92"/>
      <c r="Q224" s="92"/>
      <c r="R224" s="92"/>
      <c r="S224" s="92"/>
      <c r="T224" s="93"/>
      <c r="U224" s="39"/>
      <c r="V224" s="39"/>
      <c r="W224" s="39"/>
      <c r="X224" s="39"/>
      <c r="Y224" s="39"/>
      <c r="Z224" s="39"/>
      <c r="AA224" s="39"/>
      <c r="AB224" s="39"/>
      <c r="AC224" s="39"/>
      <c r="AD224" s="39"/>
      <c r="AE224" s="39"/>
      <c r="AT224" s="18" t="s">
        <v>164</v>
      </c>
      <c r="AU224" s="18" t="s">
        <v>90</v>
      </c>
    </row>
    <row r="225" s="2" customFormat="1">
      <c r="A225" s="39"/>
      <c r="B225" s="40"/>
      <c r="C225" s="41"/>
      <c r="D225" s="242" t="s">
        <v>186</v>
      </c>
      <c r="E225" s="41"/>
      <c r="F225" s="270" t="s">
        <v>265</v>
      </c>
      <c r="G225" s="41"/>
      <c r="H225" s="41"/>
      <c r="I225" s="244"/>
      <c r="J225" s="41"/>
      <c r="K225" s="41"/>
      <c r="L225" s="45"/>
      <c r="M225" s="245"/>
      <c r="N225" s="246"/>
      <c r="O225" s="92"/>
      <c r="P225" s="92"/>
      <c r="Q225" s="92"/>
      <c r="R225" s="92"/>
      <c r="S225" s="92"/>
      <c r="T225" s="93"/>
      <c r="U225" s="39"/>
      <c r="V225" s="39"/>
      <c r="W225" s="39"/>
      <c r="X225" s="39"/>
      <c r="Y225" s="39"/>
      <c r="Z225" s="39"/>
      <c r="AA225" s="39"/>
      <c r="AB225" s="39"/>
      <c r="AC225" s="39"/>
      <c r="AD225" s="39"/>
      <c r="AE225" s="39"/>
      <c r="AT225" s="18" t="s">
        <v>186</v>
      </c>
      <c r="AU225" s="18" t="s">
        <v>90</v>
      </c>
    </row>
    <row r="226" s="14" customFormat="1">
      <c r="A226" s="14"/>
      <c r="B226" s="260"/>
      <c r="C226" s="261"/>
      <c r="D226" s="242" t="s">
        <v>156</v>
      </c>
      <c r="E226" s="262" t="s">
        <v>1</v>
      </c>
      <c r="F226" s="263" t="s">
        <v>207</v>
      </c>
      <c r="G226" s="261"/>
      <c r="H226" s="262" t="s">
        <v>1</v>
      </c>
      <c r="I226" s="264"/>
      <c r="J226" s="261"/>
      <c r="K226" s="261"/>
      <c r="L226" s="265"/>
      <c r="M226" s="266"/>
      <c r="N226" s="267"/>
      <c r="O226" s="267"/>
      <c r="P226" s="267"/>
      <c r="Q226" s="267"/>
      <c r="R226" s="267"/>
      <c r="S226" s="267"/>
      <c r="T226" s="268"/>
      <c r="U226" s="14"/>
      <c r="V226" s="14"/>
      <c r="W226" s="14"/>
      <c r="X226" s="14"/>
      <c r="Y226" s="14"/>
      <c r="Z226" s="14"/>
      <c r="AA226" s="14"/>
      <c r="AB226" s="14"/>
      <c r="AC226" s="14"/>
      <c r="AD226" s="14"/>
      <c r="AE226" s="14"/>
      <c r="AT226" s="269" t="s">
        <v>156</v>
      </c>
      <c r="AU226" s="269" t="s">
        <v>90</v>
      </c>
      <c r="AV226" s="14" t="s">
        <v>85</v>
      </c>
      <c r="AW226" s="14" t="s">
        <v>35</v>
      </c>
      <c r="AX226" s="14" t="s">
        <v>81</v>
      </c>
      <c r="AY226" s="269" t="s">
        <v>146</v>
      </c>
    </row>
    <row r="227" s="13" customFormat="1">
      <c r="A227" s="13"/>
      <c r="B227" s="247"/>
      <c r="C227" s="248"/>
      <c r="D227" s="242" t="s">
        <v>156</v>
      </c>
      <c r="E227" s="249" t="s">
        <v>1</v>
      </c>
      <c r="F227" s="250" t="s">
        <v>208</v>
      </c>
      <c r="G227" s="248"/>
      <c r="H227" s="251">
        <v>135.40000000000001</v>
      </c>
      <c r="I227" s="252"/>
      <c r="J227" s="248"/>
      <c r="K227" s="248"/>
      <c r="L227" s="253"/>
      <c r="M227" s="254"/>
      <c r="N227" s="255"/>
      <c r="O227" s="255"/>
      <c r="P227" s="255"/>
      <c r="Q227" s="255"/>
      <c r="R227" s="255"/>
      <c r="S227" s="255"/>
      <c r="T227" s="256"/>
      <c r="U227" s="13"/>
      <c r="V227" s="13"/>
      <c r="W227" s="13"/>
      <c r="X227" s="13"/>
      <c r="Y227" s="13"/>
      <c r="Z227" s="13"/>
      <c r="AA227" s="13"/>
      <c r="AB227" s="13"/>
      <c r="AC227" s="13"/>
      <c r="AD227" s="13"/>
      <c r="AE227" s="13"/>
      <c r="AT227" s="257" t="s">
        <v>156</v>
      </c>
      <c r="AU227" s="257" t="s">
        <v>90</v>
      </c>
      <c r="AV227" s="13" t="s">
        <v>90</v>
      </c>
      <c r="AW227" s="13" t="s">
        <v>35</v>
      </c>
      <c r="AX227" s="13" t="s">
        <v>81</v>
      </c>
      <c r="AY227" s="257" t="s">
        <v>146</v>
      </c>
    </row>
    <row r="228" s="14" customFormat="1">
      <c r="A228" s="14"/>
      <c r="B228" s="260"/>
      <c r="C228" s="261"/>
      <c r="D228" s="242" t="s">
        <v>156</v>
      </c>
      <c r="E228" s="262" t="s">
        <v>1</v>
      </c>
      <c r="F228" s="263" t="s">
        <v>209</v>
      </c>
      <c r="G228" s="261"/>
      <c r="H228" s="262" t="s">
        <v>1</v>
      </c>
      <c r="I228" s="264"/>
      <c r="J228" s="261"/>
      <c r="K228" s="261"/>
      <c r="L228" s="265"/>
      <c r="M228" s="266"/>
      <c r="N228" s="267"/>
      <c r="O228" s="267"/>
      <c r="P228" s="267"/>
      <c r="Q228" s="267"/>
      <c r="R228" s="267"/>
      <c r="S228" s="267"/>
      <c r="T228" s="268"/>
      <c r="U228" s="14"/>
      <c r="V228" s="14"/>
      <c r="W228" s="14"/>
      <c r="X228" s="14"/>
      <c r="Y228" s="14"/>
      <c r="Z228" s="14"/>
      <c r="AA228" s="14"/>
      <c r="AB228" s="14"/>
      <c r="AC228" s="14"/>
      <c r="AD228" s="14"/>
      <c r="AE228" s="14"/>
      <c r="AT228" s="269" t="s">
        <v>156</v>
      </c>
      <c r="AU228" s="269" t="s">
        <v>90</v>
      </c>
      <c r="AV228" s="14" t="s">
        <v>85</v>
      </c>
      <c r="AW228" s="14" t="s">
        <v>35</v>
      </c>
      <c r="AX228" s="14" t="s">
        <v>81</v>
      </c>
      <c r="AY228" s="269" t="s">
        <v>146</v>
      </c>
    </row>
    <row r="229" s="13" customFormat="1">
      <c r="A229" s="13"/>
      <c r="B229" s="247"/>
      <c r="C229" s="248"/>
      <c r="D229" s="242" t="s">
        <v>156</v>
      </c>
      <c r="E229" s="249" t="s">
        <v>1</v>
      </c>
      <c r="F229" s="250" t="s">
        <v>210</v>
      </c>
      <c r="G229" s="248"/>
      <c r="H229" s="251">
        <v>67.519999999999996</v>
      </c>
      <c r="I229" s="252"/>
      <c r="J229" s="248"/>
      <c r="K229" s="248"/>
      <c r="L229" s="253"/>
      <c r="M229" s="254"/>
      <c r="N229" s="255"/>
      <c r="O229" s="255"/>
      <c r="P229" s="255"/>
      <c r="Q229" s="255"/>
      <c r="R229" s="255"/>
      <c r="S229" s="255"/>
      <c r="T229" s="256"/>
      <c r="U229" s="13"/>
      <c r="V229" s="13"/>
      <c r="W229" s="13"/>
      <c r="X229" s="13"/>
      <c r="Y229" s="13"/>
      <c r="Z229" s="13"/>
      <c r="AA229" s="13"/>
      <c r="AB229" s="13"/>
      <c r="AC229" s="13"/>
      <c r="AD229" s="13"/>
      <c r="AE229" s="13"/>
      <c r="AT229" s="257" t="s">
        <v>156</v>
      </c>
      <c r="AU229" s="257" t="s">
        <v>90</v>
      </c>
      <c r="AV229" s="13" t="s">
        <v>90</v>
      </c>
      <c r="AW229" s="13" t="s">
        <v>35</v>
      </c>
      <c r="AX229" s="13" t="s">
        <v>81</v>
      </c>
      <c r="AY229" s="257" t="s">
        <v>146</v>
      </c>
    </row>
    <row r="230" s="14" customFormat="1">
      <c r="A230" s="14"/>
      <c r="B230" s="260"/>
      <c r="C230" s="261"/>
      <c r="D230" s="242" t="s">
        <v>156</v>
      </c>
      <c r="E230" s="262" t="s">
        <v>1</v>
      </c>
      <c r="F230" s="263" t="s">
        <v>188</v>
      </c>
      <c r="G230" s="261"/>
      <c r="H230" s="262" t="s">
        <v>1</v>
      </c>
      <c r="I230" s="264"/>
      <c r="J230" s="261"/>
      <c r="K230" s="261"/>
      <c r="L230" s="265"/>
      <c r="M230" s="266"/>
      <c r="N230" s="267"/>
      <c r="O230" s="267"/>
      <c r="P230" s="267"/>
      <c r="Q230" s="267"/>
      <c r="R230" s="267"/>
      <c r="S230" s="267"/>
      <c r="T230" s="268"/>
      <c r="U230" s="14"/>
      <c r="V230" s="14"/>
      <c r="W230" s="14"/>
      <c r="X230" s="14"/>
      <c r="Y230" s="14"/>
      <c r="Z230" s="14"/>
      <c r="AA230" s="14"/>
      <c r="AB230" s="14"/>
      <c r="AC230" s="14"/>
      <c r="AD230" s="14"/>
      <c r="AE230" s="14"/>
      <c r="AT230" s="269" t="s">
        <v>156</v>
      </c>
      <c r="AU230" s="269" t="s">
        <v>90</v>
      </c>
      <c r="AV230" s="14" t="s">
        <v>85</v>
      </c>
      <c r="AW230" s="14" t="s">
        <v>35</v>
      </c>
      <c r="AX230" s="14" t="s">
        <v>81</v>
      </c>
      <c r="AY230" s="269" t="s">
        <v>146</v>
      </c>
    </row>
    <row r="231" s="13" customFormat="1">
      <c r="A231" s="13"/>
      <c r="B231" s="247"/>
      <c r="C231" s="248"/>
      <c r="D231" s="242" t="s">
        <v>156</v>
      </c>
      <c r="E231" s="249" t="s">
        <v>1</v>
      </c>
      <c r="F231" s="250" t="s">
        <v>189</v>
      </c>
      <c r="G231" s="248"/>
      <c r="H231" s="251">
        <v>11.800000000000001</v>
      </c>
      <c r="I231" s="252"/>
      <c r="J231" s="248"/>
      <c r="K231" s="248"/>
      <c r="L231" s="253"/>
      <c r="M231" s="254"/>
      <c r="N231" s="255"/>
      <c r="O231" s="255"/>
      <c r="P231" s="255"/>
      <c r="Q231" s="255"/>
      <c r="R231" s="255"/>
      <c r="S231" s="255"/>
      <c r="T231" s="256"/>
      <c r="U231" s="13"/>
      <c r="V231" s="13"/>
      <c r="W231" s="13"/>
      <c r="X231" s="13"/>
      <c r="Y231" s="13"/>
      <c r="Z231" s="13"/>
      <c r="AA231" s="13"/>
      <c r="AB231" s="13"/>
      <c r="AC231" s="13"/>
      <c r="AD231" s="13"/>
      <c r="AE231" s="13"/>
      <c r="AT231" s="257" t="s">
        <v>156</v>
      </c>
      <c r="AU231" s="257" t="s">
        <v>90</v>
      </c>
      <c r="AV231" s="13" t="s">
        <v>90</v>
      </c>
      <c r="AW231" s="13" t="s">
        <v>35</v>
      </c>
      <c r="AX231" s="13" t="s">
        <v>81</v>
      </c>
      <c r="AY231" s="257" t="s">
        <v>146</v>
      </c>
    </row>
    <row r="232" s="14" customFormat="1">
      <c r="A232" s="14"/>
      <c r="B232" s="260"/>
      <c r="C232" s="261"/>
      <c r="D232" s="242" t="s">
        <v>156</v>
      </c>
      <c r="E232" s="262" t="s">
        <v>1</v>
      </c>
      <c r="F232" s="263" t="s">
        <v>190</v>
      </c>
      <c r="G232" s="261"/>
      <c r="H232" s="262" t="s">
        <v>1</v>
      </c>
      <c r="I232" s="264"/>
      <c r="J232" s="261"/>
      <c r="K232" s="261"/>
      <c r="L232" s="265"/>
      <c r="M232" s="266"/>
      <c r="N232" s="267"/>
      <c r="O232" s="267"/>
      <c r="P232" s="267"/>
      <c r="Q232" s="267"/>
      <c r="R232" s="267"/>
      <c r="S232" s="267"/>
      <c r="T232" s="268"/>
      <c r="U232" s="14"/>
      <c r="V232" s="14"/>
      <c r="W232" s="14"/>
      <c r="X232" s="14"/>
      <c r="Y232" s="14"/>
      <c r="Z232" s="14"/>
      <c r="AA232" s="14"/>
      <c r="AB232" s="14"/>
      <c r="AC232" s="14"/>
      <c r="AD232" s="14"/>
      <c r="AE232" s="14"/>
      <c r="AT232" s="269" t="s">
        <v>156</v>
      </c>
      <c r="AU232" s="269" t="s">
        <v>90</v>
      </c>
      <c r="AV232" s="14" t="s">
        <v>85</v>
      </c>
      <c r="AW232" s="14" t="s">
        <v>35</v>
      </c>
      <c r="AX232" s="14" t="s">
        <v>81</v>
      </c>
      <c r="AY232" s="269" t="s">
        <v>146</v>
      </c>
    </row>
    <row r="233" s="13" customFormat="1">
      <c r="A233" s="13"/>
      <c r="B233" s="247"/>
      <c r="C233" s="248"/>
      <c r="D233" s="242" t="s">
        <v>156</v>
      </c>
      <c r="E233" s="249" t="s">
        <v>1</v>
      </c>
      <c r="F233" s="250" t="s">
        <v>191</v>
      </c>
      <c r="G233" s="248"/>
      <c r="H233" s="251">
        <v>9.8900000000000006</v>
      </c>
      <c r="I233" s="252"/>
      <c r="J233" s="248"/>
      <c r="K233" s="248"/>
      <c r="L233" s="253"/>
      <c r="M233" s="254"/>
      <c r="N233" s="255"/>
      <c r="O233" s="255"/>
      <c r="P233" s="255"/>
      <c r="Q233" s="255"/>
      <c r="R233" s="255"/>
      <c r="S233" s="255"/>
      <c r="T233" s="256"/>
      <c r="U233" s="13"/>
      <c r="V233" s="13"/>
      <c r="W233" s="13"/>
      <c r="X233" s="13"/>
      <c r="Y233" s="13"/>
      <c r="Z233" s="13"/>
      <c r="AA233" s="13"/>
      <c r="AB233" s="13"/>
      <c r="AC233" s="13"/>
      <c r="AD233" s="13"/>
      <c r="AE233" s="13"/>
      <c r="AT233" s="257" t="s">
        <v>156</v>
      </c>
      <c r="AU233" s="257" t="s">
        <v>90</v>
      </c>
      <c r="AV233" s="13" t="s">
        <v>90</v>
      </c>
      <c r="AW233" s="13" t="s">
        <v>35</v>
      </c>
      <c r="AX233" s="13" t="s">
        <v>81</v>
      </c>
      <c r="AY233" s="257" t="s">
        <v>146</v>
      </c>
    </row>
    <row r="234" s="14" customFormat="1">
      <c r="A234" s="14"/>
      <c r="B234" s="260"/>
      <c r="C234" s="261"/>
      <c r="D234" s="242" t="s">
        <v>156</v>
      </c>
      <c r="E234" s="262" t="s">
        <v>1</v>
      </c>
      <c r="F234" s="263" t="s">
        <v>199</v>
      </c>
      <c r="G234" s="261"/>
      <c r="H234" s="262" t="s">
        <v>1</v>
      </c>
      <c r="I234" s="264"/>
      <c r="J234" s="261"/>
      <c r="K234" s="261"/>
      <c r="L234" s="265"/>
      <c r="M234" s="266"/>
      <c r="N234" s="267"/>
      <c r="O234" s="267"/>
      <c r="P234" s="267"/>
      <c r="Q234" s="267"/>
      <c r="R234" s="267"/>
      <c r="S234" s="267"/>
      <c r="T234" s="268"/>
      <c r="U234" s="14"/>
      <c r="V234" s="14"/>
      <c r="W234" s="14"/>
      <c r="X234" s="14"/>
      <c r="Y234" s="14"/>
      <c r="Z234" s="14"/>
      <c r="AA234" s="14"/>
      <c r="AB234" s="14"/>
      <c r="AC234" s="14"/>
      <c r="AD234" s="14"/>
      <c r="AE234" s="14"/>
      <c r="AT234" s="269" t="s">
        <v>156</v>
      </c>
      <c r="AU234" s="269" t="s">
        <v>90</v>
      </c>
      <c r="AV234" s="14" t="s">
        <v>85</v>
      </c>
      <c r="AW234" s="14" t="s">
        <v>35</v>
      </c>
      <c r="AX234" s="14" t="s">
        <v>81</v>
      </c>
      <c r="AY234" s="269" t="s">
        <v>146</v>
      </c>
    </row>
    <row r="235" s="13" customFormat="1">
      <c r="A235" s="13"/>
      <c r="B235" s="247"/>
      <c r="C235" s="248"/>
      <c r="D235" s="242" t="s">
        <v>156</v>
      </c>
      <c r="E235" s="249" t="s">
        <v>1</v>
      </c>
      <c r="F235" s="250" t="s">
        <v>200</v>
      </c>
      <c r="G235" s="248"/>
      <c r="H235" s="251">
        <v>74.599999999999994</v>
      </c>
      <c r="I235" s="252"/>
      <c r="J235" s="248"/>
      <c r="K235" s="248"/>
      <c r="L235" s="253"/>
      <c r="M235" s="254"/>
      <c r="N235" s="255"/>
      <c r="O235" s="255"/>
      <c r="P235" s="255"/>
      <c r="Q235" s="255"/>
      <c r="R235" s="255"/>
      <c r="S235" s="255"/>
      <c r="T235" s="256"/>
      <c r="U235" s="13"/>
      <c r="V235" s="13"/>
      <c r="W235" s="13"/>
      <c r="X235" s="13"/>
      <c r="Y235" s="13"/>
      <c r="Z235" s="13"/>
      <c r="AA235" s="13"/>
      <c r="AB235" s="13"/>
      <c r="AC235" s="13"/>
      <c r="AD235" s="13"/>
      <c r="AE235" s="13"/>
      <c r="AT235" s="257" t="s">
        <v>156</v>
      </c>
      <c r="AU235" s="257" t="s">
        <v>90</v>
      </c>
      <c r="AV235" s="13" t="s">
        <v>90</v>
      </c>
      <c r="AW235" s="13" t="s">
        <v>35</v>
      </c>
      <c r="AX235" s="13" t="s">
        <v>81</v>
      </c>
      <c r="AY235" s="257" t="s">
        <v>146</v>
      </c>
    </row>
    <row r="236" s="14" customFormat="1">
      <c r="A236" s="14"/>
      <c r="B236" s="260"/>
      <c r="C236" s="261"/>
      <c r="D236" s="242" t="s">
        <v>156</v>
      </c>
      <c r="E236" s="262" t="s">
        <v>1</v>
      </c>
      <c r="F236" s="263" t="s">
        <v>232</v>
      </c>
      <c r="G236" s="261"/>
      <c r="H236" s="262" t="s">
        <v>1</v>
      </c>
      <c r="I236" s="264"/>
      <c r="J236" s="261"/>
      <c r="K236" s="261"/>
      <c r="L236" s="265"/>
      <c r="M236" s="266"/>
      <c r="N236" s="267"/>
      <c r="O236" s="267"/>
      <c r="P236" s="267"/>
      <c r="Q236" s="267"/>
      <c r="R236" s="267"/>
      <c r="S236" s="267"/>
      <c r="T236" s="268"/>
      <c r="U236" s="14"/>
      <c r="V236" s="14"/>
      <c r="W236" s="14"/>
      <c r="X236" s="14"/>
      <c r="Y236" s="14"/>
      <c r="Z236" s="14"/>
      <c r="AA236" s="14"/>
      <c r="AB236" s="14"/>
      <c r="AC236" s="14"/>
      <c r="AD236" s="14"/>
      <c r="AE236" s="14"/>
      <c r="AT236" s="269" t="s">
        <v>156</v>
      </c>
      <c r="AU236" s="269" t="s">
        <v>90</v>
      </c>
      <c r="AV236" s="14" t="s">
        <v>85</v>
      </c>
      <c r="AW236" s="14" t="s">
        <v>35</v>
      </c>
      <c r="AX236" s="14" t="s">
        <v>81</v>
      </c>
      <c r="AY236" s="269" t="s">
        <v>146</v>
      </c>
    </row>
    <row r="237" s="13" customFormat="1">
      <c r="A237" s="13"/>
      <c r="B237" s="247"/>
      <c r="C237" s="248"/>
      <c r="D237" s="242" t="s">
        <v>156</v>
      </c>
      <c r="E237" s="249" t="s">
        <v>1</v>
      </c>
      <c r="F237" s="250" t="s">
        <v>233</v>
      </c>
      <c r="G237" s="248"/>
      <c r="H237" s="251">
        <v>9.8309999999999995</v>
      </c>
      <c r="I237" s="252"/>
      <c r="J237" s="248"/>
      <c r="K237" s="248"/>
      <c r="L237" s="253"/>
      <c r="M237" s="254"/>
      <c r="N237" s="255"/>
      <c r="O237" s="255"/>
      <c r="P237" s="255"/>
      <c r="Q237" s="255"/>
      <c r="R237" s="255"/>
      <c r="S237" s="255"/>
      <c r="T237" s="256"/>
      <c r="U237" s="13"/>
      <c r="V237" s="13"/>
      <c r="W237" s="13"/>
      <c r="X237" s="13"/>
      <c r="Y237" s="13"/>
      <c r="Z237" s="13"/>
      <c r="AA237" s="13"/>
      <c r="AB237" s="13"/>
      <c r="AC237" s="13"/>
      <c r="AD237" s="13"/>
      <c r="AE237" s="13"/>
      <c r="AT237" s="257" t="s">
        <v>156</v>
      </c>
      <c r="AU237" s="257" t="s">
        <v>90</v>
      </c>
      <c r="AV237" s="13" t="s">
        <v>90</v>
      </c>
      <c r="AW237" s="13" t="s">
        <v>35</v>
      </c>
      <c r="AX237" s="13" t="s">
        <v>81</v>
      </c>
      <c r="AY237" s="257" t="s">
        <v>146</v>
      </c>
    </row>
    <row r="238" s="13" customFormat="1">
      <c r="A238" s="13"/>
      <c r="B238" s="247"/>
      <c r="C238" s="248"/>
      <c r="D238" s="242" t="s">
        <v>156</v>
      </c>
      <c r="E238" s="249" t="s">
        <v>1</v>
      </c>
      <c r="F238" s="250" t="s">
        <v>225</v>
      </c>
      <c r="G238" s="248"/>
      <c r="H238" s="251">
        <v>58.954999999999998</v>
      </c>
      <c r="I238" s="252"/>
      <c r="J238" s="248"/>
      <c r="K238" s="248"/>
      <c r="L238" s="253"/>
      <c r="M238" s="254"/>
      <c r="N238" s="255"/>
      <c r="O238" s="255"/>
      <c r="P238" s="255"/>
      <c r="Q238" s="255"/>
      <c r="R238" s="255"/>
      <c r="S238" s="255"/>
      <c r="T238" s="256"/>
      <c r="U238" s="13"/>
      <c r="V238" s="13"/>
      <c r="W238" s="13"/>
      <c r="X238" s="13"/>
      <c r="Y238" s="13"/>
      <c r="Z238" s="13"/>
      <c r="AA238" s="13"/>
      <c r="AB238" s="13"/>
      <c r="AC238" s="13"/>
      <c r="AD238" s="13"/>
      <c r="AE238" s="13"/>
      <c r="AT238" s="257" t="s">
        <v>156</v>
      </c>
      <c r="AU238" s="257" t="s">
        <v>90</v>
      </c>
      <c r="AV238" s="13" t="s">
        <v>90</v>
      </c>
      <c r="AW238" s="13" t="s">
        <v>35</v>
      </c>
      <c r="AX238" s="13" t="s">
        <v>81</v>
      </c>
      <c r="AY238" s="257" t="s">
        <v>146</v>
      </c>
    </row>
    <row r="239" s="16" customFormat="1">
      <c r="A239" s="16"/>
      <c r="B239" s="282"/>
      <c r="C239" s="283"/>
      <c r="D239" s="242" t="s">
        <v>156</v>
      </c>
      <c r="E239" s="284" t="s">
        <v>1</v>
      </c>
      <c r="F239" s="285" t="s">
        <v>266</v>
      </c>
      <c r="G239" s="283"/>
      <c r="H239" s="286">
        <v>367.99599999999998</v>
      </c>
      <c r="I239" s="287"/>
      <c r="J239" s="283"/>
      <c r="K239" s="283"/>
      <c r="L239" s="288"/>
      <c r="M239" s="289"/>
      <c r="N239" s="290"/>
      <c r="O239" s="290"/>
      <c r="P239" s="290"/>
      <c r="Q239" s="290"/>
      <c r="R239" s="290"/>
      <c r="S239" s="290"/>
      <c r="T239" s="291"/>
      <c r="U239" s="16"/>
      <c r="V239" s="16"/>
      <c r="W239" s="16"/>
      <c r="X239" s="16"/>
      <c r="Y239" s="16"/>
      <c r="Z239" s="16"/>
      <c r="AA239" s="16"/>
      <c r="AB239" s="16"/>
      <c r="AC239" s="16"/>
      <c r="AD239" s="16"/>
      <c r="AE239" s="16"/>
      <c r="AT239" s="292" t="s">
        <v>156</v>
      </c>
      <c r="AU239" s="292" t="s">
        <v>90</v>
      </c>
      <c r="AV239" s="16" t="s">
        <v>102</v>
      </c>
      <c r="AW239" s="16" t="s">
        <v>35</v>
      </c>
      <c r="AX239" s="16" t="s">
        <v>81</v>
      </c>
      <c r="AY239" s="292" t="s">
        <v>146</v>
      </c>
    </row>
    <row r="240" s="13" customFormat="1">
      <c r="A240" s="13"/>
      <c r="B240" s="247"/>
      <c r="C240" s="248"/>
      <c r="D240" s="242" t="s">
        <v>156</v>
      </c>
      <c r="E240" s="249" t="s">
        <v>1</v>
      </c>
      <c r="F240" s="250" t="s">
        <v>267</v>
      </c>
      <c r="G240" s="248"/>
      <c r="H240" s="251">
        <v>662.39300000000003</v>
      </c>
      <c r="I240" s="252"/>
      <c r="J240" s="248"/>
      <c r="K240" s="248"/>
      <c r="L240" s="253"/>
      <c r="M240" s="254"/>
      <c r="N240" s="255"/>
      <c r="O240" s="255"/>
      <c r="P240" s="255"/>
      <c r="Q240" s="255"/>
      <c r="R240" s="255"/>
      <c r="S240" s="255"/>
      <c r="T240" s="256"/>
      <c r="U240" s="13"/>
      <c r="V240" s="13"/>
      <c r="W240" s="13"/>
      <c r="X240" s="13"/>
      <c r="Y240" s="13"/>
      <c r="Z240" s="13"/>
      <c r="AA240" s="13"/>
      <c r="AB240" s="13"/>
      <c r="AC240" s="13"/>
      <c r="AD240" s="13"/>
      <c r="AE240" s="13"/>
      <c r="AT240" s="257" t="s">
        <v>156</v>
      </c>
      <c r="AU240" s="257" t="s">
        <v>90</v>
      </c>
      <c r="AV240" s="13" t="s">
        <v>90</v>
      </c>
      <c r="AW240" s="13" t="s">
        <v>35</v>
      </c>
      <c r="AX240" s="13" t="s">
        <v>85</v>
      </c>
      <c r="AY240" s="257" t="s">
        <v>146</v>
      </c>
    </row>
    <row r="241" s="2" customFormat="1" ht="24.15" customHeight="1">
      <c r="A241" s="39"/>
      <c r="B241" s="40"/>
      <c r="C241" s="229" t="s">
        <v>268</v>
      </c>
      <c r="D241" s="229" t="s">
        <v>149</v>
      </c>
      <c r="E241" s="230" t="s">
        <v>269</v>
      </c>
      <c r="F241" s="231" t="s">
        <v>270</v>
      </c>
      <c r="G241" s="232" t="s">
        <v>160</v>
      </c>
      <c r="H241" s="233">
        <v>17.300000000000001</v>
      </c>
      <c r="I241" s="234"/>
      <c r="J241" s="235">
        <f>ROUND(I241*H241,2)</f>
        <v>0</v>
      </c>
      <c r="K241" s="231" t="s">
        <v>161</v>
      </c>
      <c r="L241" s="45"/>
      <c r="M241" s="236" t="s">
        <v>1</v>
      </c>
      <c r="N241" s="237" t="s">
        <v>46</v>
      </c>
      <c r="O241" s="92"/>
      <c r="P241" s="238">
        <f>O241*H241</f>
        <v>0</v>
      </c>
      <c r="Q241" s="238">
        <v>0</v>
      </c>
      <c r="R241" s="238">
        <f>Q241*H241</f>
        <v>0</v>
      </c>
      <c r="S241" s="238">
        <v>0</v>
      </c>
      <c r="T241" s="239">
        <f>S241*H241</f>
        <v>0</v>
      </c>
      <c r="U241" s="39"/>
      <c r="V241" s="39"/>
      <c r="W241" s="39"/>
      <c r="X241" s="39"/>
      <c r="Y241" s="39"/>
      <c r="Z241" s="39"/>
      <c r="AA241" s="39"/>
      <c r="AB241" s="39"/>
      <c r="AC241" s="39"/>
      <c r="AD241" s="39"/>
      <c r="AE241" s="39"/>
      <c r="AR241" s="240" t="s">
        <v>153</v>
      </c>
      <c r="AT241" s="240" t="s">
        <v>149</v>
      </c>
      <c r="AU241" s="240" t="s">
        <v>90</v>
      </c>
      <c r="AY241" s="18" t="s">
        <v>146</v>
      </c>
      <c r="BE241" s="241">
        <f>IF(N241="základní",J241,0)</f>
        <v>0</v>
      </c>
      <c r="BF241" s="241">
        <f>IF(N241="snížená",J241,0)</f>
        <v>0</v>
      </c>
      <c r="BG241" s="241">
        <f>IF(N241="zákl. přenesená",J241,0)</f>
        <v>0</v>
      </c>
      <c r="BH241" s="241">
        <f>IF(N241="sníž. přenesená",J241,0)</f>
        <v>0</v>
      </c>
      <c r="BI241" s="241">
        <f>IF(N241="nulová",J241,0)</f>
        <v>0</v>
      </c>
      <c r="BJ241" s="18" t="s">
        <v>85</v>
      </c>
      <c r="BK241" s="241">
        <f>ROUND(I241*H241,2)</f>
        <v>0</v>
      </c>
      <c r="BL241" s="18" t="s">
        <v>153</v>
      </c>
      <c r="BM241" s="240" t="s">
        <v>271</v>
      </c>
    </row>
    <row r="242" s="2" customFormat="1">
      <c r="A242" s="39"/>
      <c r="B242" s="40"/>
      <c r="C242" s="41"/>
      <c r="D242" s="242" t="s">
        <v>155</v>
      </c>
      <c r="E242" s="41"/>
      <c r="F242" s="243" t="s">
        <v>272</v>
      </c>
      <c r="G242" s="41"/>
      <c r="H242" s="41"/>
      <c r="I242" s="244"/>
      <c r="J242" s="41"/>
      <c r="K242" s="41"/>
      <c r="L242" s="45"/>
      <c r="M242" s="245"/>
      <c r="N242" s="246"/>
      <c r="O242" s="92"/>
      <c r="P242" s="92"/>
      <c r="Q242" s="92"/>
      <c r="R242" s="92"/>
      <c r="S242" s="92"/>
      <c r="T242" s="93"/>
      <c r="U242" s="39"/>
      <c r="V242" s="39"/>
      <c r="W242" s="39"/>
      <c r="X242" s="39"/>
      <c r="Y242" s="39"/>
      <c r="Z242" s="39"/>
      <c r="AA242" s="39"/>
      <c r="AB242" s="39"/>
      <c r="AC242" s="39"/>
      <c r="AD242" s="39"/>
      <c r="AE242" s="39"/>
      <c r="AT242" s="18" t="s">
        <v>155</v>
      </c>
      <c r="AU242" s="18" t="s">
        <v>90</v>
      </c>
    </row>
    <row r="243" s="2" customFormat="1">
      <c r="A243" s="39"/>
      <c r="B243" s="40"/>
      <c r="C243" s="41"/>
      <c r="D243" s="258" t="s">
        <v>164</v>
      </c>
      <c r="E243" s="41"/>
      <c r="F243" s="259" t="s">
        <v>273</v>
      </c>
      <c r="G243" s="41"/>
      <c r="H243" s="41"/>
      <c r="I243" s="244"/>
      <c r="J243" s="41"/>
      <c r="K243" s="41"/>
      <c r="L243" s="45"/>
      <c r="M243" s="245"/>
      <c r="N243" s="246"/>
      <c r="O243" s="92"/>
      <c r="P243" s="92"/>
      <c r="Q243" s="92"/>
      <c r="R243" s="92"/>
      <c r="S243" s="92"/>
      <c r="T243" s="93"/>
      <c r="U243" s="39"/>
      <c r="V243" s="39"/>
      <c r="W243" s="39"/>
      <c r="X243" s="39"/>
      <c r="Y243" s="39"/>
      <c r="Z243" s="39"/>
      <c r="AA243" s="39"/>
      <c r="AB243" s="39"/>
      <c r="AC243" s="39"/>
      <c r="AD243" s="39"/>
      <c r="AE243" s="39"/>
      <c r="AT243" s="18" t="s">
        <v>164</v>
      </c>
      <c r="AU243" s="18" t="s">
        <v>90</v>
      </c>
    </row>
    <row r="244" s="14" customFormat="1">
      <c r="A244" s="14"/>
      <c r="B244" s="260"/>
      <c r="C244" s="261"/>
      <c r="D244" s="242" t="s">
        <v>156</v>
      </c>
      <c r="E244" s="262" t="s">
        <v>1</v>
      </c>
      <c r="F244" s="263" t="s">
        <v>274</v>
      </c>
      <c r="G244" s="261"/>
      <c r="H244" s="262" t="s">
        <v>1</v>
      </c>
      <c r="I244" s="264"/>
      <c r="J244" s="261"/>
      <c r="K244" s="261"/>
      <c r="L244" s="265"/>
      <c r="M244" s="266"/>
      <c r="N244" s="267"/>
      <c r="O244" s="267"/>
      <c r="P244" s="267"/>
      <c r="Q244" s="267"/>
      <c r="R244" s="267"/>
      <c r="S244" s="267"/>
      <c r="T244" s="268"/>
      <c r="U244" s="14"/>
      <c r="V244" s="14"/>
      <c r="W244" s="14"/>
      <c r="X244" s="14"/>
      <c r="Y244" s="14"/>
      <c r="Z244" s="14"/>
      <c r="AA244" s="14"/>
      <c r="AB244" s="14"/>
      <c r="AC244" s="14"/>
      <c r="AD244" s="14"/>
      <c r="AE244" s="14"/>
      <c r="AT244" s="269" t="s">
        <v>156</v>
      </c>
      <c r="AU244" s="269" t="s">
        <v>90</v>
      </c>
      <c r="AV244" s="14" t="s">
        <v>85</v>
      </c>
      <c r="AW244" s="14" t="s">
        <v>35</v>
      </c>
      <c r="AX244" s="14" t="s">
        <v>81</v>
      </c>
      <c r="AY244" s="269" t="s">
        <v>146</v>
      </c>
    </row>
    <row r="245" s="13" customFormat="1">
      <c r="A245" s="13"/>
      <c r="B245" s="247"/>
      <c r="C245" s="248"/>
      <c r="D245" s="242" t="s">
        <v>156</v>
      </c>
      <c r="E245" s="249" t="s">
        <v>1</v>
      </c>
      <c r="F245" s="250" t="s">
        <v>275</v>
      </c>
      <c r="G245" s="248"/>
      <c r="H245" s="251">
        <v>17.300000000000001</v>
      </c>
      <c r="I245" s="252"/>
      <c r="J245" s="248"/>
      <c r="K245" s="248"/>
      <c r="L245" s="253"/>
      <c r="M245" s="254"/>
      <c r="N245" s="255"/>
      <c r="O245" s="255"/>
      <c r="P245" s="255"/>
      <c r="Q245" s="255"/>
      <c r="R245" s="255"/>
      <c r="S245" s="255"/>
      <c r="T245" s="256"/>
      <c r="U245" s="13"/>
      <c r="V245" s="13"/>
      <c r="W245" s="13"/>
      <c r="X245" s="13"/>
      <c r="Y245" s="13"/>
      <c r="Z245" s="13"/>
      <c r="AA245" s="13"/>
      <c r="AB245" s="13"/>
      <c r="AC245" s="13"/>
      <c r="AD245" s="13"/>
      <c r="AE245" s="13"/>
      <c r="AT245" s="257" t="s">
        <v>156</v>
      </c>
      <c r="AU245" s="257" t="s">
        <v>90</v>
      </c>
      <c r="AV245" s="13" t="s">
        <v>90</v>
      </c>
      <c r="AW245" s="13" t="s">
        <v>35</v>
      </c>
      <c r="AX245" s="13" t="s">
        <v>81</v>
      </c>
      <c r="AY245" s="257" t="s">
        <v>146</v>
      </c>
    </row>
    <row r="246" s="2" customFormat="1" ht="16.5" customHeight="1">
      <c r="A246" s="39"/>
      <c r="B246" s="40"/>
      <c r="C246" s="293" t="s">
        <v>276</v>
      </c>
      <c r="D246" s="293" t="s">
        <v>277</v>
      </c>
      <c r="E246" s="294" t="s">
        <v>278</v>
      </c>
      <c r="F246" s="295" t="s">
        <v>279</v>
      </c>
      <c r="G246" s="296" t="s">
        <v>261</v>
      </c>
      <c r="H246" s="297">
        <v>3.1139999999999999</v>
      </c>
      <c r="I246" s="298"/>
      <c r="J246" s="299">
        <f>ROUND(I246*H246,2)</f>
        <v>0</v>
      </c>
      <c r="K246" s="295" t="s">
        <v>161</v>
      </c>
      <c r="L246" s="300"/>
      <c r="M246" s="301" t="s">
        <v>1</v>
      </c>
      <c r="N246" s="302" t="s">
        <v>46</v>
      </c>
      <c r="O246" s="92"/>
      <c r="P246" s="238">
        <f>O246*H246</f>
        <v>0</v>
      </c>
      <c r="Q246" s="238">
        <v>1</v>
      </c>
      <c r="R246" s="238">
        <f>Q246*H246</f>
        <v>3.1139999999999999</v>
      </c>
      <c r="S246" s="238">
        <v>0</v>
      </c>
      <c r="T246" s="239">
        <f>S246*H246</f>
        <v>0</v>
      </c>
      <c r="U246" s="39"/>
      <c r="V246" s="39"/>
      <c r="W246" s="39"/>
      <c r="X246" s="39"/>
      <c r="Y246" s="39"/>
      <c r="Z246" s="39"/>
      <c r="AA246" s="39"/>
      <c r="AB246" s="39"/>
      <c r="AC246" s="39"/>
      <c r="AD246" s="39"/>
      <c r="AE246" s="39"/>
      <c r="AR246" s="240" t="s">
        <v>211</v>
      </c>
      <c r="AT246" s="240" t="s">
        <v>277</v>
      </c>
      <c r="AU246" s="240" t="s">
        <v>90</v>
      </c>
      <c r="AY246" s="18" t="s">
        <v>146</v>
      </c>
      <c r="BE246" s="241">
        <f>IF(N246="základní",J246,0)</f>
        <v>0</v>
      </c>
      <c r="BF246" s="241">
        <f>IF(N246="snížená",J246,0)</f>
        <v>0</v>
      </c>
      <c r="BG246" s="241">
        <f>IF(N246="zákl. přenesená",J246,0)</f>
        <v>0</v>
      </c>
      <c r="BH246" s="241">
        <f>IF(N246="sníž. přenesená",J246,0)</f>
        <v>0</v>
      </c>
      <c r="BI246" s="241">
        <f>IF(N246="nulová",J246,0)</f>
        <v>0</v>
      </c>
      <c r="BJ246" s="18" t="s">
        <v>85</v>
      </c>
      <c r="BK246" s="241">
        <f>ROUND(I246*H246,2)</f>
        <v>0</v>
      </c>
      <c r="BL246" s="18" t="s">
        <v>153</v>
      </c>
      <c r="BM246" s="240" t="s">
        <v>280</v>
      </c>
    </row>
    <row r="247" s="2" customFormat="1">
      <c r="A247" s="39"/>
      <c r="B247" s="40"/>
      <c r="C247" s="41"/>
      <c r="D247" s="242" t="s">
        <v>155</v>
      </c>
      <c r="E247" s="41"/>
      <c r="F247" s="243" t="s">
        <v>279</v>
      </c>
      <c r="G247" s="41"/>
      <c r="H247" s="41"/>
      <c r="I247" s="244"/>
      <c r="J247" s="41"/>
      <c r="K247" s="41"/>
      <c r="L247" s="45"/>
      <c r="M247" s="245"/>
      <c r="N247" s="246"/>
      <c r="O247" s="92"/>
      <c r="P247" s="92"/>
      <c r="Q247" s="92"/>
      <c r="R247" s="92"/>
      <c r="S247" s="92"/>
      <c r="T247" s="93"/>
      <c r="U247" s="39"/>
      <c r="V247" s="39"/>
      <c r="W247" s="39"/>
      <c r="X247" s="39"/>
      <c r="Y247" s="39"/>
      <c r="Z247" s="39"/>
      <c r="AA247" s="39"/>
      <c r="AB247" s="39"/>
      <c r="AC247" s="39"/>
      <c r="AD247" s="39"/>
      <c r="AE247" s="39"/>
      <c r="AT247" s="18" t="s">
        <v>155</v>
      </c>
      <c r="AU247" s="18" t="s">
        <v>90</v>
      </c>
    </row>
    <row r="248" s="14" customFormat="1">
      <c r="A248" s="14"/>
      <c r="B248" s="260"/>
      <c r="C248" s="261"/>
      <c r="D248" s="242" t="s">
        <v>156</v>
      </c>
      <c r="E248" s="262" t="s">
        <v>1</v>
      </c>
      <c r="F248" s="263" t="s">
        <v>281</v>
      </c>
      <c r="G248" s="261"/>
      <c r="H248" s="262" t="s">
        <v>1</v>
      </c>
      <c r="I248" s="264"/>
      <c r="J248" s="261"/>
      <c r="K248" s="261"/>
      <c r="L248" s="265"/>
      <c r="M248" s="266"/>
      <c r="N248" s="267"/>
      <c r="O248" s="267"/>
      <c r="P248" s="267"/>
      <c r="Q248" s="267"/>
      <c r="R248" s="267"/>
      <c r="S248" s="267"/>
      <c r="T248" s="268"/>
      <c r="U248" s="14"/>
      <c r="V248" s="14"/>
      <c r="W248" s="14"/>
      <c r="X248" s="14"/>
      <c r="Y248" s="14"/>
      <c r="Z248" s="14"/>
      <c r="AA248" s="14"/>
      <c r="AB248" s="14"/>
      <c r="AC248" s="14"/>
      <c r="AD248" s="14"/>
      <c r="AE248" s="14"/>
      <c r="AT248" s="269" t="s">
        <v>156</v>
      </c>
      <c r="AU248" s="269" t="s">
        <v>90</v>
      </c>
      <c r="AV248" s="14" t="s">
        <v>85</v>
      </c>
      <c r="AW248" s="14" t="s">
        <v>35</v>
      </c>
      <c r="AX248" s="14" t="s">
        <v>81</v>
      </c>
      <c r="AY248" s="269" t="s">
        <v>146</v>
      </c>
    </row>
    <row r="249" s="13" customFormat="1">
      <c r="A249" s="13"/>
      <c r="B249" s="247"/>
      <c r="C249" s="248"/>
      <c r="D249" s="242" t="s">
        <v>156</v>
      </c>
      <c r="E249" s="249" t="s">
        <v>1</v>
      </c>
      <c r="F249" s="250" t="s">
        <v>282</v>
      </c>
      <c r="G249" s="248"/>
      <c r="H249" s="251">
        <v>3.1139999999999999</v>
      </c>
      <c r="I249" s="252"/>
      <c r="J249" s="248"/>
      <c r="K249" s="248"/>
      <c r="L249" s="253"/>
      <c r="M249" s="254"/>
      <c r="N249" s="255"/>
      <c r="O249" s="255"/>
      <c r="P249" s="255"/>
      <c r="Q249" s="255"/>
      <c r="R249" s="255"/>
      <c r="S249" s="255"/>
      <c r="T249" s="256"/>
      <c r="U249" s="13"/>
      <c r="V249" s="13"/>
      <c r="W249" s="13"/>
      <c r="X249" s="13"/>
      <c r="Y249" s="13"/>
      <c r="Z249" s="13"/>
      <c r="AA249" s="13"/>
      <c r="AB249" s="13"/>
      <c r="AC249" s="13"/>
      <c r="AD249" s="13"/>
      <c r="AE249" s="13"/>
      <c r="AT249" s="257" t="s">
        <v>156</v>
      </c>
      <c r="AU249" s="257" t="s">
        <v>90</v>
      </c>
      <c r="AV249" s="13" t="s">
        <v>90</v>
      </c>
      <c r="AW249" s="13" t="s">
        <v>35</v>
      </c>
      <c r="AX249" s="13" t="s">
        <v>85</v>
      </c>
      <c r="AY249" s="257" t="s">
        <v>146</v>
      </c>
    </row>
    <row r="250" s="2" customFormat="1" ht="24.15" customHeight="1">
      <c r="A250" s="39"/>
      <c r="B250" s="40"/>
      <c r="C250" s="229" t="s">
        <v>283</v>
      </c>
      <c r="D250" s="229" t="s">
        <v>149</v>
      </c>
      <c r="E250" s="230" t="s">
        <v>284</v>
      </c>
      <c r="F250" s="231" t="s">
        <v>285</v>
      </c>
      <c r="G250" s="232" t="s">
        <v>152</v>
      </c>
      <c r="H250" s="233">
        <v>44.918999999999997</v>
      </c>
      <c r="I250" s="234"/>
      <c r="J250" s="235">
        <f>ROUND(I250*H250,2)</f>
        <v>0</v>
      </c>
      <c r="K250" s="231" t="s">
        <v>161</v>
      </c>
      <c r="L250" s="45"/>
      <c r="M250" s="236" t="s">
        <v>1</v>
      </c>
      <c r="N250" s="237" t="s">
        <v>46</v>
      </c>
      <c r="O250" s="92"/>
      <c r="P250" s="238">
        <f>O250*H250</f>
        <v>0</v>
      </c>
      <c r="Q250" s="238">
        <v>0</v>
      </c>
      <c r="R250" s="238">
        <f>Q250*H250</f>
        <v>0</v>
      </c>
      <c r="S250" s="238">
        <v>0</v>
      </c>
      <c r="T250" s="239">
        <f>S250*H250</f>
        <v>0</v>
      </c>
      <c r="U250" s="39"/>
      <c r="V250" s="39"/>
      <c r="W250" s="39"/>
      <c r="X250" s="39"/>
      <c r="Y250" s="39"/>
      <c r="Z250" s="39"/>
      <c r="AA250" s="39"/>
      <c r="AB250" s="39"/>
      <c r="AC250" s="39"/>
      <c r="AD250" s="39"/>
      <c r="AE250" s="39"/>
      <c r="AR250" s="240" t="s">
        <v>153</v>
      </c>
      <c r="AT250" s="240" t="s">
        <v>149</v>
      </c>
      <c r="AU250" s="240" t="s">
        <v>90</v>
      </c>
      <c r="AY250" s="18" t="s">
        <v>146</v>
      </c>
      <c r="BE250" s="241">
        <f>IF(N250="základní",J250,0)</f>
        <v>0</v>
      </c>
      <c r="BF250" s="241">
        <f>IF(N250="snížená",J250,0)</f>
        <v>0</v>
      </c>
      <c r="BG250" s="241">
        <f>IF(N250="zákl. přenesená",J250,0)</f>
        <v>0</v>
      </c>
      <c r="BH250" s="241">
        <f>IF(N250="sníž. přenesená",J250,0)</f>
        <v>0</v>
      </c>
      <c r="BI250" s="241">
        <f>IF(N250="nulová",J250,0)</f>
        <v>0</v>
      </c>
      <c r="BJ250" s="18" t="s">
        <v>85</v>
      </c>
      <c r="BK250" s="241">
        <f>ROUND(I250*H250,2)</f>
        <v>0</v>
      </c>
      <c r="BL250" s="18" t="s">
        <v>153</v>
      </c>
      <c r="BM250" s="240" t="s">
        <v>286</v>
      </c>
    </row>
    <row r="251" s="2" customFormat="1">
      <c r="A251" s="39"/>
      <c r="B251" s="40"/>
      <c r="C251" s="41"/>
      <c r="D251" s="242" t="s">
        <v>155</v>
      </c>
      <c r="E251" s="41"/>
      <c r="F251" s="243" t="s">
        <v>287</v>
      </c>
      <c r="G251" s="41"/>
      <c r="H251" s="41"/>
      <c r="I251" s="244"/>
      <c r="J251" s="41"/>
      <c r="K251" s="41"/>
      <c r="L251" s="45"/>
      <c r="M251" s="245"/>
      <c r="N251" s="246"/>
      <c r="O251" s="92"/>
      <c r="P251" s="92"/>
      <c r="Q251" s="92"/>
      <c r="R251" s="92"/>
      <c r="S251" s="92"/>
      <c r="T251" s="93"/>
      <c r="U251" s="39"/>
      <c r="V251" s="39"/>
      <c r="W251" s="39"/>
      <c r="X251" s="39"/>
      <c r="Y251" s="39"/>
      <c r="Z251" s="39"/>
      <c r="AA251" s="39"/>
      <c r="AB251" s="39"/>
      <c r="AC251" s="39"/>
      <c r="AD251" s="39"/>
      <c r="AE251" s="39"/>
      <c r="AT251" s="18" t="s">
        <v>155</v>
      </c>
      <c r="AU251" s="18" t="s">
        <v>90</v>
      </c>
    </row>
    <row r="252" s="2" customFormat="1">
      <c r="A252" s="39"/>
      <c r="B252" s="40"/>
      <c r="C252" s="41"/>
      <c r="D252" s="258" t="s">
        <v>164</v>
      </c>
      <c r="E252" s="41"/>
      <c r="F252" s="259" t="s">
        <v>288</v>
      </c>
      <c r="G252" s="41"/>
      <c r="H252" s="41"/>
      <c r="I252" s="244"/>
      <c r="J252" s="41"/>
      <c r="K252" s="41"/>
      <c r="L252" s="45"/>
      <c r="M252" s="245"/>
      <c r="N252" s="246"/>
      <c r="O252" s="92"/>
      <c r="P252" s="92"/>
      <c r="Q252" s="92"/>
      <c r="R252" s="92"/>
      <c r="S252" s="92"/>
      <c r="T252" s="93"/>
      <c r="U252" s="39"/>
      <c r="V252" s="39"/>
      <c r="W252" s="39"/>
      <c r="X252" s="39"/>
      <c r="Y252" s="39"/>
      <c r="Z252" s="39"/>
      <c r="AA252" s="39"/>
      <c r="AB252" s="39"/>
      <c r="AC252" s="39"/>
      <c r="AD252" s="39"/>
      <c r="AE252" s="39"/>
      <c r="AT252" s="18" t="s">
        <v>164</v>
      </c>
      <c r="AU252" s="18" t="s">
        <v>90</v>
      </c>
    </row>
    <row r="253" s="2" customFormat="1">
      <c r="A253" s="39"/>
      <c r="B253" s="40"/>
      <c r="C253" s="41"/>
      <c r="D253" s="242" t="s">
        <v>186</v>
      </c>
      <c r="E253" s="41"/>
      <c r="F253" s="270" t="s">
        <v>289</v>
      </c>
      <c r="G253" s="41"/>
      <c r="H253" s="41"/>
      <c r="I253" s="244"/>
      <c r="J253" s="41"/>
      <c r="K253" s="41"/>
      <c r="L253" s="45"/>
      <c r="M253" s="245"/>
      <c r="N253" s="246"/>
      <c r="O253" s="92"/>
      <c r="P253" s="92"/>
      <c r="Q253" s="92"/>
      <c r="R253" s="92"/>
      <c r="S253" s="92"/>
      <c r="T253" s="93"/>
      <c r="U253" s="39"/>
      <c r="V253" s="39"/>
      <c r="W253" s="39"/>
      <c r="X253" s="39"/>
      <c r="Y253" s="39"/>
      <c r="Z253" s="39"/>
      <c r="AA253" s="39"/>
      <c r="AB253" s="39"/>
      <c r="AC253" s="39"/>
      <c r="AD253" s="39"/>
      <c r="AE253" s="39"/>
      <c r="AT253" s="18" t="s">
        <v>186</v>
      </c>
      <c r="AU253" s="18" t="s">
        <v>90</v>
      </c>
    </row>
    <row r="254" s="14" customFormat="1">
      <c r="A254" s="14"/>
      <c r="B254" s="260"/>
      <c r="C254" s="261"/>
      <c r="D254" s="242" t="s">
        <v>156</v>
      </c>
      <c r="E254" s="262" t="s">
        <v>1</v>
      </c>
      <c r="F254" s="263" t="s">
        <v>178</v>
      </c>
      <c r="G254" s="261"/>
      <c r="H254" s="262" t="s">
        <v>1</v>
      </c>
      <c r="I254" s="264"/>
      <c r="J254" s="261"/>
      <c r="K254" s="261"/>
      <c r="L254" s="265"/>
      <c r="M254" s="266"/>
      <c r="N254" s="267"/>
      <c r="O254" s="267"/>
      <c r="P254" s="267"/>
      <c r="Q254" s="267"/>
      <c r="R254" s="267"/>
      <c r="S254" s="267"/>
      <c r="T254" s="268"/>
      <c r="U254" s="14"/>
      <c r="V254" s="14"/>
      <c r="W254" s="14"/>
      <c r="X254" s="14"/>
      <c r="Y254" s="14"/>
      <c r="Z254" s="14"/>
      <c r="AA254" s="14"/>
      <c r="AB254" s="14"/>
      <c r="AC254" s="14"/>
      <c r="AD254" s="14"/>
      <c r="AE254" s="14"/>
      <c r="AT254" s="269" t="s">
        <v>156</v>
      </c>
      <c r="AU254" s="269" t="s">
        <v>90</v>
      </c>
      <c r="AV254" s="14" t="s">
        <v>85</v>
      </c>
      <c r="AW254" s="14" t="s">
        <v>35</v>
      </c>
      <c r="AX254" s="14" t="s">
        <v>81</v>
      </c>
      <c r="AY254" s="269" t="s">
        <v>146</v>
      </c>
    </row>
    <row r="255" s="13" customFormat="1">
      <c r="A255" s="13"/>
      <c r="B255" s="247"/>
      <c r="C255" s="248"/>
      <c r="D255" s="242" t="s">
        <v>156</v>
      </c>
      <c r="E255" s="249" t="s">
        <v>1</v>
      </c>
      <c r="F255" s="250" t="s">
        <v>233</v>
      </c>
      <c r="G255" s="248"/>
      <c r="H255" s="251">
        <v>9.8309999999999995</v>
      </c>
      <c r="I255" s="252"/>
      <c r="J255" s="248"/>
      <c r="K255" s="248"/>
      <c r="L255" s="253"/>
      <c r="M255" s="254"/>
      <c r="N255" s="255"/>
      <c r="O255" s="255"/>
      <c r="P255" s="255"/>
      <c r="Q255" s="255"/>
      <c r="R255" s="255"/>
      <c r="S255" s="255"/>
      <c r="T255" s="256"/>
      <c r="U255" s="13"/>
      <c r="V255" s="13"/>
      <c r="W255" s="13"/>
      <c r="X255" s="13"/>
      <c r="Y255" s="13"/>
      <c r="Z255" s="13"/>
      <c r="AA255" s="13"/>
      <c r="AB255" s="13"/>
      <c r="AC255" s="13"/>
      <c r="AD255" s="13"/>
      <c r="AE255" s="13"/>
      <c r="AT255" s="257" t="s">
        <v>156</v>
      </c>
      <c r="AU255" s="257" t="s">
        <v>90</v>
      </c>
      <c r="AV255" s="13" t="s">
        <v>90</v>
      </c>
      <c r="AW255" s="13" t="s">
        <v>35</v>
      </c>
      <c r="AX255" s="13" t="s">
        <v>81</v>
      </c>
      <c r="AY255" s="257" t="s">
        <v>146</v>
      </c>
    </row>
    <row r="256" s="13" customFormat="1">
      <c r="A256" s="13"/>
      <c r="B256" s="247"/>
      <c r="C256" s="248"/>
      <c r="D256" s="242" t="s">
        <v>156</v>
      </c>
      <c r="E256" s="249" t="s">
        <v>1</v>
      </c>
      <c r="F256" s="250" t="s">
        <v>225</v>
      </c>
      <c r="G256" s="248"/>
      <c r="H256" s="251">
        <v>58.954999999999998</v>
      </c>
      <c r="I256" s="252"/>
      <c r="J256" s="248"/>
      <c r="K256" s="248"/>
      <c r="L256" s="253"/>
      <c r="M256" s="254"/>
      <c r="N256" s="255"/>
      <c r="O256" s="255"/>
      <c r="P256" s="255"/>
      <c r="Q256" s="255"/>
      <c r="R256" s="255"/>
      <c r="S256" s="255"/>
      <c r="T256" s="256"/>
      <c r="U256" s="13"/>
      <c r="V256" s="13"/>
      <c r="W256" s="13"/>
      <c r="X256" s="13"/>
      <c r="Y256" s="13"/>
      <c r="Z256" s="13"/>
      <c r="AA256" s="13"/>
      <c r="AB256" s="13"/>
      <c r="AC256" s="13"/>
      <c r="AD256" s="13"/>
      <c r="AE256" s="13"/>
      <c r="AT256" s="257" t="s">
        <v>156</v>
      </c>
      <c r="AU256" s="257" t="s">
        <v>90</v>
      </c>
      <c r="AV256" s="13" t="s">
        <v>90</v>
      </c>
      <c r="AW256" s="13" t="s">
        <v>35</v>
      </c>
      <c r="AX256" s="13" t="s">
        <v>81</v>
      </c>
      <c r="AY256" s="257" t="s">
        <v>146</v>
      </c>
    </row>
    <row r="257" s="13" customFormat="1">
      <c r="A257" s="13"/>
      <c r="B257" s="247"/>
      <c r="C257" s="248"/>
      <c r="D257" s="242" t="s">
        <v>156</v>
      </c>
      <c r="E257" s="249" t="s">
        <v>1</v>
      </c>
      <c r="F257" s="250" t="s">
        <v>290</v>
      </c>
      <c r="G257" s="248"/>
      <c r="H257" s="251">
        <v>-6.5510000000000002</v>
      </c>
      <c r="I257" s="252"/>
      <c r="J257" s="248"/>
      <c r="K257" s="248"/>
      <c r="L257" s="253"/>
      <c r="M257" s="254"/>
      <c r="N257" s="255"/>
      <c r="O257" s="255"/>
      <c r="P257" s="255"/>
      <c r="Q257" s="255"/>
      <c r="R257" s="255"/>
      <c r="S257" s="255"/>
      <c r="T257" s="256"/>
      <c r="U257" s="13"/>
      <c r="V257" s="13"/>
      <c r="W257" s="13"/>
      <c r="X257" s="13"/>
      <c r="Y257" s="13"/>
      <c r="Z257" s="13"/>
      <c r="AA257" s="13"/>
      <c r="AB257" s="13"/>
      <c r="AC257" s="13"/>
      <c r="AD257" s="13"/>
      <c r="AE257" s="13"/>
      <c r="AT257" s="257" t="s">
        <v>156</v>
      </c>
      <c r="AU257" s="257" t="s">
        <v>90</v>
      </c>
      <c r="AV257" s="13" t="s">
        <v>90</v>
      </c>
      <c r="AW257" s="13" t="s">
        <v>35</v>
      </c>
      <c r="AX257" s="13" t="s">
        <v>81</v>
      </c>
      <c r="AY257" s="257" t="s">
        <v>146</v>
      </c>
    </row>
    <row r="258" s="13" customFormat="1">
      <c r="A258" s="13"/>
      <c r="B258" s="247"/>
      <c r="C258" s="248"/>
      <c r="D258" s="242" t="s">
        <v>156</v>
      </c>
      <c r="E258" s="249" t="s">
        <v>1</v>
      </c>
      <c r="F258" s="250" t="s">
        <v>291</v>
      </c>
      <c r="G258" s="248"/>
      <c r="H258" s="251">
        <v>-15.285</v>
      </c>
      <c r="I258" s="252"/>
      <c r="J258" s="248"/>
      <c r="K258" s="248"/>
      <c r="L258" s="253"/>
      <c r="M258" s="254"/>
      <c r="N258" s="255"/>
      <c r="O258" s="255"/>
      <c r="P258" s="255"/>
      <c r="Q258" s="255"/>
      <c r="R258" s="255"/>
      <c r="S258" s="255"/>
      <c r="T258" s="256"/>
      <c r="U258" s="13"/>
      <c r="V258" s="13"/>
      <c r="W258" s="13"/>
      <c r="X258" s="13"/>
      <c r="Y258" s="13"/>
      <c r="Z258" s="13"/>
      <c r="AA258" s="13"/>
      <c r="AB258" s="13"/>
      <c r="AC258" s="13"/>
      <c r="AD258" s="13"/>
      <c r="AE258" s="13"/>
      <c r="AT258" s="257" t="s">
        <v>156</v>
      </c>
      <c r="AU258" s="257" t="s">
        <v>90</v>
      </c>
      <c r="AV258" s="13" t="s">
        <v>90</v>
      </c>
      <c r="AW258" s="13" t="s">
        <v>35</v>
      </c>
      <c r="AX258" s="13" t="s">
        <v>81</v>
      </c>
      <c r="AY258" s="257" t="s">
        <v>146</v>
      </c>
    </row>
    <row r="259" s="13" customFormat="1">
      <c r="A259" s="13"/>
      <c r="B259" s="247"/>
      <c r="C259" s="248"/>
      <c r="D259" s="242" t="s">
        <v>156</v>
      </c>
      <c r="E259" s="249" t="s">
        <v>1</v>
      </c>
      <c r="F259" s="250" t="s">
        <v>292</v>
      </c>
      <c r="G259" s="248"/>
      <c r="H259" s="251">
        <v>-2.0310000000000001</v>
      </c>
      <c r="I259" s="252"/>
      <c r="J259" s="248"/>
      <c r="K259" s="248"/>
      <c r="L259" s="253"/>
      <c r="M259" s="254"/>
      <c r="N259" s="255"/>
      <c r="O259" s="255"/>
      <c r="P259" s="255"/>
      <c r="Q259" s="255"/>
      <c r="R259" s="255"/>
      <c r="S259" s="255"/>
      <c r="T259" s="256"/>
      <c r="U259" s="13"/>
      <c r="V259" s="13"/>
      <c r="W259" s="13"/>
      <c r="X259" s="13"/>
      <c r="Y259" s="13"/>
      <c r="Z259" s="13"/>
      <c r="AA259" s="13"/>
      <c r="AB259" s="13"/>
      <c r="AC259" s="13"/>
      <c r="AD259" s="13"/>
      <c r="AE259" s="13"/>
      <c r="AT259" s="257" t="s">
        <v>156</v>
      </c>
      <c r="AU259" s="257" t="s">
        <v>90</v>
      </c>
      <c r="AV259" s="13" t="s">
        <v>90</v>
      </c>
      <c r="AW259" s="13" t="s">
        <v>35</v>
      </c>
      <c r="AX259" s="13" t="s">
        <v>81</v>
      </c>
      <c r="AY259" s="257" t="s">
        <v>146</v>
      </c>
    </row>
    <row r="260" s="2" customFormat="1" ht="16.5" customHeight="1">
      <c r="A260" s="39"/>
      <c r="B260" s="40"/>
      <c r="C260" s="293" t="s">
        <v>293</v>
      </c>
      <c r="D260" s="293" t="s">
        <v>277</v>
      </c>
      <c r="E260" s="294" t="s">
        <v>294</v>
      </c>
      <c r="F260" s="295" t="s">
        <v>295</v>
      </c>
      <c r="G260" s="296" t="s">
        <v>261</v>
      </c>
      <c r="H260" s="297">
        <v>98.822000000000003</v>
      </c>
      <c r="I260" s="298"/>
      <c r="J260" s="299">
        <f>ROUND(I260*H260,2)</f>
        <v>0</v>
      </c>
      <c r="K260" s="295" t="s">
        <v>161</v>
      </c>
      <c r="L260" s="300"/>
      <c r="M260" s="301" t="s">
        <v>1</v>
      </c>
      <c r="N260" s="302" t="s">
        <v>46</v>
      </c>
      <c r="O260" s="92"/>
      <c r="P260" s="238">
        <f>O260*H260</f>
        <v>0</v>
      </c>
      <c r="Q260" s="238">
        <v>1</v>
      </c>
      <c r="R260" s="238">
        <f>Q260*H260</f>
        <v>98.822000000000003</v>
      </c>
      <c r="S260" s="238">
        <v>0</v>
      </c>
      <c r="T260" s="239">
        <f>S260*H260</f>
        <v>0</v>
      </c>
      <c r="U260" s="39"/>
      <c r="V260" s="39"/>
      <c r="W260" s="39"/>
      <c r="X260" s="39"/>
      <c r="Y260" s="39"/>
      <c r="Z260" s="39"/>
      <c r="AA260" s="39"/>
      <c r="AB260" s="39"/>
      <c r="AC260" s="39"/>
      <c r="AD260" s="39"/>
      <c r="AE260" s="39"/>
      <c r="AR260" s="240" t="s">
        <v>211</v>
      </c>
      <c r="AT260" s="240" t="s">
        <v>277</v>
      </c>
      <c r="AU260" s="240" t="s">
        <v>90</v>
      </c>
      <c r="AY260" s="18" t="s">
        <v>146</v>
      </c>
      <c r="BE260" s="241">
        <f>IF(N260="základní",J260,0)</f>
        <v>0</v>
      </c>
      <c r="BF260" s="241">
        <f>IF(N260="snížená",J260,0)</f>
        <v>0</v>
      </c>
      <c r="BG260" s="241">
        <f>IF(N260="zákl. přenesená",J260,0)</f>
        <v>0</v>
      </c>
      <c r="BH260" s="241">
        <f>IF(N260="sníž. přenesená",J260,0)</f>
        <v>0</v>
      </c>
      <c r="BI260" s="241">
        <f>IF(N260="nulová",J260,0)</f>
        <v>0</v>
      </c>
      <c r="BJ260" s="18" t="s">
        <v>85</v>
      </c>
      <c r="BK260" s="241">
        <f>ROUND(I260*H260,2)</f>
        <v>0</v>
      </c>
      <c r="BL260" s="18" t="s">
        <v>153</v>
      </c>
      <c r="BM260" s="240" t="s">
        <v>296</v>
      </c>
    </row>
    <row r="261" s="2" customFormat="1">
      <c r="A261" s="39"/>
      <c r="B261" s="40"/>
      <c r="C261" s="41"/>
      <c r="D261" s="242" t="s">
        <v>155</v>
      </c>
      <c r="E261" s="41"/>
      <c r="F261" s="243" t="s">
        <v>295</v>
      </c>
      <c r="G261" s="41"/>
      <c r="H261" s="41"/>
      <c r="I261" s="244"/>
      <c r="J261" s="41"/>
      <c r="K261" s="41"/>
      <c r="L261" s="45"/>
      <c r="M261" s="245"/>
      <c r="N261" s="246"/>
      <c r="O261" s="92"/>
      <c r="P261" s="92"/>
      <c r="Q261" s="92"/>
      <c r="R261" s="92"/>
      <c r="S261" s="92"/>
      <c r="T261" s="93"/>
      <c r="U261" s="39"/>
      <c r="V261" s="39"/>
      <c r="W261" s="39"/>
      <c r="X261" s="39"/>
      <c r="Y261" s="39"/>
      <c r="Z261" s="39"/>
      <c r="AA261" s="39"/>
      <c r="AB261" s="39"/>
      <c r="AC261" s="39"/>
      <c r="AD261" s="39"/>
      <c r="AE261" s="39"/>
      <c r="AT261" s="18" t="s">
        <v>155</v>
      </c>
      <c r="AU261" s="18" t="s">
        <v>90</v>
      </c>
    </row>
    <row r="262" s="14" customFormat="1">
      <c r="A262" s="14"/>
      <c r="B262" s="260"/>
      <c r="C262" s="261"/>
      <c r="D262" s="242" t="s">
        <v>156</v>
      </c>
      <c r="E262" s="262" t="s">
        <v>1</v>
      </c>
      <c r="F262" s="263" t="s">
        <v>178</v>
      </c>
      <c r="G262" s="261"/>
      <c r="H262" s="262" t="s">
        <v>1</v>
      </c>
      <c r="I262" s="264"/>
      <c r="J262" s="261"/>
      <c r="K262" s="261"/>
      <c r="L262" s="265"/>
      <c r="M262" s="266"/>
      <c r="N262" s="267"/>
      <c r="O262" s="267"/>
      <c r="P262" s="267"/>
      <c r="Q262" s="267"/>
      <c r="R262" s="267"/>
      <c r="S262" s="267"/>
      <c r="T262" s="268"/>
      <c r="U262" s="14"/>
      <c r="V262" s="14"/>
      <c r="W262" s="14"/>
      <c r="X262" s="14"/>
      <c r="Y262" s="14"/>
      <c r="Z262" s="14"/>
      <c r="AA262" s="14"/>
      <c r="AB262" s="14"/>
      <c r="AC262" s="14"/>
      <c r="AD262" s="14"/>
      <c r="AE262" s="14"/>
      <c r="AT262" s="269" t="s">
        <v>156</v>
      </c>
      <c r="AU262" s="269" t="s">
        <v>90</v>
      </c>
      <c r="AV262" s="14" t="s">
        <v>85</v>
      </c>
      <c r="AW262" s="14" t="s">
        <v>35</v>
      </c>
      <c r="AX262" s="14" t="s">
        <v>81</v>
      </c>
      <c r="AY262" s="269" t="s">
        <v>146</v>
      </c>
    </row>
    <row r="263" s="13" customFormat="1">
      <c r="A263" s="13"/>
      <c r="B263" s="247"/>
      <c r="C263" s="248"/>
      <c r="D263" s="242" t="s">
        <v>156</v>
      </c>
      <c r="E263" s="249" t="s">
        <v>1</v>
      </c>
      <c r="F263" s="250" t="s">
        <v>233</v>
      </c>
      <c r="G263" s="248"/>
      <c r="H263" s="251">
        <v>9.8309999999999995</v>
      </c>
      <c r="I263" s="252"/>
      <c r="J263" s="248"/>
      <c r="K263" s="248"/>
      <c r="L263" s="253"/>
      <c r="M263" s="254"/>
      <c r="N263" s="255"/>
      <c r="O263" s="255"/>
      <c r="P263" s="255"/>
      <c r="Q263" s="255"/>
      <c r="R263" s="255"/>
      <c r="S263" s="255"/>
      <c r="T263" s="256"/>
      <c r="U263" s="13"/>
      <c r="V263" s="13"/>
      <c r="W263" s="13"/>
      <c r="X263" s="13"/>
      <c r="Y263" s="13"/>
      <c r="Z263" s="13"/>
      <c r="AA263" s="13"/>
      <c r="AB263" s="13"/>
      <c r="AC263" s="13"/>
      <c r="AD263" s="13"/>
      <c r="AE263" s="13"/>
      <c r="AT263" s="257" t="s">
        <v>156</v>
      </c>
      <c r="AU263" s="257" t="s">
        <v>90</v>
      </c>
      <c r="AV263" s="13" t="s">
        <v>90</v>
      </c>
      <c r="AW263" s="13" t="s">
        <v>35</v>
      </c>
      <c r="AX263" s="13" t="s">
        <v>81</v>
      </c>
      <c r="AY263" s="257" t="s">
        <v>146</v>
      </c>
    </row>
    <row r="264" s="13" customFormat="1">
      <c r="A264" s="13"/>
      <c r="B264" s="247"/>
      <c r="C264" s="248"/>
      <c r="D264" s="242" t="s">
        <v>156</v>
      </c>
      <c r="E264" s="249" t="s">
        <v>1</v>
      </c>
      <c r="F264" s="250" t="s">
        <v>225</v>
      </c>
      <c r="G264" s="248"/>
      <c r="H264" s="251">
        <v>58.954999999999998</v>
      </c>
      <c r="I264" s="252"/>
      <c r="J264" s="248"/>
      <c r="K264" s="248"/>
      <c r="L264" s="253"/>
      <c r="M264" s="254"/>
      <c r="N264" s="255"/>
      <c r="O264" s="255"/>
      <c r="P264" s="255"/>
      <c r="Q264" s="255"/>
      <c r="R264" s="255"/>
      <c r="S264" s="255"/>
      <c r="T264" s="256"/>
      <c r="U264" s="13"/>
      <c r="V264" s="13"/>
      <c r="W264" s="13"/>
      <c r="X264" s="13"/>
      <c r="Y264" s="13"/>
      <c r="Z264" s="13"/>
      <c r="AA264" s="13"/>
      <c r="AB264" s="13"/>
      <c r="AC264" s="13"/>
      <c r="AD264" s="13"/>
      <c r="AE264" s="13"/>
      <c r="AT264" s="257" t="s">
        <v>156</v>
      </c>
      <c r="AU264" s="257" t="s">
        <v>90</v>
      </c>
      <c r="AV264" s="13" t="s">
        <v>90</v>
      </c>
      <c r="AW264" s="13" t="s">
        <v>35</v>
      </c>
      <c r="AX264" s="13" t="s">
        <v>81</v>
      </c>
      <c r="AY264" s="257" t="s">
        <v>146</v>
      </c>
    </row>
    <row r="265" s="13" customFormat="1">
      <c r="A265" s="13"/>
      <c r="B265" s="247"/>
      <c r="C265" s="248"/>
      <c r="D265" s="242" t="s">
        <v>156</v>
      </c>
      <c r="E265" s="249" t="s">
        <v>1</v>
      </c>
      <c r="F265" s="250" t="s">
        <v>290</v>
      </c>
      <c r="G265" s="248"/>
      <c r="H265" s="251">
        <v>-6.5510000000000002</v>
      </c>
      <c r="I265" s="252"/>
      <c r="J265" s="248"/>
      <c r="K265" s="248"/>
      <c r="L265" s="253"/>
      <c r="M265" s="254"/>
      <c r="N265" s="255"/>
      <c r="O265" s="255"/>
      <c r="P265" s="255"/>
      <c r="Q265" s="255"/>
      <c r="R265" s="255"/>
      <c r="S265" s="255"/>
      <c r="T265" s="256"/>
      <c r="U265" s="13"/>
      <c r="V265" s="13"/>
      <c r="W265" s="13"/>
      <c r="X265" s="13"/>
      <c r="Y265" s="13"/>
      <c r="Z265" s="13"/>
      <c r="AA265" s="13"/>
      <c r="AB265" s="13"/>
      <c r="AC265" s="13"/>
      <c r="AD265" s="13"/>
      <c r="AE265" s="13"/>
      <c r="AT265" s="257" t="s">
        <v>156</v>
      </c>
      <c r="AU265" s="257" t="s">
        <v>90</v>
      </c>
      <c r="AV265" s="13" t="s">
        <v>90</v>
      </c>
      <c r="AW265" s="13" t="s">
        <v>35</v>
      </c>
      <c r="AX265" s="13" t="s">
        <v>81</v>
      </c>
      <c r="AY265" s="257" t="s">
        <v>146</v>
      </c>
    </row>
    <row r="266" s="13" customFormat="1">
      <c r="A266" s="13"/>
      <c r="B266" s="247"/>
      <c r="C266" s="248"/>
      <c r="D266" s="242" t="s">
        <v>156</v>
      </c>
      <c r="E266" s="249" t="s">
        <v>1</v>
      </c>
      <c r="F266" s="250" t="s">
        <v>291</v>
      </c>
      <c r="G266" s="248"/>
      <c r="H266" s="251">
        <v>-15.285</v>
      </c>
      <c r="I266" s="252"/>
      <c r="J266" s="248"/>
      <c r="K266" s="248"/>
      <c r="L266" s="253"/>
      <c r="M266" s="254"/>
      <c r="N266" s="255"/>
      <c r="O266" s="255"/>
      <c r="P266" s="255"/>
      <c r="Q266" s="255"/>
      <c r="R266" s="255"/>
      <c r="S266" s="255"/>
      <c r="T266" s="256"/>
      <c r="U266" s="13"/>
      <c r="V266" s="13"/>
      <c r="W266" s="13"/>
      <c r="X266" s="13"/>
      <c r="Y266" s="13"/>
      <c r="Z266" s="13"/>
      <c r="AA266" s="13"/>
      <c r="AB266" s="13"/>
      <c r="AC266" s="13"/>
      <c r="AD266" s="13"/>
      <c r="AE266" s="13"/>
      <c r="AT266" s="257" t="s">
        <v>156</v>
      </c>
      <c r="AU266" s="257" t="s">
        <v>90</v>
      </c>
      <c r="AV266" s="13" t="s">
        <v>90</v>
      </c>
      <c r="AW266" s="13" t="s">
        <v>35</v>
      </c>
      <c r="AX266" s="13" t="s">
        <v>81</v>
      </c>
      <c r="AY266" s="257" t="s">
        <v>146</v>
      </c>
    </row>
    <row r="267" s="13" customFormat="1">
      <c r="A267" s="13"/>
      <c r="B267" s="247"/>
      <c r="C267" s="248"/>
      <c r="D267" s="242" t="s">
        <v>156</v>
      </c>
      <c r="E267" s="249" t="s">
        <v>1</v>
      </c>
      <c r="F267" s="250" t="s">
        <v>292</v>
      </c>
      <c r="G267" s="248"/>
      <c r="H267" s="251">
        <v>-2.0310000000000001</v>
      </c>
      <c r="I267" s="252"/>
      <c r="J267" s="248"/>
      <c r="K267" s="248"/>
      <c r="L267" s="253"/>
      <c r="M267" s="254"/>
      <c r="N267" s="255"/>
      <c r="O267" s="255"/>
      <c r="P267" s="255"/>
      <c r="Q267" s="255"/>
      <c r="R267" s="255"/>
      <c r="S267" s="255"/>
      <c r="T267" s="256"/>
      <c r="U267" s="13"/>
      <c r="V267" s="13"/>
      <c r="W267" s="13"/>
      <c r="X267" s="13"/>
      <c r="Y267" s="13"/>
      <c r="Z267" s="13"/>
      <c r="AA267" s="13"/>
      <c r="AB267" s="13"/>
      <c r="AC267" s="13"/>
      <c r="AD267" s="13"/>
      <c r="AE267" s="13"/>
      <c r="AT267" s="257" t="s">
        <v>156</v>
      </c>
      <c r="AU267" s="257" t="s">
        <v>90</v>
      </c>
      <c r="AV267" s="13" t="s">
        <v>90</v>
      </c>
      <c r="AW267" s="13" t="s">
        <v>35</v>
      </c>
      <c r="AX267" s="13" t="s">
        <v>81</v>
      </c>
      <c r="AY267" s="257" t="s">
        <v>146</v>
      </c>
    </row>
    <row r="268" s="16" customFormat="1">
      <c r="A268" s="16"/>
      <c r="B268" s="282"/>
      <c r="C268" s="283"/>
      <c r="D268" s="242" t="s">
        <v>156</v>
      </c>
      <c r="E268" s="284" t="s">
        <v>1</v>
      </c>
      <c r="F268" s="285" t="s">
        <v>266</v>
      </c>
      <c r="G268" s="283"/>
      <c r="H268" s="286">
        <v>44.918999999999997</v>
      </c>
      <c r="I268" s="287"/>
      <c r="J268" s="283"/>
      <c r="K268" s="283"/>
      <c r="L268" s="288"/>
      <c r="M268" s="289"/>
      <c r="N268" s="290"/>
      <c r="O268" s="290"/>
      <c r="P268" s="290"/>
      <c r="Q268" s="290"/>
      <c r="R268" s="290"/>
      <c r="S268" s="290"/>
      <c r="T268" s="291"/>
      <c r="U268" s="16"/>
      <c r="V268" s="16"/>
      <c r="W268" s="16"/>
      <c r="X268" s="16"/>
      <c r="Y268" s="16"/>
      <c r="Z268" s="16"/>
      <c r="AA268" s="16"/>
      <c r="AB268" s="16"/>
      <c r="AC268" s="16"/>
      <c r="AD268" s="16"/>
      <c r="AE268" s="16"/>
      <c r="AT268" s="292" t="s">
        <v>156</v>
      </c>
      <c r="AU268" s="292" t="s">
        <v>90</v>
      </c>
      <c r="AV268" s="16" t="s">
        <v>102</v>
      </c>
      <c r="AW268" s="16" t="s">
        <v>35</v>
      </c>
      <c r="AX268" s="16" t="s">
        <v>81</v>
      </c>
      <c r="AY268" s="292" t="s">
        <v>146</v>
      </c>
    </row>
    <row r="269" s="13" customFormat="1">
      <c r="A269" s="13"/>
      <c r="B269" s="247"/>
      <c r="C269" s="248"/>
      <c r="D269" s="242" t="s">
        <v>156</v>
      </c>
      <c r="E269" s="249" t="s">
        <v>1</v>
      </c>
      <c r="F269" s="250" t="s">
        <v>297</v>
      </c>
      <c r="G269" s="248"/>
      <c r="H269" s="251">
        <v>98.822000000000003</v>
      </c>
      <c r="I269" s="252"/>
      <c r="J269" s="248"/>
      <c r="K269" s="248"/>
      <c r="L269" s="253"/>
      <c r="M269" s="254"/>
      <c r="N269" s="255"/>
      <c r="O269" s="255"/>
      <c r="P269" s="255"/>
      <c r="Q269" s="255"/>
      <c r="R269" s="255"/>
      <c r="S269" s="255"/>
      <c r="T269" s="256"/>
      <c r="U269" s="13"/>
      <c r="V269" s="13"/>
      <c r="W269" s="13"/>
      <c r="X269" s="13"/>
      <c r="Y269" s="13"/>
      <c r="Z269" s="13"/>
      <c r="AA269" s="13"/>
      <c r="AB269" s="13"/>
      <c r="AC269" s="13"/>
      <c r="AD269" s="13"/>
      <c r="AE269" s="13"/>
      <c r="AT269" s="257" t="s">
        <v>156</v>
      </c>
      <c r="AU269" s="257" t="s">
        <v>90</v>
      </c>
      <c r="AV269" s="13" t="s">
        <v>90</v>
      </c>
      <c r="AW269" s="13" t="s">
        <v>35</v>
      </c>
      <c r="AX269" s="13" t="s">
        <v>85</v>
      </c>
      <c r="AY269" s="257" t="s">
        <v>146</v>
      </c>
    </row>
    <row r="270" s="2" customFormat="1" ht="33" customHeight="1">
      <c r="A270" s="39"/>
      <c r="B270" s="40"/>
      <c r="C270" s="229" t="s">
        <v>298</v>
      </c>
      <c r="D270" s="229" t="s">
        <v>149</v>
      </c>
      <c r="E270" s="230" t="s">
        <v>299</v>
      </c>
      <c r="F270" s="231" t="s">
        <v>300</v>
      </c>
      <c r="G270" s="232" t="s">
        <v>152</v>
      </c>
      <c r="H270" s="233">
        <v>15.285</v>
      </c>
      <c r="I270" s="234"/>
      <c r="J270" s="235">
        <f>ROUND(I270*H270,2)</f>
        <v>0</v>
      </c>
      <c r="K270" s="231" t="s">
        <v>161</v>
      </c>
      <c r="L270" s="45"/>
      <c r="M270" s="236" t="s">
        <v>1</v>
      </c>
      <c r="N270" s="237" t="s">
        <v>46</v>
      </c>
      <c r="O270" s="92"/>
      <c r="P270" s="238">
        <f>O270*H270</f>
        <v>0</v>
      </c>
      <c r="Q270" s="238">
        <v>0</v>
      </c>
      <c r="R270" s="238">
        <f>Q270*H270</f>
        <v>0</v>
      </c>
      <c r="S270" s="238">
        <v>0</v>
      </c>
      <c r="T270" s="239">
        <f>S270*H270</f>
        <v>0</v>
      </c>
      <c r="U270" s="39"/>
      <c r="V270" s="39"/>
      <c r="W270" s="39"/>
      <c r="X270" s="39"/>
      <c r="Y270" s="39"/>
      <c r="Z270" s="39"/>
      <c r="AA270" s="39"/>
      <c r="AB270" s="39"/>
      <c r="AC270" s="39"/>
      <c r="AD270" s="39"/>
      <c r="AE270" s="39"/>
      <c r="AR270" s="240" t="s">
        <v>153</v>
      </c>
      <c r="AT270" s="240" t="s">
        <v>149</v>
      </c>
      <c r="AU270" s="240" t="s">
        <v>90</v>
      </c>
      <c r="AY270" s="18" t="s">
        <v>146</v>
      </c>
      <c r="BE270" s="241">
        <f>IF(N270="základní",J270,0)</f>
        <v>0</v>
      </c>
      <c r="BF270" s="241">
        <f>IF(N270="snížená",J270,0)</f>
        <v>0</v>
      </c>
      <c r="BG270" s="241">
        <f>IF(N270="zákl. přenesená",J270,0)</f>
        <v>0</v>
      </c>
      <c r="BH270" s="241">
        <f>IF(N270="sníž. přenesená",J270,0)</f>
        <v>0</v>
      </c>
      <c r="BI270" s="241">
        <f>IF(N270="nulová",J270,0)</f>
        <v>0</v>
      </c>
      <c r="BJ270" s="18" t="s">
        <v>85</v>
      </c>
      <c r="BK270" s="241">
        <f>ROUND(I270*H270,2)</f>
        <v>0</v>
      </c>
      <c r="BL270" s="18" t="s">
        <v>153</v>
      </c>
      <c r="BM270" s="240" t="s">
        <v>301</v>
      </c>
    </row>
    <row r="271" s="2" customFormat="1">
      <c r="A271" s="39"/>
      <c r="B271" s="40"/>
      <c r="C271" s="41"/>
      <c r="D271" s="242" t="s">
        <v>155</v>
      </c>
      <c r="E271" s="41"/>
      <c r="F271" s="243" t="s">
        <v>302</v>
      </c>
      <c r="G271" s="41"/>
      <c r="H271" s="41"/>
      <c r="I271" s="244"/>
      <c r="J271" s="41"/>
      <c r="K271" s="41"/>
      <c r="L271" s="45"/>
      <c r="M271" s="245"/>
      <c r="N271" s="246"/>
      <c r="O271" s="92"/>
      <c r="P271" s="92"/>
      <c r="Q271" s="92"/>
      <c r="R271" s="92"/>
      <c r="S271" s="92"/>
      <c r="T271" s="93"/>
      <c r="U271" s="39"/>
      <c r="V271" s="39"/>
      <c r="W271" s="39"/>
      <c r="X271" s="39"/>
      <c r="Y271" s="39"/>
      <c r="Z271" s="39"/>
      <c r="AA271" s="39"/>
      <c r="AB271" s="39"/>
      <c r="AC271" s="39"/>
      <c r="AD271" s="39"/>
      <c r="AE271" s="39"/>
      <c r="AT271" s="18" t="s">
        <v>155</v>
      </c>
      <c r="AU271" s="18" t="s">
        <v>90</v>
      </c>
    </row>
    <row r="272" s="2" customFormat="1">
      <c r="A272" s="39"/>
      <c r="B272" s="40"/>
      <c r="C272" s="41"/>
      <c r="D272" s="258" t="s">
        <v>164</v>
      </c>
      <c r="E272" s="41"/>
      <c r="F272" s="259" t="s">
        <v>303</v>
      </c>
      <c r="G272" s="41"/>
      <c r="H272" s="41"/>
      <c r="I272" s="244"/>
      <c r="J272" s="41"/>
      <c r="K272" s="41"/>
      <c r="L272" s="45"/>
      <c r="M272" s="245"/>
      <c r="N272" s="246"/>
      <c r="O272" s="92"/>
      <c r="P272" s="92"/>
      <c r="Q272" s="92"/>
      <c r="R272" s="92"/>
      <c r="S272" s="92"/>
      <c r="T272" s="93"/>
      <c r="U272" s="39"/>
      <c r="V272" s="39"/>
      <c r="W272" s="39"/>
      <c r="X272" s="39"/>
      <c r="Y272" s="39"/>
      <c r="Z272" s="39"/>
      <c r="AA272" s="39"/>
      <c r="AB272" s="39"/>
      <c r="AC272" s="39"/>
      <c r="AD272" s="39"/>
      <c r="AE272" s="39"/>
      <c r="AT272" s="18" t="s">
        <v>164</v>
      </c>
      <c r="AU272" s="18" t="s">
        <v>90</v>
      </c>
    </row>
    <row r="273" s="2" customFormat="1">
      <c r="A273" s="39"/>
      <c r="B273" s="40"/>
      <c r="C273" s="41"/>
      <c r="D273" s="242" t="s">
        <v>186</v>
      </c>
      <c r="E273" s="41"/>
      <c r="F273" s="270" t="s">
        <v>304</v>
      </c>
      <c r="G273" s="41"/>
      <c r="H273" s="41"/>
      <c r="I273" s="244"/>
      <c r="J273" s="41"/>
      <c r="K273" s="41"/>
      <c r="L273" s="45"/>
      <c r="M273" s="245"/>
      <c r="N273" s="246"/>
      <c r="O273" s="92"/>
      <c r="P273" s="92"/>
      <c r="Q273" s="92"/>
      <c r="R273" s="92"/>
      <c r="S273" s="92"/>
      <c r="T273" s="93"/>
      <c r="U273" s="39"/>
      <c r="V273" s="39"/>
      <c r="W273" s="39"/>
      <c r="X273" s="39"/>
      <c r="Y273" s="39"/>
      <c r="Z273" s="39"/>
      <c r="AA273" s="39"/>
      <c r="AB273" s="39"/>
      <c r="AC273" s="39"/>
      <c r="AD273" s="39"/>
      <c r="AE273" s="39"/>
      <c r="AT273" s="18" t="s">
        <v>186</v>
      </c>
      <c r="AU273" s="18" t="s">
        <v>90</v>
      </c>
    </row>
    <row r="274" s="14" customFormat="1">
      <c r="A274" s="14"/>
      <c r="B274" s="260"/>
      <c r="C274" s="261"/>
      <c r="D274" s="242" t="s">
        <v>156</v>
      </c>
      <c r="E274" s="262" t="s">
        <v>1</v>
      </c>
      <c r="F274" s="263" t="s">
        <v>178</v>
      </c>
      <c r="G274" s="261"/>
      <c r="H274" s="262" t="s">
        <v>1</v>
      </c>
      <c r="I274" s="264"/>
      <c r="J274" s="261"/>
      <c r="K274" s="261"/>
      <c r="L274" s="265"/>
      <c r="M274" s="266"/>
      <c r="N274" s="267"/>
      <c r="O274" s="267"/>
      <c r="P274" s="267"/>
      <c r="Q274" s="267"/>
      <c r="R274" s="267"/>
      <c r="S274" s="267"/>
      <c r="T274" s="268"/>
      <c r="U274" s="14"/>
      <c r="V274" s="14"/>
      <c r="W274" s="14"/>
      <c r="X274" s="14"/>
      <c r="Y274" s="14"/>
      <c r="Z274" s="14"/>
      <c r="AA274" s="14"/>
      <c r="AB274" s="14"/>
      <c r="AC274" s="14"/>
      <c r="AD274" s="14"/>
      <c r="AE274" s="14"/>
      <c r="AT274" s="269" t="s">
        <v>156</v>
      </c>
      <c r="AU274" s="269" t="s">
        <v>90</v>
      </c>
      <c r="AV274" s="14" t="s">
        <v>85</v>
      </c>
      <c r="AW274" s="14" t="s">
        <v>35</v>
      </c>
      <c r="AX274" s="14" t="s">
        <v>81</v>
      </c>
      <c r="AY274" s="269" t="s">
        <v>146</v>
      </c>
    </row>
    <row r="275" s="13" customFormat="1">
      <c r="A275" s="13"/>
      <c r="B275" s="247"/>
      <c r="C275" s="248"/>
      <c r="D275" s="242" t="s">
        <v>156</v>
      </c>
      <c r="E275" s="249" t="s">
        <v>1</v>
      </c>
      <c r="F275" s="250" t="s">
        <v>305</v>
      </c>
      <c r="G275" s="248"/>
      <c r="H275" s="251">
        <v>15.285</v>
      </c>
      <c r="I275" s="252"/>
      <c r="J275" s="248"/>
      <c r="K275" s="248"/>
      <c r="L275" s="253"/>
      <c r="M275" s="254"/>
      <c r="N275" s="255"/>
      <c r="O275" s="255"/>
      <c r="P275" s="255"/>
      <c r="Q275" s="255"/>
      <c r="R275" s="255"/>
      <c r="S275" s="255"/>
      <c r="T275" s="256"/>
      <c r="U275" s="13"/>
      <c r="V275" s="13"/>
      <c r="W275" s="13"/>
      <c r="X275" s="13"/>
      <c r="Y275" s="13"/>
      <c r="Z275" s="13"/>
      <c r="AA275" s="13"/>
      <c r="AB275" s="13"/>
      <c r="AC275" s="13"/>
      <c r="AD275" s="13"/>
      <c r="AE275" s="13"/>
      <c r="AT275" s="257" t="s">
        <v>156</v>
      </c>
      <c r="AU275" s="257" t="s">
        <v>90</v>
      </c>
      <c r="AV275" s="13" t="s">
        <v>90</v>
      </c>
      <c r="AW275" s="13" t="s">
        <v>35</v>
      </c>
      <c r="AX275" s="13" t="s">
        <v>81</v>
      </c>
      <c r="AY275" s="257" t="s">
        <v>146</v>
      </c>
    </row>
    <row r="276" s="2" customFormat="1" ht="16.5" customHeight="1">
      <c r="A276" s="39"/>
      <c r="B276" s="40"/>
      <c r="C276" s="293" t="s">
        <v>306</v>
      </c>
      <c r="D276" s="293" t="s">
        <v>277</v>
      </c>
      <c r="E276" s="294" t="s">
        <v>307</v>
      </c>
      <c r="F276" s="295" t="s">
        <v>308</v>
      </c>
      <c r="G276" s="296" t="s">
        <v>261</v>
      </c>
      <c r="H276" s="297">
        <v>29.041</v>
      </c>
      <c r="I276" s="298"/>
      <c r="J276" s="299">
        <f>ROUND(I276*H276,2)</f>
        <v>0</v>
      </c>
      <c r="K276" s="295" t="s">
        <v>1</v>
      </c>
      <c r="L276" s="300"/>
      <c r="M276" s="301" t="s">
        <v>1</v>
      </c>
      <c r="N276" s="302" t="s">
        <v>46</v>
      </c>
      <c r="O276" s="92"/>
      <c r="P276" s="238">
        <f>O276*H276</f>
        <v>0</v>
      </c>
      <c r="Q276" s="238">
        <v>1</v>
      </c>
      <c r="R276" s="238">
        <f>Q276*H276</f>
        <v>29.041</v>
      </c>
      <c r="S276" s="238">
        <v>0</v>
      </c>
      <c r="T276" s="239">
        <f>S276*H276</f>
        <v>0</v>
      </c>
      <c r="U276" s="39"/>
      <c r="V276" s="39"/>
      <c r="W276" s="39"/>
      <c r="X276" s="39"/>
      <c r="Y276" s="39"/>
      <c r="Z276" s="39"/>
      <c r="AA276" s="39"/>
      <c r="AB276" s="39"/>
      <c r="AC276" s="39"/>
      <c r="AD276" s="39"/>
      <c r="AE276" s="39"/>
      <c r="AR276" s="240" t="s">
        <v>211</v>
      </c>
      <c r="AT276" s="240" t="s">
        <v>277</v>
      </c>
      <c r="AU276" s="240" t="s">
        <v>90</v>
      </c>
      <c r="AY276" s="18" t="s">
        <v>146</v>
      </c>
      <c r="BE276" s="241">
        <f>IF(N276="základní",J276,0)</f>
        <v>0</v>
      </c>
      <c r="BF276" s="241">
        <f>IF(N276="snížená",J276,0)</f>
        <v>0</v>
      </c>
      <c r="BG276" s="241">
        <f>IF(N276="zákl. přenesená",J276,0)</f>
        <v>0</v>
      </c>
      <c r="BH276" s="241">
        <f>IF(N276="sníž. přenesená",J276,0)</f>
        <v>0</v>
      </c>
      <c r="BI276" s="241">
        <f>IF(N276="nulová",J276,0)</f>
        <v>0</v>
      </c>
      <c r="BJ276" s="18" t="s">
        <v>85</v>
      </c>
      <c r="BK276" s="241">
        <f>ROUND(I276*H276,2)</f>
        <v>0</v>
      </c>
      <c r="BL276" s="18" t="s">
        <v>153</v>
      </c>
      <c r="BM276" s="240" t="s">
        <v>309</v>
      </c>
    </row>
    <row r="277" s="2" customFormat="1">
      <c r="A277" s="39"/>
      <c r="B277" s="40"/>
      <c r="C277" s="41"/>
      <c r="D277" s="242" t="s">
        <v>155</v>
      </c>
      <c r="E277" s="41"/>
      <c r="F277" s="243" t="s">
        <v>310</v>
      </c>
      <c r="G277" s="41"/>
      <c r="H277" s="41"/>
      <c r="I277" s="244"/>
      <c r="J277" s="41"/>
      <c r="K277" s="41"/>
      <c r="L277" s="45"/>
      <c r="M277" s="245"/>
      <c r="N277" s="246"/>
      <c r="O277" s="92"/>
      <c r="P277" s="92"/>
      <c r="Q277" s="92"/>
      <c r="R277" s="92"/>
      <c r="S277" s="92"/>
      <c r="T277" s="93"/>
      <c r="U277" s="39"/>
      <c r="V277" s="39"/>
      <c r="W277" s="39"/>
      <c r="X277" s="39"/>
      <c r="Y277" s="39"/>
      <c r="Z277" s="39"/>
      <c r="AA277" s="39"/>
      <c r="AB277" s="39"/>
      <c r="AC277" s="39"/>
      <c r="AD277" s="39"/>
      <c r="AE277" s="39"/>
      <c r="AT277" s="18" t="s">
        <v>155</v>
      </c>
      <c r="AU277" s="18" t="s">
        <v>90</v>
      </c>
    </row>
    <row r="278" s="14" customFormat="1">
      <c r="A278" s="14"/>
      <c r="B278" s="260"/>
      <c r="C278" s="261"/>
      <c r="D278" s="242" t="s">
        <v>156</v>
      </c>
      <c r="E278" s="262" t="s">
        <v>1</v>
      </c>
      <c r="F278" s="263" t="s">
        <v>178</v>
      </c>
      <c r="G278" s="261"/>
      <c r="H278" s="262" t="s">
        <v>1</v>
      </c>
      <c r="I278" s="264"/>
      <c r="J278" s="261"/>
      <c r="K278" s="261"/>
      <c r="L278" s="265"/>
      <c r="M278" s="266"/>
      <c r="N278" s="267"/>
      <c r="O278" s="267"/>
      <c r="P278" s="267"/>
      <c r="Q278" s="267"/>
      <c r="R278" s="267"/>
      <c r="S278" s="267"/>
      <c r="T278" s="268"/>
      <c r="U278" s="14"/>
      <c r="V278" s="14"/>
      <c r="W278" s="14"/>
      <c r="X278" s="14"/>
      <c r="Y278" s="14"/>
      <c r="Z278" s="14"/>
      <c r="AA278" s="14"/>
      <c r="AB278" s="14"/>
      <c r="AC278" s="14"/>
      <c r="AD278" s="14"/>
      <c r="AE278" s="14"/>
      <c r="AT278" s="269" t="s">
        <v>156</v>
      </c>
      <c r="AU278" s="269" t="s">
        <v>90</v>
      </c>
      <c r="AV278" s="14" t="s">
        <v>85</v>
      </c>
      <c r="AW278" s="14" t="s">
        <v>35</v>
      </c>
      <c r="AX278" s="14" t="s">
        <v>81</v>
      </c>
      <c r="AY278" s="269" t="s">
        <v>146</v>
      </c>
    </row>
    <row r="279" s="13" customFormat="1">
      <c r="A279" s="13"/>
      <c r="B279" s="247"/>
      <c r="C279" s="248"/>
      <c r="D279" s="242" t="s">
        <v>156</v>
      </c>
      <c r="E279" s="249" t="s">
        <v>1</v>
      </c>
      <c r="F279" s="250" t="s">
        <v>311</v>
      </c>
      <c r="G279" s="248"/>
      <c r="H279" s="251">
        <v>29.041</v>
      </c>
      <c r="I279" s="252"/>
      <c r="J279" s="248"/>
      <c r="K279" s="248"/>
      <c r="L279" s="253"/>
      <c r="M279" s="254"/>
      <c r="N279" s="255"/>
      <c r="O279" s="255"/>
      <c r="P279" s="255"/>
      <c r="Q279" s="255"/>
      <c r="R279" s="255"/>
      <c r="S279" s="255"/>
      <c r="T279" s="256"/>
      <c r="U279" s="13"/>
      <c r="V279" s="13"/>
      <c r="W279" s="13"/>
      <c r="X279" s="13"/>
      <c r="Y279" s="13"/>
      <c r="Z279" s="13"/>
      <c r="AA279" s="13"/>
      <c r="AB279" s="13"/>
      <c r="AC279" s="13"/>
      <c r="AD279" s="13"/>
      <c r="AE279" s="13"/>
      <c r="AT279" s="257" t="s">
        <v>156</v>
      </c>
      <c r="AU279" s="257" t="s">
        <v>90</v>
      </c>
      <c r="AV279" s="13" t="s">
        <v>90</v>
      </c>
      <c r="AW279" s="13" t="s">
        <v>35</v>
      </c>
      <c r="AX279" s="13" t="s">
        <v>81</v>
      </c>
      <c r="AY279" s="257" t="s">
        <v>146</v>
      </c>
    </row>
    <row r="280" s="2" customFormat="1" ht="37.8" customHeight="1">
      <c r="A280" s="39"/>
      <c r="B280" s="40"/>
      <c r="C280" s="229" t="s">
        <v>7</v>
      </c>
      <c r="D280" s="229" t="s">
        <v>149</v>
      </c>
      <c r="E280" s="230" t="s">
        <v>312</v>
      </c>
      <c r="F280" s="231" t="s">
        <v>313</v>
      </c>
      <c r="G280" s="232" t="s">
        <v>160</v>
      </c>
      <c r="H280" s="233">
        <v>570</v>
      </c>
      <c r="I280" s="234"/>
      <c r="J280" s="235">
        <f>ROUND(I280*H280,2)</f>
        <v>0</v>
      </c>
      <c r="K280" s="231" t="s">
        <v>161</v>
      </c>
      <c r="L280" s="45"/>
      <c r="M280" s="236" t="s">
        <v>1</v>
      </c>
      <c r="N280" s="237" t="s">
        <v>46</v>
      </c>
      <c r="O280" s="92"/>
      <c r="P280" s="238">
        <f>O280*H280</f>
        <v>0</v>
      </c>
      <c r="Q280" s="238">
        <v>0</v>
      </c>
      <c r="R280" s="238">
        <f>Q280*H280</f>
        <v>0</v>
      </c>
      <c r="S280" s="238">
        <v>0</v>
      </c>
      <c r="T280" s="239">
        <f>S280*H280</f>
        <v>0</v>
      </c>
      <c r="U280" s="39"/>
      <c r="V280" s="39"/>
      <c r="W280" s="39"/>
      <c r="X280" s="39"/>
      <c r="Y280" s="39"/>
      <c r="Z280" s="39"/>
      <c r="AA280" s="39"/>
      <c r="AB280" s="39"/>
      <c r="AC280" s="39"/>
      <c r="AD280" s="39"/>
      <c r="AE280" s="39"/>
      <c r="AR280" s="240" t="s">
        <v>153</v>
      </c>
      <c r="AT280" s="240" t="s">
        <v>149</v>
      </c>
      <c r="AU280" s="240" t="s">
        <v>90</v>
      </c>
      <c r="AY280" s="18" t="s">
        <v>146</v>
      </c>
      <c r="BE280" s="241">
        <f>IF(N280="základní",J280,0)</f>
        <v>0</v>
      </c>
      <c r="BF280" s="241">
        <f>IF(N280="snížená",J280,0)</f>
        <v>0</v>
      </c>
      <c r="BG280" s="241">
        <f>IF(N280="zákl. přenesená",J280,0)</f>
        <v>0</v>
      </c>
      <c r="BH280" s="241">
        <f>IF(N280="sníž. přenesená",J280,0)</f>
        <v>0</v>
      </c>
      <c r="BI280" s="241">
        <f>IF(N280="nulová",J280,0)</f>
        <v>0</v>
      </c>
      <c r="BJ280" s="18" t="s">
        <v>85</v>
      </c>
      <c r="BK280" s="241">
        <f>ROUND(I280*H280,2)</f>
        <v>0</v>
      </c>
      <c r="BL280" s="18" t="s">
        <v>153</v>
      </c>
      <c r="BM280" s="240" t="s">
        <v>314</v>
      </c>
    </row>
    <row r="281" s="2" customFormat="1">
      <c r="A281" s="39"/>
      <c r="B281" s="40"/>
      <c r="C281" s="41"/>
      <c r="D281" s="242" t="s">
        <v>155</v>
      </c>
      <c r="E281" s="41"/>
      <c r="F281" s="243" t="s">
        <v>315</v>
      </c>
      <c r="G281" s="41"/>
      <c r="H281" s="41"/>
      <c r="I281" s="244"/>
      <c r="J281" s="41"/>
      <c r="K281" s="41"/>
      <c r="L281" s="45"/>
      <c r="M281" s="245"/>
      <c r="N281" s="246"/>
      <c r="O281" s="92"/>
      <c r="P281" s="92"/>
      <c r="Q281" s="92"/>
      <c r="R281" s="92"/>
      <c r="S281" s="92"/>
      <c r="T281" s="93"/>
      <c r="U281" s="39"/>
      <c r="V281" s="39"/>
      <c r="W281" s="39"/>
      <c r="X281" s="39"/>
      <c r="Y281" s="39"/>
      <c r="Z281" s="39"/>
      <c r="AA281" s="39"/>
      <c r="AB281" s="39"/>
      <c r="AC281" s="39"/>
      <c r="AD281" s="39"/>
      <c r="AE281" s="39"/>
      <c r="AT281" s="18" t="s">
        <v>155</v>
      </c>
      <c r="AU281" s="18" t="s">
        <v>90</v>
      </c>
    </row>
    <row r="282" s="2" customFormat="1">
      <c r="A282" s="39"/>
      <c r="B282" s="40"/>
      <c r="C282" s="41"/>
      <c r="D282" s="258" t="s">
        <v>164</v>
      </c>
      <c r="E282" s="41"/>
      <c r="F282" s="259" t="s">
        <v>316</v>
      </c>
      <c r="G282" s="41"/>
      <c r="H282" s="41"/>
      <c r="I282" s="244"/>
      <c r="J282" s="41"/>
      <c r="K282" s="41"/>
      <c r="L282" s="45"/>
      <c r="M282" s="245"/>
      <c r="N282" s="246"/>
      <c r="O282" s="92"/>
      <c r="P282" s="92"/>
      <c r="Q282" s="92"/>
      <c r="R282" s="92"/>
      <c r="S282" s="92"/>
      <c r="T282" s="93"/>
      <c r="U282" s="39"/>
      <c r="V282" s="39"/>
      <c r="W282" s="39"/>
      <c r="X282" s="39"/>
      <c r="Y282" s="39"/>
      <c r="Z282" s="39"/>
      <c r="AA282" s="39"/>
      <c r="AB282" s="39"/>
      <c r="AC282" s="39"/>
      <c r="AD282" s="39"/>
      <c r="AE282" s="39"/>
      <c r="AT282" s="18" t="s">
        <v>164</v>
      </c>
      <c r="AU282" s="18" t="s">
        <v>90</v>
      </c>
    </row>
    <row r="283" s="2" customFormat="1">
      <c r="A283" s="39"/>
      <c r="B283" s="40"/>
      <c r="C283" s="41"/>
      <c r="D283" s="242" t="s">
        <v>186</v>
      </c>
      <c r="E283" s="41"/>
      <c r="F283" s="270" t="s">
        <v>317</v>
      </c>
      <c r="G283" s="41"/>
      <c r="H283" s="41"/>
      <c r="I283" s="244"/>
      <c r="J283" s="41"/>
      <c r="K283" s="41"/>
      <c r="L283" s="45"/>
      <c r="M283" s="245"/>
      <c r="N283" s="246"/>
      <c r="O283" s="92"/>
      <c r="P283" s="92"/>
      <c r="Q283" s="92"/>
      <c r="R283" s="92"/>
      <c r="S283" s="92"/>
      <c r="T283" s="93"/>
      <c r="U283" s="39"/>
      <c r="V283" s="39"/>
      <c r="W283" s="39"/>
      <c r="X283" s="39"/>
      <c r="Y283" s="39"/>
      <c r="Z283" s="39"/>
      <c r="AA283" s="39"/>
      <c r="AB283" s="39"/>
      <c r="AC283" s="39"/>
      <c r="AD283" s="39"/>
      <c r="AE283" s="39"/>
      <c r="AT283" s="18" t="s">
        <v>186</v>
      </c>
      <c r="AU283" s="18" t="s">
        <v>90</v>
      </c>
    </row>
    <row r="284" s="14" customFormat="1">
      <c r="A284" s="14"/>
      <c r="B284" s="260"/>
      <c r="C284" s="261"/>
      <c r="D284" s="242" t="s">
        <v>156</v>
      </c>
      <c r="E284" s="262" t="s">
        <v>1</v>
      </c>
      <c r="F284" s="263" t="s">
        <v>240</v>
      </c>
      <c r="G284" s="261"/>
      <c r="H284" s="262" t="s">
        <v>1</v>
      </c>
      <c r="I284" s="264"/>
      <c r="J284" s="261"/>
      <c r="K284" s="261"/>
      <c r="L284" s="265"/>
      <c r="M284" s="266"/>
      <c r="N284" s="267"/>
      <c r="O284" s="267"/>
      <c r="P284" s="267"/>
      <c r="Q284" s="267"/>
      <c r="R284" s="267"/>
      <c r="S284" s="267"/>
      <c r="T284" s="268"/>
      <c r="U284" s="14"/>
      <c r="V284" s="14"/>
      <c r="W284" s="14"/>
      <c r="X284" s="14"/>
      <c r="Y284" s="14"/>
      <c r="Z284" s="14"/>
      <c r="AA284" s="14"/>
      <c r="AB284" s="14"/>
      <c r="AC284" s="14"/>
      <c r="AD284" s="14"/>
      <c r="AE284" s="14"/>
      <c r="AT284" s="269" t="s">
        <v>156</v>
      </c>
      <c r="AU284" s="269" t="s">
        <v>90</v>
      </c>
      <c r="AV284" s="14" t="s">
        <v>85</v>
      </c>
      <c r="AW284" s="14" t="s">
        <v>35</v>
      </c>
      <c r="AX284" s="14" t="s">
        <v>81</v>
      </c>
      <c r="AY284" s="269" t="s">
        <v>146</v>
      </c>
    </row>
    <row r="285" s="13" customFormat="1">
      <c r="A285" s="13"/>
      <c r="B285" s="247"/>
      <c r="C285" s="248"/>
      <c r="D285" s="242" t="s">
        <v>156</v>
      </c>
      <c r="E285" s="249" t="s">
        <v>1</v>
      </c>
      <c r="F285" s="250" t="s">
        <v>318</v>
      </c>
      <c r="G285" s="248"/>
      <c r="H285" s="251">
        <v>570</v>
      </c>
      <c r="I285" s="252"/>
      <c r="J285" s="248"/>
      <c r="K285" s="248"/>
      <c r="L285" s="253"/>
      <c r="M285" s="254"/>
      <c r="N285" s="255"/>
      <c r="O285" s="255"/>
      <c r="P285" s="255"/>
      <c r="Q285" s="255"/>
      <c r="R285" s="255"/>
      <c r="S285" s="255"/>
      <c r="T285" s="256"/>
      <c r="U285" s="13"/>
      <c r="V285" s="13"/>
      <c r="W285" s="13"/>
      <c r="X285" s="13"/>
      <c r="Y285" s="13"/>
      <c r="Z285" s="13"/>
      <c r="AA285" s="13"/>
      <c r="AB285" s="13"/>
      <c r="AC285" s="13"/>
      <c r="AD285" s="13"/>
      <c r="AE285" s="13"/>
      <c r="AT285" s="257" t="s">
        <v>156</v>
      </c>
      <c r="AU285" s="257" t="s">
        <v>90</v>
      </c>
      <c r="AV285" s="13" t="s">
        <v>90</v>
      </c>
      <c r="AW285" s="13" t="s">
        <v>35</v>
      </c>
      <c r="AX285" s="13" t="s">
        <v>81</v>
      </c>
      <c r="AY285" s="257" t="s">
        <v>146</v>
      </c>
    </row>
    <row r="286" s="2" customFormat="1" ht="16.5" customHeight="1">
      <c r="A286" s="39"/>
      <c r="B286" s="40"/>
      <c r="C286" s="293" t="s">
        <v>319</v>
      </c>
      <c r="D286" s="293" t="s">
        <v>277</v>
      </c>
      <c r="E286" s="294" t="s">
        <v>320</v>
      </c>
      <c r="F286" s="295" t="s">
        <v>321</v>
      </c>
      <c r="G286" s="296" t="s">
        <v>261</v>
      </c>
      <c r="H286" s="297">
        <v>87.983999999999995</v>
      </c>
      <c r="I286" s="298"/>
      <c r="J286" s="299">
        <f>ROUND(I286*H286,2)</f>
        <v>0</v>
      </c>
      <c r="K286" s="295" t="s">
        <v>161</v>
      </c>
      <c r="L286" s="300"/>
      <c r="M286" s="301" t="s">
        <v>1</v>
      </c>
      <c r="N286" s="302" t="s">
        <v>46</v>
      </c>
      <c r="O286" s="92"/>
      <c r="P286" s="238">
        <f>O286*H286</f>
        <v>0</v>
      </c>
      <c r="Q286" s="238">
        <v>1</v>
      </c>
      <c r="R286" s="238">
        <f>Q286*H286</f>
        <v>87.983999999999995</v>
      </c>
      <c r="S286" s="238">
        <v>0</v>
      </c>
      <c r="T286" s="239">
        <f>S286*H286</f>
        <v>0</v>
      </c>
      <c r="U286" s="39"/>
      <c r="V286" s="39"/>
      <c r="W286" s="39"/>
      <c r="X286" s="39"/>
      <c r="Y286" s="39"/>
      <c r="Z286" s="39"/>
      <c r="AA286" s="39"/>
      <c r="AB286" s="39"/>
      <c r="AC286" s="39"/>
      <c r="AD286" s="39"/>
      <c r="AE286" s="39"/>
      <c r="AR286" s="240" t="s">
        <v>211</v>
      </c>
      <c r="AT286" s="240" t="s">
        <v>277</v>
      </c>
      <c r="AU286" s="240" t="s">
        <v>90</v>
      </c>
      <c r="AY286" s="18" t="s">
        <v>146</v>
      </c>
      <c r="BE286" s="241">
        <f>IF(N286="základní",J286,0)</f>
        <v>0</v>
      </c>
      <c r="BF286" s="241">
        <f>IF(N286="snížená",J286,0)</f>
        <v>0</v>
      </c>
      <c r="BG286" s="241">
        <f>IF(N286="zákl. přenesená",J286,0)</f>
        <v>0</v>
      </c>
      <c r="BH286" s="241">
        <f>IF(N286="sníž. přenesená",J286,0)</f>
        <v>0</v>
      </c>
      <c r="BI286" s="241">
        <f>IF(N286="nulová",J286,0)</f>
        <v>0</v>
      </c>
      <c r="BJ286" s="18" t="s">
        <v>85</v>
      </c>
      <c r="BK286" s="241">
        <f>ROUND(I286*H286,2)</f>
        <v>0</v>
      </c>
      <c r="BL286" s="18" t="s">
        <v>153</v>
      </c>
      <c r="BM286" s="240" t="s">
        <v>322</v>
      </c>
    </row>
    <row r="287" s="2" customFormat="1">
      <c r="A287" s="39"/>
      <c r="B287" s="40"/>
      <c r="C287" s="41"/>
      <c r="D287" s="242" t="s">
        <v>155</v>
      </c>
      <c r="E287" s="41"/>
      <c r="F287" s="243" t="s">
        <v>321</v>
      </c>
      <c r="G287" s="41"/>
      <c r="H287" s="41"/>
      <c r="I287" s="244"/>
      <c r="J287" s="41"/>
      <c r="K287" s="41"/>
      <c r="L287" s="45"/>
      <c r="M287" s="245"/>
      <c r="N287" s="246"/>
      <c r="O287" s="92"/>
      <c r="P287" s="92"/>
      <c r="Q287" s="92"/>
      <c r="R287" s="92"/>
      <c r="S287" s="92"/>
      <c r="T287" s="93"/>
      <c r="U287" s="39"/>
      <c r="V287" s="39"/>
      <c r="W287" s="39"/>
      <c r="X287" s="39"/>
      <c r="Y287" s="39"/>
      <c r="Z287" s="39"/>
      <c r="AA287" s="39"/>
      <c r="AB287" s="39"/>
      <c r="AC287" s="39"/>
      <c r="AD287" s="39"/>
      <c r="AE287" s="39"/>
      <c r="AT287" s="18" t="s">
        <v>155</v>
      </c>
      <c r="AU287" s="18" t="s">
        <v>90</v>
      </c>
    </row>
    <row r="288" s="14" customFormat="1">
      <c r="A288" s="14"/>
      <c r="B288" s="260"/>
      <c r="C288" s="261"/>
      <c r="D288" s="242" t="s">
        <v>156</v>
      </c>
      <c r="E288" s="262" t="s">
        <v>1</v>
      </c>
      <c r="F288" s="263" t="s">
        <v>240</v>
      </c>
      <c r="G288" s="261"/>
      <c r="H288" s="262" t="s">
        <v>1</v>
      </c>
      <c r="I288" s="264"/>
      <c r="J288" s="261"/>
      <c r="K288" s="261"/>
      <c r="L288" s="265"/>
      <c r="M288" s="266"/>
      <c r="N288" s="267"/>
      <c r="O288" s="267"/>
      <c r="P288" s="267"/>
      <c r="Q288" s="267"/>
      <c r="R288" s="267"/>
      <c r="S288" s="267"/>
      <c r="T288" s="268"/>
      <c r="U288" s="14"/>
      <c r="V288" s="14"/>
      <c r="W288" s="14"/>
      <c r="X288" s="14"/>
      <c r="Y288" s="14"/>
      <c r="Z288" s="14"/>
      <c r="AA288" s="14"/>
      <c r="AB288" s="14"/>
      <c r="AC288" s="14"/>
      <c r="AD288" s="14"/>
      <c r="AE288" s="14"/>
      <c r="AT288" s="269" t="s">
        <v>156</v>
      </c>
      <c r="AU288" s="269" t="s">
        <v>90</v>
      </c>
      <c r="AV288" s="14" t="s">
        <v>85</v>
      </c>
      <c r="AW288" s="14" t="s">
        <v>35</v>
      </c>
      <c r="AX288" s="14" t="s">
        <v>81</v>
      </c>
      <c r="AY288" s="269" t="s">
        <v>146</v>
      </c>
    </row>
    <row r="289" s="13" customFormat="1">
      <c r="A289" s="13"/>
      <c r="B289" s="247"/>
      <c r="C289" s="248"/>
      <c r="D289" s="242" t="s">
        <v>156</v>
      </c>
      <c r="E289" s="249" t="s">
        <v>1</v>
      </c>
      <c r="F289" s="250" t="s">
        <v>241</v>
      </c>
      <c r="G289" s="248"/>
      <c r="H289" s="251">
        <v>57</v>
      </c>
      <c r="I289" s="252"/>
      <c r="J289" s="248"/>
      <c r="K289" s="248"/>
      <c r="L289" s="253"/>
      <c r="M289" s="254"/>
      <c r="N289" s="255"/>
      <c r="O289" s="255"/>
      <c r="P289" s="255"/>
      <c r="Q289" s="255"/>
      <c r="R289" s="255"/>
      <c r="S289" s="255"/>
      <c r="T289" s="256"/>
      <c r="U289" s="13"/>
      <c r="V289" s="13"/>
      <c r="W289" s="13"/>
      <c r="X289" s="13"/>
      <c r="Y289" s="13"/>
      <c r="Z289" s="13"/>
      <c r="AA289" s="13"/>
      <c r="AB289" s="13"/>
      <c r="AC289" s="13"/>
      <c r="AD289" s="13"/>
      <c r="AE289" s="13"/>
      <c r="AT289" s="257" t="s">
        <v>156</v>
      </c>
      <c r="AU289" s="257" t="s">
        <v>90</v>
      </c>
      <c r="AV289" s="13" t="s">
        <v>90</v>
      </c>
      <c r="AW289" s="13" t="s">
        <v>35</v>
      </c>
      <c r="AX289" s="13" t="s">
        <v>81</v>
      </c>
      <c r="AY289" s="257" t="s">
        <v>146</v>
      </c>
    </row>
    <row r="290" s="13" customFormat="1">
      <c r="A290" s="13"/>
      <c r="B290" s="247"/>
      <c r="C290" s="248"/>
      <c r="D290" s="242" t="s">
        <v>156</v>
      </c>
      <c r="E290" s="249" t="s">
        <v>1</v>
      </c>
      <c r="F290" s="250" t="s">
        <v>257</v>
      </c>
      <c r="G290" s="248"/>
      <c r="H290" s="251">
        <v>-8.1199999999999992</v>
      </c>
      <c r="I290" s="252"/>
      <c r="J290" s="248"/>
      <c r="K290" s="248"/>
      <c r="L290" s="253"/>
      <c r="M290" s="254"/>
      <c r="N290" s="255"/>
      <c r="O290" s="255"/>
      <c r="P290" s="255"/>
      <c r="Q290" s="255"/>
      <c r="R290" s="255"/>
      <c r="S290" s="255"/>
      <c r="T290" s="256"/>
      <c r="U290" s="13"/>
      <c r="V290" s="13"/>
      <c r="W290" s="13"/>
      <c r="X290" s="13"/>
      <c r="Y290" s="13"/>
      <c r="Z290" s="13"/>
      <c r="AA290" s="13"/>
      <c r="AB290" s="13"/>
      <c r="AC290" s="13"/>
      <c r="AD290" s="13"/>
      <c r="AE290" s="13"/>
      <c r="AT290" s="257" t="s">
        <v>156</v>
      </c>
      <c r="AU290" s="257" t="s">
        <v>90</v>
      </c>
      <c r="AV290" s="13" t="s">
        <v>90</v>
      </c>
      <c r="AW290" s="13" t="s">
        <v>35</v>
      </c>
      <c r="AX290" s="13" t="s">
        <v>81</v>
      </c>
      <c r="AY290" s="257" t="s">
        <v>146</v>
      </c>
    </row>
    <row r="291" s="16" customFormat="1">
      <c r="A291" s="16"/>
      <c r="B291" s="282"/>
      <c r="C291" s="283"/>
      <c r="D291" s="242" t="s">
        <v>156</v>
      </c>
      <c r="E291" s="284" t="s">
        <v>1</v>
      </c>
      <c r="F291" s="285" t="s">
        <v>266</v>
      </c>
      <c r="G291" s="283"/>
      <c r="H291" s="286">
        <v>48.880000000000003</v>
      </c>
      <c r="I291" s="287"/>
      <c r="J291" s="283"/>
      <c r="K291" s="283"/>
      <c r="L291" s="288"/>
      <c r="M291" s="289"/>
      <c r="N291" s="290"/>
      <c r="O291" s="290"/>
      <c r="P291" s="290"/>
      <c r="Q291" s="290"/>
      <c r="R291" s="290"/>
      <c r="S291" s="290"/>
      <c r="T291" s="291"/>
      <c r="U291" s="16"/>
      <c r="V291" s="16"/>
      <c r="W291" s="16"/>
      <c r="X291" s="16"/>
      <c r="Y291" s="16"/>
      <c r="Z291" s="16"/>
      <c r="AA291" s="16"/>
      <c r="AB291" s="16"/>
      <c r="AC291" s="16"/>
      <c r="AD291" s="16"/>
      <c r="AE291" s="16"/>
      <c r="AT291" s="292" t="s">
        <v>156</v>
      </c>
      <c r="AU291" s="292" t="s">
        <v>90</v>
      </c>
      <c r="AV291" s="16" t="s">
        <v>102</v>
      </c>
      <c r="AW291" s="16" t="s">
        <v>35</v>
      </c>
      <c r="AX291" s="16" t="s">
        <v>81</v>
      </c>
      <c r="AY291" s="292" t="s">
        <v>146</v>
      </c>
    </row>
    <row r="292" s="13" customFormat="1">
      <c r="A292" s="13"/>
      <c r="B292" s="247"/>
      <c r="C292" s="248"/>
      <c r="D292" s="242" t="s">
        <v>156</v>
      </c>
      <c r="E292" s="249" t="s">
        <v>1</v>
      </c>
      <c r="F292" s="250" t="s">
        <v>323</v>
      </c>
      <c r="G292" s="248"/>
      <c r="H292" s="251">
        <v>87.983999999999995</v>
      </c>
      <c r="I292" s="252"/>
      <c r="J292" s="248"/>
      <c r="K292" s="248"/>
      <c r="L292" s="253"/>
      <c r="M292" s="254"/>
      <c r="N292" s="255"/>
      <c r="O292" s="255"/>
      <c r="P292" s="255"/>
      <c r="Q292" s="255"/>
      <c r="R292" s="255"/>
      <c r="S292" s="255"/>
      <c r="T292" s="256"/>
      <c r="U292" s="13"/>
      <c r="V292" s="13"/>
      <c r="W292" s="13"/>
      <c r="X292" s="13"/>
      <c r="Y292" s="13"/>
      <c r="Z292" s="13"/>
      <c r="AA292" s="13"/>
      <c r="AB292" s="13"/>
      <c r="AC292" s="13"/>
      <c r="AD292" s="13"/>
      <c r="AE292" s="13"/>
      <c r="AT292" s="257" t="s">
        <v>156</v>
      </c>
      <c r="AU292" s="257" t="s">
        <v>90</v>
      </c>
      <c r="AV292" s="13" t="s">
        <v>90</v>
      </c>
      <c r="AW292" s="13" t="s">
        <v>35</v>
      </c>
      <c r="AX292" s="13" t="s">
        <v>85</v>
      </c>
      <c r="AY292" s="257" t="s">
        <v>146</v>
      </c>
    </row>
    <row r="293" s="2" customFormat="1" ht="33" customHeight="1">
      <c r="A293" s="39"/>
      <c r="B293" s="40"/>
      <c r="C293" s="229" t="s">
        <v>324</v>
      </c>
      <c r="D293" s="229" t="s">
        <v>149</v>
      </c>
      <c r="E293" s="230" t="s">
        <v>325</v>
      </c>
      <c r="F293" s="231" t="s">
        <v>326</v>
      </c>
      <c r="G293" s="232" t="s">
        <v>160</v>
      </c>
      <c r="H293" s="233">
        <v>570</v>
      </c>
      <c r="I293" s="234"/>
      <c r="J293" s="235">
        <f>ROUND(I293*H293,2)</f>
        <v>0</v>
      </c>
      <c r="K293" s="231" t="s">
        <v>161</v>
      </c>
      <c r="L293" s="45"/>
      <c r="M293" s="236" t="s">
        <v>1</v>
      </c>
      <c r="N293" s="237" t="s">
        <v>46</v>
      </c>
      <c r="O293" s="92"/>
      <c r="P293" s="238">
        <f>O293*H293</f>
        <v>0</v>
      </c>
      <c r="Q293" s="238">
        <v>0</v>
      </c>
      <c r="R293" s="238">
        <f>Q293*H293</f>
        <v>0</v>
      </c>
      <c r="S293" s="238">
        <v>0</v>
      </c>
      <c r="T293" s="239">
        <f>S293*H293</f>
        <v>0</v>
      </c>
      <c r="U293" s="39"/>
      <c r="V293" s="39"/>
      <c r="W293" s="39"/>
      <c r="X293" s="39"/>
      <c r="Y293" s="39"/>
      <c r="Z293" s="39"/>
      <c r="AA293" s="39"/>
      <c r="AB293" s="39"/>
      <c r="AC293" s="39"/>
      <c r="AD293" s="39"/>
      <c r="AE293" s="39"/>
      <c r="AR293" s="240" t="s">
        <v>153</v>
      </c>
      <c r="AT293" s="240" t="s">
        <v>149</v>
      </c>
      <c r="AU293" s="240" t="s">
        <v>90</v>
      </c>
      <c r="AY293" s="18" t="s">
        <v>146</v>
      </c>
      <c r="BE293" s="241">
        <f>IF(N293="základní",J293,0)</f>
        <v>0</v>
      </c>
      <c r="BF293" s="241">
        <f>IF(N293="snížená",J293,0)</f>
        <v>0</v>
      </c>
      <c r="BG293" s="241">
        <f>IF(N293="zákl. přenesená",J293,0)</f>
        <v>0</v>
      </c>
      <c r="BH293" s="241">
        <f>IF(N293="sníž. přenesená",J293,0)</f>
        <v>0</v>
      </c>
      <c r="BI293" s="241">
        <f>IF(N293="nulová",J293,0)</f>
        <v>0</v>
      </c>
      <c r="BJ293" s="18" t="s">
        <v>85</v>
      </c>
      <c r="BK293" s="241">
        <f>ROUND(I293*H293,2)</f>
        <v>0</v>
      </c>
      <c r="BL293" s="18" t="s">
        <v>153</v>
      </c>
      <c r="BM293" s="240" t="s">
        <v>327</v>
      </c>
    </row>
    <row r="294" s="2" customFormat="1">
      <c r="A294" s="39"/>
      <c r="B294" s="40"/>
      <c r="C294" s="41"/>
      <c r="D294" s="242" t="s">
        <v>155</v>
      </c>
      <c r="E294" s="41"/>
      <c r="F294" s="243" t="s">
        <v>328</v>
      </c>
      <c r="G294" s="41"/>
      <c r="H294" s="41"/>
      <c r="I294" s="244"/>
      <c r="J294" s="41"/>
      <c r="K294" s="41"/>
      <c r="L294" s="45"/>
      <c r="M294" s="245"/>
      <c r="N294" s="246"/>
      <c r="O294" s="92"/>
      <c r="P294" s="92"/>
      <c r="Q294" s="92"/>
      <c r="R294" s="92"/>
      <c r="S294" s="92"/>
      <c r="T294" s="93"/>
      <c r="U294" s="39"/>
      <c r="V294" s="39"/>
      <c r="W294" s="39"/>
      <c r="X294" s="39"/>
      <c r="Y294" s="39"/>
      <c r="Z294" s="39"/>
      <c r="AA294" s="39"/>
      <c r="AB294" s="39"/>
      <c r="AC294" s="39"/>
      <c r="AD294" s="39"/>
      <c r="AE294" s="39"/>
      <c r="AT294" s="18" t="s">
        <v>155</v>
      </c>
      <c r="AU294" s="18" t="s">
        <v>90</v>
      </c>
    </row>
    <row r="295" s="2" customFormat="1">
      <c r="A295" s="39"/>
      <c r="B295" s="40"/>
      <c r="C295" s="41"/>
      <c r="D295" s="258" t="s">
        <v>164</v>
      </c>
      <c r="E295" s="41"/>
      <c r="F295" s="259" t="s">
        <v>329</v>
      </c>
      <c r="G295" s="41"/>
      <c r="H295" s="41"/>
      <c r="I295" s="244"/>
      <c r="J295" s="41"/>
      <c r="K295" s="41"/>
      <c r="L295" s="45"/>
      <c r="M295" s="245"/>
      <c r="N295" s="246"/>
      <c r="O295" s="92"/>
      <c r="P295" s="92"/>
      <c r="Q295" s="92"/>
      <c r="R295" s="92"/>
      <c r="S295" s="92"/>
      <c r="T295" s="93"/>
      <c r="U295" s="39"/>
      <c r="V295" s="39"/>
      <c r="W295" s="39"/>
      <c r="X295" s="39"/>
      <c r="Y295" s="39"/>
      <c r="Z295" s="39"/>
      <c r="AA295" s="39"/>
      <c r="AB295" s="39"/>
      <c r="AC295" s="39"/>
      <c r="AD295" s="39"/>
      <c r="AE295" s="39"/>
      <c r="AT295" s="18" t="s">
        <v>164</v>
      </c>
      <c r="AU295" s="18" t="s">
        <v>90</v>
      </c>
    </row>
    <row r="296" s="2" customFormat="1">
      <c r="A296" s="39"/>
      <c r="B296" s="40"/>
      <c r="C296" s="41"/>
      <c r="D296" s="242" t="s">
        <v>186</v>
      </c>
      <c r="E296" s="41"/>
      <c r="F296" s="270" t="s">
        <v>330</v>
      </c>
      <c r="G296" s="41"/>
      <c r="H296" s="41"/>
      <c r="I296" s="244"/>
      <c r="J296" s="41"/>
      <c r="K296" s="41"/>
      <c r="L296" s="45"/>
      <c r="M296" s="245"/>
      <c r="N296" s="246"/>
      <c r="O296" s="92"/>
      <c r="P296" s="92"/>
      <c r="Q296" s="92"/>
      <c r="R296" s="92"/>
      <c r="S296" s="92"/>
      <c r="T296" s="93"/>
      <c r="U296" s="39"/>
      <c r="V296" s="39"/>
      <c r="W296" s="39"/>
      <c r="X296" s="39"/>
      <c r="Y296" s="39"/>
      <c r="Z296" s="39"/>
      <c r="AA296" s="39"/>
      <c r="AB296" s="39"/>
      <c r="AC296" s="39"/>
      <c r="AD296" s="39"/>
      <c r="AE296" s="39"/>
      <c r="AT296" s="18" t="s">
        <v>186</v>
      </c>
      <c r="AU296" s="18" t="s">
        <v>90</v>
      </c>
    </row>
    <row r="297" s="14" customFormat="1">
      <c r="A297" s="14"/>
      <c r="B297" s="260"/>
      <c r="C297" s="261"/>
      <c r="D297" s="242" t="s">
        <v>156</v>
      </c>
      <c r="E297" s="262" t="s">
        <v>1</v>
      </c>
      <c r="F297" s="263" t="s">
        <v>240</v>
      </c>
      <c r="G297" s="261"/>
      <c r="H297" s="262" t="s">
        <v>1</v>
      </c>
      <c r="I297" s="264"/>
      <c r="J297" s="261"/>
      <c r="K297" s="261"/>
      <c r="L297" s="265"/>
      <c r="M297" s="266"/>
      <c r="N297" s="267"/>
      <c r="O297" s="267"/>
      <c r="P297" s="267"/>
      <c r="Q297" s="267"/>
      <c r="R297" s="267"/>
      <c r="S297" s="267"/>
      <c r="T297" s="268"/>
      <c r="U297" s="14"/>
      <c r="V297" s="14"/>
      <c r="W297" s="14"/>
      <c r="X297" s="14"/>
      <c r="Y297" s="14"/>
      <c r="Z297" s="14"/>
      <c r="AA297" s="14"/>
      <c r="AB297" s="14"/>
      <c r="AC297" s="14"/>
      <c r="AD297" s="14"/>
      <c r="AE297" s="14"/>
      <c r="AT297" s="269" t="s">
        <v>156</v>
      </c>
      <c r="AU297" s="269" t="s">
        <v>90</v>
      </c>
      <c r="AV297" s="14" t="s">
        <v>85</v>
      </c>
      <c r="AW297" s="14" t="s">
        <v>35</v>
      </c>
      <c r="AX297" s="14" t="s">
        <v>81</v>
      </c>
      <c r="AY297" s="269" t="s">
        <v>146</v>
      </c>
    </row>
    <row r="298" s="13" customFormat="1">
      <c r="A298" s="13"/>
      <c r="B298" s="247"/>
      <c r="C298" s="248"/>
      <c r="D298" s="242" t="s">
        <v>156</v>
      </c>
      <c r="E298" s="249" t="s">
        <v>1</v>
      </c>
      <c r="F298" s="250" t="s">
        <v>318</v>
      </c>
      <c r="G298" s="248"/>
      <c r="H298" s="251">
        <v>570</v>
      </c>
      <c r="I298" s="252"/>
      <c r="J298" s="248"/>
      <c r="K298" s="248"/>
      <c r="L298" s="253"/>
      <c r="M298" s="254"/>
      <c r="N298" s="255"/>
      <c r="O298" s="255"/>
      <c r="P298" s="255"/>
      <c r="Q298" s="255"/>
      <c r="R298" s="255"/>
      <c r="S298" s="255"/>
      <c r="T298" s="256"/>
      <c r="U298" s="13"/>
      <c r="V298" s="13"/>
      <c r="W298" s="13"/>
      <c r="X298" s="13"/>
      <c r="Y298" s="13"/>
      <c r="Z298" s="13"/>
      <c r="AA298" s="13"/>
      <c r="AB298" s="13"/>
      <c r="AC298" s="13"/>
      <c r="AD298" s="13"/>
      <c r="AE298" s="13"/>
      <c r="AT298" s="257" t="s">
        <v>156</v>
      </c>
      <c r="AU298" s="257" t="s">
        <v>90</v>
      </c>
      <c r="AV298" s="13" t="s">
        <v>90</v>
      </c>
      <c r="AW298" s="13" t="s">
        <v>35</v>
      </c>
      <c r="AX298" s="13" t="s">
        <v>81</v>
      </c>
      <c r="AY298" s="257" t="s">
        <v>146</v>
      </c>
    </row>
    <row r="299" s="2" customFormat="1" ht="33" customHeight="1">
      <c r="A299" s="39"/>
      <c r="B299" s="40"/>
      <c r="C299" s="229" t="s">
        <v>331</v>
      </c>
      <c r="D299" s="229" t="s">
        <v>149</v>
      </c>
      <c r="E299" s="230" t="s">
        <v>332</v>
      </c>
      <c r="F299" s="231" t="s">
        <v>333</v>
      </c>
      <c r="G299" s="232" t="s">
        <v>160</v>
      </c>
      <c r="H299" s="233">
        <v>570</v>
      </c>
      <c r="I299" s="234"/>
      <c r="J299" s="235">
        <f>ROUND(I299*H299,2)</f>
        <v>0</v>
      </c>
      <c r="K299" s="231" t="s">
        <v>161</v>
      </c>
      <c r="L299" s="45"/>
      <c r="M299" s="236" t="s">
        <v>1</v>
      </c>
      <c r="N299" s="237" t="s">
        <v>46</v>
      </c>
      <c r="O299" s="92"/>
      <c r="P299" s="238">
        <f>O299*H299</f>
        <v>0</v>
      </c>
      <c r="Q299" s="238">
        <v>0</v>
      </c>
      <c r="R299" s="238">
        <f>Q299*H299</f>
        <v>0</v>
      </c>
      <c r="S299" s="238">
        <v>0</v>
      </c>
      <c r="T299" s="239">
        <f>S299*H299</f>
        <v>0</v>
      </c>
      <c r="U299" s="39"/>
      <c r="V299" s="39"/>
      <c r="W299" s="39"/>
      <c r="X299" s="39"/>
      <c r="Y299" s="39"/>
      <c r="Z299" s="39"/>
      <c r="AA299" s="39"/>
      <c r="AB299" s="39"/>
      <c r="AC299" s="39"/>
      <c r="AD299" s="39"/>
      <c r="AE299" s="39"/>
      <c r="AR299" s="240" t="s">
        <v>153</v>
      </c>
      <c r="AT299" s="240" t="s">
        <v>149</v>
      </c>
      <c r="AU299" s="240" t="s">
        <v>90</v>
      </c>
      <c r="AY299" s="18" t="s">
        <v>146</v>
      </c>
      <c r="BE299" s="241">
        <f>IF(N299="základní",J299,0)</f>
        <v>0</v>
      </c>
      <c r="BF299" s="241">
        <f>IF(N299="snížená",J299,0)</f>
        <v>0</v>
      </c>
      <c r="BG299" s="241">
        <f>IF(N299="zákl. přenesená",J299,0)</f>
        <v>0</v>
      </c>
      <c r="BH299" s="241">
        <f>IF(N299="sníž. přenesená",J299,0)</f>
        <v>0</v>
      </c>
      <c r="BI299" s="241">
        <f>IF(N299="nulová",J299,0)</f>
        <v>0</v>
      </c>
      <c r="BJ299" s="18" t="s">
        <v>85</v>
      </c>
      <c r="BK299" s="241">
        <f>ROUND(I299*H299,2)</f>
        <v>0</v>
      </c>
      <c r="BL299" s="18" t="s">
        <v>153</v>
      </c>
      <c r="BM299" s="240" t="s">
        <v>334</v>
      </c>
    </row>
    <row r="300" s="2" customFormat="1">
      <c r="A300" s="39"/>
      <c r="B300" s="40"/>
      <c r="C300" s="41"/>
      <c r="D300" s="242" t="s">
        <v>155</v>
      </c>
      <c r="E300" s="41"/>
      <c r="F300" s="243" t="s">
        <v>335</v>
      </c>
      <c r="G300" s="41"/>
      <c r="H300" s="41"/>
      <c r="I300" s="244"/>
      <c r="J300" s="41"/>
      <c r="K300" s="41"/>
      <c r="L300" s="45"/>
      <c r="M300" s="245"/>
      <c r="N300" s="246"/>
      <c r="O300" s="92"/>
      <c r="P300" s="92"/>
      <c r="Q300" s="92"/>
      <c r="R300" s="92"/>
      <c r="S300" s="92"/>
      <c r="T300" s="93"/>
      <c r="U300" s="39"/>
      <c r="V300" s="39"/>
      <c r="W300" s="39"/>
      <c r="X300" s="39"/>
      <c r="Y300" s="39"/>
      <c r="Z300" s="39"/>
      <c r="AA300" s="39"/>
      <c r="AB300" s="39"/>
      <c r="AC300" s="39"/>
      <c r="AD300" s="39"/>
      <c r="AE300" s="39"/>
      <c r="AT300" s="18" t="s">
        <v>155</v>
      </c>
      <c r="AU300" s="18" t="s">
        <v>90</v>
      </c>
    </row>
    <row r="301" s="2" customFormat="1">
      <c r="A301" s="39"/>
      <c r="B301" s="40"/>
      <c r="C301" s="41"/>
      <c r="D301" s="258" t="s">
        <v>164</v>
      </c>
      <c r="E301" s="41"/>
      <c r="F301" s="259" t="s">
        <v>336</v>
      </c>
      <c r="G301" s="41"/>
      <c r="H301" s="41"/>
      <c r="I301" s="244"/>
      <c r="J301" s="41"/>
      <c r="K301" s="41"/>
      <c r="L301" s="45"/>
      <c r="M301" s="245"/>
      <c r="N301" s="246"/>
      <c r="O301" s="92"/>
      <c r="P301" s="92"/>
      <c r="Q301" s="92"/>
      <c r="R301" s="92"/>
      <c r="S301" s="92"/>
      <c r="T301" s="93"/>
      <c r="U301" s="39"/>
      <c r="V301" s="39"/>
      <c r="W301" s="39"/>
      <c r="X301" s="39"/>
      <c r="Y301" s="39"/>
      <c r="Z301" s="39"/>
      <c r="AA301" s="39"/>
      <c r="AB301" s="39"/>
      <c r="AC301" s="39"/>
      <c r="AD301" s="39"/>
      <c r="AE301" s="39"/>
      <c r="AT301" s="18" t="s">
        <v>164</v>
      </c>
      <c r="AU301" s="18" t="s">
        <v>90</v>
      </c>
    </row>
    <row r="302" s="14" customFormat="1">
      <c r="A302" s="14"/>
      <c r="B302" s="260"/>
      <c r="C302" s="261"/>
      <c r="D302" s="242" t="s">
        <v>156</v>
      </c>
      <c r="E302" s="262" t="s">
        <v>1</v>
      </c>
      <c r="F302" s="263" t="s">
        <v>240</v>
      </c>
      <c r="G302" s="261"/>
      <c r="H302" s="262" t="s">
        <v>1</v>
      </c>
      <c r="I302" s="264"/>
      <c r="J302" s="261"/>
      <c r="K302" s="261"/>
      <c r="L302" s="265"/>
      <c r="M302" s="266"/>
      <c r="N302" s="267"/>
      <c r="O302" s="267"/>
      <c r="P302" s="267"/>
      <c r="Q302" s="267"/>
      <c r="R302" s="267"/>
      <c r="S302" s="267"/>
      <c r="T302" s="268"/>
      <c r="U302" s="14"/>
      <c r="V302" s="14"/>
      <c r="W302" s="14"/>
      <c r="X302" s="14"/>
      <c r="Y302" s="14"/>
      <c r="Z302" s="14"/>
      <c r="AA302" s="14"/>
      <c r="AB302" s="14"/>
      <c r="AC302" s="14"/>
      <c r="AD302" s="14"/>
      <c r="AE302" s="14"/>
      <c r="AT302" s="269" t="s">
        <v>156</v>
      </c>
      <c r="AU302" s="269" t="s">
        <v>90</v>
      </c>
      <c r="AV302" s="14" t="s">
        <v>85</v>
      </c>
      <c r="AW302" s="14" t="s">
        <v>35</v>
      </c>
      <c r="AX302" s="14" t="s">
        <v>81</v>
      </c>
      <c r="AY302" s="269" t="s">
        <v>146</v>
      </c>
    </row>
    <row r="303" s="13" customFormat="1">
      <c r="A303" s="13"/>
      <c r="B303" s="247"/>
      <c r="C303" s="248"/>
      <c r="D303" s="242" t="s">
        <v>156</v>
      </c>
      <c r="E303" s="249" t="s">
        <v>1</v>
      </c>
      <c r="F303" s="250" t="s">
        <v>318</v>
      </c>
      <c r="G303" s="248"/>
      <c r="H303" s="251">
        <v>570</v>
      </c>
      <c r="I303" s="252"/>
      <c r="J303" s="248"/>
      <c r="K303" s="248"/>
      <c r="L303" s="253"/>
      <c r="M303" s="254"/>
      <c r="N303" s="255"/>
      <c r="O303" s="255"/>
      <c r="P303" s="255"/>
      <c r="Q303" s="255"/>
      <c r="R303" s="255"/>
      <c r="S303" s="255"/>
      <c r="T303" s="256"/>
      <c r="U303" s="13"/>
      <c r="V303" s="13"/>
      <c r="W303" s="13"/>
      <c r="X303" s="13"/>
      <c r="Y303" s="13"/>
      <c r="Z303" s="13"/>
      <c r="AA303" s="13"/>
      <c r="AB303" s="13"/>
      <c r="AC303" s="13"/>
      <c r="AD303" s="13"/>
      <c r="AE303" s="13"/>
      <c r="AT303" s="257" t="s">
        <v>156</v>
      </c>
      <c r="AU303" s="257" t="s">
        <v>90</v>
      </c>
      <c r="AV303" s="13" t="s">
        <v>90</v>
      </c>
      <c r="AW303" s="13" t="s">
        <v>35</v>
      </c>
      <c r="AX303" s="13" t="s">
        <v>81</v>
      </c>
      <c r="AY303" s="257" t="s">
        <v>146</v>
      </c>
    </row>
    <row r="304" s="2" customFormat="1" ht="24.15" customHeight="1">
      <c r="A304" s="39"/>
      <c r="B304" s="40"/>
      <c r="C304" s="229" t="s">
        <v>337</v>
      </c>
      <c r="D304" s="229" t="s">
        <v>149</v>
      </c>
      <c r="E304" s="230" t="s">
        <v>338</v>
      </c>
      <c r="F304" s="231" t="s">
        <v>339</v>
      </c>
      <c r="G304" s="232" t="s">
        <v>160</v>
      </c>
      <c r="H304" s="233">
        <v>570</v>
      </c>
      <c r="I304" s="234"/>
      <c r="J304" s="235">
        <f>ROUND(I304*H304,2)</f>
        <v>0</v>
      </c>
      <c r="K304" s="231" t="s">
        <v>161</v>
      </c>
      <c r="L304" s="45"/>
      <c r="M304" s="236" t="s">
        <v>1</v>
      </c>
      <c r="N304" s="237" t="s">
        <v>46</v>
      </c>
      <c r="O304" s="92"/>
      <c r="P304" s="238">
        <f>O304*H304</f>
        <v>0</v>
      </c>
      <c r="Q304" s="238">
        <v>0</v>
      </c>
      <c r="R304" s="238">
        <f>Q304*H304</f>
        <v>0</v>
      </c>
      <c r="S304" s="238">
        <v>0</v>
      </c>
      <c r="T304" s="239">
        <f>S304*H304</f>
        <v>0</v>
      </c>
      <c r="U304" s="39"/>
      <c r="V304" s="39"/>
      <c r="W304" s="39"/>
      <c r="X304" s="39"/>
      <c r="Y304" s="39"/>
      <c r="Z304" s="39"/>
      <c r="AA304" s="39"/>
      <c r="AB304" s="39"/>
      <c r="AC304" s="39"/>
      <c r="AD304" s="39"/>
      <c r="AE304" s="39"/>
      <c r="AR304" s="240" t="s">
        <v>153</v>
      </c>
      <c r="AT304" s="240" t="s">
        <v>149</v>
      </c>
      <c r="AU304" s="240" t="s">
        <v>90</v>
      </c>
      <c r="AY304" s="18" t="s">
        <v>146</v>
      </c>
      <c r="BE304" s="241">
        <f>IF(N304="základní",J304,0)</f>
        <v>0</v>
      </c>
      <c r="BF304" s="241">
        <f>IF(N304="snížená",J304,0)</f>
        <v>0</v>
      </c>
      <c r="BG304" s="241">
        <f>IF(N304="zákl. přenesená",J304,0)</f>
        <v>0</v>
      </c>
      <c r="BH304" s="241">
        <f>IF(N304="sníž. přenesená",J304,0)</f>
        <v>0</v>
      </c>
      <c r="BI304" s="241">
        <f>IF(N304="nulová",J304,0)</f>
        <v>0</v>
      </c>
      <c r="BJ304" s="18" t="s">
        <v>85</v>
      </c>
      <c r="BK304" s="241">
        <f>ROUND(I304*H304,2)</f>
        <v>0</v>
      </c>
      <c r="BL304" s="18" t="s">
        <v>153</v>
      </c>
      <c r="BM304" s="240" t="s">
        <v>340</v>
      </c>
    </row>
    <row r="305" s="2" customFormat="1">
      <c r="A305" s="39"/>
      <c r="B305" s="40"/>
      <c r="C305" s="41"/>
      <c r="D305" s="242" t="s">
        <v>155</v>
      </c>
      <c r="E305" s="41"/>
      <c r="F305" s="243" t="s">
        <v>341</v>
      </c>
      <c r="G305" s="41"/>
      <c r="H305" s="41"/>
      <c r="I305" s="244"/>
      <c r="J305" s="41"/>
      <c r="K305" s="41"/>
      <c r="L305" s="45"/>
      <c r="M305" s="245"/>
      <c r="N305" s="246"/>
      <c r="O305" s="92"/>
      <c r="P305" s="92"/>
      <c r="Q305" s="92"/>
      <c r="R305" s="92"/>
      <c r="S305" s="92"/>
      <c r="T305" s="93"/>
      <c r="U305" s="39"/>
      <c r="V305" s="39"/>
      <c r="W305" s="39"/>
      <c r="X305" s="39"/>
      <c r="Y305" s="39"/>
      <c r="Z305" s="39"/>
      <c r="AA305" s="39"/>
      <c r="AB305" s="39"/>
      <c r="AC305" s="39"/>
      <c r="AD305" s="39"/>
      <c r="AE305" s="39"/>
      <c r="AT305" s="18" t="s">
        <v>155</v>
      </c>
      <c r="AU305" s="18" t="s">
        <v>90</v>
      </c>
    </row>
    <row r="306" s="2" customFormat="1">
      <c r="A306" s="39"/>
      <c r="B306" s="40"/>
      <c r="C306" s="41"/>
      <c r="D306" s="258" t="s">
        <v>164</v>
      </c>
      <c r="E306" s="41"/>
      <c r="F306" s="259" t="s">
        <v>342</v>
      </c>
      <c r="G306" s="41"/>
      <c r="H306" s="41"/>
      <c r="I306" s="244"/>
      <c r="J306" s="41"/>
      <c r="K306" s="41"/>
      <c r="L306" s="45"/>
      <c r="M306" s="245"/>
      <c r="N306" s="246"/>
      <c r="O306" s="92"/>
      <c r="P306" s="92"/>
      <c r="Q306" s="92"/>
      <c r="R306" s="92"/>
      <c r="S306" s="92"/>
      <c r="T306" s="93"/>
      <c r="U306" s="39"/>
      <c r="V306" s="39"/>
      <c r="W306" s="39"/>
      <c r="X306" s="39"/>
      <c r="Y306" s="39"/>
      <c r="Z306" s="39"/>
      <c r="AA306" s="39"/>
      <c r="AB306" s="39"/>
      <c r="AC306" s="39"/>
      <c r="AD306" s="39"/>
      <c r="AE306" s="39"/>
      <c r="AT306" s="18" t="s">
        <v>164</v>
      </c>
      <c r="AU306" s="18" t="s">
        <v>90</v>
      </c>
    </row>
    <row r="307" s="2" customFormat="1">
      <c r="A307" s="39"/>
      <c r="B307" s="40"/>
      <c r="C307" s="41"/>
      <c r="D307" s="242" t="s">
        <v>186</v>
      </c>
      <c r="E307" s="41"/>
      <c r="F307" s="270" t="s">
        <v>343</v>
      </c>
      <c r="G307" s="41"/>
      <c r="H307" s="41"/>
      <c r="I307" s="244"/>
      <c r="J307" s="41"/>
      <c r="K307" s="41"/>
      <c r="L307" s="45"/>
      <c r="M307" s="245"/>
      <c r="N307" s="246"/>
      <c r="O307" s="92"/>
      <c r="P307" s="92"/>
      <c r="Q307" s="92"/>
      <c r="R307" s="92"/>
      <c r="S307" s="92"/>
      <c r="T307" s="93"/>
      <c r="U307" s="39"/>
      <c r="V307" s="39"/>
      <c r="W307" s="39"/>
      <c r="X307" s="39"/>
      <c r="Y307" s="39"/>
      <c r="Z307" s="39"/>
      <c r="AA307" s="39"/>
      <c r="AB307" s="39"/>
      <c r="AC307" s="39"/>
      <c r="AD307" s="39"/>
      <c r="AE307" s="39"/>
      <c r="AT307" s="18" t="s">
        <v>186</v>
      </c>
      <c r="AU307" s="18" t="s">
        <v>90</v>
      </c>
    </row>
    <row r="308" s="14" customFormat="1">
      <c r="A308" s="14"/>
      <c r="B308" s="260"/>
      <c r="C308" s="261"/>
      <c r="D308" s="242" t="s">
        <v>156</v>
      </c>
      <c r="E308" s="262" t="s">
        <v>1</v>
      </c>
      <c r="F308" s="263" t="s">
        <v>240</v>
      </c>
      <c r="G308" s="261"/>
      <c r="H308" s="262" t="s">
        <v>1</v>
      </c>
      <c r="I308" s="264"/>
      <c r="J308" s="261"/>
      <c r="K308" s="261"/>
      <c r="L308" s="265"/>
      <c r="M308" s="266"/>
      <c r="N308" s="267"/>
      <c r="O308" s="267"/>
      <c r="P308" s="267"/>
      <c r="Q308" s="267"/>
      <c r="R308" s="267"/>
      <c r="S308" s="267"/>
      <c r="T308" s="268"/>
      <c r="U308" s="14"/>
      <c r="V308" s="14"/>
      <c r="W308" s="14"/>
      <c r="X308" s="14"/>
      <c r="Y308" s="14"/>
      <c r="Z308" s="14"/>
      <c r="AA308" s="14"/>
      <c r="AB308" s="14"/>
      <c r="AC308" s="14"/>
      <c r="AD308" s="14"/>
      <c r="AE308" s="14"/>
      <c r="AT308" s="269" t="s">
        <v>156</v>
      </c>
      <c r="AU308" s="269" t="s">
        <v>90</v>
      </c>
      <c r="AV308" s="14" t="s">
        <v>85</v>
      </c>
      <c r="AW308" s="14" t="s">
        <v>35</v>
      </c>
      <c r="AX308" s="14" t="s">
        <v>81</v>
      </c>
      <c r="AY308" s="269" t="s">
        <v>146</v>
      </c>
    </row>
    <row r="309" s="13" customFormat="1">
      <c r="A309" s="13"/>
      <c r="B309" s="247"/>
      <c r="C309" s="248"/>
      <c r="D309" s="242" t="s">
        <v>156</v>
      </c>
      <c r="E309" s="249" t="s">
        <v>1</v>
      </c>
      <c r="F309" s="250" t="s">
        <v>318</v>
      </c>
      <c r="G309" s="248"/>
      <c r="H309" s="251">
        <v>570</v>
      </c>
      <c r="I309" s="252"/>
      <c r="J309" s="248"/>
      <c r="K309" s="248"/>
      <c r="L309" s="253"/>
      <c r="M309" s="254"/>
      <c r="N309" s="255"/>
      <c r="O309" s="255"/>
      <c r="P309" s="255"/>
      <c r="Q309" s="255"/>
      <c r="R309" s="255"/>
      <c r="S309" s="255"/>
      <c r="T309" s="256"/>
      <c r="U309" s="13"/>
      <c r="V309" s="13"/>
      <c r="W309" s="13"/>
      <c r="X309" s="13"/>
      <c r="Y309" s="13"/>
      <c r="Z309" s="13"/>
      <c r="AA309" s="13"/>
      <c r="AB309" s="13"/>
      <c r="AC309" s="13"/>
      <c r="AD309" s="13"/>
      <c r="AE309" s="13"/>
      <c r="AT309" s="257" t="s">
        <v>156</v>
      </c>
      <c r="AU309" s="257" t="s">
        <v>90</v>
      </c>
      <c r="AV309" s="13" t="s">
        <v>90</v>
      </c>
      <c r="AW309" s="13" t="s">
        <v>35</v>
      </c>
      <c r="AX309" s="13" t="s">
        <v>81</v>
      </c>
      <c r="AY309" s="257" t="s">
        <v>146</v>
      </c>
    </row>
    <row r="310" s="2" customFormat="1" ht="16.5" customHeight="1">
      <c r="A310" s="39"/>
      <c r="B310" s="40"/>
      <c r="C310" s="293" t="s">
        <v>344</v>
      </c>
      <c r="D310" s="293" t="s">
        <v>277</v>
      </c>
      <c r="E310" s="294" t="s">
        <v>345</v>
      </c>
      <c r="F310" s="295" t="s">
        <v>346</v>
      </c>
      <c r="G310" s="296" t="s">
        <v>347</v>
      </c>
      <c r="H310" s="297">
        <v>11.4</v>
      </c>
      <c r="I310" s="298"/>
      <c r="J310" s="299">
        <f>ROUND(I310*H310,2)</f>
        <v>0</v>
      </c>
      <c r="K310" s="295" t="s">
        <v>161</v>
      </c>
      <c r="L310" s="300"/>
      <c r="M310" s="301" t="s">
        <v>1</v>
      </c>
      <c r="N310" s="302" t="s">
        <v>46</v>
      </c>
      <c r="O310" s="92"/>
      <c r="P310" s="238">
        <f>O310*H310</f>
        <v>0</v>
      </c>
      <c r="Q310" s="238">
        <v>0.001</v>
      </c>
      <c r="R310" s="238">
        <f>Q310*H310</f>
        <v>0.0114</v>
      </c>
      <c r="S310" s="238">
        <v>0</v>
      </c>
      <c r="T310" s="239">
        <f>S310*H310</f>
        <v>0</v>
      </c>
      <c r="U310" s="39"/>
      <c r="V310" s="39"/>
      <c r="W310" s="39"/>
      <c r="X310" s="39"/>
      <c r="Y310" s="39"/>
      <c r="Z310" s="39"/>
      <c r="AA310" s="39"/>
      <c r="AB310" s="39"/>
      <c r="AC310" s="39"/>
      <c r="AD310" s="39"/>
      <c r="AE310" s="39"/>
      <c r="AR310" s="240" t="s">
        <v>211</v>
      </c>
      <c r="AT310" s="240" t="s">
        <v>277</v>
      </c>
      <c r="AU310" s="240" t="s">
        <v>90</v>
      </c>
      <c r="AY310" s="18" t="s">
        <v>146</v>
      </c>
      <c r="BE310" s="241">
        <f>IF(N310="základní",J310,0)</f>
        <v>0</v>
      </c>
      <c r="BF310" s="241">
        <f>IF(N310="snížená",J310,0)</f>
        <v>0</v>
      </c>
      <c r="BG310" s="241">
        <f>IF(N310="zákl. přenesená",J310,0)</f>
        <v>0</v>
      </c>
      <c r="BH310" s="241">
        <f>IF(N310="sníž. přenesená",J310,0)</f>
        <v>0</v>
      </c>
      <c r="BI310" s="241">
        <f>IF(N310="nulová",J310,0)</f>
        <v>0</v>
      </c>
      <c r="BJ310" s="18" t="s">
        <v>85</v>
      </c>
      <c r="BK310" s="241">
        <f>ROUND(I310*H310,2)</f>
        <v>0</v>
      </c>
      <c r="BL310" s="18" t="s">
        <v>153</v>
      </c>
      <c r="BM310" s="240" t="s">
        <v>348</v>
      </c>
    </row>
    <row r="311" s="2" customFormat="1">
      <c r="A311" s="39"/>
      <c r="B311" s="40"/>
      <c r="C311" s="41"/>
      <c r="D311" s="242" t="s">
        <v>155</v>
      </c>
      <c r="E311" s="41"/>
      <c r="F311" s="243" t="s">
        <v>346</v>
      </c>
      <c r="G311" s="41"/>
      <c r="H311" s="41"/>
      <c r="I311" s="244"/>
      <c r="J311" s="41"/>
      <c r="K311" s="41"/>
      <c r="L311" s="45"/>
      <c r="M311" s="245"/>
      <c r="N311" s="246"/>
      <c r="O311" s="92"/>
      <c r="P311" s="92"/>
      <c r="Q311" s="92"/>
      <c r="R311" s="92"/>
      <c r="S311" s="92"/>
      <c r="T311" s="93"/>
      <c r="U311" s="39"/>
      <c r="V311" s="39"/>
      <c r="W311" s="39"/>
      <c r="X311" s="39"/>
      <c r="Y311" s="39"/>
      <c r="Z311" s="39"/>
      <c r="AA311" s="39"/>
      <c r="AB311" s="39"/>
      <c r="AC311" s="39"/>
      <c r="AD311" s="39"/>
      <c r="AE311" s="39"/>
      <c r="AT311" s="18" t="s">
        <v>155</v>
      </c>
      <c r="AU311" s="18" t="s">
        <v>90</v>
      </c>
    </row>
    <row r="312" s="14" customFormat="1">
      <c r="A312" s="14"/>
      <c r="B312" s="260"/>
      <c r="C312" s="261"/>
      <c r="D312" s="242" t="s">
        <v>156</v>
      </c>
      <c r="E312" s="262" t="s">
        <v>1</v>
      </c>
      <c r="F312" s="263" t="s">
        <v>240</v>
      </c>
      <c r="G312" s="261"/>
      <c r="H312" s="262" t="s">
        <v>1</v>
      </c>
      <c r="I312" s="264"/>
      <c r="J312" s="261"/>
      <c r="K312" s="261"/>
      <c r="L312" s="265"/>
      <c r="M312" s="266"/>
      <c r="N312" s="267"/>
      <c r="O312" s="267"/>
      <c r="P312" s="267"/>
      <c r="Q312" s="267"/>
      <c r="R312" s="267"/>
      <c r="S312" s="267"/>
      <c r="T312" s="268"/>
      <c r="U312" s="14"/>
      <c r="V312" s="14"/>
      <c r="W312" s="14"/>
      <c r="X312" s="14"/>
      <c r="Y312" s="14"/>
      <c r="Z312" s="14"/>
      <c r="AA312" s="14"/>
      <c r="AB312" s="14"/>
      <c r="AC312" s="14"/>
      <c r="AD312" s="14"/>
      <c r="AE312" s="14"/>
      <c r="AT312" s="269" t="s">
        <v>156</v>
      </c>
      <c r="AU312" s="269" t="s">
        <v>90</v>
      </c>
      <c r="AV312" s="14" t="s">
        <v>85</v>
      </c>
      <c r="AW312" s="14" t="s">
        <v>35</v>
      </c>
      <c r="AX312" s="14" t="s">
        <v>81</v>
      </c>
      <c r="AY312" s="269" t="s">
        <v>146</v>
      </c>
    </row>
    <row r="313" s="13" customFormat="1">
      <c r="A313" s="13"/>
      <c r="B313" s="247"/>
      <c r="C313" s="248"/>
      <c r="D313" s="242" t="s">
        <v>156</v>
      </c>
      <c r="E313" s="249" t="s">
        <v>1</v>
      </c>
      <c r="F313" s="250" t="s">
        <v>349</v>
      </c>
      <c r="G313" s="248"/>
      <c r="H313" s="251">
        <v>11.4</v>
      </c>
      <c r="I313" s="252"/>
      <c r="J313" s="248"/>
      <c r="K313" s="248"/>
      <c r="L313" s="253"/>
      <c r="M313" s="254"/>
      <c r="N313" s="255"/>
      <c r="O313" s="255"/>
      <c r="P313" s="255"/>
      <c r="Q313" s="255"/>
      <c r="R313" s="255"/>
      <c r="S313" s="255"/>
      <c r="T313" s="256"/>
      <c r="U313" s="13"/>
      <c r="V313" s="13"/>
      <c r="W313" s="13"/>
      <c r="X313" s="13"/>
      <c r="Y313" s="13"/>
      <c r="Z313" s="13"/>
      <c r="AA313" s="13"/>
      <c r="AB313" s="13"/>
      <c r="AC313" s="13"/>
      <c r="AD313" s="13"/>
      <c r="AE313" s="13"/>
      <c r="AT313" s="257" t="s">
        <v>156</v>
      </c>
      <c r="AU313" s="257" t="s">
        <v>90</v>
      </c>
      <c r="AV313" s="13" t="s">
        <v>90</v>
      </c>
      <c r="AW313" s="13" t="s">
        <v>35</v>
      </c>
      <c r="AX313" s="13" t="s">
        <v>81</v>
      </c>
      <c r="AY313" s="257" t="s">
        <v>146</v>
      </c>
    </row>
    <row r="314" s="2" customFormat="1" ht="24.15" customHeight="1">
      <c r="A314" s="39"/>
      <c r="B314" s="40"/>
      <c r="C314" s="229" t="s">
        <v>350</v>
      </c>
      <c r="D314" s="229" t="s">
        <v>149</v>
      </c>
      <c r="E314" s="230" t="s">
        <v>351</v>
      </c>
      <c r="F314" s="231" t="s">
        <v>352</v>
      </c>
      <c r="G314" s="232" t="s">
        <v>160</v>
      </c>
      <c r="H314" s="233">
        <v>570</v>
      </c>
      <c r="I314" s="234"/>
      <c r="J314" s="235">
        <f>ROUND(I314*H314,2)</f>
        <v>0</v>
      </c>
      <c r="K314" s="231" t="s">
        <v>161</v>
      </c>
      <c r="L314" s="45"/>
      <c r="M314" s="236" t="s">
        <v>1</v>
      </c>
      <c r="N314" s="237" t="s">
        <v>46</v>
      </c>
      <c r="O314" s="92"/>
      <c r="P314" s="238">
        <f>O314*H314</f>
        <v>0</v>
      </c>
      <c r="Q314" s="238">
        <v>0</v>
      </c>
      <c r="R314" s="238">
        <f>Q314*H314</f>
        <v>0</v>
      </c>
      <c r="S314" s="238">
        <v>0</v>
      </c>
      <c r="T314" s="239">
        <f>S314*H314</f>
        <v>0</v>
      </c>
      <c r="U314" s="39"/>
      <c r="V314" s="39"/>
      <c r="W314" s="39"/>
      <c r="X314" s="39"/>
      <c r="Y314" s="39"/>
      <c r="Z314" s="39"/>
      <c r="AA314" s="39"/>
      <c r="AB314" s="39"/>
      <c r="AC314" s="39"/>
      <c r="AD314" s="39"/>
      <c r="AE314" s="39"/>
      <c r="AR314" s="240" t="s">
        <v>153</v>
      </c>
      <c r="AT314" s="240" t="s">
        <v>149</v>
      </c>
      <c r="AU314" s="240" t="s">
        <v>90</v>
      </c>
      <c r="AY314" s="18" t="s">
        <v>146</v>
      </c>
      <c r="BE314" s="241">
        <f>IF(N314="základní",J314,0)</f>
        <v>0</v>
      </c>
      <c r="BF314" s="241">
        <f>IF(N314="snížená",J314,0)</f>
        <v>0</v>
      </c>
      <c r="BG314" s="241">
        <f>IF(N314="zákl. přenesená",J314,0)</f>
        <v>0</v>
      </c>
      <c r="BH314" s="241">
        <f>IF(N314="sníž. přenesená",J314,0)</f>
        <v>0</v>
      </c>
      <c r="BI314" s="241">
        <f>IF(N314="nulová",J314,0)</f>
        <v>0</v>
      </c>
      <c r="BJ314" s="18" t="s">
        <v>85</v>
      </c>
      <c r="BK314" s="241">
        <f>ROUND(I314*H314,2)</f>
        <v>0</v>
      </c>
      <c r="BL314" s="18" t="s">
        <v>153</v>
      </c>
      <c r="BM314" s="240" t="s">
        <v>353</v>
      </c>
    </row>
    <row r="315" s="2" customFormat="1">
      <c r="A315" s="39"/>
      <c r="B315" s="40"/>
      <c r="C315" s="41"/>
      <c r="D315" s="242" t="s">
        <v>155</v>
      </c>
      <c r="E315" s="41"/>
      <c r="F315" s="243" t="s">
        <v>354</v>
      </c>
      <c r="G315" s="41"/>
      <c r="H315" s="41"/>
      <c r="I315" s="244"/>
      <c r="J315" s="41"/>
      <c r="K315" s="41"/>
      <c r="L315" s="45"/>
      <c r="M315" s="245"/>
      <c r="N315" s="246"/>
      <c r="O315" s="92"/>
      <c r="P315" s="92"/>
      <c r="Q315" s="92"/>
      <c r="R315" s="92"/>
      <c r="S315" s="92"/>
      <c r="T315" s="93"/>
      <c r="U315" s="39"/>
      <c r="V315" s="39"/>
      <c r="W315" s="39"/>
      <c r="X315" s="39"/>
      <c r="Y315" s="39"/>
      <c r="Z315" s="39"/>
      <c r="AA315" s="39"/>
      <c r="AB315" s="39"/>
      <c r="AC315" s="39"/>
      <c r="AD315" s="39"/>
      <c r="AE315" s="39"/>
      <c r="AT315" s="18" t="s">
        <v>155</v>
      </c>
      <c r="AU315" s="18" t="s">
        <v>90</v>
      </c>
    </row>
    <row r="316" s="2" customFormat="1">
      <c r="A316" s="39"/>
      <c r="B316" s="40"/>
      <c r="C316" s="41"/>
      <c r="D316" s="258" t="s">
        <v>164</v>
      </c>
      <c r="E316" s="41"/>
      <c r="F316" s="259" t="s">
        <v>355</v>
      </c>
      <c r="G316" s="41"/>
      <c r="H316" s="41"/>
      <c r="I316" s="244"/>
      <c r="J316" s="41"/>
      <c r="K316" s="41"/>
      <c r="L316" s="45"/>
      <c r="M316" s="245"/>
      <c r="N316" s="246"/>
      <c r="O316" s="92"/>
      <c r="P316" s="92"/>
      <c r="Q316" s="92"/>
      <c r="R316" s="92"/>
      <c r="S316" s="92"/>
      <c r="T316" s="93"/>
      <c r="U316" s="39"/>
      <c r="V316" s="39"/>
      <c r="W316" s="39"/>
      <c r="X316" s="39"/>
      <c r="Y316" s="39"/>
      <c r="Z316" s="39"/>
      <c r="AA316" s="39"/>
      <c r="AB316" s="39"/>
      <c r="AC316" s="39"/>
      <c r="AD316" s="39"/>
      <c r="AE316" s="39"/>
      <c r="AT316" s="18" t="s">
        <v>164</v>
      </c>
      <c r="AU316" s="18" t="s">
        <v>90</v>
      </c>
    </row>
    <row r="317" s="2" customFormat="1">
      <c r="A317" s="39"/>
      <c r="B317" s="40"/>
      <c r="C317" s="41"/>
      <c r="D317" s="242" t="s">
        <v>186</v>
      </c>
      <c r="E317" s="41"/>
      <c r="F317" s="270" t="s">
        <v>356</v>
      </c>
      <c r="G317" s="41"/>
      <c r="H317" s="41"/>
      <c r="I317" s="244"/>
      <c r="J317" s="41"/>
      <c r="K317" s="41"/>
      <c r="L317" s="45"/>
      <c r="M317" s="245"/>
      <c r="N317" s="246"/>
      <c r="O317" s="92"/>
      <c r="P317" s="92"/>
      <c r="Q317" s="92"/>
      <c r="R317" s="92"/>
      <c r="S317" s="92"/>
      <c r="T317" s="93"/>
      <c r="U317" s="39"/>
      <c r="V317" s="39"/>
      <c r="W317" s="39"/>
      <c r="X317" s="39"/>
      <c r="Y317" s="39"/>
      <c r="Z317" s="39"/>
      <c r="AA317" s="39"/>
      <c r="AB317" s="39"/>
      <c r="AC317" s="39"/>
      <c r="AD317" s="39"/>
      <c r="AE317" s="39"/>
      <c r="AT317" s="18" t="s">
        <v>186</v>
      </c>
      <c r="AU317" s="18" t="s">
        <v>90</v>
      </c>
    </row>
    <row r="318" s="14" customFormat="1">
      <c r="A318" s="14"/>
      <c r="B318" s="260"/>
      <c r="C318" s="261"/>
      <c r="D318" s="242" t="s">
        <v>156</v>
      </c>
      <c r="E318" s="262" t="s">
        <v>1</v>
      </c>
      <c r="F318" s="263" t="s">
        <v>240</v>
      </c>
      <c r="G318" s="261"/>
      <c r="H318" s="262" t="s">
        <v>1</v>
      </c>
      <c r="I318" s="264"/>
      <c r="J318" s="261"/>
      <c r="K318" s="261"/>
      <c r="L318" s="265"/>
      <c r="M318" s="266"/>
      <c r="N318" s="267"/>
      <c r="O318" s="267"/>
      <c r="P318" s="267"/>
      <c r="Q318" s="267"/>
      <c r="R318" s="267"/>
      <c r="S318" s="267"/>
      <c r="T318" s="268"/>
      <c r="U318" s="14"/>
      <c r="V318" s="14"/>
      <c r="W318" s="14"/>
      <c r="X318" s="14"/>
      <c r="Y318" s="14"/>
      <c r="Z318" s="14"/>
      <c r="AA318" s="14"/>
      <c r="AB318" s="14"/>
      <c r="AC318" s="14"/>
      <c r="AD318" s="14"/>
      <c r="AE318" s="14"/>
      <c r="AT318" s="269" t="s">
        <v>156</v>
      </c>
      <c r="AU318" s="269" t="s">
        <v>90</v>
      </c>
      <c r="AV318" s="14" t="s">
        <v>85</v>
      </c>
      <c r="AW318" s="14" t="s">
        <v>35</v>
      </c>
      <c r="AX318" s="14" t="s">
        <v>81</v>
      </c>
      <c r="AY318" s="269" t="s">
        <v>146</v>
      </c>
    </row>
    <row r="319" s="13" customFormat="1">
      <c r="A319" s="13"/>
      <c r="B319" s="247"/>
      <c r="C319" s="248"/>
      <c r="D319" s="242" t="s">
        <v>156</v>
      </c>
      <c r="E319" s="249" t="s">
        <v>1</v>
      </c>
      <c r="F319" s="250" t="s">
        <v>318</v>
      </c>
      <c r="G319" s="248"/>
      <c r="H319" s="251">
        <v>570</v>
      </c>
      <c r="I319" s="252"/>
      <c r="J319" s="248"/>
      <c r="K319" s="248"/>
      <c r="L319" s="253"/>
      <c r="M319" s="254"/>
      <c r="N319" s="255"/>
      <c r="O319" s="255"/>
      <c r="P319" s="255"/>
      <c r="Q319" s="255"/>
      <c r="R319" s="255"/>
      <c r="S319" s="255"/>
      <c r="T319" s="256"/>
      <c r="U319" s="13"/>
      <c r="V319" s="13"/>
      <c r="W319" s="13"/>
      <c r="X319" s="13"/>
      <c r="Y319" s="13"/>
      <c r="Z319" s="13"/>
      <c r="AA319" s="13"/>
      <c r="AB319" s="13"/>
      <c r="AC319" s="13"/>
      <c r="AD319" s="13"/>
      <c r="AE319" s="13"/>
      <c r="AT319" s="257" t="s">
        <v>156</v>
      </c>
      <c r="AU319" s="257" t="s">
        <v>90</v>
      </c>
      <c r="AV319" s="13" t="s">
        <v>90</v>
      </c>
      <c r="AW319" s="13" t="s">
        <v>35</v>
      </c>
      <c r="AX319" s="13" t="s">
        <v>81</v>
      </c>
      <c r="AY319" s="257" t="s">
        <v>146</v>
      </c>
    </row>
    <row r="320" s="2" customFormat="1" ht="21.75" customHeight="1">
      <c r="A320" s="39"/>
      <c r="B320" s="40"/>
      <c r="C320" s="229" t="s">
        <v>357</v>
      </c>
      <c r="D320" s="229" t="s">
        <v>149</v>
      </c>
      <c r="E320" s="230" t="s">
        <v>358</v>
      </c>
      <c r="F320" s="231" t="s">
        <v>359</v>
      </c>
      <c r="G320" s="232" t="s">
        <v>160</v>
      </c>
      <c r="H320" s="233">
        <v>570</v>
      </c>
      <c r="I320" s="234"/>
      <c r="J320" s="235">
        <f>ROUND(I320*H320,2)</f>
        <v>0</v>
      </c>
      <c r="K320" s="231" t="s">
        <v>161</v>
      </c>
      <c r="L320" s="45"/>
      <c r="M320" s="236" t="s">
        <v>1</v>
      </c>
      <c r="N320" s="237" t="s">
        <v>46</v>
      </c>
      <c r="O320" s="92"/>
      <c r="P320" s="238">
        <f>O320*H320</f>
        <v>0</v>
      </c>
      <c r="Q320" s="238">
        <v>0</v>
      </c>
      <c r="R320" s="238">
        <f>Q320*H320</f>
        <v>0</v>
      </c>
      <c r="S320" s="238">
        <v>0</v>
      </c>
      <c r="T320" s="239">
        <f>S320*H320</f>
        <v>0</v>
      </c>
      <c r="U320" s="39"/>
      <c r="V320" s="39"/>
      <c r="W320" s="39"/>
      <c r="X320" s="39"/>
      <c r="Y320" s="39"/>
      <c r="Z320" s="39"/>
      <c r="AA320" s="39"/>
      <c r="AB320" s="39"/>
      <c r="AC320" s="39"/>
      <c r="AD320" s="39"/>
      <c r="AE320" s="39"/>
      <c r="AR320" s="240" t="s">
        <v>153</v>
      </c>
      <c r="AT320" s="240" t="s">
        <v>149</v>
      </c>
      <c r="AU320" s="240" t="s">
        <v>90</v>
      </c>
      <c r="AY320" s="18" t="s">
        <v>146</v>
      </c>
      <c r="BE320" s="241">
        <f>IF(N320="základní",J320,0)</f>
        <v>0</v>
      </c>
      <c r="BF320" s="241">
        <f>IF(N320="snížená",J320,0)</f>
        <v>0</v>
      </c>
      <c r="BG320" s="241">
        <f>IF(N320="zákl. přenesená",J320,0)</f>
        <v>0</v>
      </c>
      <c r="BH320" s="241">
        <f>IF(N320="sníž. přenesená",J320,0)</f>
        <v>0</v>
      </c>
      <c r="BI320" s="241">
        <f>IF(N320="nulová",J320,0)</f>
        <v>0</v>
      </c>
      <c r="BJ320" s="18" t="s">
        <v>85</v>
      </c>
      <c r="BK320" s="241">
        <f>ROUND(I320*H320,2)</f>
        <v>0</v>
      </c>
      <c r="BL320" s="18" t="s">
        <v>153</v>
      </c>
      <c r="BM320" s="240" t="s">
        <v>360</v>
      </c>
    </row>
    <row r="321" s="2" customFormat="1">
      <c r="A321" s="39"/>
      <c r="B321" s="40"/>
      <c r="C321" s="41"/>
      <c r="D321" s="242" t="s">
        <v>155</v>
      </c>
      <c r="E321" s="41"/>
      <c r="F321" s="243" t="s">
        <v>361</v>
      </c>
      <c r="G321" s="41"/>
      <c r="H321" s="41"/>
      <c r="I321" s="244"/>
      <c r="J321" s="41"/>
      <c r="K321" s="41"/>
      <c r="L321" s="45"/>
      <c r="M321" s="245"/>
      <c r="N321" s="246"/>
      <c r="O321" s="92"/>
      <c r="P321" s="92"/>
      <c r="Q321" s="92"/>
      <c r="R321" s="92"/>
      <c r="S321" s="92"/>
      <c r="T321" s="93"/>
      <c r="U321" s="39"/>
      <c r="V321" s="39"/>
      <c r="W321" s="39"/>
      <c r="X321" s="39"/>
      <c r="Y321" s="39"/>
      <c r="Z321" s="39"/>
      <c r="AA321" s="39"/>
      <c r="AB321" s="39"/>
      <c r="AC321" s="39"/>
      <c r="AD321" s="39"/>
      <c r="AE321" s="39"/>
      <c r="AT321" s="18" t="s">
        <v>155</v>
      </c>
      <c r="AU321" s="18" t="s">
        <v>90</v>
      </c>
    </row>
    <row r="322" s="2" customFormat="1">
      <c r="A322" s="39"/>
      <c r="B322" s="40"/>
      <c r="C322" s="41"/>
      <c r="D322" s="258" t="s">
        <v>164</v>
      </c>
      <c r="E322" s="41"/>
      <c r="F322" s="259" t="s">
        <v>362</v>
      </c>
      <c r="G322" s="41"/>
      <c r="H322" s="41"/>
      <c r="I322" s="244"/>
      <c r="J322" s="41"/>
      <c r="K322" s="41"/>
      <c r="L322" s="45"/>
      <c r="M322" s="245"/>
      <c r="N322" s="246"/>
      <c r="O322" s="92"/>
      <c r="P322" s="92"/>
      <c r="Q322" s="92"/>
      <c r="R322" s="92"/>
      <c r="S322" s="92"/>
      <c r="T322" s="93"/>
      <c r="U322" s="39"/>
      <c r="V322" s="39"/>
      <c r="W322" s="39"/>
      <c r="X322" s="39"/>
      <c r="Y322" s="39"/>
      <c r="Z322" s="39"/>
      <c r="AA322" s="39"/>
      <c r="AB322" s="39"/>
      <c r="AC322" s="39"/>
      <c r="AD322" s="39"/>
      <c r="AE322" s="39"/>
      <c r="AT322" s="18" t="s">
        <v>164</v>
      </c>
      <c r="AU322" s="18" t="s">
        <v>90</v>
      </c>
    </row>
    <row r="323" s="2" customFormat="1">
      <c r="A323" s="39"/>
      <c r="B323" s="40"/>
      <c r="C323" s="41"/>
      <c r="D323" s="242" t="s">
        <v>186</v>
      </c>
      <c r="E323" s="41"/>
      <c r="F323" s="270" t="s">
        <v>363</v>
      </c>
      <c r="G323" s="41"/>
      <c r="H323" s="41"/>
      <c r="I323" s="244"/>
      <c r="J323" s="41"/>
      <c r="K323" s="41"/>
      <c r="L323" s="45"/>
      <c r="M323" s="245"/>
      <c r="N323" s="246"/>
      <c r="O323" s="92"/>
      <c r="P323" s="92"/>
      <c r="Q323" s="92"/>
      <c r="R323" s="92"/>
      <c r="S323" s="92"/>
      <c r="T323" s="93"/>
      <c r="U323" s="39"/>
      <c r="V323" s="39"/>
      <c r="W323" s="39"/>
      <c r="X323" s="39"/>
      <c r="Y323" s="39"/>
      <c r="Z323" s="39"/>
      <c r="AA323" s="39"/>
      <c r="AB323" s="39"/>
      <c r="AC323" s="39"/>
      <c r="AD323" s="39"/>
      <c r="AE323" s="39"/>
      <c r="AT323" s="18" t="s">
        <v>186</v>
      </c>
      <c r="AU323" s="18" t="s">
        <v>90</v>
      </c>
    </row>
    <row r="324" s="14" customFormat="1">
      <c r="A324" s="14"/>
      <c r="B324" s="260"/>
      <c r="C324" s="261"/>
      <c r="D324" s="242" t="s">
        <v>156</v>
      </c>
      <c r="E324" s="262" t="s">
        <v>1</v>
      </c>
      <c r="F324" s="263" t="s">
        <v>240</v>
      </c>
      <c r="G324" s="261"/>
      <c r="H324" s="262" t="s">
        <v>1</v>
      </c>
      <c r="I324" s="264"/>
      <c r="J324" s="261"/>
      <c r="K324" s="261"/>
      <c r="L324" s="265"/>
      <c r="M324" s="266"/>
      <c r="N324" s="267"/>
      <c r="O324" s="267"/>
      <c r="P324" s="267"/>
      <c r="Q324" s="267"/>
      <c r="R324" s="267"/>
      <c r="S324" s="267"/>
      <c r="T324" s="268"/>
      <c r="U324" s="14"/>
      <c r="V324" s="14"/>
      <c r="W324" s="14"/>
      <c r="X324" s="14"/>
      <c r="Y324" s="14"/>
      <c r="Z324" s="14"/>
      <c r="AA324" s="14"/>
      <c r="AB324" s="14"/>
      <c r="AC324" s="14"/>
      <c r="AD324" s="14"/>
      <c r="AE324" s="14"/>
      <c r="AT324" s="269" t="s">
        <v>156</v>
      </c>
      <c r="AU324" s="269" t="s">
        <v>90</v>
      </c>
      <c r="AV324" s="14" t="s">
        <v>85</v>
      </c>
      <c r="AW324" s="14" t="s">
        <v>35</v>
      </c>
      <c r="AX324" s="14" t="s">
        <v>81</v>
      </c>
      <c r="AY324" s="269" t="s">
        <v>146</v>
      </c>
    </row>
    <row r="325" s="13" customFormat="1">
      <c r="A325" s="13"/>
      <c r="B325" s="247"/>
      <c r="C325" s="248"/>
      <c r="D325" s="242" t="s">
        <v>156</v>
      </c>
      <c r="E325" s="249" t="s">
        <v>1</v>
      </c>
      <c r="F325" s="250" t="s">
        <v>318</v>
      </c>
      <c r="G325" s="248"/>
      <c r="H325" s="251">
        <v>570</v>
      </c>
      <c r="I325" s="252"/>
      <c r="J325" s="248"/>
      <c r="K325" s="248"/>
      <c r="L325" s="253"/>
      <c r="M325" s="254"/>
      <c r="N325" s="255"/>
      <c r="O325" s="255"/>
      <c r="P325" s="255"/>
      <c r="Q325" s="255"/>
      <c r="R325" s="255"/>
      <c r="S325" s="255"/>
      <c r="T325" s="256"/>
      <c r="U325" s="13"/>
      <c r="V325" s="13"/>
      <c r="W325" s="13"/>
      <c r="X325" s="13"/>
      <c r="Y325" s="13"/>
      <c r="Z325" s="13"/>
      <c r="AA325" s="13"/>
      <c r="AB325" s="13"/>
      <c r="AC325" s="13"/>
      <c r="AD325" s="13"/>
      <c r="AE325" s="13"/>
      <c r="AT325" s="257" t="s">
        <v>156</v>
      </c>
      <c r="AU325" s="257" t="s">
        <v>90</v>
      </c>
      <c r="AV325" s="13" t="s">
        <v>90</v>
      </c>
      <c r="AW325" s="13" t="s">
        <v>35</v>
      </c>
      <c r="AX325" s="13" t="s">
        <v>81</v>
      </c>
      <c r="AY325" s="257" t="s">
        <v>146</v>
      </c>
    </row>
    <row r="326" s="2" customFormat="1" ht="21.75" customHeight="1">
      <c r="A326" s="39"/>
      <c r="B326" s="40"/>
      <c r="C326" s="229" t="s">
        <v>364</v>
      </c>
      <c r="D326" s="229" t="s">
        <v>149</v>
      </c>
      <c r="E326" s="230" t="s">
        <v>365</v>
      </c>
      <c r="F326" s="231" t="s">
        <v>366</v>
      </c>
      <c r="G326" s="232" t="s">
        <v>160</v>
      </c>
      <c r="H326" s="233">
        <v>570</v>
      </c>
      <c r="I326" s="234"/>
      <c r="J326" s="235">
        <f>ROUND(I326*H326,2)</f>
        <v>0</v>
      </c>
      <c r="K326" s="231" t="s">
        <v>161</v>
      </c>
      <c r="L326" s="45"/>
      <c r="M326" s="236" t="s">
        <v>1</v>
      </c>
      <c r="N326" s="237" t="s">
        <v>46</v>
      </c>
      <c r="O326" s="92"/>
      <c r="P326" s="238">
        <f>O326*H326</f>
        <v>0</v>
      </c>
      <c r="Q326" s="238">
        <v>0</v>
      </c>
      <c r="R326" s="238">
        <f>Q326*H326</f>
        <v>0</v>
      </c>
      <c r="S326" s="238">
        <v>0</v>
      </c>
      <c r="T326" s="239">
        <f>S326*H326</f>
        <v>0</v>
      </c>
      <c r="U326" s="39"/>
      <c r="V326" s="39"/>
      <c r="W326" s="39"/>
      <c r="X326" s="39"/>
      <c r="Y326" s="39"/>
      <c r="Z326" s="39"/>
      <c r="AA326" s="39"/>
      <c r="AB326" s="39"/>
      <c r="AC326" s="39"/>
      <c r="AD326" s="39"/>
      <c r="AE326" s="39"/>
      <c r="AR326" s="240" t="s">
        <v>153</v>
      </c>
      <c r="AT326" s="240" t="s">
        <v>149</v>
      </c>
      <c r="AU326" s="240" t="s">
        <v>90</v>
      </c>
      <c r="AY326" s="18" t="s">
        <v>146</v>
      </c>
      <c r="BE326" s="241">
        <f>IF(N326="základní",J326,0)</f>
        <v>0</v>
      </c>
      <c r="BF326" s="241">
        <f>IF(N326="snížená",J326,0)</f>
        <v>0</v>
      </c>
      <c r="BG326" s="241">
        <f>IF(N326="zákl. přenesená",J326,0)</f>
        <v>0</v>
      </c>
      <c r="BH326" s="241">
        <f>IF(N326="sníž. přenesená",J326,0)</f>
        <v>0</v>
      </c>
      <c r="BI326" s="241">
        <f>IF(N326="nulová",J326,0)</f>
        <v>0</v>
      </c>
      <c r="BJ326" s="18" t="s">
        <v>85</v>
      </c>
      <c r="BK326" s="241">
        <f>ROUND(I326*H326,2)</f>
        <v>0</v>
      </c>
      <c r="BL326" s="18" t="s">
        <v>153</v>
      </c>
      <c r="BM326" s="240" t="s">
        <v>367</v>
      </c>
    </row>
    <row r="327" s="2" customFormat="1">
      <c r="A327" s="39"/>
      <c r="B327" s="40"/>
      <c r="C327" s="41"/>
      <c r="D327" s="242" t="s">
        <v>155</v>
      </c>
      <c r="E327" s="41"/>
      <c r="F327" s="243" t="s">
        <v>368</v>
      </c>
      <c r="G327" s="41"/>
      <c r="H327" s="41"/>
      <c r="I327" s="244"/>
      <c r="J327" s="41"/>
      <c r="K327" s="41"/>
      <c r="L327" s="45"/>
      <c r="M327" s="245"/>
      <c r="N327" s="246"/>
      <c r="O327" s="92"/>
      <c r="P327" s="92"/>
      <c r="Q327" s="92"/>
      <c r="R327" s="92"/>
      <c r="S327" s="92"/>
      <c r="T327" s="93"/>
      <c r="U327" s="39"/>
      <c r="V327" s="39"/>
      <c r="W327" s="39"/>
      <c r="X327" s="39"/>
      <c r="Y327" s="39"/>
      <c r="Z327" s="39"/>
      <c r="AA327" s="39"/>
      <c r="AB327" s="39"/>
      <c r="AC327" s="39"/>
      <c r="AD327" s="39"/>
      <c r="AE327" s="39"/>
      <c r="AT327" s="18" t="s">
        <v>155</v>
      </c>
      <c r="AU327" s="18" t="s">
        <v>90</v>
      </c>
    </row>
    <row r="328" s="2" customFormat="1">
      <c r="A328" s="39"/>
      <c r="B328" s="40"/>
      <c r="C328" s="41"/>
      <c r="D328" s="258" t="s">
        <v>164</v>
      </c>
      <c r="E328" s="41"/>
      <c r="F328" s="259" t="s">
        <v>369</v>
      </c>
      <c r="G328" s="41"/>
      <c r="H328" s="41"/>
      <c r="I328" s="244"/>
      <c r="J328" s="41"/>
      <c r="K328" s="41"/>
      <c r="L328" s="45"/>
      <c r="M328" s="245"/>
      <c r="N328" s="246"/>
      <c r="O328" s="92"/>
      <c r="P328" s="92"/>
      <c r="Q328" s="92"/>
      <c r="R328" s="92"/>
      <c r="S328" s="92"/>
      <c r="T328" s="93"/>
      <c r="U328" s="39"/>
      <c r="V328" s="39"/>
      <c r="W328" s="39"/>
      <c r="X328" s="39"/>
      <c r="Y328" s="39"/>
      <c r="Z328" s="39"/>
      <c r="AA328" s="39"/>
      <c r="AB328" s="39"/>
      <c r="AC328" s="39"/>
      <c r="AD328" s="39"/>
      <c r="AE328" s="39"/>
      <c r="AT328" s="18" t="s">
        <v>164</v>
      </c>
      <c r="AU328" s="18" t="s">
        <v>90</v>
      </c>
    </row>
    <row r="329" s="2" customFormat="1">
      <c r="A329" s="39"/>
      <c r="B329" s="40"/>
      <c r="C329" s="41"/>
      <c r="D329" s="242" t="s">
        <v>186</v>
      </c>
      <c r="E329" s="41"/>
      <c r="F329" s="270" t="s">
        <v>363</v>
      </c>
      <c r="G329" s="41"/>
      <c r="H329" s="41"/>
      <c r="I329" s="244"/>
      <c r="J329" s="41"/>
      <c r="K329" s="41"/>
      <c r="L329" s="45"/>
      <c r="M329" s="245"/>
      <c r="N329" s="246"/>
      <c r="O329" s="92"/>
      <c r="P329" s="92"/>
      <c r="Q329" s="92"/>
      <c r="R329" s="92"/>
      <c r="S329" s="92"/>
      <c r="T329" s="93"/>
      <c r="U329" s="39"/>
      <c r="V329" s="39"/>
      <c r="W329" s="39"/>
      <c r="X329" s="39"/>
      <c r="Y329" s="39"/>
      <c r="Z329" s="39"/>
      <c r="AA329" s="39"/>
      <c r="AB329" s="39"/>
      <c r="AC329" s="39"/>
      <c r="AD329" s="39"/>
      <c r="AE329" s="39"/>
      <c r="AT329" s="18" t="s">
        <v>186</v>
      </c>
      <c r="AU329" s="18" t="s">
        <v>90</v>
      </c>
    </row>
    <row r="330" s="14" customFormat="1">
      <c r="A330" s="14"/>
      <c r="B330" s="260"/>
      <c r="C330" s="261"/>
      <c r="D330" s="242" t="s">
        <v>156</v>
      </c>
      <c r="E330" s="262" t="s">
        <v>1</v>
      </c>
      <c r="F330" s="263" t="s">
        <v>240</v>
      </c>
      <c r="G330" s="261"/>
      <c r="H330" s="262" t="s">
        <v>1</v>
      </c>
      <c r="I330" s="264"/>
      <c r="J330" s="261"/>
      <c r="K330" s="261"/>
      <c r="L330" s="265"/>
      <c r="M330" s="266"/>
      <c r="N330" s="267"/>
      <c r="O330" s="267"/>
      <c r="P330" s="267"/>
      <c r="Q330" s="267"/>
      <c r="R330" s="267"/>
      <c r="S330" s="267"/>
      <c r="T330" s="268"/>
      <c r="U330" s="14"/>
      <c r="V330" s="14"/>
      <c r="W330" s="14"/>
      <c r="X330" s="14"/>
      <c r="Y330" s="14"/>
      <c r="Z330" s="14"/>
      <c r="AA330" s="14"/>
      <c r="AB330" s="14"/>
      <c r="AC330" s="14"/>
      <c r="AD330" s="14"/>
      <c r="AE330" s="14"/>
      <c r="AT330" s="269" t="s">
        <v>156</v>
      </c>
      <c r="AU330" s="269" t="s">
        <v>90</v>
      </c>
      <c r="AV330" s="14" t="s">
        <v>85</v>
      </c>
      <c r="AW330" s="14" t="s">
        <v>35</v>
      </c>
      <c r="AX330" s="14" t="s">
        <v>81</v>
      </c>
      <c r="AY330" s="269" t="s">
        <v>146</v>
      </c>
    </row>
    <row r="331" s="13" customFormat="1">
      <c r="A331" s="13"/>
      <c r="B331" s="247"/>
      <c r="C331" s="248"/>
      <c r="D331" s="242" t="s">
        <v>156</v>
      </c>
      <c r="E331" s="249" t="s">
        <v>1</v>
      </c>
      <c r="F331" s="250" t="s">
        <v>318</v>
      </c>
      <c r="G331" s="248"/>
      <c r="H331" s="251">
        <v>570</v>
      </c>
      <c r="I331" s="252"/>
      <c r="J331" s="248"/>
      <c r="K331" s="248"/>
      <c r="L331" s="253"/>
      <c r="M331" s="254"/>
      <c r="N331" s="255"/>
      <c r="O331" s="255"/>
      <c r="P331" s="255"/>
      <c r="Q331" s="255"/>
      <c r="R331" s="255"/>
      <c r="S331" s="255"/>
      <c r="T331" s="256"/>
      <c r="U331" s="13"/>
      <c r="V331" s="13"/>
      <c r="W331" s="13"/>
      <c r="X331" s="13"/>
      <c r="Y331" s="13"/>
      <c r="Z331" s="13"/>
      <c r="AA331" s="13"/>
      <c r="AB331" s="13"/>
      <c r="AC331" s="13"/>
      <c r="AD331" s="13"/>
      <c r="AE331" s="13"/>
      <c r="AT331" s="257" t="s">
        <v>156</v>
      </c>
      <c r="AU331" s="257" t="s">
        <v>90</v>
      </c>
      <c r="AV331" s="13" t="s">
        <v>90</v>
      </c>
      <c r="AW331" s="13" t="s">
        <v>35</v>
      </c>
      <c r="AX331" s="13" t="s">
        <v>81</v>
      </c>
      <c r="AY331" s="257" t="s">
        <v>146</v>
      </c>
    </row>
    <row r="332" s="2" customFormat="1" ht="21.75" customHeight="1">
      <c r="A332" s="39"/>
      <c r="B332" s="40"/>
      <c r="C332" s="229" t="s">
        <v>370</v>
      </c>
      <c r="D332" s="229" t="s">
        <v>149</v>
      </c>
      <c r="E332" s="230" t="s">
        <v>371</v>
      </c>
      <c r="F332" s="231" t="s">
        <v>372</v>
      </c>
      <c r="G332" s="232" t="s">
        <v>160</v>
      </c>
      <c r="H332" s="233">
        <v>570</v>
      </c>
      <c r="I332" s="234"/>
      <c r="J332" s="235">
        <f>ROUND(I332*H332,2)</f>
        <v>0</v>
      </c>
      <c r="K332" s="231" t="s">
        <v>161</v>
      </c>
      <c r="L332" s="45"/>
      <c r="M332" s="236" t="s">
        <v>1</v>
      </c>
      <c r="N332" s="237" t="s">
        <v>46</v>
      </c>
      <c r="O332" s="92"/>
      <c r="P332" s="238">
        <f>O332*H332</f>
        <v>0</v>
      </c>
      <c r="Q332" s="238">
        <v>0</v>
      </c>
      <c r="R332" s="238">
        <f>Q332*H332</f>
        <v>0</v>
      </c>
      <c r="S332" s="238">
        <v>0</v>
      </c>
      <c r="T332" s="239">
        <f>S332*H332</f>
        <v>0</v>
      </c>
      <c r="U332" s="39"/>
      <c r="V332" s="39"/>
      <c r="W332" s="39"/>
      <c r="X332" s="39"/>
      <c r="Y332" s="39"/>
      <c r="Z332" s="39"/>
      <c r="AA332" s="39"/>
      <c r="AB332" s="39"/>
      <c r="AC332" s="39"/>
      <c r="AD332" s="39"/>
      <c r="AE332" s="39"/>
      <c r="AR332" s="240" t="s">
        <v>153</v>
      </c>
      <c r="AT332" s="240" t="s">
        <v>149</v>
      </c>
      <c r="AU332" s="240" t="s">
        <v>90</v>
      </c>
      <c r="AY332" s="18" t="s">
        <v>146</v>
      </c>
      <c r="BE332" s="241">
        <f>IF(N332="základní",J332,0)</f>
        <v>0</v>
      </c>
      <c r="BF332" s="241">
        <f>IF(N332="snížená",J332,0)</f>
        <v>0</v>
      </c>
      <c r="BG332" s="241">
        <f>IF(N332="zákl. přenesená",J332,0)</f>
        <v>0</v>
      </c>
      <c r="BH332" s="241">
        <f>IF(N332="sníž. přenesená",J332,0)</f>
        <v>0</v>
      </c>
      <c r="BI332" s="241">
        <f>IF(N332="nulová",J332,0)</f>
        <v>0</v>
      </c>
      <c r="BJ332" s="18" t="s">
        <v>85</v>
      </c>
      <c r="BK332" s="241">
        <f>ROUND(I332*H332,2)</f>
        <v>0</v>
      </c>
      <c r="BL332" s="18" t="s">
        <v>153</v>
      </c>
      <c r="BM332" s="240" t="s">
        <v>373</v>
      </c>
    </row>
    <row r="333" s="2" customFormat="1">
      <c r="A333" s="39"/>
      <c r="B333" s="40"/>
      <c r="C333" s="41"/>
      <c r="D333" s="242" t="s">
        <v>155</v>
      </c>
      <c r="E333" s="41"/>
      <c r="F333" s="243" t="s">
        <v>374</v>
      </c>
      <c r="G333" s="41"/>
      <c r="H333" s="41"/>
      <c r="I333" s="244"/>
      <c r="J333" s="41"/>
      <c r="K333" s="41"/>
      <c r="L333" s="45"/>
      <c r="M333" s="245"/>
      <c r="N333" s="246"/>
      <c r="O333" s="92"/>
      <c r="P333" s="92"/>
      <c r="Q333" s="92"/>
      <c r="R333" s="92"/>
      <c r="S333" s="92"/>
      <c r="T333" s="93"/>
      <c r="U333" s="39"/>
      <c r="V333" s="39"/>
      <c r="W333" s="39"/>
      <c r="X333" s="39"/>
      <c r="Y333" s="39"/>
      <c r="Z333" s="39"/>
      <c r="AA333" s="39"/>
      <c r="AB333" s="39"/>
      <c r="AC333" s="39"/>
      <c r="AD333" s="39"/>
      <c r="AE333" s="39"/>
      <c r="AT333" s="18" t="s">
        <v>155</v>
      </c>
      <c r="AU333" s="18" t="s">
        <v>90</v>
      </c>
    </row>
    <row r="334" s="2" customFormat="1">
      <c r="A334" s="39"/>
      <c r="B334" s="40"/>
      <c r="C334" s="41"/>
      <c r="D334" s="258" t="s">
        <v>164</v>
      </c>
      <c r="E334" s="41"/>
      <c r="F334" s="259" t="s">
        <v>375</v>
      </c>
      <c r="G334" s="41"/>
      <c r="H334" s="41"/>
      <c r="I334" s="244"/>
      <c r="J334" s="41"/>
      <c r="K334" s="41"/>
      <c r="L334" s="45"/>
      <c r="M334" s="245"/>
      <c r="N334" s="246"/>
      <c r="O334" s="92"/>
      <c r="P334" s="92"/>
      <c r="Q334" s="92"/>
      <c r="R334" s="92"/>
      <c r="S334" s="92"/>
      <c r="T334" s="93"/>
      <c r="U334" s="39"/>
      <c r="V334" s="39"/>
      <c r="W334" s="39"/>
      <c r="X334" s="39"/>
      <c r="Y334" s="39"/>
      <c r="Z334" s="39"/>
      <c r="AA334" s="39"/>
      <c r="AB334" s="39"/>
      <c r="AC334" s="39"/>
      <c r="AD334" s="39"/>
      <c r="AE334" s="39"/>
      <c r="AT334" s="18" t="s">
        <v>164</v>
      </c>
      <c r="AU334" s="18" t="s">
        <v>90</v>
      </c>
    </row>
    <row r="335" s="2" customFormat="1">
      <c r="A335" s="39"/>
      <c r="B335" s="40"/>
      <c r="C335" s="41"/>
      <c r="D335" s="242" t="s">
        <v>186</v>
      </c>
      <c r="E335" s="41"/>
      <c r="F335" s="270" t="s">
        <v>376</v>
      </c>
      <c r="G335" s="41"/>
      <c r="H335" s="41"/>
      <c r="I335" s="244"/>
      <c r="J335" s="41"/>
      <c r="K335" s="41"/>
      <c r="L335" s="45"/>
      <c r="M335" s="245"/>
      <c r="N335" s="246"/>
      <c r="O335" s="92"/>
      <c r="P335" s="92"/>
      <c r="Q335" s="92"/>
      <c r="R335" s="92"/>
      <c r="S335" s="92"/>
      <c r="T335" s="93"/>
      <c r="U335" s="39"/>
      <c r="V335" s="39"/>
      <c r="W335" s="39"/>
      <c r="X335" s="39"/>
      <c r="Y335" s="39"/>
      <c r="Z335" s="39"/>
      <c r="AA335" s="39"/>
      <c r="AB335" s="39"/>
      <c r="AC335" s="39"/>
      <c r="AD335" s="39"/>
      <c r="AE335" s="39"/>
      <c r="AT335" s="18" t="s">
        <v>186</v>
      </c>
      <c r="AU335" s="18" t="s">
        <v>90</v>
      </c>
    </row>
    <row r="336" s="14" customFormat="1">
      <c r="A336" s="14"/>
      <c r="B336" s="260"/>
      <c r="C336" s="261"/>
      <c r="D336" s="242" t="s">
        <v>156</v>
      </c>
      <c r="E336" s="262" t="s">
        <v>1</v>
      </c>
      <c r="F336" s="263" t="s">
        <v>240</v>
      </c>
      <c r="G336" s="261"/>
      <c r="H336" s="262" t="s">
        <v>1</v>
      </c>
      <c r="I336" s="264"/>
      <c r="J336" s="261"/>
      <c r="K336" s="261"/>
      <c r="L336" s="265"/>
      <c r="M336" s="266"/>
      <c r="N336" s="267"/>
      <c r="O336" s="267"/>
      <c r="P336" s="267"/>
      <c r="Q336" s="267"/>
      <c r="R336" s="267"/>
      <c r="S336" s="267"/>
      <c r="T336" s="268"/>
      <c r="U336" s="14"/>
      <c r="V336" s="14"/>
      <c r="W336" s="14"/>
      <c r="X336" s="14"/>
      <c r="Y336" s="14"/>
      <c r="Z336" s="14"/>
      <c r="AA336" s="14"/>
      <c r="AB336" s="14"/>
      <c r="AC336" s="14"/>
      <c r="AD336" s="14"/>
      <c r="AE336" s="14"/>
      <c r="AT336" s="269" t="s">
        <v>156</v>
      </c>
      <c r="AU336" s="269" t="s">
        <v>90</v>
      </c>
      <c r="AV336" s="14" t="s">
        <v>85</v>
      </c>
      <c r="AW336" s="14" t="s">
        <v>35</v>
      </c>
      <c r="AX336" s="14" t="s">
        <v>81</v>
      </c>
      <c r="AY336" s="269" t="s">
        <v>146</v>
      </c>
    </row>
    <row r="337" s="13" customFormat="1">
      <c r="A337" s="13"/>
      <c r="B337" s="247"/>
      <c r="C337" s="248"/>
      <c r="D337" s="242" t="s">
        <v>156</v>
      </c>
      <c r="E337" s="249" t="s">
        <v>1</v>
      </c>
      <c r="F337" s="250" t="s">
        <v>318</v>
      </c>
      <c r="G337" s="248"/>
      <c r="H337" s="251">
        <v>570</v>
      </c>
      <c r="I337" s="252"/>
      <c r="J337" s="248"/>
      <c r="K337" s="248"/>
      <c r="L337" s="253"/>
      <c r="M337" s="254"/>
      <c r="N337" s="255"/>
      <c r="O337" s="255"/>
      <c r="P337" s="255"/>
      <c r="Q337" s="255"/>
      <c r="R337" s="255"/>
      <c r="S337" s="255"/>
      <c r="T337" s="256"/>
      <c r="U337" s="13"/>
      <c r="V337" s="13"/>
      <c r="W337" s="13"/>
      <c r="X337" s="13"/>
      <c r="Y337" s="13"/>
      <c r="Z337" s="13"/>
      <c r="AA337" s="13"/>
      <c r="AB337" s="13"/>
      <c r="AC337" s="13"/>
      <c r="AD337" s="13"/>
      <c r="AE337" s="13"/>
      <c r="AT337" s="257" t="s">
        <v>156</v>
      </c>
      <c r="AU337" s="257" t="s">
        <v>90</v>
      </c>
      <c r="AV337" s="13" t="s">
        <v>90</v>
      </c>
      <c r="AW337" s="13" t="s">
        <v>35</v>
      </c>
      <c r="AX337" s="13" t="s">
        <v>81</v>
      </c>
      <c r="AY337" s="257" t="s">
        <v>146</v>
      </c>
    </row>
    <row r="338" s="2" customFormat="1" ht="16.5" customHeight="1">
      <c r="A338" s="39"/>
      <c r="B338" s="40"/>
      <c r="C338" s="229" t="s">
        <v>377</v>
      </c>
      <c r="D338" s="229" t="s">
        <v>149</v>
      </c>
      <c r="E338" s="230" t="s">
        <v>378</v>
      </c>
      <c r="F338" s="231" t="s">
        <v>379</v>
      </c>
      <c r="G338" s="232" t="s">
        <v>160</v>
      </c>
      <c r="H338" s="233">
        <v>570</v>
      </c>
      <c r="I338" s="234"/>
      <c r="J338" s="235">
        <f>ROUND(I338*H338,2)</f>
        <v>0</v>
      </c>
      <c r="K338" s="231" t="s">
        <v>161</v>
      </c>
      <c r="L338" s="45"/>
      <c r="M338" s="236" t="s">
        <v>1</v>
      </c>
      <c r="N338" s="237" t="s">
        <v>46</v>
      </c>
      <c r="O338" s="92"/>
      <c r="P338" s="238">
        <f>O338*H338</f>
        <v>0</v>
      </c>
      <c r="Q338" s="238">
        <v>0</v>
      </c>
      <c r="R338" s="238">
        <f>Q338*H338</f>
        <v>0</v>
      </c>
      <c r="S338" s="238">
        <v>0</v>
      </c>
      <c r="T338" s="239">
        <f>S338*H338</f>
        <v>0</v>
      </c>
      <c r="U338" s="39"/>
      <c r="V338" s="39"/>
      <c r="W338" s="39"/>
      <c r="X338" s="39"/>
      <c r="Y338" s="39"/>
      <c r="Z338" s="39"/>
      <c r="AA338" s="39"/>
      <c r="AB338" s="39"/>
      <c r="AC338" s="39"/>
      <c r="AD338" s="39"/>
      <c r="AE338" s="39"/>
      <c r="AR338" s="240" t="s">
        <v>153</v>
      </c>
      <c r="AT338" s="240" t="s">
        <v>149</v>
      </c>
      <c r="AU338" s="240" t="s">
        <v>90</v>
      </c>
      <c r="AY338" s="18" t="s">
        <v>146</v>
      </c>
      <c r="BE338" s="241">
        <f>IF(N338="základní",J338,0)</f>
        <v>0</v>
      </c>
      <c r="BF338" s="241">
        <f>IF(N338="snížená",J338,0)</f>
        <v>0</v>
      </c>
      <c r="BG338" s="241">
        <f>IF(N338="zákl. přenesená",J338,0)</f>
        <v>0</v>
      </c>
      <c r="BH338" s="241">
        <f>IF(N338="sníž. přenesená",J338,0)</f>
        <v>0</v>
      </c>
      <c r="BI338" s="241">
        <f>IF(N338="nulová",J338,0)</f>
        <v>0</v>
      </c>
      <c r="BJ338" s="18" t="s">
        <v>85</v>
      </c>
      <c r="BK338" s="241">
        <f>ROUND(I338*H338,2)</f>
        <v>0</v>
      </c>
      <c r="BL338" s="18" t="s">
        <v>153</v>
      </c>
      <c r="BM338" s="240" t="s">
        <v>380</v>
      </c>
    </row>
    <row r="339" s="2" customFormat="1">
      <c r="A339" s="39"/>
      <c r="B339" s="40"/>
      <c r="C339" s="41"/>
      <c r="D339" s="242" t="s">
        <v>155</v>
      </c>
      <c r="E339" s="41"/>
      <c r="F339" s="243" t="s">
        <v>381</v>
      </c>
      <c r="G339" s="41"/>
      <c r="H339" s="41"/>
      <c r="I339" s="244"/>
      <c r="J339" s="41"/>
      <c r="K339" s="41"/>
      <c r="L339" s="45"/>
      <c r="M339" s="245"/>
      <c r="N339" s="246"/>
      <c r="O339" s="92"/>
      <c r="P339" s="92"/>
      <c r="Q339" s="92"/>
      <c r="R339" s="92"/>
      <c r="S339" s="92"/>
      <c r="T339" s="93"/>
      <c r="U339" s="39"/>
      <c r="V339" s="39"/>
      <c r="W339" s="39"/>
      <c r="X339" s="39"/>
      <c r="Y339" s="39"/>
      <c r="Z339" s="39"/>
      <c r="AA339" s="39"/>
      <c r="AB339" s="39"/>
      <c r="AC339" s="39"/>
      <c r="AD339" s="39"/>
      <c r="AE339" s="39"/>
      <c r="AT339" s="18" t="s">
        <v>155</v>
      </c>
      <c r="AU339" s="18" t="s">
        <v>90</v>
      </c>
    </row>
    <row r="340" s="2" customFormat="1">
      <c r="A340" s="39"/>
      <c r="B340" s="40"/>
      <c r="C340" s="41"/>
      <c r="D340" s="258" t="s">
        <v>164</v>
      </c>
      <c r="E340" s="41"/>
      <c r="F340" s="259" t="s">
        <v>382</v>
      </c>
      <c r="G340" s="41"/>
      <c r="H340" s="41"/>
      <c r="I340" s="244"/>
      <c r="J340" s="41"/>
      <c r="K340" s="41"/>
      <c r="L340" s="45"/>
      <c r="M340" s="245"/>
      <c r="N340" s="246"/>
      <c r="O340" s="92"/>
      <c r="P340" s="92"/>
      <c r="Q340" s="92"/>
      <c r="R340" s="92"/>
      <c r="S340" s="92"/>
      <c r="T340" s="93"/>
      <c r="U340" s="39"/>
      <c r="V340" s="39"/>
      <c r="W340" s="39"/>
      <c r="X340" s="39"/>
      <c r="Y340" s="39"/>
      <c r="Z340" s="39"/>
      <c r="AA340" s="39"/>
      <c r="AB340" s="39"/>
      <c r="AC340" s="39"/>
      <c r="AD340" s="39"/>
      <c r="AE340" s="39"/>
      <c r="AT340" s="18" t="s">
        <v>164</v>
      </c>
      <c r="AU340" s="18" t="s">
        <v>90</v>
      </c>
    </row>
    <row r="341" s="14" customFormat="1">
      <c r="A341" s="14"/>
      <c r="B341" s="260"/>
      <c r="C341" s="261"/>
      <c r="D341" s="242" t="s">
        <v>156</v>
      </c>
      <c r="E341" s="262" t="s">
        <v>1</v>
      </c>
      <c r="F341" s="263" t="s">
        <v>240</v>
      </c>
      <c r="G341" s="261"/>
      <c r="H341" s="262" t="s">
        <v>1</v>
      </c>
      <c r="I341" s="264"/>
      <c r="J341" s="261"/>
      <c r="K341" s="261"/>
      <c r="L341" s="265"/>
      <c r="M341" s="266"/>
      <c r="N341" s="267"/>
      <c r="O341" s="267"/>
      <c r="P341" s="267"/>
      <c r="Q341" s="267"/>
      <c r="R341" s="267"/>
      <c r="S341" s="267"/>
      <c r="T341" s="268"/>
      <c r="U341" s="14"/>
      <c r="V341" s="14"/>
      <c r="W341" s="14"/>
      <c r="X341" s="14"/>
      <c r="Y341" s="14"/>
      <c r="Z341" s="14"/>
      <c r="AA341" s="14"/>
      <c r="AB341" s="14"/>
      <c r="AC341" s="14"/>
      <c r="AD341" s="14"/>
      <c r="AE341" s="14"/>
      <c r="AT341" s="269" t="s">
        <v>156</v>
      </c>
      <c r="AU341" s="269" t="s">
        <v>90</v>
      </c>
      <c r="AV341" s="14" t="s">
        <v>85</v>
      </c>
      <c r="AW341" s="14" t="s">
        <v>35</v>
      </c>
      <c r="AX341" s="14" t="s">
        <v>81</v>
      </c>
      <c r="AY341" s="269" t="s">
        <v>146</v>
      </c>
    </row>
    <row r="342" s="13" customFormat="1">
      <c r="A342" s="13"/>
      <c r="B342" s="247"/>
      <c r="C342" s="248"/>
      <c r="D342" s="242" t="s">
        <v>156</v>
      </c>
      <c r="E342" s="249" t="s">
        <v>1</v>
      </c>
      <c r="F342" s="250" t="s">
        <v>318</v>
      </c>
      <c r="G342" s="248"/>
      <c r="H342" s="251">
        <v>570</v>
      </c>
      <c r="I342" s="252"/>
      <c r="J342" s="248"/>
      <c r="K342" s="248"/>
      <c r="L342" s="253"/>
      <c r="M342" s="254"/>
      <c r="N342" s="255"/>
      <c r="O342" s="255"/>
      <c r="P342" s="255"/>
      <c r="Q342" s="255"/>
      <c r="R342" s="255"/>
      <c r="S342" s="255"/>
      <c r="T342" s="256"/>
      <c r="U342" s="13"/>
      <c r="V342" s="13"/>
      <c r="W342" s="13"/>
      <c r="X342" s="13"/>
      <c r="Y342" s="13"/>
      <c r="Z342" s="13"/>
      <c r="AA342" s="13"/>
      <c r="AB342" s="13"/>
      <c r="AC342" s="13"/>
      <c r="AD342" s="13"/>
      <c r="AE342" s="13"/>
      <c r="AT342" s="257" t="s">
        <v>156</v>
      </c>
      <c r="AU342" s="257" t="s">
        <v>90</v>
      </c>
      <c r="AV342" s="13" t="s">
        <v>90</v>
      </c>
      <c r="AW342" s="13" t="s">
        <v>35</v>
      </c>
      <c r="AX342" s="13" t="s">
        <v>81</v>
      </c>
      <c r="AY342" s="257" t="s">
        <v>146</v>
      </c>
    </row>
    <row r="343" s="2" customFormat="1" ht="24.15" customHeight="1">
      <c r="A343" s="39"/>
      <c r="B343" s="40"/>
      <c r="C343" s="229" t="s">
        <v>383</v>
      </c>
      <c r="D343" s="229" t="s">
        <v>149</v>
      </c>
      <c r="E343" s="230" t="s">
        <v>384</v>
      </c>
      <c r="F343" s="231" t="s">
        <v>385</v>
      </c>
      <c r="G343" s="232" t="s">
        <v>160</v>
      </c>
      <c r="H343" s="233">
        <v>296.5</v>
      </c>
      <c r="I343" s="234"/>
      <c r="J343" s="235">
        <f>ROUND(I343*H343,2)</f>
        <v>0</v>
      </c>
      <c r="K343" s="231" t="s">
        <v>161</v>
      </c>
      <c r="L343" s="45"/>
      <c r="M343" s="236" t="s">
        <v>1</v>
      </c>
      <c r="N343" s="237" t="s">
        <v>46</v>
      </c>
      <c r="O343" s="92"/>
      <c r="P343" s="238">
        <f>O343*H343</f>
        <v>0</v>
      </c>
      <c r="Q343" s="238">
        <v>0</v>
      </c>
      <c r="R343" s="238">
        <f>Q343*H343</f>
        <v>0</v>
      </c>
      <c r="S343" s="238">
        <v>0</v>
      </c>
      <c r="T343" s="239">
        <f>S343*H343</f>
        <v>0</v>
      </c>
      <c r="U343" s="39"/>
      <c r="V343" s="39"/>
      <c r="W343" s="39"/>
      <c r="X343" s="39"/>
      <c r="Y343" s="39"/>
      <c r="Z343" s="39"/>
      <c r="AA343" s="39"/>
      <c r="AB343" s="39"/>
      <c r="AC343" s="39"/>
      <c r="AD343" s="39"/>
      <c r="AE343" s="39"/>
      <c r="AR343" s="240" t="s">
        <v>153</v>
      </c>
      <c r="AT343" s="240" t="s">
        <v>149</v>
      </c>
      <c r="AU343" s="240" t="s">
        <v>90</v>
      </c>
      <c r="AY343" s="18" t="s">
        <v>146</v>
      </c>
      <c r="BE343" s="241">
        <f>IF(N343="základní",J343,0)</f>
        <v>0</v>
      </c>
      <c r="BF343" s="241">
        <f>IF(N343="snížená",J343,0)</f>
        <v>0</v>
      </c>
      <c r="BG343" s="241">
        <f>IF(N343="zákl. přenesená",J343,0)</f>
        <v>0</v>
      </c>
      <c r="BH343" s="241">
        <f>IF(N343="sníž. přenesená",J343,0)</f>
        <v>0</v>
      </c>
      <c r="BI343" s="241">
        <f>IF(N343="nulová",J343,0)</f>
        <v>0</v>
      </c>
      <c r="BJ343" s="18" t="s">
        <v>85</v>
      </c>
      <c r="BK343" s="241">
        <f>ROUND(I343*H343,2)</f>
        <v>0</v>
      </c>
      <c r="BL343" s="18" t="s">
        <v>153</v>
      </c>
      <c r="BM343" s="240" t="s">
        <v>386</v>
      </c>
    </row>
    <row r="344" s="2" customFormat="1">
      <c r="A344" s="39"/>
      <c r="B344" s="40"/>
      <c r="C344" s="41"/>
      <c r="D344" s="242" t="s">
        <v>155</v>
      </c>
      <c r="E344" s="41"/>
      <c r="F344" s="243" t="s">
        <v>387</v>
      </c>
      <c r="G344" s="41"/>
      <c r="H344" s="41"/>
      <c r="I344" s="244"/>
      <c r="J344" s="41"/>
      <c r="K344" s="41"/>
      <c r="L344" s="45"/>
      <c r="M344" s="245"/>
      <c r="N344" s="246"/>
      <c r="O344" s="92"/>
      <c r="P344" s="92"/>
      <c r="Q344" s="92"/>
      <c r="R344" s="92"/>
      <c r="S344" s="92"/>
      <c r="T344" s="93"/>
      <c r="U344" s="39"/>
      <c r="V344" s="39"/>
      <c r="W344" s="39"/>
      <c r="X344" s="39"/>
      <c r="Y344" s="39"/>
      <c r="Z344" s="39"/>
      <c r="AA344" s="39"/>
      <c r="AB344" s="39"/>
      <c r="AC344" s="39"/>
      <c r="AD344" s="39"/>
      <c r="AE344" s="39"/>
      <c r="AT344" s="18" t="s">
        <v>155</v>
      </c>
      <c r="AU344" s="18" t="s">
        <v>90</v>
      </c>
    </row>
    <row r="345" s="2" customFormat="1">
      <c r="A345" s="39"/>
      <c r="B345" s="40"/>
      <c r="C345" s="41"/>
      <c r="D345" s="258" t="s">
        <v>164</v>
      </c>
      <c r="E345" s="41"/>
      <c r="F345" s="259" t="s">
        <v>388</v>
      </c>
      <c r="G345" s="41"/>
      <c r="H345" s="41"/>
      <c r="I345" s="244"/>
      <c r="J345" s="41"/>
      <c r="K345" s="41"/>
      <c r="L345" s="45"/>
      <c r="M345" s="245"/>
      <c r="N345" s="246"/>
      <c r="O345" s="92"/>
      <c r="P345" s="92"/>
      <c r="Q345" s="92"/>
      <c r="R345" s="92"/>
      <c r="S345" s="92"/>
      <c r="T345" s="93"/>
      <c r="U345" s="39"/>
      <c r="V345" s="39"/>
      <c r="W345" s="39"/>
      <c r="X345" s="39"/>
      <c r="Y345" s="39"/>
      <c r="Z345" s="39"/>
      <c r="AA345" s="39"/>
      <c r="AB345" s="39"/>
      <c r="AC345" s="39"/>
      <c r="AD345" s="39"/>
      <c r="AE345" s="39"/>
      <c r="AT345" s="18" t="s">
        <v>164</v>
      </c>
      <c r="AU345" s="18" t="s">
        <v>90</v>
      </c>
    </row>
    <row r="346" s="14" customFormat="1">
      <c r="A346" s="14"/>
      <c r="B346" s="260"/>
      <c r="C346" s="261"/>
      <c r="D346" s="242" t="s">
        <v>156</v>
      </c>
      <c r="E346" s="262" t="s">
        <v>1</v>
      </c>
      <c r="F346" s="263" t="s">
        <v>389</v>
      </c>
      <c r="G346" s="261"/>
      <c r="H346" s="262" t="s">
        <v>1</v>
      </c>
      <c r="I346" s="264"/>
      <c r="J346" s="261"/>
      <c r="K346" s="261"/>
      <c r="L346" s="265"/>
      <c r="M346" s="266"/>
      <c r="N346" s="267"/>
      <c r="O346" s="267"/>
      <c r="P346" s="267"/>
      <c r="Q346" s="267"/>
      <c r="R346" s="267"/>
      <c r="S346" s="267"/>
      <c r="T346" s="268"/>
      <c r="U346" s="14"/>
      <c r="V346" s="14"/>
      <c r="W346" s="14"/>
      <c r="X346" s="14"/>
      <c r="Y346" s="14"/>
      <c r="Z346" s="14"/>
      <c r="AA346" s="14"/>
      <c r="AB346" s="14"/>
      <c r="AC346" s="14"/>
      <c r="AD346" s="14"/>
      <c r="AE346" s="14"/>
      <c r="AT346" s="269" t="s">
        <v>156</v>
      </c>
      <c r="AU346" s="269" t="s">
        <v>90</v>
      </c>
      <c r="AV346" s="14" t="s">
        <v>85</v>
      </c>
      <c r="AW346" s="14" t="s">
        <v>35</v>
      </c>
      <c r="AX346" s="14" t="s">
        <v>81</v>
      </c>
      <c r="AY346" s="269" t="s">
        <v>146</v>
      </c>
    </row>
    <row r="347" s="13" customFormat="1">
      <c r="A347" s="13"/>
      <c r="B347" s="247"/>
      <c r="C347" s="248"/>
      <c r="D347" s="242" t="s">
        <v>156</v>
      </c>
      <c r="E347" s="249" t="s">
        <v>1</v>
      </c>
      <c r="F347" s="250" t="s">
        <v>357</v>
      </c>
      <c r="G347" s="248"/>
      <c r="H347" s="251">
        <v>28</v>
      </c>
      <c r="I347" s="252"/>
      <c r="J347" s="248"/>
      <c r="K347" s="248"/>
      <c r="L347" s="253"/>
      <c r="M347" s="254"/>
      <c r="N347" s="255"/>
      <c r="O347" s="255"/>
      <c r="P347" s="255"/>
      <c r="Q347" s="255"/>
      <c r="R347" s="255"/>
      <c r="S347" s="255"/>
      <c r="T347" s="256"/>
      <c r="U347" s="13"/>
      <c r="V347" s="13"/>
      <c r="W347" s="13"/>
      <c r="X347" s="13"/>
      <c r="Y347" s="13"/>
      <c r="Z347" s="13"/>
      <c r="AA347" s="13"/>
      <c r="AB347" s="13"/>
      <c r="AC347" s="13"/>
      <c r="AD347" s="13"/>
      <c r="AE347" s="13"/>
      <c r="AT347" s="257" t="s">
        <v>156</v>
      </c>
      <c r="AU347" s="257" t="s">
        <v>90</v>
      </c>
      <c r="AV347" s="13" t="s">
        <v>90</v>
      </c>
      <c r="AW347" s="13" t="s">
        <v>35</v>
      </c>
      <c r="AX347" s="13" t="s">
        <v>81</v>
      </c>
      <c r="AY347" s="257" t="s">
        <v>146</v>
      </c>
    </row>
    <row r="348" s="14" customFormat="1">
      <c r="A348" s="14"/>
      <c r="B348" s="260"/>
      <c r="C348" s="261"/>
      <c r="D348" s="242" t="s">
        <v>156</v>
      </c>
      <c r="E348" s="262" t="s">
        <v>1</v>
      </c>
      <c r="F348" s="263" t="s">
        <v>390</v>
      </c>
      <c r="G348" s="261"/>
      <c r="H348" s="262" t="s">
        <v>1</v>
      </c>
      <c r="I348" s="264"/>
      <c r="J348" s="261"/>
      <c r="K348" s="261"/>
      <c r="L348" s="265"/>
      <c r="M348" s="266"/>
      <c r="N348" s="267"/>
      <c r="O348" s="267"/>
      <c r="P348" s="267"/>
      <c r="Q348" s="267"/>
      <c r="R348" s="267"/>
      <c r="S348" s="267"/>
      <c r="T348" s="268"/>
      <c r="U348" s="14"/>
      <c r="V348" s="14"/>
      <c r="W348" s="14"/>
      <c r="X348" s="14"/>
      <c r="Y348" s="14"/>
      <c r="Z348" s="14"/>
      <c r="AA348" s="14"/>
      <c r="AB348" s="14"/>
      <c r="AC348" s="14"/>
      <c r="AD348" s="14"/>
      <c r="AE348" s="14"/>
      <c r="AT348" s="269" t="s">
        <v>156</v>
      </c>
      <c r="AU348" s="269" t="s">
        <v>90</v>
      </c>
      <c r="AV348" s="14" t="s">
        <v>85</v>
      </c>
      <c r="AW348" s="14" t="s">
        <v>35</v>
      </c>
      <c r="AX348" s="14" t="s">
        <v>81</v>
      </c>
      <c r="AY348" s="269" t="s">
        <v>146</v>
      </c>
    </row>
    <row r="349" s="13" customFormat="1">
      <c r="A349" s="13"/>
      <c r="B349" s="247"/>
      <c r="C349" s="248"/>
      <c r="D349" s="242" t="s">
        <v>156</v>
      </c>
      <c r="E349" s="249" t="s">
        <v>1</v>
      </c>
      <c r="F349" s="250" t="s">
        <v>391</v>
      </c>
      <c r="G349" s="248"/>
      <c r="H349" s="251">
        <v>268.5</v>
      </c>
      <c r="I349" s="252"/>
      <c r="J349" s="248"/>
      <c r="K349" s="248"/>
      <c r="L349" s="253"/>
      <c r="M349" s="254"/>
      <c r="N349" s="255"/>
      <c r="O349" s="255"/>
      <c r="P349" s="255"/>
      <c r="Q349" s="255"/>
      <c r="R349" s="255"/>
      <c r="S349" s="255"/>
      <c r="T349" s="256"/>
      <c r="U349" s="13"/>
      <c r="V349" s="13"/>
      <c r="W349" s="13"/>
      <c r="X349" s="13"/>
      <c r="Y349" s="13"/>
      <c r="Z349" s="13"/>
      <c r="AA349" s="13"/>
      <c r="AB349" s="13"/>
      <c r="AC349" s="13"/>
      <c r="AD349" s="13"/>
      <c r="AE349" s="13"/>
      <c r="AT349" s="257" t="s">
        <v>156</v>
      </c>
      <c r="AU349" s="257" t="s">
        <v>90</v>
      </c>
      <c r="AV349" s="13" t="s">
        <v>90</v>
      </c>
      <c r="AW349" s="13" t="s">
        <v>35</v>
      </c>
      <c r="AX349" s="13" t="s">
        <v>81</v>
      </c>
      <c r="AY349" s="257" t="s">
        <v>146</v>
      </c>
    </row>
    <row r="350" s="12" customFormat="1" ht="22.8" customHeight="1">
      <c r="A350" s="12"/>
      <c r="B350" s="213"/>
      <c r="C350" s="214"/>
      <c r="D350" s="215" t="s">
        <v>80</v>
      </c>
      <c r="E350" s="227" t="s">
        <v>392</v>
      </c>
      <c r="F350" s="227" t="s">
        <v>393</v>
      </c>
      <c r="G350" s="214"/>
      <c r="H350" s="214"/>
      <c r="I350" s="217"/>
      <c r="J350" s="228">
        <f>BK350</f>
        <v>0</v>
      </c>
      <c r="K350" s="214"/>
      <c r="L350" s="219"/>
      <c r="M350" s="220"/>
      <c r="N350" s="221"/>
      <c r="O350" s="221"/>
      <c r="P350" s="222">
        <f>SUM(P351:P428)</f>
        <v>0</v>
      </c>
      <c r="Q350" s="221"/>
      <c r="R350" s="222">
        <f>SUM(R351:R428)</f>
        <v>414.56104999999997</v>
      </c>
      <c r="S350" s="221"/>
      <c r="T350" s="223">
        <f>SUM(T351:T428)</f>
        <v>0</v>
      </c>
      <c r="U350" s="12"/>
      <c r="V350" s="12"/>
      <c r="W350" s="12"/>
      <c r="X350" s="12"/>
      <c r="Y350" s="12"/>
      <c r="Z350" s="12"/>
      <c r="AA350" s="12"/>
      <c r="AB350" s="12"/>
      <c r="AC350" s="12"/>
      <c r="AD350" s="12"/>
      <c r="AE350" s="12"/>
      <c r="AR350" s="224" t="s">
        <v>85</v>
      </c>
      <c r="AT350" s="225" t="s">
        <v>80</v>
      </c>
      <c r="AU350" s="225" t="s">
        <v>85</v>
      </c>
      <c r="AY350" s="224" t="s">
        <v>146</v>
      </c>
      <c r="BK350" s="226">
        <f>SUM(BK351:BK428)</f>
        <v>0</v>
      </c>
    </row>
    <row r="351" s="2" customFormat="1" ht="24.15" customHeight="1">
      <c r="A351" s="39"/>
      <c r="B351" s="40"/>
      <c r="C351" s="229" t="s">
        <v>394</v>
      </c>
      <c r="D351" s="229" t="s">
        <v>149</v>
      </c>
      <c r="E351" s="230" t="s">
        <v>395</v>
      </c>
      <c r="F351" s="231" t="s">
        <v>396</v>
      </c>
      <c r="G351" s="232" t="s">
        <v>160</v>
      </c>
      <c r="H351" s="233">
        <v>307.22199999999998</v>
      </c>
      <c r="I351" s="234"/>
      <c r="J351" s="235">
        <f>ROUND(I351*H351,2)</f>
        <v>0</v>
      </c>
      <c r="K351" s="231" t="s">
        <v>161</v>
      </c>
      <c r="L351" s="45"/>
      <c r="M351" s="236" t="s">
        <v>1</v>
      </c>
      <c r="N351" s="237" t="s">
        <v>46</v>
      </c>
      <c r="O351" s="92"/>
      <c r="P351" s="238">
        <f>O351*H351</f>
        <v>0</v>
      </c>
      <c r="Q351" s="238">
        <v>0</v>
      </c>
      <c r="R351" s="238">
        <f>Q351*H351</f>
        <v>0</v>
      </c>
      <c r="S351" s="238">
        <v>0</v>
      </c>
      <c r="T351" s="239">
        <f>S351*H351</f>
        <v>0</v>
      </c>
      <c r="U351" s="39"/>
      <c r="V351" s="39"/>
      <c r="W351" s="39"/>
      <c r="X351" s="39"/>
      <c r="Y351" s="39"/>
      <c r="Z351" s="39"/>
      <c r="AA351" s="39"/>
      <c r="AB351" s="39"/>
      <c r="AC351" s="39"/>
      <c r="AD351" s="39"/>
      <c r="AE351" s="39"/>
      <c r="AR351" s="240" t="s">
        <v>153</v>
      </c>
      <c r="AT351" s="240" t="s">
        <v>149</v>
      </c>
      <c r="AU351" s="240" t="s">
        <v>90</v>
      </c>
      <c r="AY351" s="18" t="s">
        <v>146</v>
      </c>
      <c r="BE351" s="241">
        <f>IF(N351="základní",J351,0)</f>
        <v>0</v>
      </c>
      <c r="BF351" s="241">
        <f>IF(N351="snížená",J351,0)</f>
        <v>0</v>
      </c>
      <c r="BG351" s="241">
        <f>IF(N351="zákl. přenesená",J351,0)</f>
        <v>0</v>
      </c>
      <c r="BH351" s="241">
        <f>IF(N351="sníž. přenesená",J351,0)</f>
        <v>0</v>
      </c>
      <c r="BI351" s="241">
        <f>IF(N351="nulová",J351,0)</f>
        <v>0</v>
      </c>
      <c r="BJ351" s="18" t="s">
        <v>85</v>
      </c>
      <c r="BK351" s="241">
        <f>ROUND(I351*H351,2)</f>
        <v>0</v>
      </c>
      <c r="BL351" s="18" t="s">
        <v>153</v>
      </c>
      <c r="BM351" s="240" t="s">
        <v>397</v>
      </c>
    </row>
    <row r="352" s="2" customFormat="1">
      <c r="A352" s="39"/>
      <c r="B352" s="40"/>
      <c r="C352" s="41"/>
      <c r="D352" s="242" t="s">
        <v>155</v>
      </c>
      <c r="E352" s="41"/>
      <c r="F352" s="243" t="s">
        <v>398</v>
      </c>
      <c r="G352" s="41"/>
      <c r="H352" s="41"/>
      <c r="I352" s="244"/>
      <c r="J352" s="41"/>
      <c r="K352" s="41"/>
      <c r="L352" s="45"/>
      <c r="M352" s="245"/>
      <c r="N352" s="246"/>
      <c r="O352" s="92"/>
      <c r="P352" s="92"/>
      <c r="Q352" s="92"/>
      <c r="R352" s="92"/>
      <c r="S352" s="92"/>
      <c r="T352" s="93"/>
      <c r="U352" s="39"/>
      <c r="V352" s="39"/>
      <c r="W352" s="39"/>
      <c r="X352" s="39"/>
      <c r="Y352" s="39"/>
      <c r="Z352" s="39"/>
      <c r="AA352" s="39"/>
      <c r="AB352" s="39"/>
      <c r="AC352" s="39"/>
      <c r="AD352" s="39"/>
      <c r="AE352" s="39"/>
      <c r="AT352" s="18" t="s">
        <v>155</v>
      </c>
      <c r="AU352" s="18" t="s">
        <v>90</v>
      </c>
    </row>
    <row r="353" s="2" customFormat="1">
      <c r="A353" s="39"/>
      <c r="B353" s="40"/>
      <c r="C353" s="41"/>
      <c r="D353" s="258" t="s">
        <v>164</v>
      </c>
      <c r="E353" s="41"/>
      <c r="F353" s="259" t="s">
        <v>399</v>
      </c>
      <c r="G353" s="41"/>
      <c r="H353" s="41"/>
      <c r="I353" s="244"/>
      <c r="J353" s="41"/>
      <c r="K353" s="41"/>
      <c r="L353" s="45"/>
      <c r="M353" s="245"/>
      <c r="N353" s="246"/>
      <c r="O353" s="92"/>
      <c r="P353" s="92"/>
      <c r="Q353" s="92"/>
      <c r="R353" s="92"/>
      <c r="S353" s="92"/>
      <c r="T353" s="93"/>
      <c r="U353" s="39"/>
      <c r="V353" s="39"/>
      <c r="W353" s="39"/>
      <c r="X353" s="39"/>
      <c r="Y353" s="39"/>
      <c r="Z353" s="39"/>
      <c r="AA353" s="39"/>
      <c r="AB353" s="39"/>
      <c r="AC353" s="39"/>
      <c r="AD353" s="39"/>
      <c r="AE353" s="39"/>
      <c r="AT353" s="18" t="s">
        <v>164</v>
      </c>
      <c r="AU353" s="18" t="s">
        <v>90</v>
      </c>
    </row>
    <row r="354" s="14" customFormat="1">
      <c r="A354" s="14"/>
      <c r="B354" s="260"/>
      <c r="C354" s="261"/>
      <c r="D354" s="242" t="s">
        <v>156</v>
      </c>
      <c r="E354" s="262" t="s">
        <v>1</v>
      </c>
      <c r="F354" s="263" t="s">
        <v>400</v>
      </c>
      <c r="G354" s="261"/>
      <c r="H354" s="262" t="s">
        <v>1</v>
      </c>
      <c r="I354" s="264"/>
      <c r="J354" s="261"/>
      <c r="K354" s="261"/>
      <c r="L354" s="265"/>
      <c r="M354" s="266"/>
      <c r="N354" s="267"/>
      <c r="O354" s="267"/>
      <c r="P354" s="267"/>
      <c r="Q354" s="267"/>
      <c r="R354" s="267"/>
      <c r="S354" s="267"/>
      <c r="T354" s="268"/>
      <c r="U354" s="14"/>
      <c r="V354" s="14"/>
      <c r="W354" s="14"/>
      <c r="X354" s="14"/>
      <c r="Y354" s="14"/>
      <c r="Z354" s="14"/>
      <c r="AA354" s="14"/>
      <c r="AB354" s="14"/>
      <c r="AC354" s="14"/>
      <c r="AD354" s="14"/>
      <c r="AE354" s="14"/>
      <c r="AT354" s="269" t="s">
        <v>156</v>
      </c>
      <c r="AU354" s="269" t="s">
        <v>90</v>
      </c>
      <c r="AV354" s="14" t="s">
        <v>85</v>
      </c>
      <c r="AW354" s="14" t="s">
        <v>35</v>
      </c>
      <c r="AX354" s="14" t="s">
        <v>81</v>
      </c>
      <c r="AY354" s="269" t="s">
        <v>146</v>
      </c>
    </row>
    <row r="355" s="14" customFormat="1">
      <c r="A355" s="14"/>
      <c r="B355" s="260"/>
      <c r="C355" s="261"/>
      <c r="D355" s="242" t="s">
        <v>156</v>
      </c>
      <c r="E355" s="262" t="s">
        <v>1</v>
      </c>
      <c r="F355" s="263" t="s">
        <v>401</v>
      </c>
      <c r="G355" s="261"/>
      <c r="H355" s="262" t="s">
        <v>1</v>
      </c>
      <c r="I355" s="264"/>
      <c r="J355" s="261"/>
      <c r="K355" s="261"/>
      <c r="L355" s="265"/>
      <c r="M355" s="266"/>
      <c r="N355" s="267"/>
      <c r="O355" s="267"/>
      <c r="P355" s="267"/>
      <c r="Q355" s="267"/>
      <c r="R355" s="267"/>
      <c r="S355" s="267"/>
      <c r="T355" s="268"/>
      <c r="U355" s="14"/>
      <c r="V355" s="14"/>
      <c r="W355" s="14"/>
      <c r="X355" s="14"/>
      <c r="Y355" s="14"/>
      <c r="Z355" s="14"/>
      <c r="AA355" s="14"/>
      <c r="AB355" s="14"/>
      <c r="AC355" s="14"/>
      <c r="AD355" s="14"/>
      <c r="AE355" s="14"/>
      <c r="AT355" s="269" t="s">
        <v>156</v>
      </c>
      <c r="AU355" s="269" t="s">
        <v>90</v>
      </c>
      <c r="AV355" s="14" t="s">
        <v>85</v>
      </c>
      <c r="AW355" s="14" t="s">
        <v>35</v>
      </c>
      <c r="AX355" s="14" t="s">
        <v>81</v>
      </c>
      <c r="AY355" s="269" t="s">
        <v>146</v>
      </c>
    </row>
    <row r="356" s="13" customFormat="1">
      <c r="A356" s="13"/>
      <c r="B356" s="247"/>
      <c r="C356" s="248"/>
      <c r="D356" s="242" t="s">
        <v>156</v>
      </c>
      <c r="E356" s="249" t="s">
        <v>1</v>
      </c>
      <c r="F356" s="250" t="s">
        <v>402</v>
      </c>
      <c r="G356" s="248"/>
      <c r="H356" s="251">
        <v>307.22199999999998</v>
      </c>
      <c r="I356" s="252"/>
      <c r="J356" s="248"/>
      <c r="K356" s="248"/>
      <c r="L356" s="253"/>
      <c r="M356" s="254"/>
      <c r="N356" s="255"/>
      <c r="O356" s="255"/>
      <c r="P356" s="255"/>
      <c r="Q356" s="255"/>
      <c r="R356" s="255"/>
      <c r="S356" s="255"/>
      <c r="T356" s="256"/>
      <c r="U356" s="13"/>
      <c r="V356" s="13"/>
      <c r="W356" s="13"/>
      <c r="X356" s="13"/>
      <c r="Y356" s="13"/>
      <c r="Z356" s="13"/>
      <c r="AA356" s="13"/>
      <c r="AB356" s="13"/>
      <c r="AC356" s="13"/>
      <c r="AD356" s="13"/>
      <c r="AE356" s="13"/>
      <c r="AT356" s="257" t="s">
        <v>156</v>
      </c>
      <c r="AU356" s="257" t="s">
        <v>90</v>
      </c>
      <c r="AV356" s="13" t="s">
        <v>90</v>
      </c>
      <c r="AW356" s="13" t="s">
        <v>35</v>
      </c>
      <c r="AX356" s="13" t="s">
        <v>85</v>
      </c>
      <c r="AY356" s="257" t="s">
        <v>146</v>
      </c>
    </row>
    <row r="357" s="2" customFormat="1" ht="16.5" customHeight="1">
      <c r="A357" s="39"/>
      <c r="B357" s="40"/>
      <c r="C357" s="293" t="s">
        <v>403</v>
      </c>
      <c r="D357" s="293" t="s">
        <v>277</v>
      </c>
      <c r="E357" s="294" t="s">
        <v>404</v>
      </c>
      <c r="F357" s="295" t="s">
        <v>405</v>
      </c>
      <c r="G357" s="296" t="s">
        <v>261</v>
      </c>
      <c r="H357" s="297">
        <v>110.59999999999999</v>
      </c>
      <c r="I357" s="298"/>
      <c r="J357" s="299">
        <f>ROUND(I357*H357,2)</f>
        <v>0</v>
      </c>
      <c r="K357" s="295" t="s">
        <v>161</v>
      </c>
      <c r="L357" s="300"/>
      <c r="M357" s="301" t="s">
        <v>1</v>
      </c>
      <c r="N357" s="302" t="s">
        <v>46</v>
      </c>
      <c r="O357" s="92"/>
      <c r="P357" s="238">
        <f>O357*H357</f>
        <v>0</v>
      </c>
      <c r="Q357" s="238">
        <v>1</v>
      </c>
      <c r="R357" s="238">
        <f>Q357*H357</f>
        <v>110.59999999999999</v>
      </c>
      <c r="S357" s="238">
        <v>0</v>
      </c>
      <c r="T357" s="239">
        <f>S357*H357</f>
        <v>0</v>
      </c>
      <c r="U357" s="39"/>
      <c r="V357" s="39"/>
      <c r="W357" s="39"/>
      <c r="X357" s="39"/>
      <c r="Y357" s="39"/>
      <c r="Z357" s="39"/>
      <c r="AA357" s="39"/>
      <c r="AB357" s="39"/>
      <c r="AC357" s="39"/>
      <c r="AD357" s="39"/>
      <c r="AE357" s="39"/>
      <c r="AR357" s="240" t="s">
        <v>211</v>
      </c>
      <c r="AT357" s="240" t="s">
        <v>277</v>
      </c>
      <c r="AU357" s="240" t="s">
        <v>90</v>
      </c>
      <c r="AY357" s="18" t="s">
        <v>146</v>
      </c>
      <c r="BE357" s="241">
        <f>IF(N357="základní",J357,0)</f>
        <v>0</v>
      </c>
      <c r="BF357" s="241">
        <f>IF(N357="snížená",J357,0)</f>
        <v>0</v>
      </c>
      <c r="BG357" s="241">
        <f>IF(N357="zákl. přenesená",J357,0)</f>
        <v>0</v>
      </c>
      <c r="BH357" s="241">
        <f>IF(N357="sníž. přenesená",J357,0)</f>
        <v>0</v>
      </c>
      <c r="BI357" s="241">
        <f>IF(N357="nulová",J357,0)</f>
        <v>0</v>
      </c>
      <c r="BJ357" s="18" t="s">
        <v>85</v>
      </c>
      <c r="BK357" s="241">
        <f>ROUND(I357*H357,2)</f>
        <v>0</v>
      </c>
      <c r="BL357" s="18" t="s">
        <v>153</v>
      </c>
      <c r="BM357" s="240" t="s">
        <v>406</v>
      </c>
    </row>
    <row r="358" s="2" customFormat="1">
      <c r="A358" s="39"/>
      <c r="B358" s="40"/>
      <c r="C358" s="41"/>
      <c r="D358" s="242" t="s">
        <v>155</v>
      </c>
      <c r="E358" s="41"/>
      <c r="F358" s="243" t="s">
        <v>405</v>
      </c>
      <c r="G358" s="41"/>
      <c r="H358" s="41"/>
      <c r="I358" s="244"/>
      <c r="J358" s="41"/>
      <c r="K358" s="41"/>
      <c r="L358" s="45"/>
      <c r="M358" s="245"/>
      <c r="N358" s="246"/>
      <c r="O358" s="92"/>
      <c r="P358" s="92"/>
      <c r="Q358" s="92"/>
      <c r="R358" s="92"/>
      <c r="S358" s="92"/>
      <c r="T358" s="93"/>
      <c r="U358" s="39"/>
      <c r="V358" s="39"/>
      <c r="W358" s="39"/>
      <c r="X358" s="39"/>
      <c r="Y358" s="39"/>
      <c r="Z358" s="39"/>
      <c r="AA358" s="39"/>
      <c r="AB358" s="39"/>
      <c r="AC358" s="39"/>
      <c r="AD358" s="39"/>
      <c r="AE358" s="39"/>
      <c r="AT358" s="18" t="s">
        <v>155</v>
      </c>
      <c r="AU358" s="18" t="s">
        <v>90</v>
      </c>
    </row>
    <row r="359" s="14" customFormat="1">
      <c r="A359" s="14"/>
      <c r="B359" s="260"/>
      <c r="C359" s="261"/>
      <c r="D359" s="242" t="s">
        <v>156</v>
      </c>
      <c r="E359" s="262" t="s">
        <v>1</v>
      </c>
      <c r="F359" s="263" t="s">
        <v>400</v>
      </c>
      <c r="G359" s="261"/>
      <c r="H359" s="262" t="s">
        <v>1</v>
      </c>
      <c r="I359" s="264"/>
      <c r="J359" s="261"/>
      <c r="K359" s="261"/>
      <c r="L359" s="265"/>
      <c r="M359" s="266"/>
      <c r="N359" s="267"/>
      <c r="O359" s="267"/>
      <c r="P359" s="267"/>
      <c r="Q359" s="267"/>
      <c r="R359" s="267"/>
      <c r="S359" s="267"/>
      <c r="T359" s="268"/>
      <c r="U359" s="14"/>
      <c r="V359" s="14"/>
      <c r="W359" s="14"/>
      <c r="X359" s="14"/>
      <c r="Y359" s="14"/>
      <c r="Z359" s="14"/>
      <c r="AA359" s="14"/>
      <c r="AB359" s="14"/>
      <c r="AC359" s="14"/>
      <c r="AD359" s="14"/>
      <c r="AE359" s="14"/>
      <c r="AT359" s="269" t="s">
        <v>156</v>
      </c>
      <c r="AU359" s="269" t="s">
        <v>90</v>
      </c>
      <c r="AV359" s="14" t="s">
        <v>85</v>
      </c>
      <c r="AW359" s="14" t="s">
        <v>35</v>
      </c>
      <c r="AX359" s="14" t="s">
        <v>81</v>
      </c>
      <c r="AY359" s="269" t="s">
        <v>146</v>
      </c>
    </row>
    <row r="360" s="14" customFormat="1">
      <c r="A360" s="14"/>
      <c r="B360" s="260"/>
      <c r="C360" s="261"/>
      <c r="D360" s="242" t="s">
        <v>156</v>
      </c>
      <c r="E360" s="262" t="s">
        <v>1</v>
      </c>
      <c r="F360" s="263" t="s">
        <v>401</v>
      </c>
      <c r="G360" s="261"/>
      <c r="H360" s="262" t="s">
        <v>1</v>
      </c>
      <c r="I360" s="264"/>
      <c r="J360" s="261"/>
      <c r="K360" s="261"/>
      <c r="L360" s="265"/>
      <c r="M360" s="266"/>
      <c r="N360" s="267"/>
      <c r="O360" s="267"/>
      <c r="P360" s="267"/>
      <c r="Q360" s="267"/>
      <c r="R360" s="267"/>
      <c r="S360" s="267"/>
      <c r="T360" s="268"/>
      <c r="U360" s="14"/>
      <c r="V360" s="14"/>
      <c r="W360" s="14"/>
      <c r="X360" s="14"/>
      <c r="Y360" s="14"/>
      <c r="Z360" s="14"/>
      <c r="AA360" s="14"/>
      <c r="AB360" s="14"/>
      <c r="AC360" s="14"/>
      <c r="AD360" s="14"/>
      <c r="AE360" s="14"/>
      <c r="AT360" s="269" t="s">
        <v>156</v>
      </c>
      <c r="AU360" s="269" t="s">
        <v>90</v>
      </c>
      <c r="AV360" s="14" t="s">
        <v>85</v>
      </c>
      <c r="AW360" s="14" t="s">
        <v>35</v>
      </c>
      <c r="AX360" s="14" t="s">
        <v>81</v>
      </c>
      <c r="AY360" s="269" t="s">
        <v>146</v>
      </c>
    </row>
    <row r="361" s="13" customFormat="1">
      <c r="A361" s="13"/>
      <c r="B361" s="247"/>
      <c r="C361" s="248"/>
      <c r="D361" s="242" t="s">
        <v>156</v>
      </c>
      <c r="E361" s="249" t="s">
        <v>1</v>
      </c>
      <c r="F361" s="250" t="s">
        <v>407</v>
      </c>
      <c r="G361" s="248"/>
      <c r="H361" s="251">
        <v>110.59999999999999</v>
      </c>
      <c r="I361" s="252"/>
      <c r="J361" s="248"/>
      <c r="K361" s="248"/>
      <c r="L361" s="253"/>
      <c r="M361" s="254"/>
      <c r="N361" s="255"/>
      <c r="O361" s="255"/>
      <c r="P361" s="255"/>
      <c r="Q361" s="255"/>
      <c r="R361" s="255"/>
      <c r="S361" s="255"/>
      <c r="T361" s="256"/>
      <c r="U361" s="13"/>
      <c r="V361" s="13"/>
      <c r="W361" s="13"/>
      <c r="X361" s="13"/>
      <c r="Y361" s="13"/>
      <c r="Z361" s="13"/>
      <c r="AA361" s="13"/>
      <c r="AB361" s="13"/>
      <c r="AC361" s="13"/>
      <c r="AD361" s="13"/>
      <c r="AE361" s="13"/>
      <c r="AT361" s="257" t="s">
        <v>156</v>
      </c>
      <c r="AU361" s="257" t="s">
        <v>90</v>
      </c>
      <c r="AV361" s="13" t="s">
        <v>90</v>
      </c>
      <c r="AW361" s="13" t="s">
        <v>35</v>
      </c>
      <c r="AX361" s="13" t="s">
        <v>85</v>
      </c>
      <c r="AY361" s="257" t="s">
        <v>146</v>
      </c>
    </row>
    <row r="362" s="2" customFormat="1" ht="37.8" customHeight="1">
      <c r="A362" s="39"/>
      <c r="B362" s="40"/>
      <c r="C362" s="229" t="s">
        <v>408</v>
      </c>
      <c r="D362" s="229" t="s">
        <v>149</v>
      </c>
      <c r="E362" s="230" t="s">
        <v>409</v>
      </c>
      <c r="F362" s="231" t="s">
        <v>410</v>
      </c>
      <c r="G362" s="232" t="s">
        <v>160</v>
      </c>
      <c r="H362" s="233">
        <v>1958</v>
      </c>
      <c r="I362" s="234"/>
      <c r="J362" s="235">
        <f>ROUND(I362*H362,2)</f>
        <v>0</v>
      </c>
      <c r="K362" s="231" t="s">
        <v>161</v>
      </c>
      <c r="L362" s="45"/>
      <c r="M362" s="236" t="s">
        <v>1</v>
      </c>
      <c r="N362" s="237" t="s">
        <v>46</v>
      </c>
      <c r="O362" s="92"/>
      <c r="P362" s="238">
        <f>O362*H362</f>
        <v>0</v>
      </c>
      <c r="Q362" s="238">
        <v>0</v>
      </c>
      <c r="R362" s="238">
        <f>Q362*H362</f>
        <v>0</v>
      </c>
      <c r="S362" s="238">
        <v>0</v>
      </c>
      <c r="T362" s="239">
        <f>S362*H362</f>
        <v>0</v>
      </c>
      <c r="U362" s="39"/>
      <c r="V362" s="39"/>
      <c r="W362" s="39"/>
      <c r="X362" s="39"/>
      <c r="Y362" s="39"/>
      <c r="Z362" s="39"/>
      <c r="AA362" s="39"/>
      <c r="AB362" s="39"/>
      <c r="AC362" s="39"/>
      <c r="AD362" s="39"/>
      <c r="AE362" s="39"/>
      <c r="AR362" s="240" t="s">
        <v>153</v>
      </c>
      <c r="AT362" s="240" t="s">
        <v>149</v>
      </c>
      <c r="AU362" s="240" t="s">
        <v>90</v>
      </c>
      <c r="AY362" s="18" t="s">
        <v>146</v>
      </c>
      <c r="BE362" s="241">
        <f>IF(N362="základní",J362,0)</f>
        <v>0</v>
      </c>
      <c r="BF362" s="241">
        <f>IF(N362="snížená",J362,0)</f>
        <v>0</v>
      </c>
      <c r="BG362" s="241">
        <f>IF(N362="zákl. přenesená",J362,0)</f>
        <v>0</v>
      </c>
      <c r="BH362" s="241">
        <f>IF(N362="sníž. přenesená",J362,0)</f>
        <v>0</v>
      </c>
      <c r="BI362" s="241">
        <f>IF(N362="nulová",J362,0)</f>
        <v>0</v>
      </c>
      <c r="BJ362" s="18" t="s">
        <v>85</v>
      </c>
      <c r="BK362" s="241">
        <f>ROUND(I362*H362,2)</f>
        <v>0</v>
      </c>
      <c r="BL362" s="18" t="s">
        <v>153</v>
      </c>
      <c r="BM362" s="240" t="s">
        <v>411</v>
      </c>
    </row>
    <row r="363" s="2" customFormat="1">
      <c r="A363" s="39"/>
      <c r="B363" s="40"/>
      <c r="C363" s="41"/>
      <c r="D363" s="242" t="s">
        <v>155</v>
      </c>
      <c r="E363" s="41"/>
      <c r="F363" s="243" t="s">
        <v>412</v>
      </c>
      <c r="G363" s="41"/>
      <c r="H363" s="41"/>
      <c r="I363" s="244"/>
      <c r="J363" s="41"/>
      <c r="K363" s="41"/>
      <c r="L363" s="45"/>
      <c r="M363" s="245"/>
      <c r="N363" s="246"/>
      <c r="O363" s="92"/>
      <c r="P363" s="92"/>
      <c r="Q363" s="92"/>
      <c r="R363" s="92"/>
      <c r="S363" s="92"/>
      <c r="T363" s="93"/>
      <c r="U363" s="39"/>
      <c r="V363" s="39"/>
      <c r="W363" s="39"/>
      <c r="X363" s="39"/>
      <c r="Y363" s="39"/>
      <c r="Z363" s="39"/>
      <c r="AA363" s="39"/>
      <c r="AB363" s="39"/>
      <c r="AC363" s="39"/>
      <c r="AD363" s="39"/>
      <c r="AE363" s="39"/>
      <c r="AT363" s="18" t="s">
        <v>155</v>
      </c>
      <c r="AU363" s="18" t="s">
        <v>90</v>
      </c>
    </row>
    <row r="364" s="2" customFormat="1">
      <c r="A364" s="39"/>
      <c r="B364" s="40"/>
      <c r="C364" s="41"/>
      <c r="D364" s="258" t="s">
        <v>164</v>
      </c>
      <c r="E364" s="41"/>
      <c r="F364" s="259" t="s">
        <v>413</v>
      </c>
      <c r="G364" s="41"/>
      <c r="H364" s="41"/>
      <c r="I364" s="244"/>
      <c r="J364" s="41"/>
      <c r="K364" s="41"/>
      <c r="L364" s="45"/>
      <c r="M364" s="245"/>
      <c r="N364" s="246"/>
      <c r="O364" s="92"/>
      <c r="P364" s="92"/>
      <c r="Q364" s="92"/>
      <c r="R364" s="92"/>
      <c r="S364" s="92"/>
      <c r="T364" s="93"/>
      <c r="U364" s="39"/>
      <c r="V364" s="39"/>
      <c r="W364" s="39"/>
      <c r="X364" s="39"/>
      <c r="Y364" s="39"/>
      <c r="Z364" s="39"/>
      <c r="AA364" s="39"/>
      <c r="AB364" s="39"/>
      <c r="AC364" s="39"/>
      <c r="AD364" s="39"/>
      <c r="AE364" s="39"/>
      <c r="AT364" s="18" t="s">
        <v>164</v>
      </c>
      <c r="AU364" s="18" t="s">
        <v>90</v>
      </c>
    </row>
    <row r="365" s="14" customFormat="1">
      <c r="A365" s="14"/>
      <c r="B365" s="260"/>
      <c r="C365" s="261"/>
      <c r="D365" s="242" t="s">
        <v>156</v>
      </c>
      <c r="E365" s="262" t="s">
        <v>1</v>
      </c>
      <c r="F365" s="263" t="s">
        <v>414</v>
      </c>
      <c r="G365" s="261"/>
      <c r="H365" s="262" t="s">
        <v>1</v>
      </c>
      <c r="I365" s="264"/>
      <c r="J365" s="261"/>
      <c r="K365" s="261"/>
      <c r="L365" s="265"/>
      <c r="M365" s="266"/>
      <c r="N365" s="267"/>
      <c r="O365" s="267"/>
      <c r="P365" s="267"/>
      <c r="Q365" s="267"/>
      <c r="R365" s="267"/>
      <c r="S365" s="267"/>
      <c r="T365" s="268"/>
      <c r="U365" s="14"/>
      <c r="V365" s="14"/>
      <c r="W365" s="14"/>
      <c r="X365" s="14"/>
      <c r="Y365" s="14"/>
      <c r="Z365" s="14"/>
      <c r="AA365" s="14"/>
      <c r="AB365" s="14"/>
      <c r="AC365" s="14"/>
      <c r="AD365" s="14"/>
      <c r="AE365" s="14"/>
      <c r="AT365" s="269" t="s">
        <v>156</v>
      </c>
      <c r="AU365" s="269" t="s">
        <v>90</v>
      </c>
      <c r="AV365" s="14" t="s">
        <v>85</v>
      </c>
      <c r="AW365" s="14" t="s">
        <v>35</v>
      </c>
      <c r="AX365" s="14" t="s">
        <v>81</v>
      </c>
      <c r="AY365" s="269" t="s">
        <v>146</v>
      </c>
    </row>
    <row r="366" s="13" customFormat="1">
      <c r="A366" s="13"/>
      <c r="B366" s="247"/>
      <c r="C366" s="248"/>
      <c r="D366" s="242" t="s">
        <v>156</v>
      </c>
      <c r="E366" s="249" t="s">
        <v>1</v>
      </c>
      <c r="F366" s="250" t="s">
        <v>415</v>
      </c>
      <c r="G366" s="248"/>
      <c r="H366" s="251">
        <v>1958</v>
      </c>
      <c r="I366" s="252"/>
      <c r="J366" s="248"/>
      <c r="K366" s="248"/>
      <c r="L366" s="253"/>
      <c r="M366" s="254"/>
      <c r="N366" s="255"/>
      <c r="O366" s="255"/>
      <c r="P366" s="255"/>
      <c r="Q366" s="255"/>
      <c r="R366" s="255"/>
      <c r="S366" s="255"/>
      <c r="T366" s="256"/>
      <c r="U366" s="13"/>
      <c r="V366" s="13"/>
      <c r="W366" s="13"/>
      <c r="X366" s="13"/>
      <c r="Y366" s="13"/>
      <c r="Z366" s="13"/>
      <c r="AA366" s="13"/>
      <c r="AB366" s="13"/>
      <c r="AC366" s="13"/>
      <c r="AD366" s="13"/>
      <c r="AE366" s="13"/>
      <c r="AT366" s="257" t="s">
        <v>156</v>
      </c>
      <c r="AU366" s="257" t="s">
        <v>90</v>
      </c>
      <c r="AV366" s="13" t="s">
        <v>90</v>
      </c>
      <c r="AW366" s="13" t="s">
        <v>35</v>
      </c>
      <c r="AX366" s="13" t="s">
        <v>81</v>
      </c>
      <c r="AY366" s="257" t="s">
        <v>146</v>
      </c>
    </row>
    <row r="367" s="2" customFormat="1" ht="37.8" customHeight="1">
      <c r="A367" s="39"/>
      <c r="B367" s="40"/>
      <c r="C367" s="229" t="s">
        <v>416</v>
      </c>
      <c r="D367" s="229" t="s">
        <v>149</v>
      </c>
      <c r="E367" s="230" t="s">
        <v>417</v>
      </c>
      <c r="F367" s="231" t="s">
        <v>418</v>
      </c>
      <c r="G367" s="232" t="s">
        <v>160</v>
      </c>
      <c r="H367" s="233">
        <v>1958</v>
      </c>
      <c r="I367" s="234"/>
      <c r="J367" s="235">
        <f>ROUND(I367*H367,2)</f>
        <v>0</v>
      </c>
      <c r="K367" s="231" t="s">
        <v>161</v>
      </c>
      <c r="L367" s="45"/>
      <c r="M367" s="236" t="s">
        <v>1</v>
      </c>
      <c r="N367" s="237" t="s">
        <v>46</v>
      </c>
      <c r="O367" s="92"/>
      <c r="P367" s="238">
        <f>O367*H367</f>
        <v>0</v>
      </c>
      <c r="Q367" s="238">
        <v>0</v>
      </c>
      <c r="R367" s="238">
        <f>Q367*H367</f>
        <v>0</v>
      </c>
      <c r="S367" s="238">
        <v>0</v>
      </c>
      <c r="T367" s="239">
        <f>S367*H367</f>
        <v>0</v>
      </c>
      <c r="U367" s="39"/>
      <c r="V367" s="39"/>
      <c r="W367" s="39"/>
      <c r="X367" s="39"/>
      <c r="Y367" s="39"/>
      <c r="Z367" s="39"/>
      <c r="AA367" s="39"/>
      <c r="AB367" s="39"/>
      <c r="AC367" s="39"/>
      <c r="AD367" s="39"/>
      <c r="AE367" s="39"/>
      <c r="AR367" s="240" t="s">
        <v>153</v>
      </c>
      <c r="AT367" s="240" t="s">
        <v>149</v>
      </c>
      <c r="AU367" s="240" t="s">
        <v>90</v>
      </c>
      <c r="AY367" s="18" t="s">
        <v>146</v>
      </c>
      <c r="BE367" s="241">
        <f>IF(N367="základní",J367,0)</f>
        <v>0</v>
      </c>
      <c r="BF367" s="241">
        <f>IF(N367="snížená",J367,0)</f>
        <v>0</v>
      </c>
      <c r="BG367" s="241">
        <f>IF(N367="zákl. přenesená",J367,0)</f>
        <v>0</v>
      </c>
      <c r="BH367" s="241">
        <f>IF(N367="sníž. přenesená",J367,0)</f>
        <v>0</v>
      </c>
      <c r="BI367" s="241">
        <f>IF(N367="nulová",J367,0)</f>
        <v>0</v>
      </c>
      <c r="BJ367" s="18" t="s">
        <v>85</v>
      </c>
      <c r="BK367" s="241">
        <f>ROUND(I367*H367,2)</f>
        <v>0</v>
      </c>
      <c r="BL367" s="18" t="s">
        <v>153</v>
      </c>
      <c r="BM367" s="240" t="s">
        <v>419</v>
      </c>
    </row>
    <row r="368" s="2" customFormat="1">
      <c r="A368" s="39"/>
      <c r="B368" s="40"/>
      <c r="C368" s="41"/>
      <c r="D368" s="242" t="s">
        <v>155</v>
      </c>
      <c r="E368" s="41"/>
      <c r="F368" s="243" t="s">
        <v>420</v>
      </c>
      <c r="G368" s="41"/>
      <c r="H368" s="41"/>
      <c r="I368" s="244"/>
      <c r="J368" s="41"/>
      <c r="K368" s="41"/>
      <c r="L368" s="45"/>
      <c r="M368" s="245"/>
      <c r="N368" s="246"/>
      <c r="O368" s="92"/>
      <c r="P368" s="92"/>
      <c r="Q368" s="92"/>
      <c r="R368" s="92"/>
      <c r="S368" s="92"/>
      <c r="T368" s="93"/>
      <c r="U368" s="39"/>
      <c r="V368" s="39"/>
      <c r="W368" s="39"/>
      <c r="X368" s="39"/>
      <c r="Y368" s="39"/>
      <c r="Z368" s="39"/>
      <c r="AA368" s="39"/>
      <c r="AB368" s="39"/>
      <c r="AC368" s="39"/>
      <c r="AD368" s="39"/>
      <c r="AE368" s="39"/>
      <c r="AT368" s="18" t="s">
        <v>155</v>
      </c>
      <c r="AU368" s="18" t="s">
        <v>90</v>
      </c>
    </row>
    <row r="369" s="2" customFormat="1">
      <c r="A369" s="39"/>
      <c r="B369" s="40"/>
      <c r="C369" s="41"/>
      <c r="D369" s="258" t="s">
        <v>164</v>
      </c>
      <c r="E369" s="41"/>
      <c r="F369" s="259" t="s">
        <v>421</v>
      </c>
      <c r="G369" s="41"/>
      <c r="H369" s="41"/>
      <c r="I369" s="244"/>
      <c r="J369" s="41"/>
      <c r="K369" s="41"/>
      <c r="L369" s="45"/>
      <c r="M369" s="245"/>
      <c r="N369" s="246"/>
      <c r="O369" s="92"/>
      <c r="P369" s="92"/>
      <c r="Q369" s="92"/>
      <c r="R369" s="92"/>
      <c r="S369" s="92"/>
      <c r="T369" s="93"/>
      <c r="U369" s="39"/>
      <c r="V369" s="39"/>
      <c r="W369" s="39"/>
      <c r="X369" s="39"/>
      <c r="Y369" s="39"/>
      <c r="Z369" s="39"/>
      <c r="AA369" s="39"/>
      <c r="AB369" s="39"/>
      <c r="AC369" s="39"/>
      <c r="AD369" s="39"/>
      <c r="AE369" s="39"/>
      <c r="AT369" s="18" t="s">
        <v>164</v>
      </c>
      <c r="AU369" s="18" t="s">
        <v>90</v>
      </c>
    </row>
    <row r="370" s="14" customFormat="1">
      <c r="A370" s="14"/>
      <c r="B370" s="260"/>
      <c r="C370" s="261"/>
      <c r="D370" s="242" t="s">
        <v>156</v>
      </c>
      <c r="E370" s="262" t="s">
        <v>1</v>
      </c>
      <c r="F370" s="263" t="s">
        <v>414</v>
      </c>
      <c r="G370" s="261"/>
      <c r="H370" s="262" t="s">
        <v>1</v>
      </c>
      <c r="I370" s="264"/>
      <c r="J370" s="261"/>
      <c r="K370" s="261"/>
      <c r="L370" s="265"/>
      <c r="M370" s="266"/>
      <c r="N370" s="267"/>
      <c r="O370" s="267"/>
      <c r="P370" s="267"/>
      <c r="Q370" s="267"/>
      <c r="R370" s="267"/>
      <c r="S370" s="267"/>
      <c r="T370" s="268"/>
      <c r="U370" s="14"/>
      <c r="V370" s="14"/>
      <c r="W370" s="14"/>
      <c r="X370" s="14"/>
      <c r="Y370" s="14"/>
      <c r="Z370" s="14"/>
      <c r="AA370" s="14"/>
      <c r="AB370" s="14"/>
      <c r="AC370" s="14"/>
      <c r="AD370" s="14"/>
      <c r="AE370" s="14"/>
      <c r="AT370" s="269" t="s">
        <v>156</v>
      </c>
      <c r="AU370" s="269" t="s">
        <v>90</v>
      </c>
      <c r="AV370" s="14" t="s">
        <v>85</v>
      </c>
      <c r="AW370" s="14" t="s">
        <v>35</v>
      </c>
      <c r="AX370" s="14" t="s">
        <v>81</v>
      </c>
      <c r="AY370" s="269" t="s">
        <v>146</v>
      </c>
    </row>
    <row r="371" s="13" customFormat="1">
      <c r="A371" s="13"/>
      <c r="B371" s="247"/>
      <c r="C371" s="248"/>
      <c r="D371" s="242" t="s">
        <v>156</v>
      </c>
      <c r="E371" s="249" t="s">
        <v>1</v>
      </c>
      <c r="F371" s="250" t="s">
        <v>415</v>
      </c>
      <c r="G371" s="248"/>
      <c r="H371" s="251">
        <v>1958</v>
      </c>
      <c r="I371" s="252"/>
      <c r="J371" s="248"/>
      <c r="K371" s="248"/>
      <c r="L371" s="253"/>
      <c r="M371" s="254"/>
      <c r="N371" s="255"/>
      <c r="O371" s="255"/>
      <c r="P371" s="255"/>
      <c r="Q371" s="255"/>
      <c r="R371" s="255"/>
      <c r="S371" s="255"/>
      <c r="T371" s="256"/>
      <c r="U371" s="13"/>
      <c r="V371" s="13"/>
      <c r="W371" s="13"/>
      <c r="X371" s="13"/>
      <c r="Y371" s="13"/>
      <c r="Z371" s="13"/>
      <c r="AA371" s="13"/>
      <c r="AB371" s="13"/>
      <c r="AC371" s="13"/>
      <c r="AD371" s="13"/>
      <c r="AE371" s="13"/>
      <c r="AT371" s="257" t="s">
        <v>156</v>
      </c>
      <c r="AU371" s="257" t="s">
        <v>90</v>
      </c>
      <c r="AV371" s="13" t="s">
        <v>90</v>
      </c>
      <c r="AW371" s="13" t="s">
        <v>35</v>
      </c>
      <c r="AX371" s="13" t="s">
        <v>81</v>
      </c>
      <c r="AY371" s="257" t="s">
        <v>146</v>
      </c>
    </row>
    <row r="372" s="2" customFormat="1" ht="16.5" customHeight="1">
      <c r="A372" s="39"/>
      <c r="B372" s="40"/>
      <c r="C372" s="293" t="s">
        <v>422</v>
      </c>
      <c r="D372" s="293" t="s">
        <v>277</v>
      </c>
      <c r="E372" s="294" t="s">
        <v>423</v>
      </c>
      <c r="F372" s="295" t="s">
        <v>424</v>
      </c>
      <c r="G372" s="296" t="s">
        <v>261</v>
      </c>
      <c r="H372" s="297">
        <v>32.423999999999999</v>
      </c>
      <c r="I372" s="298"/>
      <c r="J372" s="299">
        <f>ROUND(I372*H372,2)</f>
        <v>0</v>
      </c>
      <c r="K372" s="295" t="s">
        <v>161</v>
      </c>
      <c r="L372" s="300"/>
      <c r="M372" s="301" t="s">
        <v>1</v>
      </c>
      <c r="N372" s="302" t="s">
        <v>46</v>
      </c>
      <c r="O372" s="92"/>
      <c r="P372" s="238">
        <f>O372*H372</f>
        <v>0</v>
      </c>
      <c r="Q372" s="238">
        <v>1</v>
      </c>
      <c r="R372" s="238">
        <f>Q372*H372</f>
        <v>32.423999999999999</v>
      </c>
      <c r="S372" s="238">
        <v>0</v>
      </c>
      <c r="T372" s="239">
        <f>S372*H372</f>
        <v>0</v>
      </c>
      <c r="U372" s="39"/>
      <c r="V372" s="39"/>
      <c r="W372" s="39"/>
      <c r="X372" s="39"/>
      <c r="Y372" s="39"/>
      <c r="Z372" s="39"/>
      <c r="AA372" s="39"/>
      <c r="AB372" s="39"/>
      <c r="AC372" s="39"/>
      <c r="AD372" s="39"/>
      <c r="AE372" s="39"/>
      <c r="AR372" s="240" t="s">
        <v>211</v>
      </c>
      <c r="AT372" s="240" t="s">
        <v>277</v>
      </c>
      <c r="AU372" s="240" t="s">
        <v>90</v>
      </c>
      <c r="AY372" s="18" t="s">
        <v>146</v>
      </c>
      <c r="BE372" s="241">
        <f>IF(N372="základní",J372,0)</f>
        <v>0</v>
      </c>
      <c r="BF372" s="241">
        <f>IF(N372="snížená",J372,0)</f>
        <v>0</v>
      </c>
      <c r="BG372" s="241">
        <f>IF(N372="zákl. přenesená",J372,0)</f>
        <v>0</v>
      </c>
      <c r="BH372" s="241">
        <f>IF(N372="sníž. přenesená",J372,0)</f>
        <v>0</v>
      </c>
      <c r="BI372" s="241">
        <f>IF(N372="nulová",J372,0)</f>
        <v>0</v>
      </c>
      <c r="BJ372" s="18" t="s">
        <v>85</v>
      </c>
      <c r="BK372" s="241">
        <f>ROUND(I372*H372,2)</f>
        <v>0</v>
      </c>
      <c r="BL372" s="18" t="s">
        <v>153</v>
      </c>
      <c r="BM372" s="240" t="s">
        <v>425</v>
      </c>
    </row>
    <row r="373" s="2" customFormat="1">
      <c r="A373" s="39"/>
      <c r="B373" s="40"/>
      <c r="C373" s="41"/>
      <c r="D373" s="242" t="s">
        <v>155</v>
      </c>
      <c r="E373" s="41"/>
      <c r="F373" s="243" t="s">
        <v>424</v>
      </c>
      <c r="G373" s="41"/>
      <c r="H373" s="41"/>
      <c r="I373" s="244"/>
      <c r="J373" s="41"/>
      <c r="K373" s="41"/>
      <c r="L373" s="45"/>
      <c r="M373" s="245"/>
      <c r="N373" s="246"/>
      <c r="O373" s="92"/>
      <c r="P373" s="92"/>
      <c r="Q373" s="92"/>
      <c r="R373" s="92"/>
      <c r="S373" s="92"/>
      <c r="T373" s="93"/>
      <c r="U373" s="39"/>
      <c r="V373" s="39"/>
      <c r="W373" s="39"/>
      <c r="X373" s="39"/>
      <c r="Y373" s="39"/>
      <c r="Z373" s="39"/>
      <c r="AA373" s="39"/>
      <c r="AB373" s="39"/>
      <c r="AC373" s="39"/>
      <c r="AD373" s="39"/>
      <c r="AE373" s="39"/>
      <c r="AT373" s="18" t="s">
        <v>155</v>
      </c>
      <c r="AU373" s="18" t="s">
        <v>90</v>
      </c>
    </row>
    <row r="374" s="14" customFormat="1">
      <c r="A374" s="14"/>
      <c r="B374" s="260"/>
      <c r="C374" s="261"/>
      <c r="D374" s="242" t="s">
        <v>156</v>
      </c>
      <c r="E374" s="262" t="s">
        <v>1</v>
      </c>
      <c r="F374" s="263" t="s">
        <v>426</v>
      </c>
      <c r="G374" s="261"/>
      <c r="H374" s="262" t="s">
        <v>1</v>
      </c>
      <c r="I374" s="264"/>
      <c r="J374" s="261"/>
      <c r="K374" s="261"/>
      <c r="L374" s="265"/>
      <c r="M374" s="266"/>
      <c r="N374" s="267"/>
      <c r="O374" s="267"/>
      <c r="P374" s="267"/>
      <c r="Q374" s="267"/>
      <c r="R374" s="267"/>
      <c r="S374" s="267"/>
      <c r="T374" s="268"/>
      <c r="U374" s="14"/>
      <c r="V374" s="14"/>
      <c r="W374" s="14"/>
      <c r="X374" s="14"/>
      <c r="Y374" s="14"/>
      <c r="Z374" s="14"/>
      <c r="AA374" s="14"/>
      <c r="AB374" s="14"/>
      <c r="AC374" s="14"/>
      <c r="AD374" s="14"/>
      <c r="AE374" s="14"/>
      <c r="AT374" s="269" t="s">
        <v>156</v>
      </c>
      <c r="AU374" s="269" t="s">
        <v>90</v>
      </c>
      <c r="AV374" s="14" t="s">
        <v>85</v>
      </c>
      <c r="AW374" s="14" t="s">
        <v>35</v>
      </c>
      <c r="AX374" s="14" t="s">
        <v>81</v>
      </c>
      <c r="AY374" s="269" t="s">
        <v>146</v>
      </c>
    </row>
    <row r="375" s="13" customFormat="1">
      <c r="A375" s="13"/>
      <c r="B375" s="247"/>
      <c r="C375" s="248"/>
      <c r="D375" s="242" t="s">
        <v>156</v>
      </c>
      <c r="E375" s="249" t="s">
        <v>1</v>
      </c>
      <c r="F375" s="250" t="s">
        <v>427</v>
      </c>
      <c r="G375" s="248"/>
      <c r="H375" s="251">
        <v>32.423999999999999</v>
      </c>
      <c r="I375" s="252"/>
      <c r="J375" s="248"/>
      <c r="K375" s="248"/>
      <c r="L375" s="253"/>
      <c r="M375" s="254"/>
      <c r="N375" s="255"/>
      <c r="O375" s="255"/>
      <c r="P375" s="255"/>
      <c r="Q375" s="255"/>
      <c r="R375" s="255"/>
      <c r="S375" s="255"/>
      <c r="T375" s="256"/>
      <c r="U375" s="13"/>
      <c r="V375" s="13"/>
      <c r="W375" s="13"/>
      <c r="X375" s="13"/>
      <c r="Y375" s="13"/>
      <c r="Z375" s="13"/>
      <c r="AA375" s="13"/>
      <c r="AB375" s="13"/>
      <c r="AC375" s="13"/>
      <c r="AD375" s="13"/>
      <c r="AE375" s="13"/>
      <c r="AT375" s="257" t="s">
        <v>156</v>
      </c>
      <c r="AU375" s="257" t="s">
        <v>90</v>
      </c>
      <c r="AV375" s="13" t="s">
        <v>90</v>
      </c>
      <c r="AW375" s="13" t="s">
        <v>35</v>
      </c>
      <c r="AX375" s="13" t="s">
        <v>85</v>
      </c>
      <c r="AY375" s="257" t="s">
        <v>146</v>
      </c>
    </row>
    <row r="376" s="2" customFormat="1" ht="21.75" customHeight="1">
      <c r="A376" s="39"/>
      <c r="B376" s="40"/>
      <c r="C376" s="293" t="s">
        <v>428</v>
      </c>
      <c r="D376" s="293" t="s">
        <v>277</v>
      </c>
      <c r="E376" s="294" t="s">
        <v>429</v>
      </c>
      <c r="F376" s="295" t="s">
        <v>430</v>
      </c>
      <c r="G376" s="296" t="s">
        <v>261</v>
      </c>
      <c r="H376" s="297">
        <v>16.212</v>
      </c>
      <c r="I376" s="298"/>
      <c r="J376" s="299">
        <f>ROUND(I376*H376,2)</f>
        <v>0</v>
      </c>
      <c r="K376" s="295" t="s">
        <v>161</v>
      </c>
      <c r="L376" s="300"/>
      <c r="M376" s="301" t="s">
        <v>1</v>
      </c>
      <c r="N376" s="302" t="s">
        <v>46</v>
      </c>
      <c r="O376" s="92"/>
      <c r="P376" s="238">
        <f>O376*H376</f>
        <v>0</v>
      </c>
      <c r="Q376" s="238">
        <v>1</v>
      </c>
      <c r="R376" s="238">
        <f>Q376*H376</f>
        <v>16.212</v>
      </c>
      <c r="S376" s="238">
        <v>0</v>
      </c>
      <c r="T376" s="239">
        <f>S376*H376</f>
        <v>0</v>
      </c>
      <c r="U376" s="39"/>
      <c r="V376" s="39"/>
      <c r="W376" s="39"/>
      <c r="X376" s="39"/>
      <c r="Y376" s="39"/>
      <c r="Z376" s="39"/>
      <c r="AA376" s="39"/>
      <c r="AB376" s="39"/>
      <c r="AC376" s="39"/>
      <c r="AD376" s="39"/>
      <c r="AE376" s="39"/>
      <c r="AR376" s="240" t="s">
        <v>211</v>
      </c>
      <c r="AT376" s="240" t="s">
        <v>277</v>
      </c>
      <c r="AU376" s="240" t="s">
        <v>90</v>
      </c>
      <c r="AY376" s="18" t="s">
        <v>146</v>
      </c>
      <c r="BE376" s="241">
        <f>IF(N376="základní",J376,0)</f>
        <v>0</v>
      </c>
      <c r="BF376" s="241">
        <f>IF(N376="snížená",J376,0)</f>
        <v>0</v>
      </c>
      <c r="BG376" s="241">
        <f>IF(N376="zákl. přenesená",J376,0)</f>
        <v>0</v>
      </c>
      <c r="BH376" s="241">
        <f>IF(N376="sníž. přenesená",J376,0)</f>
        <v>0</v>
      </c>
      <c r="BI376" s="241">
        <f>IF(N376="nulová",J376,0)</f>
        <v>0</v>
      </c>
      <c r="BJ376" s="18" t="s">
        <v>85</v>
      </c>
      <c r="BK376" s="241">
        <f>ROUND(I376*H376,2)</f>
        <v>0</v>
      </c>
      <c r="BL376" s="18" t="s">
        <v>153</v>
      </c>
      <c r="BM376" s="240" t="s">
        <v>431</v>
      </c>
    </row>
    <row r="377" s="2" customFormat="1">
      <c r="A377" s="39"/>
      <c r="B377" s="40"/>
      <c r="C377" s="41"/>
      <c r="D377" s="242" t="s">
        <v>155</v>
      </c>
      <c r="E377" s="41"/>
      <c r="F377" s="243" t="s">
        <v>430</v>
      </c>
      <c r="G377" s="41"/>
      <c r="H377" s="41"/>
      <c r="I377" s="244"/>
      <c r="J377" s="41"/>
      <c r="K377" s="41"/>
      <c r="L377" s="45"/>
      <c r="M377" s="245"/>
      <c r="N377" s="246"/>
      <c r="O377" s="92"/>
      <c r="P377" s="92"/>
      <c r="Q377" s="92"/>
      <c r="R377" s="92"/>
      <c r="S377" s="92"/>
      <c r="T377" s="93"/>
      <c r="U377" s="39"/>
      <c r="V377" s="39"/>
      <c r="W377" s="39"/>
      <c r="X377" s="39"/>
      <c r="Y377" s="39"/>
      <c r="Z377" s="39"/>
      <c r="AA377" s="39"/>
      <c r="AB377" s="39"/>
      <c r="AC377" s="39"/>
      <c r="AD377" s="39"/>
      <c r="AE377" s="39"/>
      <c r="AT377" s="18" t="s">
        <v>155</v>
      </c>
      <c r="AU377" s="18" t="s">
        <v>90</v>
      </c>
    </row>
    <row r="378" s="14" customFormat="1">
      <c r="A378" s="14"/>
      <c r="B378" s="260"/>
      <c r="C378" s="261"/>
      <c r="D378" s="242" t="s">
        <v>156</v>
      </c>
      <c r="E378" s="262" t="s">
        <v>1</v>
      </c>
      <c r="F378" s="263" t="s">
        <v>426</v>
      </c>
      <c r="G378" s="261"/>
      <c r="H378" s="262" t="s">
        <v>1</v>
      </c>
      <c r="I378" s="264"/>
      <c r="J378" s="261"/>
      <c r="K378" s="261"/>
      <c r="L378" s="265"/>
      <c r="M378" s="266"/>
      <c r="N378" s="267"/>
      <c r="O378" s="267"/>
      <c r="P378" s="267"/>
      <c r="Q378" s="267"/>
      <c r="R378" s="267"/>
      <c r="S378" s="267"/>
      <c r="T378" s="268"/>
      <c r="U378" s="14"/>
      <c r="V378" s="14"/>
      <c r="W378" s="14"/>
      <c r="X378" s="14"/>
      <c r="Y378" s="14"/>
      <c r="Z378" s="14"/>
      <c r="AA378" s="14"/>
      <c r="AB378" s="14"/>
      <c r="AC378" s="14"/>
      <c r="AD378" s="14"/>
      <c r="AE378" s="14"/>
      <c r="AT378" s="269" t="s">
        <v>156</v>
      </c>
      <c r="AU378" s="269" t="s">
        <v>90</v>
      </c>
      <c r="AV378" s="14" t="s">
        <v>85</v>
      </c>
      <c r="AW378" s="14" t="s">
        <v>35</v>
      </c>
      <c r="AX378" s="14" t="s">
        <v>81</v>
      </c>
      <c r="AY378" s="269" t="s">
        <v>146</v>
      </c>
    </row>
    <row r="379" s="13" customFormat="1">
      <c r="A379" s="13"/>
      <c r="B379" s="247"/>
      <c r="C379" s="248"/>
      <c r="D379" s="242" t="s">
        <v>156</v>
      </c>
      <c r="E379" s="249" t="s">
        <v>1</v>
      </c>
      <c r="F379" s="250" t="s">
        <v>432</v>
      </c>
      <c r="G379" s="248"/>
      <c r="H379" s="251">
        <v>16.212</v>
      </c>
      <c r="I379" s="252"/>
      <c r="J379" s="248"/>
      <c r="K379" s="248"/>
      <c r="L379" s="253"/>
      <c r="M379" s="254"/>
      <c r="N379" s="255"/>
      <c r="O379" s="255"/>
      <c r="P379" s="255"/>
      <c r="Q379" s="255"/>
      <c r="R379" s="255"/>
      <c r="S379" s="255"/>
      <c r="T379" s="256"/>
      <c r="U379" s="13"/>
      <c r="V379" s="13"/>
      <c r="W379" s="13"/>
      <c r="X379" s="13"/>
      <c r="Y379" s="13"/>
      <c r="Z379" s="13"/>
      <c r="AA379" s="13"/>
      <c r="AB379" s="13"/>
      <c r="AC379" s="13"/>
      <c r="AD379" s="13"/>
      <c r="AE379" s="13"/>
      <c r="AT379" s="257" t="s">
        <v>156</v>
      </c>
      <c r="AU379" s="257" t="s">
        <v>90</v>
      </c>
      <c r="AV379" s="13" t="s">
        <v>90</v>
      </c>
      <c r="AW379" s="13" t="s">
        <v>35</v>
      </c>
      <c r="AX379" s="13" t="s">
        <v>85</v>
      </c>
      <c r="AY379" s="257" t="s">
        <v>146</v>
      </c>
    </row>
    <row r="380" s="2" customFormat="1" ht="24.15" customHeight="1">
      <c r="A380" s="39"/>
      <c r="B380" s="40"/>
      <c r="C380" s="229" t="s">
        <v>433</v>
      </c>
      <c r="D380" s="229" t="s">
        <v>149</v>
      </c>
      <c r="E380" s="230" t="s">
        <v>434</v>
      </c>
      <c r="F380" s="231" t="s">
        <v>435</v>
      </c>
      <c r="G380" s="232" t="s">
        <v>160</v>
      </c>
      <c r="H380" s="233">
        <v>268.5</v>
      </c>
      <c r="I380" s="234"/>
      <c r="J380" s="235">
        <f>ROUND(I380*H380,2)</f>
        <v>0</v>
      </c>
      <c r="K380" s="231" t="s">
        <v>161</v>
      </c>
      <c r="L380" s="45"/>
      <c r="M380" s="236" t="s">
        <v>1</v>
      </c>
      <c r="N380" s="237" t="s">
        <v>46</v>
      </c>
      <c r="O380" s="92"/>
      <c r="P380" s="238">
        <f>O380*H380</f>
        <v>0</v>
      </c>
      <c r="Q380" s="238">
        <v>0.68999999999999995</v>
      </c>
      <c r="R380" s="238">
        <f>Q380*H380</f>
        <v>185.26499999999999</v>
      </c>
      <c r="S380" s="238">
        <v>0</v>
      </c>
      <c r="T380" s="239">
        <f>S380*H380</f>
        <v>0</v>
      </c>
      <c r="U380" s="39"/>
      <c r="V380" s="39"/>
      <c r="W380" s="39"/>
      <c r="X380" s="39"/>
      <c r="Y380" s="39"/>
      <c r="Z380" s="39"/>
      <c r="AA380" s="39"/>
      <c r="AB380" s="39"/>
      <c r="AC380" s="39"/>
      <c r="AD380" s="39"/>
      <c r="AE380" s="39"/>
      <c r="AR380" s="240" t="s">
        <v>153</v>
      </c>
      <c r="AT380" s="240" t="s">
        <v>149</v>
      </c>
      <c r="AU380" s="240" t="s">
        <v>90</v>
      </c>
      <c r="AY380" s="18" t="s">
        <v>146</v>
      </c>
      <c r="BE380" s="241">
        <f>IF(N380="základní",J380,0)</f>
        <v>0</v>
      </c>
      <c r="BF380" s="241">
        <f>IF(N380="snížená",J380,0)</f>
        <v>0</v>
      </c>
      <c r="BG380" s="241">
        <f>IF(N380="zákl. přenesená",J380,0)</f>
        <v>0</v>
      </c>
      <c r="BH380" s="241">
        <f>IF(N380="sníž. přenesená",J380,0)</f>
        <v>0</v>
      </c>
      <c r="BI380" s="241">
        <f>IF(N380="nulová",J380,0)</f>
        <v>0</v>
      </c>
      <c r="BJ380" s="18" t="s">
        <v>85</v>
      </c>
      <c r="BK380" s="241">
        <f>ROUND(I380*H380,2)</f>
        <v>0</v>
      </c>
      <c r="BL380" s="18" t="s">
        <v>153</v>
      </c>
      <c r="BM380" s="240" t="s">
        <v>436</v>
      </c>
    </row>
    <row r="381" s="2" customFormat="1">
      <c r="A381" s="39"/>
      <c r="B381" s="40"/>
      <c r="C381" s="41"/>
      <c r="D381" s="242" t="s">
        <v>155</v>
      </c>
      <c r="E381" s="41"/>
      <c r="F381" s="243" t="s">
        <v>437</v>
      </c>
      <c r="G381" s="41"/>
      <c r="H381" s="41"/>
      <c r="I381" s="244"/>
      <c r="J381" s="41"/>
      <c r="K381" s="41"/>
      <c r="L381" s="45"/>
      <c r="M381" s="245"/>
      <c r="N381" s="246"/>
      <c r="O381" s="92"/>
      <c r="P381" s="92"/>
      <c r="Q381" s="92"/>
      <c r="R381" s="92"/>
      <c r="S381" s="92"/>
      <c r="T381" s="93"/>
      <c r="U381" s="39"/>
      <c r="V381" s="39"/>
      <c r="W381" s="39"/>
      <c r="X381" s="39"/>
      <c r="Y381" s="39"/>
      <c r="Z381" s="39"/>
      <c r="AA381" s="39"/>
      <c r="AB381" s="39"/>
      <c r="AC381" s="39"/>
      <c r="AD381" s="39"/>
      <c r="AE381" s="39"/>
      <c r="AT381" s="18" t="s">
        <v>155</v>
      </c>
      <c r="AU381" s="18" t="s">
        <v>90</v>
      </c>
    </row>
    <row r="382" s="2" customFormat="1">
      <c r="A382" s="39"/>
      <c r="B382" s="40"/>
      <c r="C382" s="41"/>
      <c r="D382" s="258" t="s">
        <v>164</v>
      </c>
      <c r="E382" s="41"/>
      <c r="F382" s="259" t="s">
        <v>438</v>
      </c>
      <c r="G382" s="41"/>
      <c r="H382" s="41"/>
      <c r="I382" s="244"/>
      <c r="J382" s="41"/>
      <c r="K382" s="41"/>
      <c r="L382" s="45"/>
      <c r="M382" s="245"/>
      <c r="N382" s="246"/>
      <c r="O382" s="92"/>
      <c r="P382" s="92"/>
      <c r="Q382" s="92"/>
      <c r="R382" s="92"/>
      <c r="S382" s="92"/>
      <c r="T382" s="93"/>
      <c r="U382" s="39"/>
      <c r="V382" s="39"/>
      <c r="W382" s="39"/>
      <c r="X382" s="39"/>
      <c r="Y382" s="39"/>
      <c r="Z382" s="39"/>
      <c r="AA382" s="39"/>
      <c r="AB382" s="39"/>
      <c r="AC382" s="39"/>
      <c r="AD382" s="39"/>
      <c r="AE382" s="39"/>
      <c r="AT382" s="18" t="s">
        <v>164</v>
      </c>
      <c r="AU382" s="18" t="s">
        <v>90</v>
      </c>
    </row>
    <row r="383" s="14" customFormat="1">
      <c r="A383" s="14"/>
      <c r="B383" s="260"/>
      <c r="C383" s="261"/>
      <c r="D383" s="242" t="s">
        <v>156</v>
      </c>
      <c r="E383" s="262" t="s">
        <v>1</v>
      </c>
      <c r="F383" s="263" t="s">
        <v>439</v>
      </c>
      <c r="G383" s="261"/>
      <c r="H383" s="262" t="s">
        <v>1</v>
      </c>
      <c r="I383" s="264"/>
      <c r="J383" s="261"/>
      <c r="K383" s="261"/>
      <c r="L383" s="265"/>
      <c r="M383" s="266"/>
      <c r="N383" s="267"/>
      <c r="O383" s="267"/>
      <c r="P383" s="267"/>
      <c r="Q383" s="267"/>
      <c r="R383" s="267"/>
      <c r="S383" s="267"/>
      <c r="T383" s="268"/>
      <c r="U383" s="14"/>
      <c r="V383" s="14"/>
      <c r="W383" s="14"/>
      <c r="X383" s="14"/>
      <c r="Y383" s="14"/>
      <c r="Z383" s="14"/>
      <c r="AA383" s="14"/>
      <c r="AB383" s="14"/>
      <c r="AC383" s="14"/>
      <c r="AD383" s="14"/>
      <c r="AE383" s="14"/>
      <c r="AT383" s="269" t="s">
        <v>156</v>
      </c>
      <c r="AU383" s="269" t="s">
        <v>90</v>
      </c>
      <c r="AV383" s="14" t="s">
        <v>85</v>
      </c>
      <c r="AW383" s="14" t="s">
        <v>35</v>
      </c>
      <c r="AX383" s="14" t="s">
        <v>81</v>
      </c>
      <c r="AY383" s="269" t="s">
        <v>146</v>
      </c>
    </row>
    <row r="384" s="13" customFormat="1">
      <c r="A384" s="13"/>
      <c r="B384" s="247"/>
      <c r="C384" s="248"/>
      <c r="D384" s="242" t="s">
        <v>156</v>
      </c>
      <c r="E384" s="249" t="s">
        <v>1</v>
      </c>
      <c r="F384" s="250" t="s">
        <v>391</v>
      </c>
      <c r="G384" s="248"/>
      <c r="H384" s="251">
        <v>268.5</v>
      </c>
      <c r="I384" s="252"/>
      <c r="J384" s="248"/>
      <c r="K384" s="248"/>
      <c r="L384" s="253"/>
      <c r="M384" s="254"/>
      <c r="N384" s="255"/>
      <c r="O384" s="255"/>
      <c r="P384" s="255"/>
      <c r="Q384" s="255"/>
      <c r="R384" s="255"/>
      <c r="S384" s="255"/>
      <c r="T384" s="256"/>
      <c r="U384" s="13"/>
      <c r="V384" s="13"/>
      <c r="W384" s="13"/>
      <c r="X384" s="13"/>
      <c r="Y384" s="13"/>
      <c r="Z384" s="13"/>
      <c r="AA384" s="13"/>
      <c r="AB384" s="13"/>
      <c r="AC384" s="13"/>
      <c r="AD384" s="13"/>
      <c r="AE384" s="13"/>
      <c r="AT384" s="257" t="s">
        <v>156</v>
      </c>
      <c r="AU384" s="257" t="s">
        <v>90</v>
      </c>
      <c r="AV384" s="13" t="s">
        <v>90</v>
      </c>
      <c r="AW384" s="13" t="s">
        <v>35</v>
      </c>
      <c r="AX384" s="13" t="s">
        <v>81</v>
      </c>
      <c r="AY384" s="257" t="s">
        <v>146</v>
      </c>
    </row>
    <row r="385" s="2" customFormat="1" ht="21.75" customHeight="1">
      <c r="A385" s="39"/>
      <c r="B385" s="40"/>
      <c r="C385" s="229" t="s">
        <v>440</v>
      </c>
      <c r="D385" s="229" t="s">
        <v>149</v>
      </c>
      <c r="E385" s="230" t="s">
        <v>441</v>
      </c>
      <c r="F385" s="231" t="s">
        <v>442</v>
      </c>
      <c r="G385" s="232" t="s">
        <v>160</v>
      </c>
      <c r="H385" s="233">
        <v>24</v>
      </c>
      <c r="I385" s="234"/>
      <c r="J385" s="235">
        <f>ROUND(I385*H385,2)</f>
        <v>0</v>
      </c>
      <c r="K385" s="231" t="s">
        <v>161</v>
      </c>
      <c r="L385" s="45"/>
      <c r="M385" s="236" t="s">
        <v>1</v>
      </c>
      <c r="N385" s="237" t="s">
        <v>46</v>
      </c>
      <c r="O385" s="92"/>
      <c r="P385" s="238">
        <f>O385*H385</f>
        <v>0</v>
      </c>
      <c r="Q385" s="238">
        <v>0.68999999999999995</v>
      </c>
      <c r="R385" s="238">
        <f>Q385*H385</f>
        <v>16.559999999999999</v>
      </c>
      <c r="S385" s="238">
        <v>0</v>
      </c>
      <c r="T385" s="239">
        <f>S385*H385</f>
        <v>0</v>
      </c>
      <c r="U385" s="39"/>
      <c r="V385" s="39"/>
      <c r="W385" s="39"/>
      <c r="X385" s="39"/>
      <c r="Y385" s="39"/>
      <c r="Z385" s="39"/>
      <c r="AA385" s="39"/>
      <c r="AB385" s="39"/>
      <c r="AC385" s="39"/>
      <c r="AD385" s="39"/>
      <c r="AE385" s="39"/>
      <c r="AR385" s="240" t="s">
        <v>153</v>
      </c>
      <c r="AT385" s="240" t="s">
        <v>149</v>
      </c>
      <c r="AU385" s="240" t="s">
        <v>90</v>
      </c>
      <c r="AY385" s="18" t="s">
        <v>146</v>
      </c>
      <c r="BE385" s="241">
        <f>IF(N385="základní",J385,0)</f>
        <v>0</v>
      </c>
      <c r="BF385" s="241">
        <f>IF(N385="snížená",J385,0)</f>
        <v>0</v>
      </c>
      <c r="BG385" s="241">
        <f>IF(N385="zákl. přenesená",J385,0)</f>
        <v>0</v>
      </c>
      <c r="BH385" s="241">
        <f>IF(N385="sníž. přenesená",J385,0)</f>
        <v>0</v>
      </c>
      <c r="BI385" s="241">
        <f>IF(N385="nulová",J385,0)</f>
        <v>0</v>
      </c>
      <c r="BJ385" s="18" t="s">
        <v>85</v>
      </c>
      <c r="BK385" s="241">
        <f>ROUND(I385*H385,2)</f>
        <v>0</v>
      </c>
      <c r="BL385" s="18" t="s">
        <v>153</v>
      </c>
      <c r="BM385" s="240" t="s">
        <v>443</v>
      </c>
    </row>
    <row r="386" s="2" customFormat="1">
      <c r="A386" s="39"/>
      <c r="B386" s="40"/>
      <c r="C386" s="41"/>
      <c r="D386" s="242" t="s">
        <v>155</v>
      </c>
      <c r="E386" s="41"/>
      <c r="F386" s="243" t="s">
        <v>444</v>
      </c>
      <c r="G386" s="41"/>
      <c r="H386" s="41"/>
      <c r="I386" s="244"/>
      <c r="J386" s="41"/>
      <c r="K386" s="41"/>
      <c r="L386" s="45"/>
      <c r="M386" s="245"/>
      <c r="N386" s="246"/>
      <c r="O386" s="92"/>
      <c r="P386" s="92"/>
      <c r="Q386" s="92"/>
      <c r="R386" s="92"/>
      <c r="S386" s="92"/>
      <c r="T386" s="93"/>
      <c r="U386" s="39"/>
      <c r="V386" s="39"/>
      <c r="W386" s="39"/>
      <c r="X386" s="39"/>
      <c r="Y386" s="39"/>
      <c r="Z386" s="39"/>
      <c r="AA386" s="39"/>
      <c r="AB386" s="39"/>
      <c r="AC386" s="39"/>
      <c r="AD386" s="39"/>
      <c r="AE386" s="39"/>
      <c r="AT386" s="18" t="s">
        <v>155</v>
      </c>
      <c r="AU386" s="18" t="s">
        <v>90</v>
      </c>
    </row>
    <row r="387" s="2" customFormat="1">
      <c r="A387" s="39"/>
      <c r="B387" s="40"/>
      <c r="C387" s="41"/>
      <c r="D387" s="258" t="s">
        <v>164</v>
      </c>
      <c r="E387" s="41"/>
      <c r="F387" s="259" t="s">
        <v>445</v>
      </c>
      <c r="G387" s="41"/>
      <c r="H387" s="41"/>
      <c r="I387" s="244"/>
      <c r="J387" s="41"/>
      <c r="K387" s="41"/>
      <c r="L387" s="45"/>
      <c r="M387" s="245"/>
      <c r="N387" s="246"/>
      <c r="O387" s="92"/>
      <c r="P387" s="92"/>
      <c r="Q387" s="92"/>
      <c r="R387" s="92"/>
      <c r="S387" s="92"/>
      <c r="T387" s="93"/>
      <c r="U387" s="39"/>
      <c r="V387" s="39"/>
      <c r="W387" s="39"/>
      <c r="X387" s="39"/>
      <c r="Y387" s="39"/>
      <c r="Z387" s="39"/>
      <c r="AA387" s="39"/>
      <c r="AB387" s="39"/>
      <c r="AC387" s="39"/>
      <c r="AD387" s="39"/>
      <c r="AE387" s="39"/>
      <c r="AT387" s="18" t="s">
        <v>164</v>
      </c>
      <c r="AU387" s="18" t="s">
        <v>90</v>
      </c>
    </row>
    <row r="388" s="14" customFormat="1">
      <c r="A388" s="14"/>
      <c r="B388" s="260"/>
      <c r="C388" s="261"/>
      <c r="D388" s="242" t="s">
        <v>156</v>
      </c>
      <c r="E388" s="262" t="s">
        <v>1</v>
      </c>
      <c r="F388" s="263" t="s">
        <v>446</v>
      </c>
      <c r="G388" s="261"/>
      <c r="H388" s="262" t="s">
        <v>1</v>
      </c>
      <c r="I388" s="264"/>
      <c r="J388" s="261"/>
      <c r="K388" s="261"/>
      <c r="L388" s="265"/>
      <c r="M388" s="266"/>
      <c r="N388" s="267"/>
      <c r="O388" s="267"/>
      <c r="P388" s="267"/>
      <c r="Q388" s="267"/>
      <c r="R388" s="267"/>
      <c r="S388" s="267"/>
      <c r="T388" s="268"/>
      <c r="U388" s="14"/>
      <c r="V388" s="14"/>
      <c r="W388" s="14"/>
      <c r="X388" s="14"/>
      <c r="Y388" s="14"/>
      <c r="Z388" s="14"/>
      <c r="AA388" s="14"/>
      <c r="AB388" s="14"/>
      <c r="AC388" s="14"/>
      <c r="AD388" s="14"/>
      <c r="AE388" s="14"/>
      <c r="AT388" s="269" t="s">
        <v>156</v>
      </c>
      <c r="AU388" s="269" t="s">
        <v>90</v>
      </c>
      <c r="AV388" s="14" t="s">
        <v>85</v>
      </c>
      <c r="AW388" s="14" t="s">
        <v>35</v>
      </c>
      <c r="AX388" s="14" t="s">
        <v>81</v>
      </c>
      <c r="AY388" s="269" t="s">
        <v>146</v>
      </c>
    </row>
    <row r="389" s="13" customFormat="1">
      <c r="A389" s="13"/>
      <c r="B389" s="247"/>
      <c r="C389" s="248"/>
      <c r="D389" s="242" t="s">
        <v>156</v>
      </c>
      <c r="E389" s="249" t="s">
        <v>1</v>
      </c>
      <c r="F389" s="250" t="s">
        <v>331</v>
      </c>
      <c r="G389" s="248"/>
      <c r="H389" s="251">
        <v>24</v>
      </c>
      <c r="I389" s="252"/>
      <c r="J389" s="248"/>
      <c r="K389" s="248"/>
      <c r="L389" s="253"/>
      <c r="M389" s="254"/>
      <c r="N389" s="255"/>
      <c r="O389" s="255"/>
      <c r="P389" s="255"/>
      <c r="Q389" s="255"/>
      <c r="R389" s="255"/>
      <c r="S389" s="255"/>
      <c r="T389" s="256"/>
      <c r="U389" s="13"/>
      <c r="V389" s="13"/>
      <c r="W389" s="13"/>
      <c r="X389" s="13"/>
      <c r="Y389" s="13"/>
      <c r="Z389" s="13"/>
      <c r="AA389" s="13"/>
      <c r="AB389" s="13"/>
      <c r="AC389" s="13"/>
      <c r="AD389" s="13"/>
      <c r="AE389" s="13"/>
      <c r="AT389" s="257" t="s">
        <v>156</v>
      </c>
      <c r="AU389" s="257" t="s">
        <v>90</v>
      </c>
      <c r="AV389" s="13" t="s">
        <v>90</v>
      </c>
      <c r="AW389" s="13" t="s">
        <v>35</v>
      </c>
      <c r="AX389" s="13" t="s">
        <v>81</v>
      </c>
      <c r="AY389" s="257" t="s">
        <v>146</v>
      </c>
    </row>
    <row r="390" s="2" customFormat="1" ht="16.5" customHeight="1">
      <c r="A390" s="39"/>
      <c r="B390" s="40"/>
      <c r="C390" s="229" t="s">
        <v>447</v>
      </c>
      <c r="D390" s="229" t="s">
        <v>149</v>
      </c>
      <c r="E390" s="230" t="s">
        <v>448</v>
      </c>
      <c r="F390" s="231" t="s">
        <v>449</v>
      </c>
      <c r="G390" s="232" t="s">
        <v>160</v>
      </c>
      <c r="H390" s="233">
        <v>232.19999999999999</v>
      </c>
      <c r="I390" s="234"/>
      <c r="J390" s="235">
        <f>ROUND(I390*H390,2)</f>
        <v>0</v>
      </c>
      <c r="K390" s="231" t="s">
        <v>161</v>
      </c>
      <c r="L390" s="45"/>
      <c r="M390" s="236" t="s">
        <v>1</v>
      </c>
      <c r="N390" s="237" t="s">
        <v>46</v>
      </c>
      <c r="O390" s="92"/>
      <c r="P390" s="238">
        <f>O390*H390</f>
        <v>0</v>
      </c>
      <c r="Q390" s="238">
        <v>0.23000000000000001</v>
      </c>
      <c r="R390" s="238">
        <f>Q390*H390</f>
        <v>53.405999999999999</v>
      </c>
      <c r="S390" s="238">
        <v>0</v>
      </c>
      <c r="T390" s="239">
        <f>S390*H390</f>
        <v>0</v>
      </c>
      <c r="U390" s="39"/>
      <c r="V390" s="39"/>
      <c r="W390" s="39"/>
      <c r="X390" s="39"/>
      <c r="Y390" s="39"/>
      <c r="Z390" s="39"/>
      <c r="AA390" s="39"/>
      <c r="AB390" s="39"/>
      <c r="AC390" s="39"/>
      <c r="AD390" s="39"/>
      <c r="AE390" s="39"/>
      <c r="AR390" s="240" t="s">
        <v>153</v>
      </c>
      <c r="AT390" s="240" t="s">
        <v>149</v>
      </c>
      <c r="AU390" s="240" t="s">
        <v>90</v>
      </c>
      <c r="AY390" s="18" t="s">
        <v>146</v>
      </c>
      <c r="BE390" s="241">
        <f>IF(N390="základní",J390,0)</f>
        <v>0</v>
      </c>
      <c r="BF390" s="241">
        <f>IF(N390="snížená",J390,0)</f>
        <v>0</v>
      </c>
      <c r="BG390" s="241">
        <f>IF(N390="zákl. přenesená",J390,0)</f>
        <v>0</v>
      </c>
      <c r="BH390" s="241">
        <f>IF(N390="sníž. přenesená",J390,0)</f>
        <v>0</v>
      </c>
      <c r="BI390" s="241">
        <f>IF(N390="nulová",J390,0)</f>
        <v>0</v>
      </c>
      <c r="BJ390" s="18" t="s">
        <v>85</v>
      </c>
      <c r="BK390" s="241">
        <f>ROUND(I390*H390,2)</f>
        <v>0</v>
      </c>
      <c r="BL390" s="18" t="s">
        <v>153</v>
      </c>
      <c r="BM390" s="240" t="s">
        <v>450</v>
      </c>
    </row>
    <row r="391" s="2" customFormat="1">
      <c r="A391" s="39"/>
      <c r="B391" s="40"/>
      <c r="C391" s="41"/>
      <c r="D391" s="242" t="s">
        <v>155</v>
      </c>
      <c r="E391" s="41"/>
      <c r="F391" s="243" t="s">
        <v>451</v>
      </c>
      <c r="G391" s="41"/>
      <c r="H391" s="41"/>
      <c r="I391" s="244"/>
      <c r="J391" s="41"/>
      <c r="K391" s="41"/>
      <c r="L391" s="45"/>
      <c r="M391" s="245"/>
      <c r="N391" s="246"/>
      <c r="O391" s="92"/>
      <c r="P391" s="92"/>
      <c r="Q391" s="92"/>
      <c r="R391" s="92"/>
      <c r="S391" s="92"/>
      <c r="T391" s="93"/>
      <c r="U391" s="39"/>
      <c r="V391" s="39"/>
      <c r="W391" s="39"/>
      <c r="X391" s="39"/>
      <c r="Y391" s="39"/>
      <c r="Z391" s="39"/>
      <c r="AA391" s="39"/>
      <c r="AB391" s="39"/>
      <c r="AC391" s="39"/>
      <c r="AD391" s="39"/>
      <c r="AE391" s="39"/>
      <c r="AT391" s="18" t="s">
        <v>155</v>
      </c>
      <c r="AU391" s="18" t="s">
        <v>90</v>
      </c>
    </row>
    <row r="392" s="2" customFormat="1">
      <c r="A392" s="39"/>
      <c r="B392" s="40"/>
      <c r="C392" s="41"/>
      <c r="D392" s="258" t="s">
        <v>164</v>
      </c>
      <c r="E392" s="41"/>
      <c r="F392" s="259" t="s">
        <v>452</v>
      </c>
      <c r="G392" s="41"/>
      <c r="H392" s="41"/>
      <c r="I392" s="244"/>
      <c r="J392" s="41"/>
      <c r="K392" s="41"/>
      <c r="L392" s="45"/>
      <c r="M392" s="245"/>
      <c r="N392" s="246"/>
      <c r="O392" s="92"/>
      <c r="P392" s="92"/>
      <c r="Q392" s="92"/>
      <c r="R392" s="92"/>
      <c r="S392" s="92"/>
      <c r="T392" s="93"/>
      <c r="U392" s="39"/>
      <c r="V392" s="39"/>
      <c r="W392" s="39"/>
      <c r="X392" s="39"/>
      <c r="Y392" s="39"/>
      <c r="Z392" s="39"/>
      <c r="AA392" s="39"/>
      <c r="AB392" s="39"/>
      <c r="AC392" s="39"/>
      <c r="AD392" s="39"/>
      <c r="AE392" s="39"/>
      <c r="AT392" s="18" t="s">
        <v>164</v>
      </c>
      <c r="AU392" s="18" t="s">
        <v>90</v>
      </c>
    </row>
    <row r="393" s="14" customFormat="1">
      <c r="A393" s="14"/>
      <c r="B393" s="260"/>
      <c r="C393" s="261"/>
      <c r="D393" s="242" t="s">
        <v>156</v>
      </c>
      <c r="E393" s="262" t="s">
        <v>1</v>
      </c>
      <c r="F393" s="263" t="s">
        <v>453</v>
      </c>
      <c r="G393" s="261"/>
      <c r="H393" s="262" t="s">
        <v>1</v>
      </c>
      <c r="I393" s="264"/>
      <c r="J393" s="261"/>
      <c r="K393" s="261"/>
      <c r="L393" s="265"/>
      <c r="M393" s="266"/>
      <c r="N393" s="267"/>
      <c r="O393" s="267"/>
      <c r="P393" s="267"/>
      <c r="Q393" s="267"/>
      <c r="R393" s="267"/>
      <c r="S393" s="267"/>
      <c r="T393" s="268"/>
      <c r="U393" s="14"/>
      <c r="V393" s="14"/>
      <c r="W393" s="14"/>
      <c r="X393" s="14"/>
      <c r="Y393" s="14"/>
      <c r="Z393" s="14"/>
      <c r="AA393" s="14"/>
      <c r="AB393" s="14"/>
      <c r="AC393" s="14"/>
      <c r="AD393" s="14"/>
      <c r="AE393" s="14"/>
      <c r="AT393" s="269" t="s">
        <v>156</v>
      </c>
      <c r="AU393" s="269" t="s">
        <v>90</v>
      </c>
      <c r="AV393" s="14" t="s">
        <v>85</v>
      </c>
      <c r="AW393" s="14" t="s">
        <v>35</v>
      </c>
      <c r="AX393" s="14" t="s">
        <v>81</v>
      </c>
      <c r="AY393" s="269" t="s">
        <v>146</v>
      </c>
    </row>
    <row r="394" s="14" customFormat="1">
      <c r="A394" s="14"/>
      <c r="B394" s="260"/>
      <c r="C394" s="261"/>
      <c r="D394" s="242" t="s">
        <v>156</v>
      </c>
      <c r="E394" s="262" t="s">
        <v>1</v>
      </c>
      <c r="F394" s="263" t="s">
        <v>454</v>
      </c>
      <c r="G394" s="261"/>
      <c r="H394" s="262" t="s">
        <v>1</v>
      </c>
      <c r="I394" s="264"/>
      <c r="J394" s="261"/>
      <c r="K394" s="261"/>
      <c r="L394" s="265"/>
      <c r="M394" s="266"/>
      <c r="N394" s="267"/>
      <c r="O394" s="267"/>
      <c r="P394" s="267"/>
      <c r="Q394" s="267"/>
      <c r="R394" s="267"/>
      <c r="S394" s="267"/>
      <c r="T394" s="268"/>
      <c r="U394" s="14"/>
      <c r="V394" s="14"/>
      <c r="W394" s="14"/>
      <c r="X394" s="14"/>
      <c r="Y394" s="14"/>
      <c r="Z394" s="14"/>
      <c r="AA394" s="14"/>
      <c r="AB394" s="14"/>
      <c r="AC394" s="14"/>
      <c r="AD394" s="14"/>
      <c r="AE394" s="14"/>
      <c r="AT394" s="269" t="s">
        <v>156</v>
      </c>
      <c r="AU394" s="269" t="s">
        <v>90</v>
      </c>
      <c r="AV394" s="14" t="s">
        <v>85</v>
      </c>
      <c r="AW394" s="14" t="s">
        <v>35</v>
      </c>
      <c r="AX394" s="14" t="s">
        <v>81</v>
      </c>
      <c r="AY394" s="269" t="s">
        <v>146</v>
      </c>
    </row>
    <row r="395" s="13" customFormat="1">
      <c r="A395" s="13"/>
      <c r="B395" s="247"/>
      <c r="C395" s="248"/>
      <c r="D395" s="242" t="s">
        <v>156</v>
      </c>
      <c r="E395" s="249" t="s">
        <v>1</v>
      </c>
      <c r="F395" s="250" t="s">
        <v>455</v>
      </c>
      <c r="G395" s="248"/>
      <c r="H395" s="251">
        <v>232.19999999999999</v>
      </c>
      <c r="I395" s="252"/>
      <c r="J395" s="248"/>
      <c r="K395" s="248"/>
      <c r="L395" s="253"/>
      <c r="M395" s="254"/>
      <c r="N395" s="255"/>
      <c r="O395" s="255"/>
      <c r="P395" s="255"/>
      <c r="Q395" s="255"/>
      <c r="R395" s="255"/>
      <c r="S395" s="255"/>
      <c r="T395" s="256"/>
      <c r="U395" s="13"/>
      <c r="V395" s="13"/>
      <c r="W395" s="13"/>
      <c r="X395" s="13"/>
      <c r="Y395" s="13"/>
      <c r="Z395" s="13"/>
      <c r="AA395" s="13"/>
      <c r="AB395" s="13"/>
      <c r="AC395" s="13"/>
      <c r="AD395" s="13"/>
      <c r="AE395" s="13"/>
      <c r="AT395" s="257" t="s">
        <v>156</v>
      </c>
      <c r="AU395" s="257" t="s">
        <v>90</v>
      </c>
      <c r="AV395" s="13" t="s">
        <v>90</v>
      </c>
      <c r="AW395" s="13" t="s">
        <v>35</v>
      </c>
      <c r="AX395" s="13" t="s">
        <v>85</v>
      </c>
      <c r="AY395" s="257" t="s">
        <v>146</v>
      </c>
    </row>
    <row r="396" s="2" customFormat="1" ht="24.15" customHeight="1">
      <c r="A396" s="39"/>
      <c r="B396" s="40"/>
      <c r="C396" s="229" t="s">
        <v>456</v>
      </c>
      <c r="D396" s="229" t="s">
        <v>149</v>
      </c>
      <c r="E396" s="230" t="s">
        <v>457</v>
      </c>
      <c r="F396" s="231" t="s">
        <v>458</v>
      </c>
      <c r="G396" s="232" t="s">
        <v>160</v>
      </c>
      <c r="H396" s="233">
        <v>1958</v>
      </c>
      <c r="I396" s="234"/>
      <c r="J396" s="235">
        <f>ROUND(I396*H396,2)</f>
        <v>0</v>
      </c>
      <c r="K396" s="231" t="s">
        <v>161</v>
      </c>
      <c r="L396" s="45"/>
      <c r="M396" s="236" t="s">
        <v>1</v>
      </c>
      <c r="N396" s="237" t="s">
        <v>46</v>
      </c>
      <c r="O396" s="92"/>
      <c r="P396" s="238">
        <f>O396*H396</f>
        <v>0</v>
      </c>
      <c r="Q396" s="238">
        <v>0</v>
      </c>
      <c r="R396" s="238">
        <f>Q396*H396</f>
        <v>0</v>
      </c>
      <c r="S396" s="238">
        <v>0</v>
      </c>
      <c r="T396" s="239">
        <f>S396*H396</f>
        <v>0</v>
      </c>
      <c r="U396" s="39"/>
      <c r="V396" s="39"/>
      <c r="W396" s="39"/>
      <c r="X396" s="39"/>
      <c r="Y396" s="39"/>
      <c r="Z396" s="39"/>
      <c r="AA396" s="39"/>
      <c r="AB396" s="39"/>
      <c r="AC396" s="39"/>
      <c r="AD396" s="39"/>
      <c r="AE396" s="39"/>
      <c r="AR396" s="240" t="s">
        <v>153</v>
      </c>
      <c r="AT396" s="240" t="s">
        <v>149</v>
      </c>
      <c r="AU396" s="240" t="s">
        <v>90</v>
      </c>
      <c r="AY396" s="18" t="s">
        <v>146</v>
      </c>
      <c r="BE396" s="241">
        <f>IF(N396="základní",J396,0)</f>
        <v>0</v>
      </c>
      <c r="BF396" s="241">
        <f>IF(N396="snížená",J396,0)</f>
        <v>0</v>
      </c>
      <c r="BG396" s="241">
        <f>IF(N396="zákl. přenesená",J396,0)</f>
        <v>0</v>
      </c>
      <c r="BH396" s="241">
        <f>IF(N396="sníž. přenesená",J396,0)</f>
        <v>0</v>
      </c>
      <c r="BI396" s="241">
        <f>IF(N396="nulová",J396,0)</f>
        <v>0</v>
      </c>
      <c r="BJ396" s="18" t="s">
        <v>85</v>
      </c>
      <c r="BK396" s="241">
        <f>ROUND(I396*H396,2)</f>
        <v>0</v>
      </c>
      <c r="BL396" s="18" t="s">
        <v>153</v>
      </c>
      <c r="BM396" s="240" t="s">
        <v>459</v>
      </c>
    </row>
    <row r="397" s="2" customFormat="1">
      <c r="A397" s="39"/>
      <c r="B397" s="40"/>
      <c r="C397" s="41"/>
      <c r="D397" s="242" t="s">
        <v>155</v>
      </c>
      <c r="E397" s="41"/>
      <c r="F397" s="243" t="s">
        <v>460</v>
      </c>
      <c r="G397" s="41"/>
      <c r="H397" s="41"/>
      <c r="I397" s="244"/>
      <c r="J397" s="41"/>
      <c r="K397" s="41"/>
      <c r="L397" s="45"/>
      <c r="M397" s="245"/>
      <c r="N397" s="246"/>
      <c r="O397" s="92"/>
      <c r="P397" s="92"/>
      <c r="Q397" s="92"/>
      <c r="R397" s="92"/>
      <c r="S397" s="92"/>
      <c r="T397" s="93"/>
      <c r="U397" s="39"/>
      <c r="V397" s="39"/>
      <c r="W397" s="39"/>
      <c r="X397" s="39"/>
      <c r="Y397" s="39"/>
      <c r="Z397" s="39"/>
      <c r="AA397" s="39"/>
      <c r="AB397" s="39"/>
      <c r="AC397" s="39"/>
      <c r="AD397" s="39"/>
      <c r="AE397" s="39"/>
      <c r="AT397" s="18" t="s">
        <v>155</v>
      </c>
      <c r="AU397" s="18" t="s">
        <v>90</v>
      </c>
    </row>
    <row r="398" s="2" customFormat="1">
      <c r="A398" s="39"/>
      <c r="B398" s="40"/>
      <c r="C398" s="41"/>
      <c r="D398" s="258" t="s">
        <v>164</v>
      </c>
      <c r="E398" s="41"/>
      <c r="F398" s="259" t="s">
        <v>461</v>
      </c>
      <c r="G398" s="41"/>
      <c r="H398" s="41"/>
      <c r="I398" s="244"/>
      <c r="J398" s="41"/>
      <c r="K398" s="41"/>
      <c r="L398" s="45"/>
      <c r="M398" s="245"/>
      <c r="N398" s="246"/>
      <c r="O398" s="92"/>
      <c r="P398" s="92"/>
      <c r="Q398" s="92"/>
      <c r="R398" s="92"/>
      <c r="S398" s="92"/>
      <c r="T398" s="93"/>
      <c r="U398" s="39"/>
      <c r="V398" s="39"/>
      <c r="W398" s="39"/>
      <c r="X398" s="39"/>
      <c r="Y398" s="39"/>
      <c r="Z398" s="39"/>
      <c r="AA398" s="39"/>
      <c r="AB398" s="39"/>
      <c r="AC398" s="39"/>
      <c r="AD398" s="39"/>
      <c r="AE398" s="39"/>
      <c r="AT398" s="18" t="s">
        <v>164</v>
      </c>
      <c r="AU398" s="18" t="s">
        <v>90</v>
      </c>
    </row>
    <row r="399" s="14" customFormat="1">
      <c r="A399" s="14"/>
      <c r="B399" s="260"/>
      <c r="C399" s="261"/>
      <c r="D399" s="242" t="s">
        <v>156</v>
      </c>
      <c r="E399" s="262" t="s">
        <v>1</v>
      </c>
      <c r="F399" s="263" t="s">
        <v>462</v>
      </c>
      <c r="G399" s="261"/>
      <c r="H399" s="262" t="s">
        <v>1</v>
      </c>
      <c r="I399" s="264"/>
      <c r="J399" s="261"/>
      <c r="K399" s="261"/>
      <c r="L399" s="265"/>
      <c r="M399" s="266"/>
      <c r="N399" s="267"/>
      <c r="O399" s="267"/>
      <c r="P399" s="267"/>
      <c r="Q399" s="267"/>
      <c r="R399" s="267"/>
      <c r="S399" s="267"/>
      <c r="T399" s="268"/>
      <c r="U399" s="14"/>
      <c r="V399" s="14"/>
      <c r="W399" s="14"/>
      <c r="X399" s="14"/>
      <c r="Y399" s="14"/>
      <c r="Z399" s="14"/>
      <c r="AA399" s="14"/>
      <c r="AB399" s="14"/>
      <c r="AC399" s="14"/>
      <c r="AD399" s="14"/>
      <c r="AE399" s="14"/>
      <c r="AT399" s="269" t="s">
        <v>156</v>
      </c>
      <c r="AU399" s="269" t="s">
        <v>90</v>
      </c>
      <c r="AV399" s="14" t="s">
        <v>85</v>
      </c>
      <c r="AW399" s="14" t="s">
        <v>35</v>
      </c>
      <c r="AX399" s="14" t="s">
        <v>81</v>
      </c>
      <c r="AY399" s="269" t="s">
        <v>146</v>
      </c>
    </row>
    <row r="400" s="13" customFormat="1">
      <c r="A400" s="13"/>
      <c r="B400" s="247"/>
      <c r="C400" s="248"/>
      <c r="D400" s="242" t="s">
        <v>156</v>
      </c>
      <c r="E400" s="249" t="s">
        <v>1</v>
      </c>
      <c r="F400" s="250" t="s">
        <v>415</v>
      </c>
      <c r="G400" s="248"/>
      <c r="H400" s="251">
        <v>1958</v>
      </c>
      <c r="I400" s="252"/>
      <c r="J400" s="248"/>
      <c r="K400" s="248"/>
      <c r="L400" s="253"/>
      <c r="M400" s="254"/>
      <c r="N400" s="255"/>
      <c r="O400" s="255"/>
      <c r="P400" s="255"/>
      <c r="Q400" s="255"/>
      <c r="R400" s="255"/>
      <c r="S400" s="255"/>
      <c r="T400" s="256"/>
      <c r="U400" s="13"/>
      <c r="V400" s="13"/>
      <c r="W400" s="13"/>
      <c r="X400" s="13"/>
      <c r="Y400" s="13"/>
      <c r="Z400" s="13"/>
      <c r="AA400" s="13"/>
      <c r="AB400" s="13"/>
      <c r="AC400" s="13"/>
      <c r="AD400" s="13"/>
      <c r="AE400" s="13"/>
      <c r="AT400" s="257" t="s">
        <v>156</v>
      </c>
      <c r="AU400" s="257" t="s">
        <v>90</v>
      </c>
      <c r="AV400" s="13" t="s">
        <v>90</v>
      </c>
      <c r="AW400" s="13" t="s">
        <v>35</v>
      </c>
      <c r="AX400" s="13" t="s">
        <v>81</v>
      </c>
      <c r="AY400" s="257" t="s">
        <v>146</v>
      </c>
    </row>
    <row r="401" s="2" customFormat="1" ht="21.75" customHeight="1">
      <c r="A401" s="39"/>
      <c r="B401" s="40"/>
      <c r="C401" s="229" t="s">
        <v>463</v>
      </c>
      <c r="D401" s="229" t="s">
        <v>149</v>
      </c>
      <c r="E401" s="230" t="s">
        <v>464</v>
      </c>
      <c r="F401" s="231" t="s">
        <v>465</v>
      </c>
      <c r="G401" s="232" t="s">
        <v>160</v>
      </c>
      <c r="H401" s="233">
        <v>3546</v>
      </c>
      <c r="I401" s="234"/>
      <c r="J401" s="235">
        <f>ROUND(I401*H401,2)</f>
        <v>0</v>
      </c>
      <c r="K401" s="231" t="s">
        <v>161</v>
      </c>
      <c r="L401" s="45"/>
      <c r="M401" s="236" t="s">
        <v>1</v>
      </c>
      <c r="N401" s="237" t="s">
        <v>46</v>
      </c>
      <c r="O401" s="92"/>
      <c r="P401" s="238">
        <f>O401*H401</f>
        <v>0</v>
      </c>
      <c r="Q401" s="238">
        <v>0</v>
      </c>
      <c r="R401" s="238">
        <f>Q401*H401</f>
        <v>0</v>
      </c>
      <c r="S401" s="238">
        <v>0</v>
      </c>
      <c r="T401" s="239">
        <f>S401*H401</f>
        <v>0</v>
      </c>
      <c r="U401" s="39"/>
      <c r="V401" s="39"/>
      <c r="W401" s="39"/>
      <c r="X401" s="39"/>
      <c r="Y401" s="39"/>
      <c r="Z401" s="39"/>
      <c r="AA401" s="39"/>
      <c r="AB401" s="39"/>
      <c r="AC401" s="39"/>
      <c r="AD401" s="39"/>
      <c r="AE401" s="39"/>
      <c r="AR401" s="240" t="s">
        <v>153</v>
      </c>
      <c r="AT401" s="240" t="s">
        <v>149</v>
      </c>
      <c r="AU401" s="240" t="s">
        <v>90</v>
      </c>
      <c r="AY401" s="18" t="s">
        <v>146</v>
      </c>
      <c r="BE401" s="241">
        <f>IF(N401="základní",J401,0)</f>
        <v>0</v>
      </c>
      <c r="BF401" s="241">
        <f>IF(N401="snížená",J401,0)</f>
        <v>0</v>
      </c>
      <c r="BG401" s="241">
        <f>IF(N401="zákl. přenesená",J401,0)</f>
        <v>0</v>
      </c>
      <c r="BH401" s="241">
        <f>IF(N401="sníž. přenesená",J401,0)</f>
        <v>0</v>
      </c>
      <c r="BI401" s="241">
        <f>IF(N401="nulová",J401,0)</f>
        <v>0</v>
      </c>
      <c r="BJ401" s="18" t="s">
        <v>85</v>
      </c>
      <c r="BK401" s="241">
        <f>ROUND(I401*H401,2)</f>
        <v>0</v>
      </c>
      <c r="BL401" s="18" t="s">
        <v>153</v>
      </c>
      <c r="BM401" s="240" t="s">
        <v>466</v>
      </c>
    </row>
    <row r="402" s="2" customFormat="1">
      <c r="A402" s="39"/>
      <c r="B402" s="40"/>
      <c r="C402" s="41"/>
      <c r="D402" s="242" t="s">
        <v>155</v>
      </c>
      <c r="E402" s="41"/>
      <c r="F402" s="243" t="s">
        <v>467</v>
      </c>
      <c r="G402" s="41"/>
      <c r="H402" s="41"/>
      <c r="I402" s="244"/>
      <c r="J402" s="41"/>
      <c r="K402" s="41"/>
      <c r="L402" s="45"/>
      <c r="M402" s="245"/>
      <c r="N402" s="246"/>
      <c r="O402" s="92"/>
      <c r="P402" s="92"/>
      <c r="Q402" s="92"/>
      <c r="R402" s="92"/>
      <c r="S402" s="92"/>
      <c r="T402" s="93"/>
      <c r="U402" s="39"/>
      <c r="V402" s="39"/>
      <c r="W402" s="39"/>
      <c r="X402" s="39"/>
      <c r="Y402" s="39"/>
      <c r="Z402" s="39"/>
      <c r="AA402" s="39"/>
      <c r="AB402" s="39"/>
      <c r="AC402" s="39"/>
      <c r="AD402" s="39"/>
      <c r="AE402" s="39"/>
      <c r="AT402" s="18" t="s">
        <v>155</v>
      </c>
      <c r="AU402" s="18" t="s">
        <v>90</v>
      </c>
    </row>
    <row r="403" s="2" customFormat="1">
      <c r="A403" s="39"/>
      <c r="B403" s="40"/>
      <c r="C403" s="41"/>
      <c r="D403" s="258" t="s">
        <v>164</v>
      </c>
      <c r="E403" s="41"/>
      <c r="F403" s="259" t="s">
        <v>468</v>
      </c>
      <c r="G403" s="41"/>
      <c r="H403" s="41"/>
      <c r="I403" s="244"/>
      <c r="J403" s="41"/>
      <c r="K403" s="41"/>
      <c r="L403" s="45"/>
      <c r="M403" s="245"/>
      <c r="N403" s="246"/>
      <c r="O403" s="92"/>
      <c r="P403" s="92"/>
      <c r="Q403" s="92"/>
      <c r="R403" s="92"/>
      <c r="S403" s="92"/>
      <c r="T403" s="93"/>
      <c r="U403" s="39"/>
      <c r="V403" s="39"/>
      <c r="W403" s="39"/>
      <c r="X403" s="39"/>
      <c r="Y403" s="39"/>
      <c r="Z403" s="39"/>
      <c r="AA403" s="39"/>
      <c r="AB403" s="39"/>
      <c r="AC403" s="39"/>
      <c r="AD403" s="39"/>
      <c r="AE403" s="39"/>
      <c r="AT403" s="18" t="s">
        <v>164</v>
      </c>
      <c r="AU403" s="18" t="s">
        <v>90</v>
      </c>
    </row>
    <row r="404" s="14" customFormat="1">
      <c r="A404" s="14"/>
      <c r="B404" s="260"/>
      <c r="C404" s="261"/>
      <c r="D404" s="242" t="s">
        <v>156</v>
      </c>
      <c r="E404" s="262" t="s">
        <v>1</v>
      </c>
      <c r="F404" s="263" t="s">
        <v>469</v>
      </c>
      <c r="G404" s="261"/>
      <c r="H404" s="262" t="s">
        <v>1</v>
      </c>
      <c r="I404" s="264"/>
      <c r="J404" s="261"/>
      <c r="K404" s="261"/>
      <c r="L404" s="265"/>
      <c r="M404" s="266"/>
      <c r="N404" s="267"/>
      <c r="O404" s="267"/>
      <c r="P404" s="267"/>
      <c r="Q404" s="267"/>
      <c r="R404" s="267"/>
      <c r="S404" s="267"/>
      <c r="T404" s="268"/>
      <c r="U404" s="14"/>
      <c r="V404" s="14"/>
      <c r="W404" s="14"/>
      <c r="X404" s="14"/>
      <c r="Y404" s="14"/>
      <c r="Z404" s="14"/>
      <c r="AA404" s="14"/>
      <c r="AB404" s="14"/>
      <c r="AC404" s="14"/>
      <c r="AD404" s="14"/>
      <c r="AE404" s="14"/>
      <c r="AT404" s="269" t="s">
        <v>156</v>
      </c>
      <c r="AU404" s="269" t="s">
        <v>90</v>
      </c>
      <c r="AV404" s="14" t="s">
        <v>85</v>
      </c>
      <c r="AW404" s="14" t="s">
        <v>35</v>
      </c>
      <c r="AX404" s="14" t="s">
        <v>81</v>
      </c>
      <c r="AY404" s="269" t="s">
        <v>146</v>
      </c>
    </row>
    <row r="405" s="13" customFormat="1">
      <c r="A405" s="13"/>
      <c r="B405" s="247"/>
      <c r="C405" s="248"/>
      <c r="D405" s="242" t="s">
        <v>156</v>
      </c>
      <c r="E405" s="249" t="s">
        <v>1</v>
      </c>
      <c r="F405" s="250" t="s">
        <v>470</v>
      </c>
      <c r="G405" s="248"/>
      <c r="H405" s="251">
        <v>3546</v>
      </c>
      <c r="I405" s="252"/>
      <c r="J405" s="248"/>
      <c r="K405" s="248"/>
      <c r="L405" s="253"/>
      <c r="M405" s="254"/>
      <c r="N405" s="255"/>
      <c r="O405" s="255"/>
      <c r="P405" s="255"/>
      <c r="Q405" s="255"/>
      <c r="R405" s="255"/>
      <c r="S405" s="255"/>
      <c r="T405" s="256"/>
      <c r="U405" s="13"/>
      <c r="V405" s="13"/>
      <c r="W405" s="13"/>
      <c r="X405" s="13"/>
      <c r="Y405" s="13"/>
      <c r="Z405" s="13"/>
      <c r="AA405" s="13"/>
      <c r="AB405" s="13"/>
      <c r="AC405" s="13"/>
      <c r="AD405" s="13"/>
      <c r="AE405" s="13"/>
      <c r="AT405" s="257" t="s">
        <v>156</v>
      </c>
      <c r="AU405" s="257" t="s">
        <v>90</v>
      </c>
      <c r="AV405" s="13" t="s">
        <v>90</v>
      </c>
      <c r="AW405" s="13" t="s">
        <v>35</v>
      </c>
      <c r="AX405" s="13" t="s">
        <v>81</v>
      </c>
      <c r="AY405" s="257" t="s">
        <v>146</v>
      </c>
    </row>
    <row r="406" s="2" customFormat="1" ht="16.5" customHeight="1">
      <c r="A406" s="39"/>
      <c r="B406" s="40"/>
      <c r="C406" s="229" t="s">
        <v>471</v>
      </c>
      <c r="D406" s="229" t="s">
        <v>149</v>
      </c>
      <c r="E406" s="230" t="s">
        <v>472</v>
      </c>
      <c r="F406" s="231" t="s">
        <v>473</v>
      </c>
      <c r="G406" s="232" t="s">
        <v>160</v>
      </c>
      <c r="H406" s="233">
        <v>1300</v>
      </c>
      <c r="I406" s="234"/>
      <c r="J406" s="235">
        <f>ROUND(I406*H406,2)</f>
        <v>0</v>
      </c>
      <c r="K406" s="231" t="s">
        <v>1</v>
      </c>
      <c r="L406" s="45"/>
      <c r="M406" s="236" t="s">
        <v>1</v>
      </c>
      <c r="N406" s="237" t="s">
        <v>46</v>
      </c>
      <c r="O406" s="92"/>
      <c r="P406" s="238">
        <f>O406*H406</f>
        <v>0</v>
      </c>
      <c r="Q406" s="238">
        <v>0</v>
      </c>
      <c r="R406" s="238">
        <f>Q406*H406</f>
        <v>0</v>
      </c>
      <c r="S406" s="238">
        <v>0</v>
      </c>
      <c r="T406" s="239">
        <f>S406*H406</f>
        <v>0</v>
      </c>
      <c r="U406" s="39"/>
      <c r="V406" s="39"/>
      <c r="W406" s="39"/>
      <c r="X406" s="39"/>
      <c r="Y406" s="39"/>
      <c r="Z406" s="39"/>
      <c r="AA406" s="39"/>
      <c r="AB406" s="39"/>
      <c r="AC406" s="39"/>
      <c r="AD406" s="39"/>
      <c r="AE406" s="39"/>
      <c r="AR406" s="240" t="s">
        <v>153</v>
      </c>
      <c r="AT406" s="240" t="s">
        <v>149</v>
      </c>
      <c r="AU406" s="240" t="s">
        <v>90</v>
      </c>
      <c r="AY406" s="18" t="s">
        <v>146</v>
      </c>
      <c r="BE406" s="241">
        <f>IF(N406="základní",J406,0)</f>
        <v>0</v>
      </c>
      <c r="BF406" s="241">
        <f>IF(N406="snížená",J406,0)</f>
        <v>0</v>
      </c>
      <c r="BG406" s="241">
        <f>IF(N406="zákl. přenesená",J406,0)</f>
        <v>0</v>
      </c>
      <c r="BH406" s="241">
        <f>IF(N406="sníž. přenesená",J406,0)</f>
        <v>0</v>
      </c>
      <c r="BI406" s="241">
        <f>IF(N406="nulová",J406,0)</f>
        <v>0</v>
      </c>
      <c r="BJ406" s="18" t="s">
        <v>85</v>
      </c>
      <c r="BK406" s="241">
        <f>ROUND(I406*H406,2)</f>
        <v>0</v>
      </c>
      <c r="BL406" s="18" t="s">
        <v>153</v>
      </c>
      <c r="BM406" s="240" t="s">
        <v>474</v>
      </c>
    </row>
    <row r="407" s="2" customFormat="1">
      <c r="A407" s="39"/>
      <c r="B407" s="40"/>
      <c r="C407" s="41"/>
      <c r="D407" s="242" t="s">
        <v>155</v>
      </c>
      <c r="E407" s="41"/>
      <c r="F407" s="243" t="s">
        <v>473</v>
      </c>
      <c r="G407" s="41"/>
      <c r="H407" s="41"/>
      <c r="I407" s="244"/>
      <c r="J407" s="41"/>
      <c r="K407" s="41"/>
      <c r="L407" s="45"/>
      <c r="M407" s="245"/>
      <c r="N407" s="246"/>
      <c r="O407" s="92"/>
      <c r="P407" s="92"/>
      <c r="Q407" s="92"/>
      <c r="R407" s="92"/>
      <c r="S407" s="92"/>
      <c r="T407" s="93"/>
      <c r="U407" s="39"/>
      <c r="V407" s="39"/>
      <c r="W407" s="39"/>
      <c r="X407" s="39"/>
      <c r="Y407" s="39"/>
      <c r="Z407" s="39"/>
      <c r="AA407" s="39"/>
      <c r="AB407" s="39"/>
      <c r="AC407" s="39"/>
      <c r="AD407" s="39"/>
      <c r="AE407" s="39"/>
      <c r="AT407" s="18" t="s">
        <v>155</v>
      </c>
      <c r="AU407" s="18" t="s">
        <v>90</v>
      </c>
    </row>
    <row r="408" s="14" customFormat="1">
      <c r="A408" s="14"/>
      <c r="B408" s="260"/>
      <c r="C408" s="261"/>
      <c r="D408" s="242" t="s">
        <v>156</v>
      </c>
      <c r="E408" s="262" t="s">
        <v>1</v>
      </c>
      <c r="F408" s="263" t="s">
        <v>475</v>
      </c>
      <c r="G408" s="261"/>
      <c r="H408" s="262" t="s">
        <v>1</v>
      </c>
      <c r="I408" s="264"/>
      <c r="J408" s="261"/>
      <c r="K408" s="261"/>
      <c r="L408" s="265"/>
      <c r="M408" s="266"/>
      <c r="N408" s="267"/>
      <c r="O408" s="267"/>
      <c r="P408" s="267"/>
      <c r="Q408" s="267"/>
      <c r="R408" s="267"/>
      <c r="S408" s="267"/>
      <c r="T408" s="268"/>
      <c r="U408" s="14"/>
      <c r="V408" s="14"/>
      <c r="W408" s="14"/>
      <c r="X408" s="14"/>
      <c r="Y408" s="14"/>
      <c r="Z408" s="14"/>
      <c r="AA408" s="14"/>
      <c r="AB408" s="14"/>
      <c r="AC408" s="14"/>
      <c r="AD408" s="14"/>
      <c r="AE408" s="14"/>
      <c r="AT408" s="269" t="s">
        <v>156</v>
      </c>
      <c r="AU408" s="269" t="s">
        <v>90</v>
      </c>
      <c r="AV408" s="14" t="s">
        <v>85</v>
      </c>
      <c r="AW408" s="14" t="s">
        <v>35</v>
      </c>
      <c r="AX408" s="14" t="s">
        <v>81</v>
      </c>
      <c r="AY408" s="269" t="s">
        <v>146</v>
      </c>
    </row>
    <row r="409" s="13" customFormat="1">
      <c r="A409" s="13"/>
      <c r="B409" s="247"/>
      <c r="C409" s="248"/>
      <c r="D409" s="242" t="s">
        <v>156</v>
      </c>
      <c r="E409" s="249" t="s">
        <v>1</v>
      </c>
      <c r="F409" s="250" t="s">
        <v>476</v>
      </c>
      <c r="G409" s="248"/>
      <c r="H409" s="251">
        <v>1300</v>
      </c>
      <c r="I409" s="252"/>
      <c r="J409" s="248"/>
      <c r="K409" s="248"/>
      <c r="L409" s="253"/>
      <c r="M409" s="254"/>
      <c r="N409" s="255"/>
      <c r="O409" s="255"/>
      <c r="P409" s="255"/>
      <c r="Q409" s="255"/>
      <c r="R409" s="255"/>
      <c r="S409" s="255"/>
      <c r="T409" s="256"/>
      <c r="U409" s="13"/>
      <c r="V409" s="13"/>
      <c r="W409" s="13"/>
      <c r="X409" s="13"/>
      <c r="Y409" s="13"/>
      <c r="Z409" s="13"/>
      <c r="AA409" s="13"/>
      <c r="AB409" s="13"/>
      <c r="AC409" s="13"/>
      <c r="AD409" s="13"/>
      <c r="AE409" s="13"/>
      <c r="AT409" s="257" t="s">
        <v>156</v>
      </c>
      <c r="AU409" s="257" t="s">
        <v>90</v>
      </c>
      <c r="AV409" s="13" t="s">
        <v>90</v>
      </c>
      <c r="AW409" s="13" t="s">
        <v>35</v>
      </c>
      <c r="AX409" s="13" t="s">
        <v>81</v>
      </c>
      <c r="AY409" s="257" t="s">
        <v>146</v>
      </c>
    </row>
    <row r="410" s="2" customFormat="1" ht="33" customHeight="1">
      <c r="A410" s="39"/>
      <c r="B410" s="40"/>
      <c r="C410" s="229" t="s">
        <v>477</v>
      </c>
      <c r="D410" s="229" t="s">
        <v>149</v>
      </c>
      <c r="E410" s="230" t="s">
        <v>478</v>
      </c>
      <c r="F410" s="231" t="s">
        <v>479</v>
      </c>
      <c r="G410" s="232" t="s">
        <v>160</v>
      </c>
      <c r="H410" s="233">
        <v>3258</v>
      </c>
      <c r="I410" s="234"/>
      <c r="J410" s="235">
        <f>ROUND(I410*H410,2)</f>
        <v>0</v>
      </c>
      <c r="K410" s="231" t="s">
        <v>161</v>
      </c>
      <c r="L410" s="45"/>
      <c r="M410" s="236" t="s">
        <v>1</v>
      </c>
      <c r="N410" s="237" t="s">
        <v>46</v>
      </c>
      <c r="O410" s="92"/>
      <c r="P410" s="238">
        <f>O410*H410</f>
        <v>0</v>
      </c>
      <c r="Q410" s="238">
        <v>0</v>
      </c>
      <c r="R410" s="238">
        <f>Q410*H410</f>
        <v>0</v>
      </c>
      <c r="S410" s="238">
        <v>0</v>
      </c>
      <c r="T410" s="239">
        <f>S410*H410</f>
        <v>0</v>
      </c>
      <c r="U410" s="39"/>
      <c r="V410" s="39"/>
      <c r="W410" s="39"/>
      <c r="X410" s="39"/>
      <c r="Y410" s="39"/>
      <c r="Z410" s="39"/>
      <c r="AA410" s="39"/>
      <c r="AB410" s="39"/>
      <c r="AC410" s="39"/>
      <c r="AD410" s="39"/>
      <c r="AE410" s="39"/>
      <c r="AR410" s="240" t="s">
        <v>153</v>
      </c>
      <c r="AT410" s="240" t="s">
        <v>149</v>
      </c>
      <c r="AU410" s="240" t="s">
        <v>90</v>
      </c>
      <c r="AY410" s="18" t="s">
        <v>146</v>
      </c>
      <c r="BE410" s="241">
        <f>IF(N410="základní",J410,0)</f>
        <v>0</v>
      </c>
      <c r="BF410" s="241">
        <f>IF(N410="snížená",J410,0)</f>
        <v>0</v>
      </c>
      <c r="BG410" s="241">
        <f>IF(N410="zákl. přenesená",J410,0)</f>
        <v>0</v>
      </c>
      <c r="BH410" s="241">
        <f>IF(N410="sníž. přenesená",J410,0)</f>
        <v>0</v>
      </c>
      <c r="BI410" s="241">
        <f>IF(N410="nulová",J410,0)</f>
        <v>0</v>
      </c>
      <c r="BJ410" s="18" t="s">
        <v>85</v>
      </c>
      <c r="BK410" s="241">
        <f>ROUND(I410*H410,2)</f>
        <v>0</v>
      </c>
      <c r="BL410" s="18" t="s">
        <v>153</v>
      </c>
      <c r="BM410" s="240" t="s">
        <v>480</v>
      </c>
    </row>
    <row r="411" s="2" customFormat="1">
      <c r="A411" s="39"/>
      <c r="B411" s="40"/>
      <c r="C411" s="41"/>
      <c r="D411" s="242" t="s">
        <v>155</v>
      </c>
      <c r="E411" s="41"/>
      <c r="F411" s="243" t="s">
        <v>481</v>
      </c>
      <c r="G411" s="41"/>
      <c r="H411" s="41"/>
      <c r="I411" s="244"/>
      <c r="J411" s="41"/>
      <c r="K411" s="41"/>
      <c r="L411" s="45"/>
      <c r="M411" s="245"/>
      <c r="N411" s="246"/>
      <c r="O411" s="92"/>
      <c r="P411" s="92"/>
      <c r="Q411" s="92"/>
      <c r="R411" s="92"/>
      <c r="S411" s="92"/>
      <c r="T411" s="93"/>
      <c r="U411" s="39"/>
      <c r="V411" s="39"/>
      <c r="W411" s="39"/>
      <c r="X411" s="39"/>
      <c r="Y411" s="39"/>
      <c r="Z411" s="39"/>
      <c r="AA411" s="39"/>
      <c r="AB411" s="39"/>
      <c r="AC411" s="39"/>
      <c r="AD411" s="39"/>
      <c r="AE411" s="39"/>
      <c r="AT411" s="18" t="s">
        <v>155</v>
      </c>
      <c r="AU411" s="18" t="s">
        <v>90</v>
      </c>
    </row>
    <row r="412" s="2" customFormat="1">
      <c r="A412" s="39"/>
      <c r="B412" s="40"/>
      <c r="C412" s="41"/>
      <c r="D412" s="258" t="s">
        <v>164</v>
      </c>
      <c r="E412" s="41"/>
      <c r="F412" s="259" t="s">
        <v>482</v>
      </c>
      <c r="G412" s="41"/>
      <c r="H412" s="41"/>
      <c r="I412" s="244"/>
      <c r="J412" s="41"/>
      <c r="K412" s="41"/>
      <c r="L412" s="45"/>
      <c r="M412" s="245"/>
      <c r="N412" s="246"/>
      <c r="O412" s="92"/>
      <c r="P412" s="92"/>
      <c r="Q412" s="92"/>
      <c r="R412" s="92"/>
      <c r="S412" s="92"/>
      <c r="T412" s="93"/>
      <c r="U412" s="39"/>
      <c r="V412" s="39"/>
      <c r="W412" s="39"/>
      <c r="X412" s="39"/>
      <c r="Y412" s="39"/>
      <c r="Z412" s="39"/>
      <c r="AA412" s="39"/>
      <c r="AB412" s="39"/>
      <c r="AC412" s="39"/>
      <c r="AD412" s="39"/>
      <c r="AE412" s="39"/>
      <c r="AT412" s="18" t="s">
        <v>164</v>
      </c>
      <c r="AU412" s="18" t="s">
        <v>90</v>
      </c>
    </row>
    <row r="413" s="14" customFormat="1">
      <c r="A413" s="14"/>
      <c r="B413" s="260"/>
      <c r="C413" s="261"/>
      <c r="D413" s="242" t="s">
        <v>156</v>
      </c>
      <c r="E413" s="262" t="s">
        <v>1</v>
      </c>
      <c r="F413" s="263" t="s">
        <v>483</v>
      </c>
      <c r="G413" s="261"/>
      <c r="H413" s="262" t="s">
        <v>1</v>
      </c>
      <c r="I413" s="264"/>
      <c r="J413" s="261"/>
      <c r="K413" s="261"/>
      <c r="L413" s="265"/>
      <c r="M413" s="266"/>
      <c r="N413" s="267"/>
      <c r="O413" s="267"/>
      <c r="P413" s="267"/>
      <c r="Q413" s="267"/>
      <c r="R413" s="267"/>
      <c r="S413" s="267"/>
      <c r="T413" s="268"/>
      <c r="U413" s="14"/>
      <c r="V413" s="14"/>
      <c r="W413" s="14"/>
      <c r="X413" s="14"/>
      <c r="Y413" s="14"/>
      <c r="Z413" s="14"/>
      <c r="AA413" s="14"/>
      <c r="AB413" s="14"/>
      <c r="AC413" s="14"/>
      <c r="AD413" s="14"/>
      <c r="AE413" s="14"/>
      <c r="AT413" s="269" t="s">
        <v>156</v>
      </c>
      <c r="AU413" s="269" t="s">
        <v>90</v>
      </c>
      <c r="AV413" s="14" t="s">
        <v>85</v>
      </c>
      <c r="AW413" s="14" t="s">
        <v>35</v>
      </c>
      <c r="AX413" s="14" t="s">
        <v>81</v>
      </c>
      <c r="AY413" s="269" t="s">
        <v>146</v>
      </c>
    </row>
    <row r="414" s="13" customFormat="1">
      <c r="A414" s="13"/>
      <c r="B414" s="247"/>
      <c r="C414" s="248"/>
      <c r="D414" s="242" t="s">
        <v>156</v>
      </c>
      <c r="E414" s="249" t="s">
        <v>1</v>
      </c>
      <c r="F414" s="250" t="s">
        <v>484</v>
      </c>
      <c r="G414" s="248"/>
      <c r="H414" s="251">
        <v>3258</v>
      </c>
      <c r="I414" s="252"/>
      <c r="J414" s="248"/>
      <c r="K414" s="248"/>
      <c r="L414" s="253"/>
      <c r="M414" s="254"/>
      <c r="N414" s="255"/>
      <c r="O414" s="255"/>
      <c r="P414" s="255"/>
      <c r="Q414" s="255"/>
      <c r="R414" s="255"/>
      <c r="S414" s="255"/>
      <c r="T414" s="256"/>
      <c r="U414" s="13"/>
      <c r="V414" s="13"/>
      <c r="W414" s="13"/>
      <c r="X414" s="13"/>
      <c r="Y414" s="13"/>
      <c r="Z414" s="13"/>
      <c r="AA414" s="13"/>
      <c r="AB414" s="13"/>
      <c r="AC414" s="13"/>
      <c r="AD414" s="13"/>
      <c r="AE414" s="13"/>
      <c r="AT414" s="257" t="s">
        <v>156</v>
      </c>
      <c r="AU414" s="257" t="s">
        <v>90</v>
      </c>
      <c r="AV414" s="13" t="s">
        <v>90</v>
      </c>
      <c r="AW414" s="13" t="s">
        <v>35</v>
      </c>
      <c r="AX414" s="13" t="s">
        <v>81</v>
      </c>
      <c r="AY414" s="257" t="s">
        <v>146</v>
      </c>
    </row>
    <row r="415" s="2" customFormat="1" ht="24.15" customHeight="1">
      <c r="A415" s="39"/>
      <c r="B415" s="40"/>
      <c r="C415" s="229" t="s">
        <v>485</v>
      </c>
      <c r="D415" s="229" t="s">
        <v>149</v>
      </c>
      <c r="E415" s="230" t="s">
        <v>486</v>
      </c>
      <c r="F415" s="231" t="s">
        <v>487</v>
      </c>
      <c r="G415" s="232" t="s">
        <v>160</v>
      </c>
      <c r="H415" s="233">
        <v>3546</v>
      </c>
      <c r="I415" s="234"/>
      <c r="J415" s="235">
        <f>ROUND(I415*H415,2)</f>
        <v>0</v>
      </c>
      <c r="K415" s="231" t="s">
        <v>161</v>
      </c>
      <c r="L415" s="45"/>
      <c r="M415" s="236" t="s">
        <v>1</v>
      </c>
      <c r="N415" s="237" t="s">
        <v>46</v>
      </c>
      <c r="O415" s="92"/>
      <c r="P415" s="238">
        <f>O415*H415</f>
        <v>0</v>
      </c>
      <c r="Q415" s="238">
        <v>0</v>
      </c>
      <c r="R415" s="238">
        <f>Q415*H415</f>
        <v>0</v>
      </c>
      <c r="S415" s="238">
        <v>0</v>
      </c>
      <c r="T415" s="239">
        <f>S415*H415</f>
        <v>0</v>
      </c>
      <c r="U415" s="39"/>
      <c r="V415" s="39"/>
      <c r="W415" s="39"/>
      <c r="X415" s="39"/>
      <c r="Y415" s="39"/>
      <c r="Z415" s="39"/>
      <c r="AA415" s="39"/>
      <c r="AB415" s="39"/>
      <c r="AC415" s="39"/>
      <c r="AD415" s="39"/>
      <c r="AE415" s="39"/>
      <c r="AR415" s="240" t="s">
        <v>153</v>
      </c>
      <c r="AT415" s="240" t="s">
        <v>149</v>
      </c>
      <c r="AU415" s="240" t="s">
        <v>90</v>
      </c>
      <c r="AY415" s="18" t="s">
        <v>146</v>
      </c>
      <c r="BE415" s="241">
        <f>IF(N415="základní",J415,0)</f>
        <v>0</v>
      </c>
      <c r="BF415" s="241">
        <f>IF(N415="snížená",J415,0)</f>
        <v>0</v>
      </c>
      <c r="BG415" s="241">
        <f>IF(N415="zákl. přenesená",J415,0)</f>
        <v>0</v>
      </c>
      <c r="BH415" s="241">
        <f>IF(N415="sníž. přenesená",J415,0)</f>
        <v>0</v>
      </c>
      <c r="BI415" s="241">
        <f>IF(N415="nulová",J415,0)</f>
        <v>0</v>
      </c>
      <c r="BJ415" s="18" t="s">
        <v>85</v>
      </c>
      <c r="BK415" s="241">
        <f>ROUND(I415*H415,2)</f>
        <v>0</v>
      </c>
      <c r="BL415" s="18" t="s">
        <v>153</v>
      </c>
      <c r="BM415" s="240" t="s">
        <v>488</v>
      </c>
    </row>
    <row r="416" s="2" customFormat="1">
      <c r="A416" s="39"/>
      <c r="B416" s="40"/>
      <c r="C416" s="41"/>
      <c r="D416" s="242" t="s">
        <v>155</v>
      </c>
      <c r="E416" s="41"/>
      <c r="F416" s="243" t="s">
        <v>489</v>
      </c>
      <c r="G416" s="41"/>
      <c r="H416" s="41"/>
      <c r="I416" s="244"/>
      <c r="J416" s="41"/>
      <c r="K416" s="41"/>
      <c r="L416" s="45"/>
      <c r="M416" s="245"/>
      <c r="N416" s="246"/>
      <c r="O416" s="92"/>
      <c r="P416" s="92"/>
      <c r="Q416" s="92"/>
      <c r="R416" s="92"/>
      <c r="S416" s="92"/>
      <c r="T416" s="93"/>
      <c r="U416" s="39"/>
      <c r="V416" s="39"/>
      <c r="W416" s="39"/>
      <c r="X416" s="39"/>
      <c r="Y416" s="39"/>
      <c r="Z416" s="39"/>
      <c r="AA416" s="39"/>
      <c r="AB416" s="39"/>
      <c r="AC416" s="39"/>
      <c r="AD416" s="39"/>
      <c r="AE416" s="39"/>
      <c r="AT416" s="18" t="s">
        <v>155</v>
      </c>
      <c r="AU416" s="18" t="s">
        <v>90</v>
      </c>
    </row>
    <row r="417" s="2" customFormat="1">
      <c r="A417" s="39"/>
      <c r="B417" s="40"/>
      <c r="C417" s="41"/>
      <c r="D417" s="258" t="s">
        <v>164</v>
      </c>
      <c r="E417" s="41"/>
      <c r="F417" s="259" t="s">
        <v>490</v>
      </c>
      <c r="G417" s="41"/>
      <c r="H417" s="41"/>
      <c r="I417" s="244"/>
      <c r="J417" s="41"/>
      <c r="K417" s="41"/>
      <c r="L417" s="45"/>
      <c r="M417" s="245"/>
      <c r="N417" s="246"/>
      <c r="O417" s="92"/>
      <c r="P417" s="92"/>
      <c r="Q417" s="92"/>
      <c r="R417" s="92"/>
      <c r="S417" s="92"/>
      <c r="T417" s="93"/>
      <c r="U417" s="39"/>
      <c r="V417" s="39"/>
      <c r="W417" s="39"/>
      <c r="X417" s="39"/>
      <c r="Y417" s="39"/>
      <c r="Z417" s="39"/>
      <c r="AA417" s="39"/>
      <c r="AB417" s="39"/>
      <c r="AC417" s="39"/>
      <c r="AD417" s="39"/>
      <c r="AE417" s="39"/>
      <c r="AT417" s="18" t="s">
        <v>164</v>
      </c>
      <c r="AU417" s="18" t="s">
        <v>90</v>
      </c>
    </row>
    <row r="418" s="14" customFormat="1">
      <c r="A418" s="14"/>
      <c r="B418" s="260"/>
      <c r="C418" s="261"/>
      <c r="D418" s="242" t="s">
        <v>156</v>
      </c>
      <c r="E418" s="262" t="s">
        <v>1</v>
      </c>
      <c r="F418" s="263" t="s">
        <v>491</v>
      </c>
      <c r="G418" s="261"/>
      <c r="H418" s="262" t="s">
        <v>1</v>
      </c>
      <c r="I418" s="264"/>
      <c r="J418" s="261"/>
      <c r="K418" s="261"/>
      <c r="L418" s="265"/>
      <c r="M418" s="266"/>
      <c r="N418" s="267"/>
      <c r="O418" s="267"/>
      <c r="P418" s="267"/>
      <c r="Q418" s="267"/>
      <c r="R418" s="267"/>
      <c r="S418" s="267"/>
      <c r="T418" s="268"/>
      <c r="U418" s="14"/>
      <c r="V418" s="14"/>
      <c r="W418" s="14"/>
      <c r="X418" s="14"/>
      <c r="Y418" s="14"/>
      <c r="Z418" s="14"/>
      <c r="AA418" s="14"/>
      <c r="AB418" s="14"/>
      <c r="AC418" s="14"/>
      <c r="AD418" s="14"/>
      <c r="AE418" s="14"/>
      <c r="AT418" s="269" t="s">
        <v>156</v>
      </c>
      <c r="AU418" s="269" t="s">
        <v>90</v>
      </c>
      <c r="AV418" s="14" t="s">
        <v>85</v>
      </c>
      <c r="AW418" s="14" t="s">
        <v>35</v>
      </c>
      <c r="AX418" s="14" t="s">
        <v>81</v>
      </c>
      <c r="AY418" s="269" t="s">
        <v>146</v>
      </c>
    </row>
    <row r="419" s="13" customFormat="1">
      <c r="A419" s="13"/>
      <c r="B419" s="247"/>
      <c r="C419" s="248"/>
      <c r="D419" s="242" t="s">
        <v>156</v>
      </c>
      <c r="E419" s="249" t="s">
        <v>1</v>
      </c>
      <c r="F419" s="250" t="s">
        <v>470</v>
      </c>
      <c r="G419" s="248"/>
      <c r="H419" s="251">
        <v>3546</v>
      </c>
      <c r="I419" s="252"/>
      <c r="J419" s="248"/>
      <c r="K419" s="248"/>
      <c r="L419" s="253"/>
      <c r="M419" s="254"/>
      <c r="N419" s="255"/>
      <c r="O419" s="255"/>
      <c r="P419" s="255"/>
      <c r="Q419" s="255"/>
      <c r="R419" s="255"/>
      <c r="S419" s="255"/>
      <c r="T419" s="256"/>
      <c r="U419" s="13"/>
      <c r="V419" s="13"/>
      <c r="W419" s="13"/>
      <c r="X419" s="13"/>
      <c r="Y419" s="13"/>
      <c r="Z419" s="13"/>
      <c r="AA419" s="13"/>
      <c r="AB419" s="13"/>
      <c r="AC419" s="13"/>
      <c r="AD419" s="13"/>
      <c r="AE419" s="13"/>
      <c r="AT419" s="257" t="s">
        <v>156</v>
      </c>
      <c r="AU419" s="257" t="s">
        <v>90</v>
      </c>
      <c r="AV419" s="13" t="s">
        <v>90</v>
      </c>
      <c r="AW419" s="13" t="s">
        <v>35</v>
      </c>
      <c r="AX419" s="13" t="s">
        <v>81</v>
      </c>
      <c r="AY419" s="257" t="s">
        <v>146</v>
      </c>
    </row>
    <row r="420" s="2" customFormat="1" ht="24.15" customHeight="1">
      <c r="A420" s="39"/>
      <c r="B420" s="40"/>
      <c r="C420" s="229" t="s">
        <v>492</v>
      </c>
      <c r="D420" s="229" t="s">
        <v>149</v>
      </c>
      <c r="E420" s="230" t="s">
        <v>493</v>
      </c>
      <c r="F420" s="231" t="s">
        <v>494</v>
      </c>
      <c r="G420" s="232" t="s">
        <v>495</v>
      </c>
      <c r="H420" s="233">
        <v>171</v>
      </c>
      <c r="I420" s="234"/>
      <c r="J420" s="235">
        <f>ROUND(I420*H420,2)</f>
        <v>0</v>
      </c>
      <c r="K420" s="231" t="s">
        <v>161</v>
      </c>
      <c r="L420" s="45"/>
      <c r="M420" s="236" t="s">
        <v>1</v>
      </c>
      <c r="N420" s="237" t="s">
        <v>46</v>
      </c>
      <c r="O420" s="92"/>
      <c r="P420" s="238">
        <f>O420*H420</f>
        <v>0</v>
      </c>
      <c r="Q420" s="238">
        <v>0.00055000000000000003</v>
      </c>
      <c r="R420" s="238">
        <f>Q420*H420</f>
        <v>0.094050000000000009</v>
      </c>
      <c r="S420" s="238">
        <v>0</v>
      </c>
      <c r="T420" s="239">
        <f>S420*H420</f>
        <v>0</v>
      </c>
      <c r="U420" s="39"/>
      <c r="V420" s="39"/>
      <c r="W420" s="39"/>
      <c r="X420" s="39"/>
      <c r="Y420" s="39"/>
      <c r="Z420" s="39"/>
      <c r="AA420" s="39"/>
      <c r="AB420" s="39"/>
      <c r="AC420" s="39"/>
      <c r="AD420" s="39"/>
      <c r="AE420" s="39"/>
      <c r="AR420" s="240" t="s">
        <v>153</v>
      </c>
      <c r="AT420" s="240" t="s">
        <v>149</v>
      </c>
      <c r="AU420" s="240" t="s">
        <v>90</v>
      </c>
      <c r="AY420" s="18" t="s">
        <v>146</v>
      </c>
      <c r="BE420" s="241">
        <f>IF(N420="základní",J420,0)</f>
        <v>0</v>
      </c>
      <c r="BF420" s="241">
        <f>IF(N420="snížená",J420,0)</f>
        <v>0</v>
      </c>
      <c r="BG420" s="241">
        <f>IF(N420="zákl. přenesená",J420,0)</f>
        <v>0</v>
      </c>
      <c r="BH420" s="241">
        <f>IF(N420="sníž. přenesená",J420,0)</f>
        <v>0</v>
      </c>
      <c r="BI420" s="241">
        <f>IF(N420="nulová",J420,0)</f>
        <v>0</v>
      </c>
      <c r="BJ420" s="18" t="s">
        <v>85</v>
      </c>
      <c r="BK420" s="241">
        <f>ROUND(I420*H420,2)</f>
        <v>0</v>
      </c>
      <c r="BL420" s="18" t="s">
        <v>153</v>
      </c>
      <c r="BM420" s="240" t="s">
        <v>496</v>
      </c>
    </row>
    <row r="421" s="2" customFormat="1">
      <c r="A421" s="39"/>
      <c r="B421" s="40"/>
      <c r="C421" s="41"/>
      <c r="D421" s="242" t="s">
        <v>155</v>
      </c>
      <c r="E421" s="41"/>
      <c r="F421" s="243" t="s">
        <v>497</v>
      </c>
      <c r="G421" s="41"/>
      <c r="H421" s="41"/>
      <c r="I421" s="244"/>
      <c r="J421" s="41"/>
      <c r="K421" s="41"/>
      <c r="L421" s="45"/>
      <c r="M421" s="245"/>
      <c r="N421" s="246"/>
      <c r="O421" s="92"/>
      <c r="P421" s="92"/>
      <c r="Q421" s="92"/>
      <c r="R421" s="92"/>
      <c r="S421" s="92"/>
      <c r="T421" s="93"/>
      <c r="U421" s="39"/>
      <c r="V421" s="39"/>
      <c r="W421" s="39"/>
      <c r="X421" s="39"/>
      <c r="Y421" s="39"/>
      <c r="Z421" s="39"/>
      <c r="AA421" s="39"/>
      <c r="AB421" s="39"/>
      <c r="AC421" s="39"/>
      <c r="AD421" s="39"/>
      <c r="AE421" s="39"/>
      <c r="AT421" s="18" t="s">
        <v>155</v>
      </c>
      <c r="AU421" s="18" t="s">
        <v>90</v>
      </c>
    </row>
    <row r="422" s="2" customFormat="1">
      <c r="A422" s="39"/>
      <c r="B422" s="40"/>
      <c r="C422" s="41"/>
      <c r="D422" s="258" t="s">
        <v>164</v>
      </c>
      <c r="E422" s="41"/>
      <c r="F422" s="259" t="s">
        <v>498</v>
      </c>
      <c r="G422" s="41"/>
      <c r="H422" s="41"/>
      <c r="I422" s="244"/>
      <c r="J422" s="41"/>
      <c r="K422" s="41"/>
      <c r="L422" s="45"/>
      <c r="M422" s="245"/>
      <c r="N422" s="246"/>
      <c r="O422" s="92"/>
      <c r="P422" s="92"/>
      <c r="Q422" s="92"/>
      <c r="R422" s="92"/>
      <c r="S422" s="92"/>
      <c r="T422" s="93"/>
      <c r="U422" s="39"/>
      <c r="V422" s="39"/>
      <c r="W422" s="39"/>
      <c r="X422" s="39"/>
      <c r="Y422" s="39"/>
      <c r="Z422" s="39"/>
      <c r="AA422" s="39"/>
      <c r="AB422" s="39"/>
      <c r="AC422" s="39"/>
      <c r="AD422" s="39"/>
      <c r="AE422" s="39"/>
      <c r="AT422" s="18" t="s">
        <v>164</v>
      </c>
      <c r="AU422" s="18" t="s">
        <v>90</v>
      </c>
    </row>
    <row r="423" s="14" customFormat="1">
      <c r="A423" s="14"/>
      <c r="B423" s="260"/>
      <c r="C423" s="261"/>
      <c r="D423" s="242" t="s">
        <v>156</v>
      </c>
      <c r="E423" s="262" t="s">
        <v>1</v>
      </c>
      <c r="F423" s="263" t="s">
        <v>499</v>
      </c>
      <c r="G423" s="261"/>
      <c r="H423" s="262" t="s">
        <v>1</v>
      </c>
      <c r="I423" s="264"/>
      <c r="J423" s="261"/>
      <c r="K423" s="261"/>
      <c r="L423" s="265"/>
      <c r="M423" s="266"/>
      <c r="N423" s="267"/>
      <c r="O423" s="267"/>
      <c r="P423" s="267"/>
      <c r="Q423" s="267"/>
      <c r="R423" s="267"/>
      <c r="S423" s="267"/>
      <c r="T423" s="268"/>
      <c r="U423" s="14"/>
      <c r="V423" s="14"/>
      <c r="W423" s="14"/>
      <c r="X423" s="14"/>
      <c r="Y423" s="14"/>
      <c r="Z423" s="14"/>
      <c r="AA423" s="14"/>
      <c r="AB423" s="14"/>
      <c r="AC423" s="14"/>
      <c r="AD423" s="14"/>
      <c r="AE423" s="14"/>
      <c r="AT423" s="269" t="s">
        <v>156</v>
      </c>
      <c r="AU423" s="269" t="s">
        <v>90</v>
      </c>
      <c r="AV423" s="14" t="s">
        <v>85</v>
      </c>
      <c r="AW423" s="14" t="s">
        <v>35</v>
      </c>
      <c r="AX423" s="14" t="s">
        <v>81</v>
      </c>
      <c r="AY423" s="269" t="s">
        <v>146</v>
      </c>
    </row>
    <row r="424" s="13" customFormat="1">
      <c r="A424" s="13"/>
      <c r="B424" s="247"/>
      <c r="C424" s="248"/>
      <c r="D424" s="242" t="s">
        <v>156</v>
      </c>
      <c r="E424" s="249" t="s">
        <v>1</v>
      </c>
      <c r="F424" s="250" t="s">
        <v>500</v>
      </c>
      <c r="G424" s="248"/>
      <c r="H424" s="251">
        <v>171</v>
      </c>
      <c r="I424" s="252"/>
      <c r="J424" s="248"/>
      <c r="K424" s="248"/>
      <c r="L424" s="253"/>
      <c r="M424" s="254"/>
      <c r="N424" s="255"/>
      <c r="O424" s="255"/>
      <c r="P424" s="255"/>
      <c r="Q424" s="255"/>
      <c r="R424" s="255"/>
      <c r="S424" s="255"/>
      <c r="T424" s="256"/>
      <c r="U424" s="13"/>
      <c r="V424" s="13"/>
      <c r="W424" s="13"/>
      <c r="X424" s="13"/>
      <c r="Y424" s="13"/>
      <c r="Z424" s="13"/>
      <c r="AA424" s="13"/>
      <c r="AB424" s="13"/>
      <c r="AC424" s="13"/>
      <c r="AD424" s="13"/>
      <c r="AE424" s="13"/>
      <c r="AT424" s="257" t="s">
        <v>156</v>
      </c>
      <c r="AU424" s="257" t="s">
        <v>90</v>
      </c>
      <c r="AV424" s="13" t="s">
        <v>90</v>
      </c>
      <c r="AW424" s="13" t="s">
        <v>35</v>
      </c>
      <c r="AX424" s="13" t="s">
        <v>85</v>
      </c>
      <c r="AY424" s="257" t="s">
        <v>146</v>
      </c>
    </row>
    <row r="425" s="2" customFormat="1" ht="33" customHeight="1">
      <c r="A425" s="39"/>
      <c r="B425" s="40"/>
      <c r="C425" s="229" t="s">
        <v>501</v>
      </c>
      <c r="D425" s="229" t="s">
        <v>149</v>
      </c>
      <c r="E425" s="230" t="s">
        <v>502</v>
      </c>
      <c r="F425" s="231" t="s">
        <v>503</v>
      </c>
      <c r="G425" s="232" t="s">
        <v>261</v>
      </c>
      <c r="H425" s="233">
        <v>414.56099999999998</v>
      </c>
      <c r="I425" s="234"/>
      <c r="J425" s="235">
        <f>ROUND(I425*H425,2)</f>
        <v>0</v>
      </c>
      <c r="K425" s="231" t="s">
        <v>161</v>
      </c>
      <c r="L425" s="45"/>
      <c r="M425" s="236" t="s">
        <v>1</v>
      </c>
      <c r="N425" s="237" t="s">
        <v>46</v>
      </c>
      <c r="O425" s="92"/>
      <c r="P425" s="238">
        <f>O425*H425</f>
        <v>0</v>
      </c>
      <c r="Q425" s="238">
        <v>0</v>
      </c>
      <c r="R425" s="238">
        <f>Q425*H425</f>
        <v>0</v>
      </c>
      <c r="S425" s="238">
        <v>0</v>
      </c>
      <c r="T425" s="239">
        <f>S425*H425</f>
        <v>0</v>
      </c>
      <c r="U425" s="39"/>
      <c r="V425" s="39"/>
      <c r="W425" s="39"/>
      <c r="X425" s="39"/>
      <c r="Y425" s="39"/>
      <c r="Z425" s="39"/>
      <c r="AA425" s="39"/>
      <c r="AB425" s="39"/>
      <c r="AC425" s="39"/>
      <c r="AD425" s="39"/>
      <c r="AE425" s="39"/>
      <c r="AR425" s="240" t="s">
        <v>153</v>
      </c>
      <c r="AT425" s="240" t="s">
        <v>149</v>
      </c>
      <c r="AU425" s="240" t="s">
        <v>90</v>
      </c>
      <c r="AY425" s="18" t="s">
        <v>146</v>
      </c>
      <c r="BE425" s="241">
        <f>IF(N425="základní",J425,0)</f>
        <v>0</v>
      </c>
      <c r="BF425" s="241">
        <f>IF(N425="snížená",J425,0)</f>
        <v>0</v>
      </c>
      <c r="BG425" s="241">
        <f>IF(N425="zákl. přenesená",J425,0)</f>
        <v>0</v>
      </c>
      <c r="BH425" s="241">
        <f>IF(N425="sníž. přenesená",J425,0)</f>
        <v>0</v>
      </c>
      <c r="BI425" s="241">
        <f>IF(N425="nulová",J425,0)</f>
        <v>0</v>
      </c>
      <c r="BJ425" s="18" t="s">
        <v>85</v>
      </c>
      <c r="BK425" s="241">
        <f>ROUND(I425*H425,2)</f>
        <v>0</v>
      </c>
      <c r="BL425" s="18" t="s">
        <v>153</v>
      </c>
      <c r="BM425" s="240" t="s">
        <v>504</v>
      </c>
    </row>
    <row r="426" s="2" customFormat="1">
      <c r="A426" s="39"/>
      <c r="B426" s="40"/>
      <c r="C426" s="41"/>
      <c r="D426" s="242" t="s">
        <v>155</v>
      </c>
      <c r="E426" s="41"/>
      <c r="F426" s="243" t="s">
        <v>505</v>
      </c>
      <c r="G426" s="41"/>
      <c r="H426" s="41"/>
      <c r="I426" s="244"/>
      <c r="J426" s="41"/>
      <c r="K426" s="41"/>
      <c r="L426" s="45"/>
      <c r="M426" s="245"/>
      <c r="N426" s="246"/>
      <c r="O426" s="92"/>
      <c r="P426" s="92"/>
      <c r="Q426" s="92"/>
      <c r="R426" s="92"/>
      <c r="S426" s="92"/>
      <c r="T426" s="93"/>
      <c r="U426" s="39"/>
      <c r="V426" s="39"/>
      <c r="W426" s="39"/>
      <c r="X426" s="39"/>
      <c r="Y426" s="39"/>
      <c r="Z426" s="39"/>
      <c r="AA426" s="39"/>
      <c r="AB426" s="39"/>
      <c r="AC426" s="39"/>
      <c r="AD426" s="39"/>
      <c r="AE426" s="39"/>
      <c r="AT426" s="18" t="s">
        <v>155</v>
      </c>
      <c r="AU426" s="18" t="s">
        <v>90</v>
      </c>
    </row>
    <row r="427" s="2" customFormat="1">
      <c r="A427" s="39"/>
      <c r="B427" s="40"/>
      <c r="C427" s="41"/>
      <c r="D427" s="258" t="s">
        <v>164</v>
      </c>
      <c r="E427" s="41"/>
      <c r="F427" s="259" t="s">
        <v>506</v>
      </c>
      <c r="G427" s="41"/>
      <c r="H427" s="41"/>
      <c r="I427" s="244"/>
      <c r="J427" s="41"/>
      <c r="K427" s="41"/>
      <c r="L427" s="45"/>
      <c r="M427" s="245"/>
      <c r="N427" s="246"/>
      <c r="O427" s="92"/>
      <c r="P427" s="92"/>
      <c r="Q427" s="92"/>
      <c r="R427" s="92"/>
      <c r="S427" s="92"/>
      <c r="T427" s="93"/>
      <c r="U427" s="39"/>
      <c r="V427" s="39"/>
      <c r="W427" s="39"/>
      <c r="X427" s="39"/>
      <c r="Y427" s="39"/>
      <c r="Z427" s="39"/>
      <c r="AA427" s="39"/>
      <c r="AB427" s="39"/>
      <c r="AC427" s="39"/>
      <c r="AD427" s="39"/>
      <c r="AE427" s="39"/>
      <c r="AT427" s="18" t="s">
        <v>164</v>
      </c>
      <c r="AU427" s="18" t="s">
        <v>90</v>
      </c>
    </row>
    <row r="428" s="2" customFormat="1">
      <c r="A428" s="39"/>
      <c r="B428" s="40"/>
      <c r="C428" s="41"/>
      <c r="D428" s="242" t="s">
        <v>186</v>
      </c>
      <c r="E428" s="41"/>
      <c r="F428" s="270" t="s">
        <v>507</v>
      </c>
      <c r="G428" s="41"/>
      <c r="H428" s="41"/>
      <c r="I428" s="244"/>
      <c r="J428" s="41"/>
      <c r="K428" s="41"/>
      <c r="L428" s="45"/>
      <c r="M428" s="245"/>
      <c r="N428" s="246"/>
      <c r="O428" s="92"/>
      <c r="P428" s="92"/>
      <c r="Q428" s="92"/>
      <c r="R428" s="92"/>
      <c r="S428" s="92"/>
      <c r="T428" s="93"/>
      <c r="U428" s="39"/>
      <c r="V428" s="39"/>
      <c r="W428" s="39"/>
      <c r="X428" s="39"/>
      <c r="Y428" s="39"/>
      <c r="Z428" s="39"/>
      <c r="AA428" s="39"/>
      <c r="AB428" s="39"/>
      <c r="AC428" s="39"/>
      <c r="AD428" s="39"/>
      <c r="AE428" s="39"/>
      <c r="AT428" s="18" t="s">
        <v>186</v>
      </c>
      <c r="AU428" s="18" t="s">
        <v>90</v>
      </c>
    </row>
    <row r="429" s="12" customFormat="1" ht="22.8" customHeight="1">
      <c r="A429" s="12"/>
      <c r="B429" s="213"/>
      <c r="C429" s="214"/>
      <c r="D429" s="215" t="s">
        <v>80</v>
      </c>
      <c r="E429" s="227" t="s">
        <v>508</v>
      </c>
      <c r="F429" s="227" t="s">
        <v>509</v>
      </c>
      <c r="G429" s="214"/>
      <c r="H429" s="214"/>
      <c r="I429" s="217"/>
      <c r="J429" s="228">
        <f>BK429</f>
        <v>0</v>
      </c>
      <c r="K429" s="214"/>
      <c r="L429" s="219"/>
      <c r="M429" s="220"/>
      <c r="N429" s="221"/>
      <c r="O429" s="221"/>
      <c r="P429" s="222">
        <f>SUM(P430:P549)</f>
        <v>0</v>
      </c>
      <c r="Q429" s="221"/>
      <c r="R429" s="222">
        <f>SUM(R430:R549)</f>
        <v>566.55727107999996</v>
      </c>
      <c r="S429" s="221"/>
      <c r="T429" s="223">
        <f>SUM(T430:T549)</f>
        <v>0</v>
      </c>
      <c r="U429" s="12"/>
      <c r="V429" s="12"/>
      <c r="W429" s="12"/>
      <c r="X429" s="12"/>
      <c r="Y429" s="12"/>
      <c r="Z429" s="12"/>
      <c r="AA429" s="12"/>
      <c r="AB429" s="12"/>
      <c r="AC429" s="12"/>
      <c r="AD429" s="12"/>
      <c r="AE429" s="12"/>
      <c r="AR429" s="224" t="s">
        <v>85</v>
      </c>
      <c r="AT429" s="225" t="s">
        <v>80</v>
      </c>
      <c r="AU429" s="225" t="s">
        <v>85</v>
      </c>
      <c r="AY429" s="224" t="s">
        <v>146</v>
      </c>
      <c r="BK429" s="226">
        <f>SUM(BK430:BK549)</f>
        <v>0</v>
      </c>
    </row>
    <row r="430" s="2" customFormat="1" ht="24.15" customHeight="1">
      <c r="A430" s="39"/>
      <c r="B430" s="40"/>
      <c r="C430" s="229" t="s">
        <v>510</v>
      </c>
      <c r="D430" s="229" t="s">
        <v>149</v>
      </c>
      <c r="E430" s="230" t="s">
        <v>511</v>
      </c>
      <c r="F430" s="231" t="s">
        <v>512</v>
      </c>
      <c r="G430" s="232" t="s">
        <v>495</v>
      </c>
      <c r="H430" s="233">
        <v>1620.5999999999999</v>
      </c>
      <c r="I430" s="234"/>
      <c r="J430" s="235">
        <f>ROUND(I430*H430,2)</f>
        <v>0</v>
      </c>
      <c r="K430" s="231" t="s">
        <v>161</v>
      </c>
      <c r="L430" s="45"/>
      <c r="M430" s="236" t="s">
        <v>1</v>
      </c>
      <c r="N430" s="237" t="s">
        <v>46</v>
      </c>
      <c r="O430" s="92"/>
      <c r="P430" s="238">
        <f>O430*H430</f>
        <v>0</v>
      </c>
      <c r="Q430" s="238">
        <v>0.089779999999999999</v>
      </c>
      <c r="R430" s="238">
        <f>Q430*H430</f>
        <v>145.497468</v>
      </c>
      <c r="S430" s="238">
        <v>0</v>
      </c>
      <c r="T430" s="239">
        <f>S430*H430</f>
        <v>0</v>
      </c>
      <c r="U430" s="39"/>
      <c r="V430" s="39"/>
      <c r="W430" s="39"/>
      <c r="X430" s="39"/>
      <c r="Y430" s="39"/>
      <c r="Z430" s="39"/>
      <c r="AA430" s="39"/>
      <c r="AB430" s="39"/>
      <c r="AC430" s="39"/>
      <c r="AD430" s="39"/>
      <c r="AE430" s="39"/>
      <c r="AR430" s="240" t="s">
        <v>153</v>
      </c>
      <c r="AT430" s="240" t="s">
        <v>149</v>
      </c>
      <c r="AU430" s="240" t="s">
        <v>90</v>
      </c>
      <c r="AY430" s="18" t="s">
        <v>146</v>
      </c>
      <c r="BE430" s="241">
        <f>IF(N430="základní",J430,0)</f>
        <v>0</v>
      </c>
      <c r="BF430" s="241">
        <f>IF(N430="snížená",J430,0)</f>
        <v>0</v>
      </c>
      <c r="BG430" s="241">
        <f>IF(N430="zákl. přenesená",J430,0)</f>
        <v>0</v>
      </c>
      <c r="BH430" s="241">
        <f>IF(N430="sníž. přenesená",J430,0)</f>
        <v>0</v>
      </c>
      <c r="BI430" s="241">
        <f>IF(N430="nulová",J430,0)</f>
        <v>0</v>
      </c>
      <c r="BJ430" s="18" t="s">
        <v>85</v>
      </c>
      <c r="BK430" s="241">
        <f>ROUND(I430*H430,2)</f>
        <v>0</v>
      </c>
      <c r="BL430" s="18" t="s">
        <v>153</v>
      </c>
      <c r="BM430" s="240" t="s">
        <v>513</v>
      </c>
    </row>
    <row r="431" s="2" customFormat="1">
      <c r="A431" s="39"/>
      <c r="B431" s="40"/>
      <c r="C431" s="41"/>
      <c r="D431" s="242" t="s">
        <v>155</v>
      </c>
      <c r="E431" s="41"/>
      <c r="F431" s="243" t="s">
        <v>514</v>
      </c>
      <c r="G431" s="41"/>
      <c r="H431" s="41"/>
      <c r="I431" s="244"/>
      <c r="J431" s="41"/>
      <c r="K431" s="41"/>
      <c r="L431" s="45"/>
      <c r="M431" s="245"/>
      <c r="N431" s="246"/>
      <c r="O431" s="92"/>
      <c r="P431" s="92"/>
      <c r="Q431" s="92"/>
      <c r="R431" s="92"/>
      <c r="S431" s="92"/>
      <c r="T431" s="93"/>
      <c r="U431" s="39"/>
      <c r="V431" s="39"/>
      <c r="W431" s="39"/>
      <c r="X431" s="39"/>
      <c r="Y431" s="39"/>
      <c r="Z431" s="39"/>
      <c r="AA431" s="39"/>
      <c r="AB431" s="39"/>
      <c r="AC431" s="39"/>
      <c r="AD431" s="39"/>
      <c r="AE431" s="39"/>
      <c r="AT431" s="18" t="s">
        <v>155</v>
      </c>
      <c r="AU431" s="18" t="s">
        <v>90</v>
      </c>
    </row>
    <row r="432" s="2" customFormat="1">
      <c r="A432" s="39"/>
      <c r="B432" s="40"/>
      <c r="C432" s="41"/>
      <c r="D432" s="258" t="s">
        <v>164</v>
      </c>
      <c r="E432" s="41"/>
      <c r="F432" s="259" t="s">
        <v>515</v>
      </c>
      <c r="G432" s="41"/>
      <c r="H432" s="41"/>
      <c r="I432" s="244"/>
      <c r="J432" s="41"/>
      <c r="K432" s="41"/>
      <c r="L432" s="45"/>
      <c r="M432" s="245"/>
      <c r="N432" s="246"/>
      <c r="O432" s="92"/>
      <c r="P432" s="92"/>
      <c r="Q432" s="92"/>
      <c r="R432" s="92"/>
      <c r="S432" s="92"/>
      <c r="T432" s="93"/>
      <c r="U432" s="39"/>
      <c r="V432" s="39"/>
      <c r="W432" s="39"/>
      <c r="X432" s="39"/>
      <c r="Y432" s="39"/>
      <c r="Z432" s="39"/>
      <c r="AA432" s="39"/>
      <c r="AB432" s="39"/>
      <c r="AC432" s="39"/>
      <c r="AD432" s="39"/>
      <c r="AE432" s="39"/>
      <c r="AT432" s="18" t="s">
        <v>164</v>
      </c>
      <c r="AU432" s="18" t="s">
        <v>90</v>
      </c>
    </row>
    <row r="433" s="2" customFormat="1">
      <c r="A433" s="39"/>
      <c r="B433" s="40"/>
      <c r="C433" s="41"/>
      <c r="D433" s="242" t="s">
        <v>186</v>
      </c>
      <c r="E433" s="41"/>
      <c r="F433" s="270" t="s">
        <v>516</v>
      </c>
      <c r="G433" s="41"/>
      <c r="H433" s="41"/>
      <c r="I433" s="244"/>
      <c r="J433" s="41"/>
      <c r="K433" s="41"/>
      <c r="L433" s="45"/>
      <c r="M433" s="245"/>
      <c r="N433" s="246"/>
      <c r="O433" s="92"/>
      <c r="P433" s="92"/>
      <c r="Q433" s="92"/>
      <c r="R433" s="92"/>
      <c r="S433" s="92"/>
      <c r="T433" s="93"/>
      <c r="U433" s="39"/>
      <c r="V433" s="39"/>
      <c r="W433" s="39"/>
      <c r="X433" s="39"/>
      <c r="Y433" s="39"/>
      <c r="Z433" s="39"/>
      <c r="AA433" s="39"/>
      <c r="AB433" s="39"/>
      <c r="AC433" s="39"/>
      <c r="AD433" s="39"/>
      <c r="AE433" s="39"/>
      <c r="AT433" s="18" t="s">
        <v>186</v>
      </c>
      <c r="AU433" s="18" t="s">
        <v>90</v>
      </c>
    </row>
    <row r="434" s="14" customFormat="1">
      <c r="A434" s="14"/>
      <c r="B434" s="260"/>
      <c r="C434" s="261"/>
      <c r="D434" s="242" t="s">
        <v>156</v>
      </c>
      <c r="E434" s="262" t="s">
        <v>1</v>
      </c>
      <c r="F434" s="263" t="s">
        <v>517</v>
      </c>
      <c r="G434" s="261"/>
      <c r="H434" s="262" t="s">
        <v>1</v>
      </c>
      <c r="I434" s="264"/>
      <c r="J434" s="261"/>
      <c r="K434" s="261"/>
      <c r="L434" s="265"/>
      <c r="M434" s="266"/>
      <c r="N434" s="267"/>
      <c r="O434" s="267"/>
      <c r="P434" s="267"/>
      <c r="Q434" s="267"/>
      <c r="R434" s="267"/>
      <c r="S434" s="267"/>
      <c r="T434" s="268"/>
      <c r="U434" s="14"/>
      <c r="V434" s="14"/>
      <c r="W434" s="14"/>
      <c r="X434" s="14"/>
      <c r="Y434" s="14"/>
      <c r="Z434" s="14"/>
      <c r="AA434" s="14"/>
      <c r="AB434" s="14"/>
      <c r="AC434" s="14"/>
      <c r="AD434" s="14"/>
      <c r="AE434" s="14"/>
      <c r="AT434" s="269" t="s">
        <v>156</v>
      </c>
      <c r="AU434" s="269" t="s">
        <v>90</v>
      </c>
      <c r="AV434" s="14" t="s">
        <v>85</v>
      </c>
      <c r="AW434" s="14" t="s">
        <v>35</v>
      </c>
      <c r="AX434" s="14" t="s">
        <v>81</v>
      </c>
      <c r="AY434" s="269" t="s">
        <v>146</v>
      </c>
    </row>
    <row r="435" s="13" customFormat="1">
      <c r="A435" s="13"/>
      <c r="B435" s="247"/>
      <c r="C435" s="248"/>
      <c r="D435" s="242" t="s">
        <v>156</v>
      </c>
      <c r="E435" s="249" t="s">
        <v>1</v>
      </c>
      <c r="F435" s="250" t="s">
        <v>518</v>
      </c>
      <c r="G435" s="248"/>
      <c r="H435" s="251">
        <v>327.89999999999998</v>
      </c>
      <c r="I435" s="252"/>
      <c r="J435" s="248"/>
      <c r="K435" s="248"/>
      <c r="L435" s="253"/>
      <c r="M435" s="254"/>
      <c r="N435" s="255"/>
      <c r="O435" s="255"/>
      <c r="P435" s="255"/>
      <c r="Q435" s="255"/>
      <c r="R435" s="255"/>
      <c r="S435" s="255"/>
      <c r="T435" s="256"/>
      <c r="U435" s="13"/>
      <c r="V435" s="13"/>
      <c r="W435" s="13"/>
      <c r="X435" s="13"/>
      <c r="Y435" s="13"/>
      <c r="Z435" s="13"/>
      <c r="AA435" s="13"/>
      <c r="AB435" s="13"/>
      <c r="AC435" s="13"/>
      <c r="AD435" s="13"/>
      <c r="AE435" s="13"/>
      <c r="AT435" s="257" t="s">
        <v>156</v>
      </c>
      <c r="AU435" s="257" t="s">
        <v>90</v>
      </c>
      <c r="AV435" s="13" t="s">
        <v>90</v>
      </c>
      <c r="AW435" s="13" t="s">
        <v>35</v>
      </c>
      <c r="AX435" s="13" t="s">
        <v>81</v>
      </c>
      <c r="AY435" s="257" t="s">
        <v>146</v>
      </c>
    </row>
    <row r="436" s="14" customFormat="1">
      <c r="A436" s="14"/>
      <c r="B436" s="260"/>
      <c r="C436" s="261"/>
      <c r="D436" s="242" t="s">
        <v>156</v>
      </c>
      <c r="E436" s="262" t="s">
        <v>1</v>
      </c>
      <c r="F436" s="263" t="s">
        <v>519</v>
      </c>
      <c r="G436" s="261"/>
      <c r="H436" s="262" t="s">
        <v>1</v>
      </c>
      <c r="I436" s="264"/>
      <c r="J436" s="261"/>
      <c r="K436" s="261"/>
      <c r="L436" s="265"/>
      <c r="M436" s="266"/>
      <c r="N436" s="267"/>
      <c r="O436" s="267"/>
      <c r="P436" s="267"/>
      <c r="Q436" s="267"/>
      <c r="R436" s="267"/>
      <c r="S436" s="267"/>
      <c r="T436" s="268"/>
      <c r="U436" s="14"/>
      <c r="V436" s="14"/>
      <c r="W436" s="14"/>
      <c r="X436" s="14"/>
      <c r="Y436" s="14"/>
      <c r="Z436" s="14"/>
      <c r="AA436" s="14"/>
      <c r="AB436" s="14"/>
      <c r="AC436" s="14"/>
      <c r="AD436" s="14"/>
      <c r="AE436" s="14"/>
      <c r="AT436" s="269" t="s">
        <v>156</v>
      </c>
      <c r="AU436" s="269" t="s">
        <v>90</v>
      </c>
      <c r="AV436" s="14" t="s">
        <v>85</v>
      </c>
      <c r="AW436" s="14" t="s">
        <v>35</v>
      </c>
      <c r="AX436" s="14" t="s">
        <v>81</v>
      </c>
      <c r="AY436" s="269" t="s">
        <v>146</v>
      </c>
    </row>
    <row r="437" s="13" customFormat="1">
      <c r="A437" s="13"/>
      <c r="B437" s="247"/>
      <c r="C437" s="248"/>
      <c r="D437" s="242" t="s">
        <v>156</v>
      </c>
      <c r="E437" s="249" t="s">
        <v>1</v>
      </c>
      <c r="F437" s="250" t="s">
        <v>520</v>
      </c>
      <c r="G437" s="248"/>
      <c r="H437" s="251">
        <v>12.1</v>
      </c>
      <c r="I437" s="252"/>
      <c r="J437" s="248"/>
      <c r="K437" s="248"/>
      <c r="L437" s="253"/>
      <c r="M437" s="254"/>
      <c r="N437" s="255"/>
      <c r="O437" s="255"/>
      <c r="P437" s="255"/>
      <c r="Q437" s="255"/>
      <c r="R437" s="255"/>
      <c r="S437" s="255"/>
      <c r="T437" s="256"/>
      <c r="U437" s="13"/>
      <c r="V437" s="13"/>
      <c r="W437" s="13"/>
      <c r="X437" s="13"/>
      <c r="Y437" s="13"/>
      <c r="Z437" s="13"/>
      <c r="AA437" s="13"/>
      <c r="AB437" s="13"/>
      <c r="AC437" s="13"/>
      <c r="AD437" s="13"/>
      <c r="AE437" s="13"/>
      <c r="AT437" s="257" t="s">
        <v>156</v>
      </c>
      <c r="AU437" s="257" t="s">
        <v>90</v>
      </c>
      <c r="AV437" s="13" t="s">
        <v>90</v>
      </c>
      <c r="AW437" s="13" t="s">
        <v>35</v>
      </c>
      <c r="AX437" s="13" t="s">
        <v>81</v>
      </c>
      <c r="AY437" s="257" t="s">
        <v>146</v>
      </c>
    </row>
    <row r="438" s="14" customFormat="1">
      <c r="A438" s="14"/>
      <c r="B438" s="260"/>
      <c r="C438" s="261"/>
      <c r="D438" s="242" t="s">
        <v>156</v>
      </c>
      <c r="E438" s="262" t="s">
        <v>1</v>
      </c>
      <c r="F438" s="263" t="s">
        <v>521</v>
      </c>
      <c r="G438" s="261"/>
      <c r="H438" s="262" t="s">
        <v>1</v>
      </c>
      <c r="I438" s="264"/>
      <c r="J438" s="261"/>
      <c r="K438" s="261"/>
      <c r="L438" s="265"/>
      <c r="M438" s="266"/>
      <c r="N438" s="267"/>
      <c r="O438" s="267"/>
      <c r="P438" s="267"/>
      <c r="Q438" s="267"/>
      <c r="R438" s="267"/>
      <c r="S438" s="267"/>
      <c r="T438" s="268"/>
      <c r="U438" s="14"/>
      <c r="V438" s="14"/>
      <c r="W438" s="14"/>
      <c r="X438" s="14"/>
      <c r="Y438" s="14"/>
      <c r="Z438" s="14"/>
      <c r="AA438" s="14"/>
      <c r="AB438" s="14"/>
      <c r="AC438" s="14"/>
      <c r="AD438" s="14"/>
      <c r="AE438" s="14"/>
      <c r="AT438" s="269" t="s">
        <v>156</v>
      </c>
      <c r="AU438" s="269" t="s">
        <v>90</v>
      </c>
      <c r="AV438" s="14" t="s">
        <v>85</v>
      </c>
      <c r="AW438" s="14" t="s">
        <v>35</v>
      </c>
      <c r="AX438" s="14" t="s">
        <v>81</v>
      </c>
      <c r="AY438" s="269" t="s">
        <v>146</v>
      </c>
    </row>
    <row r="439" s="13" customFormat="1">
      <c r="A439" s="13"/>
      <c r="B439" s="247"/>
      <c r="C439" s="248"/>
      <c r="D439" s="242" t="s">
        <v>156</v>
      </c>
      <c r="E439" s="249" t="s">
        <v>1</v>
      </c>
      <c r="F439" s="250" t="s">
        <v>522</v>
      </c>
      <c r="G439" s="248"/>
      <c r="H439" s="251">
        <v>1280.5999999999999</v>
      </c>
      <c r="I439" s="252"/>
      <c r="J439" s="248"/>
      <c r="K439" s="248"/>
      <c r="L439" s="253"/>
      <c r="M439" s="254"/>
      <c r="N439" s="255"/>
      <c r="O439" s="255"/>
      <c r="P439" s="255"/>
      <c r="Q439" s="255"/>
      <c r="R439" s="255"/>
      <c r="S439" s="255"/>
      <c r="T439" s="256"/>
      <c r="U439" s="13"/>
      <c r="V439" s="13"/>
      <c r="W439" s="13"/>
      <c r="X439" s="13"/>
      <c r="Y439" s="13"/>
      <c r="Z439" s="13"/>
      <c r="AA439" s="13"/>
      <c r="AB439" s="13"/>
      <c r="AC439" s="13"/>
      <c r="AD439" s="13"/>
      <c r="AE439" s="13"/>
      <c r="AT439" s="257" t="s">
        <v>156</v>
      </c>
      <c r="AU439" s="257" t="s">
        <v>90</v>
      </c>
      <c r="AV439" s="13" t="s">
        <v>90</v>
      </c>
      <c r="AW439" s="13" t="s">
        <v>35</v>
      </c>
      <c r="AX439" s="13" t="s">
        <v>81</v>
      </c>
      <c r="AY439" s="257" t="s">
        <v>146</v>
      </c>
    </row>
    <row r="440" s="2" customFormat="1" ht="16.5" customHeight="1">
      <c r="A440" s="39"/>
      <c r="B440" s="40"/>
      <c r="C440" s="293" t="s">
        <v>167</v>
      </c>
      <c r="D440" s="293" t="s">
        <v>277</v>
      </c>
      <c r="E440" s="294" t="s">
        <v>523</v>
      </c>
      <c r="F440" s="295" t="s">
        <v>524</v>
      </c>
      <c r="G440" s="296" t="s">
        <v>160</v>
      </c>
      <c r="H440" s="297">
        <v>163.68100000000001</v>
      </c>
      <c r="I440" s="298"/>
      <c r="J440" s="299">
        <f>ROUND(I440*H440,2)</f>
        <v>0</v>
      </c>
      <c r="K440" s="295" t="s">
        <v>161</v>
      </c>
      <c r="L440" s="300"/>
      <c r="M440" s="301" t="s">
        <v>1</v>
      </c>
      <c r="N440" s="302" t="s">
        <v>46</v>
      </c>
      <c r="O440" s="92"/>
      <c r="P440" s="238">
        <f>O440*H440</f>
        <v>0</v>
      </c>
      <c r="Q440" s="238">
        <v>0.222</v>
      </c>
      <c r="R440" s="238">
        <f>Q440*H440</f>
        <v>36.337182000000006</v>
      </c>
      <c r="S440" s="238">
        <v>0</v>
      </c>
      <c r="T440" s="239">
        <f>S440*H440</f>
        <v>0</v>
      </c>
      <c r="U440" s="39"/>
      <c r="V440" s="39"/>
      <c r="W440" s="39"/>
      <c r="X440" s="39"/>
      <c r="Y440" s="39"/>
      <c r="Z440" s="39"/>
      <c r="AA440" s="39"/>
      <c r="AB440" s="39"/>
      <c r="AC440" s="39"/>
      <c r="AD440" s="39"/>
      <c r="AE440" s="39"/>
      <c r="AR440" s="240" t="s">
        <v>211</v>
      </c>
      <c r="AT440" s="240" t="s">
        <v>277</v>
      </c>
      <c r="AU440" s="240" t="s">
        <v>90</v>
      </c>
      <c r="AY440" s="18" t="s">
        <v>146</v>
      </c>
      <c r="BE440" s="241">
        <f>IF(N440="základní",J440,0)</f>
        <v>0</v>
      </c>
      <c r="BF440" s="241">
        <f>IF(N440="snížená",J440,0)</f>
        <v>0</v>
      </c>
      <c r="BG440" s="241">
        <f>IF(N440="zákl. přenesená",J440,0)</f>
        <v>0</v>
      </c>
      <c r="BH440" s="241">
        <f>IF(N440="sníž. přenesená",J440,0)</f>
        <v>0</v>
      </c>
      <c r="BI440" s="241">
        <f>IF(N440="nulová",J440,0)</f>
        <v>0</v>
      </c>
      <c r="BJ440" s="18" t="s">
        <v>85</v>
      </c>
      <c r="BK440" s="241">
        <f>ROUND(I440*H440,2)</f>
        <v>0</v>
      </c>
      <c r="BL440" s="18" t="s">
        <v>153</v>
      </c>
      <c r="BM440" s="240" t="s">
        <v>525</v>
      </c>
    </row>
    <row r="441" s="2" customFormat="1">
      <c r="A441" s="39"/>
      <c r="B441" s="40"/>
      <c r="C441" s="41"/>
      <c r="D441" s="242" t="s">
        <v>155</v>
      </c>
      <c r="E441" s="41"/>
      <c r="F441" s="243" t="s">
        <v>524</v>
      </c>
      <c r="G441" s="41"/>
      <c r="H441" s="41"/>
      <c r="I441" s="244"/>
      <c r="J441" s="41"/>
      <c r="K441" s="41"/>
      <c r="L441" s="45"/>
      <c r="M441" s="245"/>
      <c r="N441" s="246"/>
      <c r="O441" s="92"/>
      <c r="P441" s="92"/>
      <c r="Q441" s="92"/>
      <c r="R441" s="92"/>
      <c r="S441" s="92"/>
      <c r="T441" s="93"/>
      <c r="U441" s="39"/>
      <c r="V441" s="39"/>
      <c r="W441" s="39"/>
      <c r="X441" s="39"/>
      <c r="Y441" s="39"/>
      <c r="Z441" s="39"/>
      <c r="AA441" s="39"/>
      <c r="AB441" s="39"/>
      <c r="AC441" s="39"/>
      <c r="AD441" s="39"/>
      <c r="AE441" s="39"/>
      <c r="AT441" s="18" t="s">
        <v>155</v>
      </c>
      <c r="AU441" s="18" t="s">
        <v>90</v>
      </c>
    </row>
    <row r="442" s="14" customFormat="1">
      <c r="A442" s="14"/>
      <c r="B442" s="260"/>
      <c r="C442" s="261"/>
      <c r="D442" s="242" t="s">
        <v>156</v>
      </c>
      <c r="E442" s="262" t="s">
        <v>1</v>
      </c>
      <c r="F442" s="263" t="s">
        <v>517</v>
      </c>
      <c r="G442" s="261"/>
      <c r="H442" s="262" t="s">
        <v>1</v>
      </c>
      <c r="I442" s="264"/>
      <c r="J442" s="261"/>
      <c r="K442" s="261"/>
      <c r="L442" s="265"/>
      <c r="M442" s="266"/>
      <c r="N442" s="267"/>
      <c r="O442" s="267"/>
      <c r="P442" s="267"/>
      <c r="Q442" s="267"/>
      <c r="R442" s="267"/>
      <c r="S442" s="267"/>
      <c r="T442" s="268"/>
      <c r="U442" s="14"/>
      <c r="V442" s="14"/>
      <c r="W442" s="14"/>
      <c r="X442" s="14"/>
      <c r="Y442" s="14"/>
      <c r="Z442" s="14"/>
      <c r="AA442" s="14"/>
      <c r="AB442" s="14"/>
      <c r="AC442" s="14"/>
      <c r="AD442" s="14"/>
      <c r="AE442" s="14"/>
      <c r="AT442" s="269" t="s">
        <v>156</v>
      </c>
      <c r="AU442" s="269" t="s">
        <v>90</v>
      </c>
      <c r="AV442" s="14" t="s">
        <v>85</v>
      </c>
      <c r="AW442" s="14" t="s">
        <v>35</v>
      </c>
      <c r="AX442" s="14" t="s">
        <v>81</v>
      </c>
      <c r="AY442" s="269" t="s">
        <v>146</v>
      </c>
    </row>
    <row r="443" s="13" customFormat="1">
      <c r="A443" s="13"/>
      <c r="B443" s="247"/>
      <c r="C443" s="248"/>
      <c r="D443" s="242" t="s">
        <v>156</v>
      </c>
      <c r="E443" s="249" t="s">
        <v>1</v>
      </c>
      <c r="F443" s="250" t="s">
        <v>526</v>
      </c>
      <c r="G443" s="248"/>
      <c r="H443" s="251">
        <v>33.118000000000002</v>
      </c>
      <c r="I443" s="252"/>
      <c r="J443" s="248"/>
      <c r="K443" s="248"/>
      <c r="L443" s="253"/>
      <c r="M443" s="254"/>
      <c r="N443" s="255"/>
      <c r="O443" s="255"/>
      <c r="P443" s="255"/>
      <c r="Q443" s="255"/>
      <c r="R443" s="255"/>
      <c r="S443" s="255"/>
      <c r="T443" s="256"/>
      <c r="U443" s="13"/>
      <c r="V443" s="13"/>
      <c r="W443" s="13"/>
      <c r="X443" s="13"/>
      <c r="Y443" s="13"/>
      <c r="Z443" s="13"/>
      <c r="AA443" s="13"/>
      <c r="AB443" s="13"/>
      <c r="AC443" s="13"/>
      <c r="AD443" s="13"/>
      <c r="AE443" s="13"/>
      <c r="AT443" s="257" t="s">
        <v>156</v>
      </c>
      <c r="AU443" s="257" t="s">
        <v>90</v>
      </c>
      <c r="AV443" s="13" t="s">
        <v>90</v>
      </c>
      <c r="AW443" s="13" t="s">
        <v>35</v>
      </c>
      <c r="AX443" s="13" t="s">
        <v>81</v>
      </c>
      <c r="AY443" s="257" t="s">
        <v>146</v>
      </c>
    </row>
    <row r="444" s="14" customFormat="1">
      <c r="A444" s="14"/>
      <c r="B444" s="260"/>
      <c r="C444" s="261"/>
      <c r="D444" s="242" t="s">
        <v>156</v>
      </c>
      <c r="E444" s="262" t="s">
        <v>1</v>
      </c>
      <c r="F444" s="263" t="s">
        <v>519</v>
      </c>
      <c r="G444" s="261"/>
      <c r="H444" s="262" t="s">
        <v>1</v>
      </c>
      <c r="I444" s="264"/>
      <c r="J444" s="261"/>
      <c r="K444" s="261"/>
      <c r="L444" s="265"/>
      <c r="M444" s="266"/>
      <c r="N444" s="267"/>
      <c r="O444" s="267"/>
      <c r="P444" s="267"/>
      <c r="Q444" s="267"/>
      <c r="R444" s="267"/>
      <c r="S444" s="267"/>
      <c r="T444" s="268"/>
      <c r="U444" s="14"/>
      <c r="V444" s="14"/>
      <c r="W444" s="14"/>
      <c r="X444" s="14"/>
      <c r="Y444" s="14"/>
      <c r="Z444" s="14"/>
      <c r="AA444" s="14"/>
      <c r="AB444" s="14"/>
      <c r="AC444" s="14"/>
      <c r="AD444" s="14"/>
      <c r="AE444" s="14"/>
      <c r="AT444" s="269" t="s">
        <v>156</v>
      </c>
      <c r="AU444" s="269" t="s">
        <v>90</v>
      </c>
      <c r="AV444" s="14" t="s">
        <v>85</v>
      </c>
      <c r="AW444" s="14" t="s">
        <v>35</v>
      </c>
      <c r="AX444" s="14" t="s">
        <v>81</v>
      </c>
      <c r="AY444" s="269" t="s">
        <v>146</v>
      </c>
    </row>
    <row r="445" s="13" customFormat="1">
      <c r="A445" s="13"/>
      <c r="B445" s="247"/>
      <c r="C445" s="248"/>
      <c r="D445" s="242" t="s">
        <v>156</v>
      </c>
      <c r="E445" s="249" t="s">
        <v>1</v>
      </c>
      <c r="F445" s="250" t="s">
        <v>527</v>
      </c>
      <c r="G445" s="248"/>
      <c r="H445" s="251">
        <v>1.222</v>
      </c>
      <c r="I445" s="252"/>
      <c r="J445" s="248"/>
      <c r="K445" s="248"/>
      <c r="L445" s="253"/>
      <c r="M445" s="254"/>
      <c r="N445" s="255"/>
      <c r="O445" s="255"/>
      <c r="P445" s="255"/>
      <c r="Q445" s="255"/>
      <c r="R445" s="255"/>
      <c r="S445" s="255"/>
      <c r="T445" s="256"/>
      <c r="U445" s="13"/>
      <c r="V445" s="13"/>
      <c r="W445" s="13"/>
      <c r="X445" s="13"/>
      <c r="Y445" s="13"/>
      <c r="Z445" s="13"/>
      <c r="AA445" s="13"/>
      <c r="AB445" s="13"/>
      <c r="AC445" s="13"/>
      <c r="AD445" s="13"/>
      <c r="AE445" s="13"/>
      <c r="AT445" s="257" t="s">
        <v>156</v>
      </c>
      <c r="AU445" s="257" t="s">
        <v>90</v>
      </c>
      <c r="AV445" s="13" t="s">
        <v>90</v>
      </c>
      <c r="AW445" s="13" t="s">
        <v>35</v>
      </c>
      <c r="AX445" s="13" t="s">
        <v>81</v>
      </c>
      <c r="AY445" s="257" t="s">
        <v>146</v>
      </c>
    </row>
    <row r="446" s="14" customFormat="1">
      <c r="A446" s="14"/>
      <c r="B446" s="260"/>
      <c r="C446" s="261"/>
      <c r="D446" s="242" t="s">
        <v>156</v>
      </c>
      <c r="E446" s="262" t="s">
        <v>1</v>
      </c>
      <c r="F446" s="263" t="s">
        <v>521</v>
      </c>
      <c r="G446" s="261"/>
      <c r="H446" s="262" t="s">
        <v>1</v>
      </c>
      <c r="I446" s="264"/>
      <c r="J446" s="261"/>
      <c r="K446" s="261"/>
      <c r="L446" s="265"/>
      <c r="M446" s="266"/>
      <c r="N446" s="267"/>
      <c r="O446" s="267"/>
      <c r="P446" s="267"/>
      <c r="Q446" s="267"/>
      <c r="R446" s="267"/>
      <c r="S446" s="267"/>
      <c r="T446" s="268"/>
      <c r="U446" s="14"/>
      <c r="V446" s="14"/>
      <c r="W446" s="14"/>
      <c r="X446" s="14"/>
      <c r="Y446" s="14"/>
      <c r="Z446" s="14"/>
      <c r="AA446" s="14"/>
      <c r="AB446" s="14"/>
      <c r="AC446" s="14"/>
      <c r="AD446" s="14"/>
      <c r="AE446" s="14"/>
      <c r="AT446" s="269" t="s">
        <v>156</v>
      </c>
      <c r="AU446" s="269" t="s">
        <v>90</v>
      </c>
      <c r="AV446" s="14" t="s">
        <v>85</v>
      </c>
      <c r="AW446" s="14" t="s">
        <v>35</v>
      </c>
      <c r="AX446" s="14" t="s">
        <v>81</v>
      </c>
      <c r="AY446" s="269" t="s">
        <v>146</v>
      </c>
    </row>
    <row r="447" s="13" customFormat="1">
      <c r="A447" s="13"/>
      <c r="B447" s="247"/>
      <c r="C447" s="248"/>
      <c r="D447" s="242" t="s">
        <v>156</v>
      </c>
      <c r="E447" s="249" t="s">
        <v>1</v>
      </c>
      <c r="F447" s="250" t="s">
        <v>528</v>
      </c>
      <c r="G447" s="248"/>
      <c r="H447" s="251">
        <v>129.34100000000001</v>
      </c>
      <c r="I447" s="252"/>
      <c r="J447" s="248"/>
      <c r="K447" s="248"/>
      <c r="L447" s="253"/>
      <c r="M447" s="254"/>
      <c r="N447" s="255"/>
      <c r="O447" s="255"/>
      <c r="P447" s="255"/>
      <c r="Q447" s="255"/>
      <c r="R447" s="255"/>
      <c r="S447" s="255"/>
      <c r="T447" s="256"/>
      <c r="U447" s="13"/>
      <c r="V447" s="13"/>
      <c r="W447" s="13"/>
      <c r="X447" s="13"/>
      <c r="Y447" s="13"/>
      <c r="Z447" s="13"/>
      <c r="AA447" s="13"/>
      <c r="AB447" s="13"/>
      <c r="AC447" s="13"/>
      <c r="AD447" s="13"/>
      <c r="AE447" s="13"/>
      <c r="AT447" s="257" t="s">
        <v>156</v>
      </c>
      <c r="AU447" s="257" t="s">
        <v>90</v>
      </c>
      <c r="AV447" s="13" t="s">
        <v>90</v>
      </c>
      <c r="AW447" s="13" t="s">
        <v>35</v>
      </c>
      <c r="AX447" s="13" t="s">
        <v>81</v>
      </c>
      <c r="AY447" s="257" t="s">
        <v>146</v>
      </c>
    </row>
    <row r="448" s="2" customFormat="1" ht="24.15" customHeight="1">
      <c r="A448" s="39"/>
      <c r="B448" s="40"/>
      <c r="C448" s="229" t="s">
        <v>529</v>
      </c>
      <c r="D448" s="229" t="s">
        <v>149</v>
      </c>
      <c r="E448" s="230" t="s">
        <v>530</v>
      </c>
      <c r="F448" s="231" t="s">
        <v>531</v>
      </c>
      <c r="G448" s="232" t="s">
        <v>160</v>
      </c>
      <c r="H448" s="233">
        <v>16.699999999999999</v>
      </c>
      <c r="I448" s="234"/>
      <c r="J448" s="235">
        <f>ROUND(I448*H448,2)</f>
        <v>0</v>
      </c>
      <c r="K448" s="231" t="s">
        <v>161</v>
      </c>
      <c r="L448" s="45"/>
      <c r="M448" s="236" t="s">
        <v>1</v>
      </c>
      <c r="N448" s="237" t="s">
        <v>46</v>
      </c>
      <c r="O448" s="92"/>
      <c r="P448" s="238">
        <f>O448*H448</f>
        <v>0</v>
      </c>
      <c r="Q448" s="238">
        <v>0.50077000000000005</v>
      </c>
      <c r="R448" s="238">
        <f>Q448*H448</f>
        <v>8.3628590000000003</v>
      </c>
      <c r="S448" s="238">
        <v>0</v>
      </c>
      <c r="T448" s="239">
        <f>S448*H448</f>
        <v>0</v>
      </c>
      <c r="U448" s="39"/>
      <c r="V448" s="39"/>
      <c r="W448" s="39"/>
      <c r="X448" s="39"/>
      <c r="Y448" s="39"/>
      <c r="Z448" s="39"/>
      <c r="AA448" s="39"/>
      <c r="AB448" s="39"/>
      <c r="AC448" s="39"/>
      <c r="AD448" s="39"/>
      <c r="AE448" s="39"/>
      <c r="AR448" s="240" t="s">
        <v>153</v>
      </c>
      <c r="AT448" s="240" t="s">
        <v>149</v>
      </c>
      <c r="AU448" s="240" t="s">
        <v>90</v>
      </c>
      <c r="AY448" s="18" t="s">
        <v>146</v>
      </c>
      <c r="BE448" s="241">
        <f>IF(N448="základní",J448,0)</f>
        <v>0</v>
      </c>
      <c r="BF448" s="241">
        <f>IF(N448="snížená",J448,0)</f>
        <v>0</v>
      </c>
      <c r="BG448" s="241">
        <f>IF(N448="zákl. přenesená",J448,0)</f>
        <v>0</v>
      </c>
      <c r="BH448" s="241">
        <f>IF(N448="sníž. přenesená",J448,0)</f>
        <v>0</v>
      </c>
      <c r="BI448" s="241">
        <f>IF(N448="nulová",J448,0)</f>
        <v>0</v>
      </c>
      <c r="BJ448" s="18" t="s">
        <v>85</v>
      </c>
      <c r="BK448" s="241">
        <f>ROUND(I448*H448,2)</f>
        <v>0</v>
      </c>
      <c r="BL448" s="18" t="s">
        <v>153</v>
      </c>
      <c r="BM448" s="240" t="s">
        <v>532</v>
      </c>
    </row>
    <row r="449" s="2" customFormat="1">
      <c r="A449" s="39"/>
      <c r="B449" s="40"/>
      <c r="C449" s="41"/>
      <c r="D449" s="242" t="s">
        <v>155</v>
      </c>
      <c r="E449" s="41"/>
      <c r="F449" s="243" t="s">
        <v>533</v>
      </c>
      <c r="G449" s="41"/>
      <c r="H449" s="41"/>
      <c r="I449" s="244"/>
      <c r="J449" s="41"/>
      <c r="K449" s="41"/>
      <c r="L449" s="45"/>
      <c r="M449" s="245"/>
      <c r="N449" s="246"/>
      <c r="O449" s="92"/>
      <c r="P449" s="92"/>
      <c r="Q449" s="92"/>
      <c r="R449" s="92"/>
      <c r="S449" s="92"/>
      <c r="T449" s="93"/>
      <c r="U449" s="39"/>
      <c r="V449" s="39"/>
      <c r="W449" s="39"/>
      <c r="X449" s="39"/>
      <c r="Y449" s="39"/>
      <c r="Z449" s="39"/>
      <c r="AA449" s="39"/>
      <c r="AB449" s="39"/>
      <c r="AC449" s="39"/>
      <c r="AD449" s="39"/>
      <c r="AE449" s="39"/>
      <c r="AT449" s="18" t="s">
        <v>155</v>
      </c>
      <c r="AU449" s="18" t="s">
        <v>90</v>
      </c>
    </row>
    <row r="450" s="2" customFormat="1">
      <c r="A450" s="39"/>
      <c r="B450" s="40"/>
      <c r="C450" s="41"/>
      <c r="D450" s="258" t="s">
        <v>164</v>
      </c>
      <c r="E450" s="41"/>
      <c r="F450" s="259" t="s">
        <v>534</v>
      </c>
      <c r="G450" s="41"/>
      <c r="H450" s="41"/>
      <c r="I450" s="244"/>
      <c r="J450" s="41"/>
      <c r="K450" s="41"/>
      <c r="L450" s="45"/>
      <c r="M450" s="245"/>
      <c r="N450" s="246"/>
      <c r="O450" s="92"/>
      <c r="P450" s="92"/>
      <c r="Q450" s="92"/>
      <c r="R450" s="92"/>
      <c r="S450" s="92"/>
      <c r="T450" s="93"/>
      <c r="U450" s="39"/>
      <c r="V450" s="39"/>
      <c r="W450" s="39"/>
      <c r="X450" s="39"/>
      <c r="Y450" s="39"/>
      <c r="Z450" s="39"/>
      <c r="AA450" s="39"/>
      <c r="AB450" s="39"/>
      <c r="AC450" s="39"/>
      <c r="AD450" s="39"/>
      <c r="AE450" s="39"/>
      <c r="AT450" s="18" t="s">
        <v>164</v>
      </c>
      <c r="AU450" s="18" t="s">
        <v>90</v>
      </c>
    </row>
    <row r="451" s="14" customFormat="1">
      <c r="A451" s="14"/>
      <c r="B451" s="260"/>
      <c r="C451" s="261"/>
      <c r="D451" s="242" t="s">
        <v>156</v>
      </c>
      <c r="E451" s="262" t="s">
        <v>1</v>
      </c>
      <c r="F451" s="263" t="s">
        <v>535</v>
      </c>
      <c r="G451" s="261"/>
      <c r="H451" s="262" t="s">
        <v>1</v>
      </c>
      <c r="I451" s="264"/>
      <c r="J451" s="261"/>
      <c r="K451" s="261"/>
      <c r="L451" s="265"/>
      <c r="M451" s="266"/>
      <c r="N451" s="267"/>
      <c r="O451" s="267"/>
      <c r="P451" s="267"/>
      <c r="Q451" s="267"/>
      <c r="R451" s="267"/>
      <c r="S451" s="267"/>
      <c r="T451" s="268"/>
      <c r="U451" s="14"/>
      <c r="V451" s="14"/>
      <c r="W451" s="14"/>
      <c r="X451" s="14"/>
      <c r="Y451" s="14"/>
      <c r="Z451" s="14"/>
      <c r="AA451" s="14"/>
      <c r="AB451" s="14"/>
      <c r="AC451" s="14"/>
      <c r="AD451" s="14"/>
      <c r="AE451" s="14"/>
      <c r="AT451" s="269" t="s">
        <v>156</v>
      </c>
      <c r="AU451" s="269" t="s">
        <v>90</v>
      </c>
      <c r="AV451" s="14" t="s">
        <v>85</v>
      </c>
      <c r="AW451" s="14" t="s">
        <v>35</v>
      </c>
      <c r="AX451" s="14" t="s">
        <v>81</v>
      </c>
      <c r="AY451" s="269" t="s">
        <v>146</v>
      </c>
    </row>
    <row r="452" s="13" customFormat="1">
      <c r="A452" s="13"/>
      <c r="B452" s="247"/>
      <c r="C452" s="248"/>
      <c r="D452" s="242" t="s">
        <v>156</v>
      </c>
      <c r="E452" s="249" t="s">
        <v>1</v>
      </c>
      <c r="F452" s="250" t="s">
        <v>536</v>
      </c>
      <c r="G452" s="248"/>
      <c r="H452" s="251">
        <v>16.699999999999999</v>
      </c>
      <c r="I452" s="252"/>
      <c r="J452" s="248"/>
      <c r="K452" s="248"/>
      <c r="L452" s="253"/>
      <c r="M452" s="254"/>
      <c r="N452" s="255"/>
      <c r="O452" s="255"/>
      <c r="P452" s="255"/>
      <c r="Q452" s="255"/>
      <c r="R452" s="255"/>
      <c r="S452" s="255"/>
      <c r="T452" s="256"/>
      <c r="U452" s="13"/>
      <c r="V452" s="13"/>
      <c r="W452" s="13"/>
      <c r="X452" s="13"/>
      <c r="Y452" s="13"/>
      <c r="Z452" s="13"/>
      <c r="AA452" s="13"/>
      <c r="AB452" s="13"/>
      <c r="AC452" s="13"/>
      <c r="AD452" s="13"/>
      <c r="AE452" s="13"/>
      <c r="AT452" s="257" t="s">
        <v>156</v>
      </c>
      <c r="AU452" s="257" t="s">
        <v>90</v>
      </c>
      <c r="AV452" s="13" t="s">
        <v>90</v>
      </c>
      <c r="AW452" s="13" t="s">
        <v>35</v>
      </c>
      <c r="AX452" s="13" t="s">
        <v>81</v>
      </c>
      <c r="AY452" s="257" t="s">
        <v>146</v>
      </c>
    </row>
    <row r="453" s="2" customFormat="1" ht="24.15" customHeight="1">
      <c r="A453" s="39"/>
      <c r="B453" s="40"/>
      <c r="C453" s="229" t="s">
        <v>537</v>
      </c>
      <c r="D453" s="229" t="s">
        <v>149</v>
      </c>
      <c r="E453" s="230" t="s">
        <v>538</v>
      </c>
      <c r="F453" s="231" t="s">
        <v>539</v>
      </c>
      <c r="G453" s="232" t="s">
        <v>495</v>
      </c>
      <c r="H453" s="233">
        <v>167</v>
      </c>
      <c r="I453" s="234"/>
      <c r="J453" s="235">
        <f>ROUND(I453*H453,2)</f>
        <v>0</v>
      </c>
      <c r="K453" s="231" t="s">
        <v>161</v>
      </c>
      <c r="L453" s="45"/>
      <c r="M453" s="236" t="s">
        <v>1</v>
      </c>
      <c r="N453" s="237" t="s">
        <v>46</v>
      </c>
      <c r="O453" s="92"/>
      <c r="P453" s="238">
        <f>O453*H453</f>
        <v>0</v>
      </c>
      <c r="Q453" s="238">
        <v>0.11808</v>
      </c>
      <c r="R453" s="238">
        <f>Q453*H453</f>
        <v>19.719360000000002</v>
      </c>
      <c r="S453" s="238">
        <v>0</v>
      </c>
      <c r="T453" s="239">
        <f>S453*H453</f>
        <v>0</v>
      </c>
      <c r="U453" s="39"/>
      <c r="V453" s="39"/>
      <c r="W453" s="39"/>
      <c r="X453" s="39"/>
      <c r="Y453" s="39"/>
      <c r="Z453" s="39"/>
      <c r="AA453" s="39"/>
      <c r="AB453" s="39"/>
      <c r="AC453" s="39"/>
      <c r="AD453" s="39"/>
      <c r="AE453" s="39"/>
      <c r="AR453" s="240" t="s">
        <v>153</v>
      </c>
      <c r="AT453" s="240" t="s">
        <v>149</v>
      </c>
      <c r="AU453" s="240" t="s">
        <v>90</v>
      </c>
      <c r="AY453" s="18" t="s">
        <v>146</v>
      </c>
      <c r="BE453" s="241">
        <f>IF(N453="základní",J453,0)</f>
        <v>0</v>
      </c>
      <c r="BF453" s="241">
        <f>IF(N453="snížená",J453,0)</f>
        <v>0</v>
      </c>
      <c r="BG453" s="241">
        <f>IF(N453="zákl. přenesená",J453,0)</f>
        <v>0</v>
      </c>
      <c r="BH453" s="241">
        <f>IF(N453="sníž. přenesená",J453,0)</f>
        <v>0</v>
      </c>
      <c r="BI453" s="241">
        <f>IF(N453="nulová",J453,0)</f>
        <v>0</v>
      </c>
      <c r="BJ453" s="18" t="s">
        <v>85</v>
      </c>
      <c r="BK453" s="241">
        <f>ROUND(I453*H453,2)</f>
        <v>0</v>
      </c>
      <c r="BL453" s="18" t="s">
        <v>153</v>
      </c>
      <c r="BM453" s="240" t="s">
        <v>540</v>
      </c>
    </row>
    <row r="454" s="2" customFormat="1">
      <c r="A454" s="39"/>
      <c r="B454" s="40"/>
      <c r="C454" s="41"/>
      <c r="D454" s="242" t="s">
        <v>155</v>
      </c>
      <c r="E454" s="41"/>
      <c r="F454" s="243" t="s">
        <v>541</v>
      </c>
      <c r="G454" s="41"/>
      <c r="H454" s="41"/>
      <c r="I454" s="244"/>
      <c r="J454" s="41"/>
      <c r="K454" s="41"/>
      <c r="L454" s="45"/>
      <c r="M454" s="245"/>
      <c r="N454" s="246"/>
      <c r="O454" s="92"/>
      <c r="P454" s="92"/>
      <c r="Q454" s="92"/>
      <c r="R454" s="92"/>
      <c r="S454" s="92"/>
      <c r="T454" s="93"/>
      <c r="U454" s="39"/>
      <c r="V454" s="39"/>
      <c r="W454" s="39"/>
      <c r="X454" s="39"/>
      <c r="Y454" s="39"/>
      <c r="Z454" s="39"/>
      <c r="AA454" s="39"/>
      <c r="AB454" s="39"/>
      <c r="AC454" s="39"/>
      <c r="AD454" s="39"/>
      <c r="AE454" s="39"/>
      <c r="AT454" s="18" t="s">
        <v>155</v>
      </c>
      <c r="AU454" s="18" t="s">
        <v>90</v>
      </c>
    </row>
    <row r="455" s="2" customFormat="1">
      <c r="A455" s="39"/>
      <c r="B455" s="40"/>
      <c r="C455" s="41"/>
      <c r="D455" s="258" t="s">
        <v>164</v>
      </c>
      <c r="E455" s="41"/>
      <c r="F455" s="259" t="s">
        <v>542</v>
      </c>
      <c r="G455" s="41"/>
      <c r="H455" s="41"/>
      <c r="I455" s="244"/>
      <c r="J455" s="41"/>
      <c r="K455" s="41"/>
      <c r="L455" s="45"/>
      <c r="M455" s="245"/>
      <c r="N455" s="246"/>
      <c r="O455" s="92"/>
      <c r="P455" s="92"/>
      <c r="Q455" s="92"/>
      <c r="R455" s="92"/>
      <c r="S455" s="92"/>
      <c r="T455" s="93"/>
      <c r="U455" s="39"/>
      <c r="V455" s="39"/>
      <c r="W455" s="39"/>
      <c r="X455" s="39"/>
      <c r="Y455" s="39"/>
      <c r="Z455" s="39"/>
      <c r="AA455" s="39"/>
      <c r="AB455" s="39"/>
      <c r="AC455" s="39"/>
      <c r="AD455" s="39"/>
      <c r="AE455" s="39"/>
      <c r="AT455" s="18" t="s">
        <v>164</v>
      </c>
      <c r="AU455" s="18" t="s">
        <v>90</v>
      </c>
    </row>
    <row r="456" s="14" customFormat="1">
      <c r="A456" s="14"/>
      <c r="B456" s="260"/>
      <c r="C456" s="261"/>
      <c r="D456" s="242" t="s">
        <v>156</v>
      </c>
      <c r="E456" s="262" t="s">
        <v>1</v>
      </c>
      <c r="F456" s="263" t="s">
        <v>543</v>
      </c>
      <c r="G456" s="261"/>
      <c r="H456" s="262" t="s">
        <v>1</v>
      </c>
      <c r="I456" s="264"/>
      <c r="J456" s="261"/>
      <c r="K456" s="261"/>
      <c r="L456" s="265"/>
      <c r="M456" s="266"/>
      <c r="N456" s="267"/>
      <c r="O456" s="267"/>
      <c r="P456" s="267"/>
      <c r="Q456" s="267"/>
      <c r="R456" s="267"/>
      <c r="S456" s="267"/>
      <c r="T456" s="268"/>
      <c r="U456" s="14"/>
      <c r="V456" s="14"/>
      <c r="W456" s="14"/>
      <c r="X456" s="14"/>
      <c r="Y456" s="14"/>
      <c r="Z456" s="14"/>
      <c r="AA456" s="14"/>
      <c r="AB456" s="14"/>
      <c r="AC456" s="14"/>
      <c r="AD456" s="14"/>
      <c r="AE456" s="14"/>
      <c r="AT456" s="269" t="s">
        <v>156</v>
      </c>
      <c r="AU456" s="269" t="s">
        <v>90</v>
      </c>
      <c r="AV456" s="14" t="s">
        <v>85</v>
      </c>
      <c r="AW456" s="14" t="s">
        <v>35</v>
      </c>
      <c r="AX456" s="14" t="s">
        <v>81</v>
      </c>
      <c r="AY456" s="269" t="s">
        <v>146</v>
      </c>
    </row>
    <row r="457" s="13" customFormat="1">
      <c r="A457" s="13"/>
      <c r="B457" s="247"/>
      <c r="C457" s="248"/>
      <c r="D457" s="242" t="s">
        <v>156</v>
      </c>
      <c r="E457" s="249" t="s">
        <v>1</v>
      </c>
      <c r="F457" s="250" t="s">
        <v>544</v>
      </c>
      <c r="G457" s="248"/>
      <c r="H457" s="251">
        <v>167</v>
      </c>
      <c r="I457" s="252"/>
      <c r="J457" s="248"/>
      <c r="K457" s="248"/>
      <c r="L457" s="253"/>
      <c r="M457" s="254"/>
      <c r="N457" s="255"/>
      <c r="O457" s="255"/>
      <c r="P457" s="255"/>
      <c r="Q457" s="255"/>
      <c r="R457" s="255"/>
      <c r="S457" s="255"/>
      <c r="T457" s="256"/>
      <c r="U457" s="13"/>
      <c r="V457" s="13"/>
      <c r="W457" s="13"/>
      <c r="X457" s="13"/>
      <c r="Y457" s="13"/>
      <c r="Z457" s="13"/>
      <c r="AA457" s="13"/>
      <c r="AB457" s="13"/>
      <c r="AC457" s="13"/>
      <c r="AD457" s="13"/>
      <c r="AE457" s="13"/>
      <c r="AT457" s="257" t="s">
        <v>156</v>
      </c>
      <c r="AU457" s="257" t="s">
        <v>90</v>
      </c>
      <c r="AV457" s="13" t="s">
        <v>90</v>
      </c>
      <c r="AW457" s="13" t="s">
        <v>35</v>
      </c>
      <c r="AX457" s="13" t="s">
        <v>81</v>
      </c>
      <c r="AY457" s="257" t="s">
        <v>146</v>
      </c>
    </row>
    <row r="458" s="2" customFormat="1" ht="16.5" customHeight="1">
      <c r="A458" s="39"/>
      <c r="B458" s="40"/>
      <c r="C458" s="293" t="s">
        <v>545</v>
      </c>
      <c r="D458" s="293" t="s">
        <v>277</v>
      </c>
      <c r="E458" s="294" t="s">
        <v>546</v>
      </c>
      <c r="F458" s="295" t="s">
        <v>547</v>
      </c>
      <c r="G458" s="296" t="s">
        <v>495</v>
      </c>
      <c r="H458" s="297">
        <v>337.33999999999997</v>
      </c>
      <c r="I458" s="298"/>
      <c r="J458" s="299">
        <f>ROUND(I458*H458,2)</f>
        <v>0</v>
      </c>
      <c r="K458" s="295" t="s">
        <v>161</v>
      </c>
      <c r="L458" s="300"/>
      <c r="M458" s="301" t="s">
        <v>1</v>
      </c>
      <c r="N458" s="302" t="s">
        <v>46</v>
      </c>
      <c r="O458" s="92"/>
      <c r="P458" s="238">
        <f>O458*H458</f>
        <v>0</v>
      </c>
      <c r="Q458" s="238">
        <v>0.12</v>
      </c>
      <c r="R458" s="238">
        <f>Q458*H458</f>
        <v>40.480799999999995</v>
      </c>
      <c r="S458" s="238">
        <v>0</v>
      </c>
      <c r="T458" s="239">
        <f>S458*H458</f>
        <v>0</v>
      </c>
      <c r="U458" s="39"/>
      <c r="V458" s="39"/>
      <c r="W458" s="39"/>
      <c r="X458" s="39"/>
      <c r="Y458" s="39"/>
      <c r="Z458" s="39"/>
      <c r="AA458" s="39"/>
      <c r="AB458" s="39"/>
      <c r="AC458" s="39"/>
      <c r="AD458" s="39"/>
      <c r="AE458" s="39"/>
      <c r="AR458" s="240" t="s">
        <v>211</v>
      </c>
      <c r="AT458" s="240" t="s">
        <v>277</v>
      </c>
      <c r="AU458" s="240" t="s">
        <v>90</v>
      </c>
      <c r="AY458" s="18" t="s">
        <v>146</v>
      </c>
      <c r="BE458" s="241">
        <f>IF(N458="základní",J458,0)</f>
        <v>0</v>
      </c>
      <c r="BF458" s="241">
        <f>IF(N458="snížená",J458,0)</f>
        <v>0</v>
      </c>
      <c r="BG458" s="241">
        <f>IF(N458="zákl. přenesená",J458,0)</f>
        <v>0</v>
      </c>
      <c r="BH458" s="241">
        <f>IF(N458="sníž. přenesená",J458,0)</f>
        <v>0</v>
      </c>
      <c r="BI458" s="241">
        <f>IF(N458="nulová",J458,0)</f>
        <v>0</v>
      </c>
      <c r="BJ458" s="18" t="s">
        <v>85</v>
      </c>
      <c r="BK458" s="241">
        <f>ROUND(I458*H458,2)</f>
        <v>0</v>
      </c>
      <c r="BL458" s="18" t="s">
        <v>153</v>
      </c>
      <c r="BM458" s="240" t="s">
        <v>548</v>
      </c>
    </row>
    <row r="459" s="2" customFormat="1">
      <c r="A459" s="39"/>
      <c r="B459" s="40"/>
      <c r="C459" s="41"/>
      <c r="D459" s="242" t="s">
        <v>155</v>
      </c>
      <c r="E459" s="41"/>
      <c r="F459" s="243" t="s">
        <v>547</v>
      </c>
      <c r="G459" s="41"/>
      <c r="H459" s="41"/>
      <c r="I459" s="244"/>
      <c r="J459" s="41"/>
      <c r="K459" s="41"/>
      <c r="L459" s="45"/>
      <c r="M459" s="245"/>
      <c r="N459" s="246"/>
      <c r="O459" s="92"/>
      <c r="P459" s="92"/>
      <c r="Q459" s="92"/>
      <c r="R459" s="92"/>
      <c r="S459" s="92"/>
      <c r="T459" s="93"/>
      <c r="U459" s="39"/>
      <c r="V459" s="39"/>
      <c r="W459" s="39"/>
      <c r="X459" s="39"/>
      <c r="Y459" s="39"/>
      <c r="Z459" s="39"/>
      <c r="AA459" s="39"/>
      <c r="AB459" s="39"/>
      <c r="AC459" s="39"/>
      <c r="AD459" s="39"/>
      <c r="AE459" s="39"/>
      <c r="AT459" s="18" t="s">
        <v>155</v>
      </c>
      <c r="AU459" s="18" t="s">
        <v>90</v>
      </c>
    </row>
    <row r="460" s="14" customFormat="1">
      <c r="A460" s="14"/>
      <c r="B460" s="260"/>
      <c r="C460" s="261"/>
      <c r="D460" s="242" t="s">
        <v>156</v>
      </c>
      <c r="E460" s="262" t="s">
        <v>1</v>
      </c>
      <c r="F460" s="263" t="s">
        <v>521</v>
      </c>
      <c r="G460" s="261"/>
      <c r="H460" s="262" t="s">
        <v>1</v>
      </c>
      <c r="I460" s="264"/>
      <c r="J460" s="261"/>
      <c r="K460" s="261"/>
      <c r="L460" s="265"/>
      <c r="M460" s="266"/>
      <c r="N460" s="267"/>
      <c r="O460" s="267"/>
      <c r="P460" s="267"/>
      <c r="Q460" s="267"/>
      <c r="R460" s="267"/>
      <c r="S460" s="267"/>
      <c r="T460" s="268"/>
      <c r="U460" s="14"/>
      <c r="V460" s="14"/>
      <c r="W460" s="14"/>
      <c r="X460" s="14"/>
      <c r="Y460" s="14"/>
      <c r="Z460" s="14"/>
      <c r="AA460" s="14"/>
      <c r="AB460" s="14"/>
      <c r="AC460" s="14"/>
      <c r="AD460" s="14"/>
      <c r="AE460" s="14"/>
      <c r="AT460" s="269" t="s">
        <v>156</v>
      </c>
      <c r="AU460" s="269" t="s">
        <v>90</v>
      </c>
      <c r="AV460" s="14" t="s">
        <v>85</v>
      </c>
      <c r="AW460" s="14" t="s">
        <v>35</v>
      </c>
      <c r="AX460" s="14" t="s">
        <v>81</v>
      </c>
      <c r="AY460" s="269" t="s">
        <v>146</v>
      </c>
    </row>
    <row r="461" s="13" customFormat="1">
      <c r="A461" s="13"/>
      <c r="B461" s="247"/>
      <c r="C461" s="248"/>
      <c r="D461" s="242" t="s">
        <v>156</v>
      </c>
      <c r="E461" s="249" t="s">
        <v>1</v>
      </c>
      <c r="F461" s="250" t="s">
        <v>549</v>
      </c>
      <c r="G461" s="248"/>
      <c r="H461" s="251">
        <v>337.33999999999997</v>
      </c>
      <c r="I461" s="252"/>
      <c r="J461" s="248"/>
      <c r="K461" s="248"/>
      <c r="L461" s="253"/>
      <c r="M461" s="254"/>
      <c r="N461" s="255"/>
      <c r="O461" s="255"/>
      <c r="P461" s="255"/>
      <c r="Q461" s="255"/>
      <c r="R461" s="255"/>
      <c r="S461" s="255"/>
      <c r="T461" s="256"/>
      <c r="U461" s="13"/>
      <c r="V461" s="13"/>
      <c r="W461" s="13"/>
      <c r="X461" s="13"/>
      <c r="Y461" s="13"/>
      <c r="Z461" s="13"/>
      <c r="AA461" s="13"/>
      <c r="AB461" s="13"/>
      <c r="AC461" s="13"/>
      <c r="AD461" s="13"/>
      <c r="AE461" s="13"/>
      <c r="AT461" s="257" t="s">
        <v>156</v>
      </c>
      <c r="AU461" s="257" t="s">
        <v>90</v>
      </c>
      <c r="AV461" s="13" t="s">
        <v>90</v>
      </c>
      <c r="AW461" s="13" t="s">
        <v>35</v>
      </c>
      <c r="AX461" s="13" t="s">
        <v>85</v>
      </c>
      <c r="AY461" s="257" t="s">
        <v>146</v>
      </c>
    </row>
    <row r="462" s="2" customFormat="1" ht="24.15" customHeight="1">
      <c r="A462" s="39"/>
      <c r="B462" s="40"/>
      <c r="C462" s="229" t="s">
        <v>550</v>
      </c>
      <c r="D462" s="229" t="s">
        <v>149</v>
      </c>
      <c r="E462" s="230" t="s">
        <v>551</v>
      </c>
      <c r="F462" s="231" t="s">
        <v>552</v>
      </c>
      <c r="G462" s="232" t="s">
        <v>160</v>
      </c>
      <c r="H462" s="233">
        <v>24</v>
      </c>
      <c r="I462" s="234"/>
      <c r="J462" s="235">
        <f>ROUND(I462*H462,2)</f>
        <v>0</v>
      </c>
      <c r="K462" s="231" t="s">
        <v>161</v>
      </c>
      <c r="L462" s="45"/>
      <c r="M462" s="236" t="s">
        <v>1</v>
      </c>
      <c r="N462" s="237" t="s">
        <v>46</v>
      </c>
      <c r="O462" s="92"/>
      <c r="P462" s="238">
        <f>O462*H462</f>
        <v>0</v>
      </c>
      <c r="Q462" s="238">
        <v>0.080030000000000004</v>
      </c>
      <c r="R462" s="238">
        <f>Q462*H462</f>
        <v>1.9207200000000002</v>
      </c>
      <c r="S462" s="238">
        <v>0</v>
      </c>
      <c r="T462" s="239">
        <f>S462*H462</f>
        <v>0</v>
      </c>
      <c r="U462" s="39"/>
      <c r="V462" s="39"/>
      <c r="W462" s="39"/>
      <c r="X462" s="39"/>
      <c r="Y462" s="39"/>
      <c r="Z462" s="39"/>
      <c r="AA462" s="39"/>
      <c r="AB462" s="39"/>
      <c r="AC462" s="39"/>
      <c r="AD462" s="39"/>
      <c r="AE462" s="39"/>
      <c r="AR462" s="240" t="s">
        <v>153</v>
      </c>
      <c r="AT462" s="240" t="s">
        <v>149</v>
      </c>
      <c r="AU462" s="240" t="s">
        <v>90</v>
      </c>
      <c r="AY462" s="18" t="s">
        <v>146</v>
      </c>
      <c r="BE462" s="241">
        <f>IF(N462="základní",J462,0)</f>
        <v>0</v>
      </c>
      <c r="BF462" s="241">
        <f>IF(N462="snížená",J462,0)</f>
        <v>0</v>
      </c>
      <c r="BG462" s="241">
        <f>IF(N462="zákl. přenesená",J462,0)</f>
        <v>0</v>
      </c>
      <c r="BH462" s="241">
        <f>IF(N462="sníž. přenesená",J462,0)</f>
        <v>0</v>
      </c>
      <c r="BI462" s="241">
        <f>IF(N462="nulová",J462,0)</f>
        <v>0</v>
      </c>
      <c r="BJ462" s="18" t="s">
        <v>85</v>
      </c>
      <c r="BK462" s="241">
        <f>ROUND(I462*H462,2)</f>
        <v>0</v>
      </c>
      <c r="BL462" s="18" t="s">
        <v>153</v>
      </c>
      <c r="BM462" s="240" t="s">
        <v>553</v>
      </c>
    </row>
    <row r="463" s="2" customFormat="1">
      <c r="A463" s="39"/>
      <c r="B463" s="40"/>
      <c r="C463" s="41"/>
      <c r="D463" s="242" t="s">
        <v>155</v>
      </c>
      <c r="E463" s="41"/>
      <c r="F463" s="243" t="s">
        <v>554</v>
      </c>
      <c r="G463" s="41"/>
      <c r="H463" s="41"/>
      <c r="I463" s="244"/>
      <c r="J463" s="41"/>
      <c r="K463" s="41"/>
      <c r="L463" s="45"/>
      <c r="M463" s="245"/>
      <c r="N463" s="246"/>
      <c r="O463" s="92"/>
      <c r="P463" s="92"/>
      <c r="Q463" s="92"/>
      <c r="R463" s="92"/>
      <c r="S463" s="92"/>
      <c r="T463" s="93"/>
      <c r="U463" s="39"/>
      <c r="V463" s="39"/>
      <c r="W463" s="39"/>
      <c r="X463" s="39"/>
      <c r="Y463" s="39"/>
      <c r="Z463" s="39"/>
      <c r="AA463" s="39"/>
      <c r="AB463" s="39"/>
      <c r="AC463" s="39"/>
      <c r="AD463" s="39"/>
      <c r="AE463" s="39"/>
      <c r="AT463" s="18" t="s">
        <v>155</v>
      </c>
      <c r="AU463" s="18" t="s">
        <v>90</v>
      </c>
    </row>
    <row r="464" s="2" customFormat="1">
      <c r="A464" s="39"/>
      <c r="B464" s="40"/>
      <c r="C464" s="41"/>
      <c r="D464" s="258" t="s">
        <v>164</v>
      </c>
      <c r="E464" s="41"/>
      <c r="F464" s="259" t="s">
        <v>555</v>
      </c>
      <c r="G464" s="41"/>
      <c r="H464" s="41"/>
      <c r="I464" s="244"/>
      <c r="J464" s="41"/>
      <c r="K464" s="41"/>
      <c r="L464" s="45"/>
      <c r="M464" s="245"/>
      <c r="N464" s="246"/>
      <c r="O464" s="92"/>
      <c r="P464" s="92"/>
      <c r="Q464" s="92"/>
      <c r="R464" s="92"/>
      <c r="S464" s="92"/>
      <c r="T464" s="93"/>
      <c r="U464" s="39"/>
      <c r="V464" s="39"/>
      <c r="W464" s="39"/>
      <c r="X464" s="39"/>
      <c r="Y464" s="39"/>
      <c r="Z464" s="39"/>
      <c r="AA464" s="39"/>
      <c r="AB464" s="39"/>
      <c r="AC464" s="39"/>
      <c r="AD464" s="39"/>
      <c r="AE464" s="39"/>
      <c r="AT464" s="18" t="s">
        <v>164</v>
      </c>
      <c r="AU464" s="18" t="s">
        <v>90</v>
      </c>
    </row>
    <row r="465" s="14" customFormat="1">
      <c r="A465" s="14"/>
      <c r="B465" s="260"/>
      <c r="C465" s="261"/>
      <c r="D465" s="242" t="s">
        <v>156</v>
      </c>
      <c r="E465" s="262" t="s">
        <v>1</v>
      </c>
      <c r="F465" s="263" t="s">
        <v>556</v>
      </c>
      <c r="G465" s="261"/>
      <c r="H465" s="262" t="s">
        <v>1</v>
      </c>
      <c r="I465" s="264"/>
      <c r="J465" s="261"/>
      <c r="K465" s="261"/>
      <c r="L465" s="265"/>
      <c r="M465" s="266"/>
      <c r="N465" s="267"/>
      <c r="O465" s="267"/>
      <c r="P465" s="267"/>
      <c r="Q465" s="267"/>
      <c r="R465" s="267"/>
      <c r="S465" s="267"/>
      <c r="T465" s="268"/>
      <c r="U465" s="14"/>
      <c r="V465" s="14"/>
      <c r="W465" s="14"/>
      <c r="X465" s="14"/>
      <c r="Y465" s="14"/>
      <c r="Z465" s="14"/>
      <c r="AA465" s="14"/>
      <c r="AB465" s="14"/>
      <c r="AC465" s="14"/>
      <c r="AD465" s="14"/>
      <c r="AE465" s="14"/>
      <c r="AT465" s="269" t="s">
        <v>156</v>
      </c>
      <c r="AU465" s="269" t="s">
        <v>90</v>
      </c>
      <c r="AV465" s="14" t="s">
        <v>85</v>
      </c>
      <c r="AW465" s="14" t="s">
        <v>35</v>
      </c>
      <c r="AX465" s="14" t="s">
        <v>81</v>
      </c>
      <c r="AY465" s="269" t="s">
        <v>146</v>
      </c>
    </row>
    <row r="466" s="13" customFormat="1">
      <c r="A466" s="13"/>
      <c r="B466" s="247"/>
      <c r="C466" s="248"/>
      <c r="D466" s="242" t="s">
        <v>156</v>
      </c>
      <c r="E466" s="249" t="s">
        <v>1</v>
      </c>
      <c r="F466" s="250" t="s">
        <v>331</v>
      </c>
      <c r="G466" s="248"/>
      <c r="H466" s="251">
        <v>24</v>
      </c>
      <c r="I466" s="252"/>
      <c r="J466" s="248"/>
      <c r="K466" s="248"/>
      <c r="L466" s="253"/>
      <c r="M466" s="254"/>
      <c r="N466" s="255"/>
      <c r="O466" s="255"/>
      <c r="P466" s="255"/>
      <c r="Q466" s="255"/>
      <c r="R466" s="255"/>
      <c r="S466" s="255"/>
      <c r="T466" s="256"/>
      <c r="U466" s="13"/>
      <c r="V466" s="13"/>
      <c r="W466" s="13"/>
      <c r="X466" s="13"/>
      <c r="Y466" s="13"/>
      <c r="Z466" s="13"/>
      <c r="AA466" s="13"/>
      <c r="AB466" s="13"/>
      <c r="AC466" s="13"/>
      <c r="AD466" s="13"/>
      <c r="AE466" s="13"/>
      <c r="AT466" s="257" t="s">
        <v>156</v>
      </c>
      <c r="AU466" s="257" t="s">
        <v>90</v>
      </c>
      <c r="AV466" s="13" t="s">
        <v>90</v>
      </c>
      <c r="AW466" s="13" t="s">
        <v>35</v>
      </c>
      <c r="AX466" s="13" t="s">
        <v>85</v>
      </c>
      <c r="AY466" s="257" t="s">
        <v>146</v>
      </c>
    </row>
    <row r="467" s="2" customFormat="1" ht="21.75" customHeight="1">
      <c r="A467" s="39"/>
      <c r="B467" s="40"/>
      <c r="C467" s="293" t="s">
        <v>557</v>
      </c>
      <c r="D467" s="293" t="s">
        <v>277</v>
      </c>
      <c r="E467" s="294" t="s">
        <v>558</v>
      </c>
      <c r="F467" s="295" t="s">
        <v>559</v>
      </c>
      <c r="G467" s="296" t="s">
        <v>160</v>
      </c>
      <c r="H467" s="297">
        <v>24.719999999999999</v>
      </c>
      <c r="I467" s="298"/>
      <c r="J467" s="299">
        <f>ROUND(I467*H467,2)</f>
        <v>0</v>
      </c>
      <c r="K467" s="295" t="s">
        <v>1</v>
      </c>
      <c r="L467" s="300"/>
      <c r="M467" s="301" t="s">
        <v>1</v>
      </c>
      <c r="N467" s="302" t="s">
        <v>46</v>
      </c>
      <c r="O467" s="92"/>
      <c r="P467" s="238">
        <f>O467*H467</f>
        <v>0</v>
      </c>
      <c r="Q467" s="238">
        <v>0.14999999999999999</v>
      </c>
      <c r="R467" s="238">
        <f>Q467*H467</f>
        <v>3.7079999999999997</v>
      </c>
      <c r="S467" s="238">
        <v>0</v>
      </c>
      <c r="T467" s="239">
        <f>S467*H467</f>
        <v>0</v>
      </c>
      <c r="U467" s="39"/>
      <c r="V467" s="39"/>
      <c r="W467" s="39"/>
      <c r="X467" s="39"/>
      <c r="Y467" s="39"/>
      <c r="Z467" s="39"/>
      <c r="AA467" s="39"/>
      <c r="AB467" s="39"/>
      <c r="AC467" s="39"/>
      <c r="AD467" s="39"/>
      <c r="AE467" s="39"/>
      <c r="AR467" s="240" t="s">
        <v>211</v>
      </c>
      <c r="AT467" s="240" t="s">
        <v>277</v>
      </c>
      <c r="AU467" s="240" t="s">
        <v>90</v>
      </c>
      <c r="AY467" s="18" t="s">
        <v>146</v>
      </c>
      <c r="BE467" s="241">
        <f>IF(N467="základní",J467,0)</f>
        <v>0</v>
      </c>
      <c r="BF467" s="241">
        <f>IF(N467="snížená",J467,0)</f>
        <v>0</v>
      </c>
      <c r="BG467" s="241">
        <f>IF(N467="zákl. přenesená",J467,0)</f>
        <v>0</v>
      </c>
      <c r="BH467" s="241">
        <f>IF(N467="sníž. přenesená",J467,0)</f>
        <v>0</v>
      </c>
      <c r="BI467" s="241">
        <f>IF(N467="nulová",J467,0)</f>
        <v>0</v>
      </c>
      <c r="BJ467" s="18" t="s">
        <v>85</v>
      </c>
      <c r="BK467" s="241">
        <f>ROUND(I467*H467,2)</f>
        <v>0</v>
      </c>
      <c r="BL467" s="18" t="s">
        <v>153</v>
      </c>
      <c r="BM467" s="240" t="s">
        <v>560</v>
      </c>
    </row>
    <row r="468" s="2" customFormat="1">
      <c r="A468" s="39"/>
      <c r="B468" s="40"/>
      <c r="C468" s="41"/>
      <c r="D468" s="242" t="s">
        <v>155</v>
      </c>
      <c r="E468" s="41"/>
      <c r="F468" s="243" t="s">
        <v>561</v>
      </c>
      <c r="G468" s="41"/>
      <c r="H468" s="41"/>
      <c r="I468" s="244"/>
      <c r="J468" s="41"/>
      <c r="K468" s="41"/>
      <c r="L468" s="45"/>
      <c r="M468" s="245"/>
      <c r="N468" s="246"/>
      <c r="O468" s="92"/>
      <c r="P468" s="92"/>
      <c r="Q468" s="92"/>
      <c r="R468" s="92"/>
      <c r="S468" s="92"/>
      <c r="T468" s="93"/>
      <c r="U468" s="39"/>
      <c r="V468" s="39"/>
      <c r="W468" s="39"/>
      <c r="X468" s="39"/>
      <c r="Y468" s="39"/>
      <c r="Z468" s="39"/>
      <c r="AA468" s="39"/>
      <c r="AB468" s="39"/>
      <c r="AC468" s="39"/>
      <c r="AD468" s="39"/>
      <c r="AE468" s="39"/>
      <c r="AT468" s="18" t="s">
        <v>155</v>
      </c>
      <c r="AU468" s="18" t="s">
        <v>90</v>
      </c>
    </row>
    <row r="469" s="14" customFormat="1">
      <c r="A469" s="14"/>
      <c r="B469" s="260"/>
      <c r="C469" s="261"/>
      <c r="D469" s="242" t="s">
        <v>156</v>
      </c>
      <c r="E469" s="262" t="s">
        <v>1</v>
      </c>
      <c r="F469" s="263" t="s">
        <v>562</v>
      </c>
      <c r="G469" s="261"/>
      <c r="H469" s="262" t="s">
        <v>1</v>
      </c>
      <c r="I469" s="264"/>
      <c r="J469" s="261"/>
      <c r="K469" s="261"/>
      <c r="L469" s="265"/>
      <c r="M469" s="266"/>
      <c r="N469" s="267"/>
      <c r="O469" s="267"/>
      <c r="P469" s="267"/>
      <c r="Q469" s="267"/>
      <c r="R469" s="267"/>
      <c r="S469" s="267"/>
      <c r="T469" s="268"/>
      <c r="U469" s="14"/>
      <c r="V469" s="14"/>
      <c r="W469" s="14"/>
      <c r="X469" s="14"/>
      <c r="Y469" s="14"/>
      <c r="Z469" s="14"/>
      <c r="AA469" s="14"/>
      <c r="AB469" s="14"/>
      <c r="AC469" s="14"/>
      <c r="AD469" s="14"/>
      <c r="AE469" s="14"/>
      <c r="AT469" s="269" t="s">
        <v>156</v>
      </c>
      <c r="AU469" s="269" t="s">
        <v>90</v>
      </c>
      <c r="AV469" s="14" t="s">
        <v>85</v>
      </c>
      <c r="AW469" s="14" t="s">
        <v>35</v>
      </c>
      <c r="AX469" s="14" t="s">
        <v>81</v>
      </c>
      <c r="AY469" s="269" t="s">
        <v>146</v>
      </c>
    </row>
    <row r="470" s="13" customFormat="1">
      <c r="A470" s="13"/>
      <c r="B470" s="247"/>
      <c r="C470" s="248"/>
      <c r="D470" s="242" t="s">
        <v>156</v>
      </c>
      <c r="E470" s="249" t="s">
        <v>1</v>
      </c>
      <c r="F470" s="250" t="s">
        <v>563</v>
      </c>
      <c r="G470" s="248"/>
      <c r="H470" s="251">
        <v>24.719999999999999</v>
      </c>
      <c r="I470" s="252"/>
      <c r="J470" s="248"/>
      <c r="K470" s="248"/>
      <c r="L470" s="253"/>
      <c r="M470" s="254"/>
      <c r="N470" s="255"/>
      <c r="O470" s="255"/>
      <c r="P470" s="255"/>
      <c r="Q470" s="255"/>
      <c r="R470" s="255"/>
      <c r="S470" s="255"/>
      <c r="T470" s="256"/>
      <c r="U470" s="13"/>
      <c r="V470" s="13"/>
      <c r="W470" s="13"/>
      <c r="X470" s="13"/>
      <c r="Y470" s="13"/>
      <c r="Z470" s="13"/>
      <c r="AA470" s="13"/>
      <c r="AB470" s="13"/>
      <c r="AC470" s="13"/>
      <c r="AD470" s="13"/>
      <c r="AE470" s="13"/>
      <c r="AT470" s="257" t="s">
        <v>156</v>
      </c>
      <c r="AU470" s="257" t="s">
        <v>90</v>
      </c>
      <c r="AV470" s="13" t="s">
        <v>90</v>
      </c>
      <c r="AW470" s="13" t="s">
        <v>35</v>
      </c>
      <c r="AX470" s="13" t="s">
        <v>85</v>
      </c>
      <c r="AY470" s="257" t="s">
        <v>146</v>
      </c>
    </row>
    <row r="471" s="2" customFormat="1" ht="16.5" customHeight="1">
      <c r="A471" s="39"/>
      <c r="B471" s="40"/>
      <c r="C471" s="293" t="s">
        <v>564</v>
      </c>
      <c r="D471" s="293" t="s">
        <v>277</v>
      </c>
      <c r="E471" s="294" t="s">
        <v>565</v>
      </c>
      <c r="F471" s="295" t="s">
        <v>566</v>
      </c>
      <c r="G471" s="296" t="s">
        <v>261</v>
      </c>
      <c r="H471" s="297">
        <v>0.63800000000000001</v>
      </c>
      <c r="I471" s="298"/>
      <c r="J471" s="299">
        <f>ROUND(I471*H471,2)</f>
        <v>0</v>
      </c>
      <c r="K471" s="295" t="s">
        <v>161</v>
      </c>
      <c r="L471" s="300"/>
      <c r="M471" s="301" t="s">
        <v>1</v>
      </c>
      <c r="N471" s="302" t="s">
        <v>46</v>
      </c>
      <c r="O471" s="92"/>
      <c r="P471" s="238">
        <f>O471*H471</f>
        <v>0</v>
      </c>
      <c r="Q471" s="238">
        <v>1</v>
      </c>
      <c r="R471" s="238">
        <f>Q471*H471</f>
        <v>0.63800000000000001</v>
      </c>
      <c r="S471" s="238">
        <v>0</v>
      </c>
      <c r="T471" s="239">
        <f>S471*H471</f>
        <v>0</v>
      </c>
      <c r="U471" s="39"/>
      <c r="V471" s="39"/>
      <c r="W471" s="39"/>
      <c r="X471" s="39"/>
      <c r="Y471" s="39"/>
      <c r="Z471" s="39"/>
      <c r="AA471" s="39"/>
      <c r="AB471" s="39"/>
      <c r="AC471" s="39"/>
      <c r="AD471" s="39"/>
      <c r="AE471" s="39"/>
      <c r="AR471" s="240" t="s">
        <v>211</v>
      </c>
      <c r="AT471" s="240" t="s">
        <v>277</v>
      </c>
      <c r="AU471" s="240" t="s">
        <v>90</v>
      </c>
      <c r="AY471" s="18" t="s">
        <v>146</v>
      </c>
      <c r="BE471" s="241">
        <f>IF(N471="základní",J471,0)</f>
        <v>0</v>
      </c>
      <c r="BF471" s="241">
        <f>IF(N471="snížená",J471,0)</f>
        <v>0</v>
      </c>
      <c r="BG471" s="241">
        <f>IF(N471="zákl. přenesená",J471,0)</f>
        <v>0</v>
      </c>
      <c r="BH471" s="241">
        <f>IF(N471="sníž. přenesená",J471,0)</f>
        <v>0</v>
      </c>
      <c r="BI471" s="241">
        <f>IF(N471="nulová",J471,0)</f>
        <v>0</v>
      </c>
      <c r="BJ471" s="18" t="s">
        <v>85</v>
      </c>
      <c r="BK471" s="241">
        <f>ROUND(I471*H471,2)</f>
        <v>0</v>
      </c>
      <c r="BL471" s="18" t="s">
        <v>153</v>
      </c>
      <c r="BM471" s="240" t="s">
        <v>567</v>
      </c>
    </row>
    <row r="472" s="2" customFormat="1">
      <c r="A472" s="39"/>
      <c r="B472" s="40"/>
      <c r="C472" s="41"/>
      <c r="D472" s="242" t="s">
        <v>155</v>
      </c>
      <c r="E472" s="41"/>
      <c r="F472" s="243" t="s">
        <v>566</v>
      </c>
      <c r="G472" s="41"/>
      <c r="H472" s="41"/>
      <c r="I472" s="244"/>
      <c r="J472" s="41"/>
      <c r="K472" s="41"/>
      <c r="L472" s="45"/>
      <c r="M472" s="245"/>
      <c r="N472" s="246"/>
      <c r="O472" s="92"/>
      <c r="P472" s="92"/>
      <c r="Q472" s="92"/>
      <c r="R472" s="92"/>
      <c r="S472" s="92"/>
      <c r="T472" s="93"/>
      <c r="U472" s="39"/>
      <c r="V472" s="39"/>
      <c r="W472" s="39"/>
      <c r="X472" s="39"/>
      <c r="Y472" s="39"/>
      <c r="Z472" s="39"/>
      <c r="AA472" s="39"/>
      <c r="AB472" s="39"/>
      <c r="AC472" s="39"/>
      <c r="AD472" s="39"/>
      <c r="AE472" s="39"/>
      <c r="AT472" s="18" t="s">
        <v>155</v>
      </c>
      <c r="AU472" s="18" t="s">
        <v>90</v>
      </c>
    </row>
    <row r="473" s="14" customFormat="1">
      <c r="A473" s="14"/>
      <c r="B473" s="260"/>
      <c r="C473" s="261"/>
      <c r="D473" s="242" t="s">
        <v>156</v>
      </c>
      <c r="E473" s="262" t="s">
        <v>1</v>
      </c>
      <c r="F473" s="263" t="s">
        <v>556</v>
      </c>
      <c r="G473" s="261"/>
      <c r="H473" s="262" t="s">
        <v>1</v>
      </c>
      <c r="I473" s="264"/>
      <c r="J473" s="261"/>
      <c r="K473" s="261"/>
      <c r="L473" s="265"/>
      <c r="M473" s="266"/>
      <c r="N473" s="267"/>
      <c r="O473" s="267"/>
      <c r="P473" s="267"/>
      <c r="Q473" s="267"/>
      <c r="R473" s="267"/>
      <c r="S473" s="267"/>
      <c r="T473" s="268"/>
      <c r="U473" s="14"/>
      <c r="V473" s="14"/>
      <c r="W473" s="14"/>
      <c r="X473" s="14"/>
      <c r="Y473" s="14"/>
      <c r="Z473" s="14"/>
      <c r="AA473" s="14"/>
      <c r="AB473" s="14"/>
      <c r="AC473" s="14"/>
      <c r="AD473" s="14"/>
      <c r="AE473" s="14"/>
      <c r="AT473" s="269" t="s">
        <v>156</v>
      </c>
      <c r="AU473" s="269" t="s">
        <v>90</v>
      </c>
      <c r="AV473" s="14" t="s">
        <v>85</v>
      </c>
      <c r="AW473" s="14" t="s">
        <v>35</v>
      </c>
      <c r="AX473" s="14" t="s">
        <v>81</v>
      </c>
      <c r="AY473" s="269" t="s">
        <v>146</v>
      </c>
    </row>
    <row r="474" s="13" customFormat="1">
      <c r="A474" s="13"/>
      <c r="B474" s="247"/>
      <c r="C474" s="248"/>
      <c r="D474" s="242" t="s">
        <v>156</v>
      </c>
      <c r="E474" s="249" t="s">
        <v>1</v>
      </c>
      <c r="F474" s="250" t="s">
        <v>568</v>
      </c>
      <c r="G474" s="248"/>
      <c r="H474" s="251">
        <v>0.63800000000000001</v>
      </c>
      <c r="I474" s="252"/>
      <c r="J474" s="248"/>
      <c r="K474" s="248"/>
      <c r="L474" s="253"/>
      <c r="M474" s="254"/>
      <c r="N474" s="255"/>
      <c r="O474" s="255"/>
      <c r="P474" s="255"/>
      <c r="Q474" s="255"/>
      <c r="R474" s="255"/>
      <c r="S474" s="255"/>
      <c r="T474" s="256"/>
      <c r="U474" s="13"/>
      <c r="V474" s="13"/>
      <c r="W474" s="13"/>
      <c r="X474" s="13"/>
      <c r="Y474" s="13"/>
      <c r="Z474" s="13"/>
      <c r="AA474" s="13"/>
      <c r="AB474" s="13"/>
      <c r="AC474" s="13"/>
      <c r="AD474" s="13"/>
      <c r="AE474" s="13"/>
      <c r="AT474" s="257" t="s">
        <v>156</v>
      </c>
      <c r="AU474" s="257" t="s">
        <v>90</v>
      </c>
      <c r="AV474" s="13" t="s">
        <v>90</v>
      </c>
      <c r="AW474" s="13" t="s">
        <v>35</v>
      </c>
      <c r="AX474" s="13" t="s">
        <v>85</v>
      </c>
      <c r="AY474" s="257" t="s">
        <v>146</v>
      </c>
    </row>
    <row r="475" s="2" customFormat="1" ht="24.15" customHeight="1">
      <c r="A475" s="39"/>
      <c r="B475" s="40"/>
      <c r="C475" s="229" t="s">
        <v>392</v>
      </c>
      <c r="D475" s="229" t="s">
        <v>149</v>
      </c>
      <c r="E475" s="230" t="s">
        <v>569</v>
      </c>
      <c r="F475" s="231" t="s">
        <v>570</v>
      </c>
      <c r="G475" s="232" t="s">
        <v>160</v>
      </c>
      <c r="H475" s="233">
        <v>10.800000000000001</v>
      </c>
      <c r="I475" s="234"/>
      <c r="J475" s="235">
        <f>ROUND(I475*H475,2)</f>
        <v>0</v>
      </c>
      <c r="K475" s="231" t="s">
        <v>161</v>
      </c>
      <c r="L475" s="45"/>
      <c r="M475" s="236" t="s">
        <v>1</v>
      </c>
      <c r="N475" s="237" t="s">
        <v>46</v>
      </c>
      <c r="O475" s="92"/>
      <c r="P475" s="238">
        <f>O475*H475</f>
        <v>0</v>
      </c>
      <c r="Q475" s="238">
        <v>0.089219999999999994</v>
      </c>
      <c r="R475" s="238">
        <f>Q475*H475</f>
        <v>0.96357599999999999</v>
      </c>
      <c r="S475" s="238">
        <v>0</v>
      </c>
      <c r="T475" s="239">
        <f>S475*H475</f>
        <v>0</v>
      </c>
      <c r="U475" s="39"/>
      <c r="V475" s="39"/>
      <c r="W475" s="39"/>
      <c r="X475" s="39"/>
      <c r="Y475" s="39"/>
      <c r="Z475" s="39"/>
      <c r="AA475" s="39"/>
      <c r="AB475" s="39"/>
      <c r="AC475" s="39"/>
      <c r="AD475" s="39"/>
      <c r="AE475" s="39"/>
      <c r="AR475" s="240" t="s">
        <v>153</v>
      </c>
      <c r="AT475" s="240" t="s">
        <v>149</v>
      </c>
      <c r="AU475" s="240" t="s">
        <v>90</v>
      </c>
      <c r="AY475" s="18" t="s">
        <v>146</v>
      </c>
      <c r="BE475" s="241">
        <f>IF(N475="základní",J475,0)</f>
        <v>0</v>
      </c>
      <c r="BF475" s="241">
        <f>IF(N475="snížená",J475,0)</f>
        <v>0</v>
      </c>
      <c r="BG475" s="241">
        <f>IF(N475="zákl. přenesená",J475,0)</f>
        <v>0</v>
      </c>
      <c r="BH475" s="241">
        <f>IF(N475="sníž. přenesená",J475,0)</f>
        <v>0</v>
      </c>
      <c r="BI475" s="241">
        <f>IF(N475="nulová",J475,0)</f>
        <v>0</v>
      </c>
      <c r="BJ475" s="18" t="s">
        <v>85</v>
      </c>
      <c r="BK475" s="241">
        <f>ROUND(I475*H475,2)</f>
        <v>0</v>
      </c>
      <c r="BL475" s="18" t="s">
        <v>153</v>
      </c>
      <c r="BM475" s="240" t="s">
        <v>571</v>
      </c>
    </row>
    <row r="476" s="2" customFormat="1">
      <c r="A476" s="39"/>
      <c r="B476" s="40"/>
      <c r="C476" s="41"/>
      <c r="D476" s="242" t="s">
        <v>155</v>
      </c>
      <c r="E476" s="41"/>
      <c r="F476" s="243" t="s">
        <v>572</v>
      </c>
      <c r="G476" s="41"/>
      <c r="H476" s="41"/>
      <c r="I476" s="244"/>
      <c r="J476" s="41"/>
      <c r="K476" s="41"/>
      <c r="L476" s="45"/>
      <c r="M476" s="245"/>
      <c r="N476" s="246"/>
      <c r="O476" s="92"/>
      <c r="P476" s="92"/>
      <c r="Q476" s="92"/>
      <c r="R476" s="92"/>
      <c r="S476" s="92"/>
      <c r="T476" s="93"/>
      <c r="U476" s="39"/>
      <c r="V476" s="39"/>
      <c r="W476" s="39"/>
      <c r="X476" s="39"/>
      <c r="Y476" s="39"/>
      <c r="Z476" s="39"/>
      <c r="AA476" s="39"/>
      <c r="AB476" s="39"/>
      <c r="AC476" s="39"/>
      <c r="AD476" s="39"/>
      <c r="AE476" s="39"/>
      <c r="AT476" s="18" t="s">
        <v>155</v>
      </c>
      <c r="AU476" s="18" t="s">
        <v>90</v>
      </c>
    </row>
    <row r="477" s="2" customFormat="1">
      <c r="A477" s="39"/>
      <c r="B477" s="40"/>
      <c r="C477" s="41"/>
      <c r="D477" s="258" t="s">
        <v>164</v>
      </c>
      <c r="E477" s="41"/>
      <c r="F477" s="259" t="s">
        <v>573</v>
      </c>
      <c r="G477" s="41"/>
      <c r="H477" s="41"/>
      <c r="I477" s="244"/>
      <c r="J477" s="41"/>
      <c r="K477" s="41"/>
      <c r="L477" s="45"/>
      <c r="M477" s="245"/>
      <c r="N477" s="246"/>
      <c r="O477" s="92"/>
      <c r="P477" s="92"/>
      <c r="Q477" s="92"/>
      <c r="R477" s="92"/>
      <c r="S477" s="92"/>
      <c r="T477" s="93"/>
      <c r="U477" s="39"/>
      <c r="V477" s="39"/>
      <c r="W477" s="39"/>
      <c r="X477" s="39"/>
      <c r="Y477" s="39"/>
      <c r="Z477" s="39"/>
      <c r="AA477" s="39"/>
      <c r="AB477" s="39"/>
      <c r="AC477" s="39"/>
      <c r="AD477" s="39"/>
      <c r="AE477" s="39"/>
      <c r="AT477" s="18" t="s">
        <v>164</v>
      </c>
      <c r="AU477" s="18" t="s">
        <v>90</v>
      </c>
    </row>
    <row r="478" s="14" customFormat="1">
      <c r="A478" s="14"/>
      <c r="B478" s="260"/>
      <c r="C478" s="261"/>
      <c r="D478" s="242" t="s">
        <v>156</v>
      </c>
      <c r="E478" s="262" t="s">
        <v>1</v>
      </c>
      <c r="F478" s="263" t="s">
        <v>574</v>
      </c>
      <c r="G478" s="261"/>
      <c r="H478" s="262" t="s">
        <v>1</v>
      </c>
      <c r="I478" s="264"/>
      <c r="J478" s="261"/>
      <c r="K478" s="261"/>
      <c r="L478" s="265"/>
      <c r="M478" s="266"/>
      <c r="N478" s="267"/>
      <c r="O478" s="267"/>
      <c r="P478" s="267"/>
      <c r="Q478" s="267"/>
      <c r="R478" s="267"/>
      <c r="S478" s="267"/>
      <c r="T478" s="268"/>
      <c r="U478" s="14"/>
      <c r="V478" s="14"/>
      <c r="W478" s="14"/>
      <c r="X478" s="14"/>
      <c r="Y478" s="14"/>
      <c r="Z478" s="14"/>
      <c r="AA478" s="14"/>
      <c r="AB478" s="14"/>
      <c r="AC478" s="14"/>
      <c r="AD478" s="14"/>
      <c r="AE478" s="14"/>
      <c r="AT478" s="269" t="s">
        <v>156</v>
      </c>
      <c r="AU478" s="269" t="s">
        <v>90</v>
      </c>
      <c r="AV478" s="14" t="s">
        <v>85</v>
      </c>
      <c r="AW478" s="14" t="s">
        <v>35</v>
      </c>
      <c r="AX478" s="14" t="s">
        <v>81</v>
      </c>
      <c r="AY478" s="269" t="s">
        <v>146</v>
      </c>
    </row>
    <row r="479" s="13" customFormat="1">
      <c r="A479" s="13"/>
      <c r="B479" s="247"/>
      <c r="C479" s="248"/>
      <c r="D479" s="242" t="s">
        <v>156</v>
      </c>
      <c r="E479" s="249" t="s">
        <v>1</v>
      </c>
      <c r="F479" s="250" t="s">
        <v>575</v>
      </c>
      <c r="G479" s="248"/>
      <c r="H479" s="251">
        <v>10.800000000000001</v>
      </c>
      <c r="I479" s="252"/>
      <c r="J479" s="248"/>
      <c r="K479" s="248"/>
      <c r="L479" s="253"/>
      <c r="M479" s="254"/>
      <c r="N479" s="255"/>
      <c r="O479" s="255"/>
      <c r="P479" s="255"/>
      <c r="Q479" s="255"/>
      <c r="R479" s="255"/>
      <c r="S479" s="255"/>
      <c r="T479" s="256"/>
      <c r="U479" s="13"/>
      <c r="V479" s="13"/>
      <c r="W479" s="13"/>
      <c r="X479" s="13"/>
      <c r="Y479" s="13"/>
      <c r="Z479" s="13"/>
      <c r="AA479" s="13"/>
      <c r="AB479" s="13"/>
      <c r="AC479" s="13"/>
      <c r="AD479" s="13"/>
      <c r="AE479" s="13"/>
      <c r="AT479" s="257" t="s">
        <v>156</v>
      </c>
      <c r="AU479" s="257" t="s">
        <v>90</v>
      </c>
      <c r="AV479" s="13" t="s">
        <v>90</v>
      </c>
      <c r="AW479" s="13" t="s">
        <v>35</v>
      </c>
      <c r="AX479" s="13" t="s">
        <v>81</v>
      </c>
      <c r="AY479" s="257" t="s">
        <v>146</v>
      </c>
    </row>
    <row r="480" s="2" customFormat="1" ht="33" customHeight="1">
      <c r="A480" s="39"/>
      <c r="B480" s="40"/>
      <c r="C480" s="229" t="s">
        <v>576</v>
      </c>
      <c r="D480" s="229" t="s">
        <v>149</v>
      </c>
      <c r="E480" s="230" t="s">
        <v>577</v>
      </c>
      <c r="F480" s="231" t="s">
        <v>578</v>
      </c>
      <c r="G480" s="232" t="s">
        <v>160</v>
      </c>
      <c r="H480" s="233">
        <v>260.39999999999998</v>
      </c>
      <c r="I480" s="234"/>
      <c r="J480" s="235">
        <f>ROUND(I480*H480,2)</f>
        <v>0</v>
      </c>
      <c r="K480" s="231" t="s">
        <v>161</v>
      </c>
      <c r="L480" s="45"/>
      <c r="M480" s="236" t="s">
        <v>1</v>
      </c>
      <c r="N480" s="237" t="s">
        <v>46</v>
      </c>
      <c r="O480" s="92"/>
      <c r="P480" s="238">
        <f>O480*H480</f>
        <v>0</v>
      </c>
      <c r="Q480" s="238">
        <v>0.089219999999999994</v>
      </c>
      <c r="R480" s="238">
        <f>Q480*H480</f>
        <v>23.232887999999996</v>
      </c>
      <c r="S480" s="238">
        <v>0</v>
      </c>
      <c r="T480" s="239">
        <f>S480*H480</f>
        <v>0</v>
      </c>
      <c r="U480" s="39"/>
      <c r="V480" s="39"/>
      <c r="W480" s="39"/>
      <c r="X480" s="39"/>
      <c r="Y480" s="39"/>
      <c r="Z480" s="39"/>
      <c r="AA480" s="39"/>
      <c r="AB480" s="39"/>
      <c r="AC480" s="39"/>
      <c r="AD480" s="39"/>
      <c r="AE480" s="39"/>
      <c r="AR480" s="240" t="s">
        <v>153</v>
      </c>
      <c r="AT480" s="240" t="s">
        <v>149</v>
      </c>
      <c r="AU480" s="240" t="s">
        <v>90</v>
      </c>
      <c r="AY480" s="18" t="s">
        <v>146</v>
      </c>
      <c r="BE480" s="241">
        <f>IF(N480="základní",J480,0)</f>
        <v>0</v>
      </c>
      <c r="BF480" s="241">
        <f>IF(N480="snížená",J480,0)</f>
        <v>0</v>
      </c>
      <c r="BG480" s="241">
        <f>IF(N480="zákl. přenesená",J480,0)</f>
        <v>0</v>
      </c>
      <c r="BH480" s="241">
        <f>IF(N480="sníž. přenesená",J480,0)</f>
        <v>0</v>
      </c>
      <c r="BI480" s="241">
        <f>IF(N480="nulová",J480,0)</f>
        <v>0</v>
      </c>
      <c r="BJ480" s="18" t="s">
        <v>85</v>
      </c>
      <c r="BK480" s="241">
        <f>ROUND(I480*H480,2)</f>
        <v>0</v>
      </c>
      <c r="BL480" s="18" t="s">
        <v>153</v>
      </c>
      <c r="BM480" s="240" t="s">
        <v>579</v>
      </c>
    </row>
    <row r="481" s="2" customFormat="1">
      <c r="A481" s="39"/>
      <c r="B481" s="40"/>
      <c r="C481" s="41"/>
      <c r="D481" s="242" t="s">
        <v>155</v>
      </c>
      <c r="E481" s="41"/>
      <c r="F481" s="243" t="s">
        <v>580</v>
      </c>
      <c r="G481" s="41"/>
      <c r="H481" s="41"/>
      <c r="I481" s="244"/>
      <c r="J481" s="41"/>
      <c r="K481" s="41"/>
      <c r="L481" s="45"/>
      <c r="M481" s="245"/>
      <c r="N481" s="246"/>
      <c r="O481" s="92"/>
      <c r="P481" s="92"/>
      <c r="Q481" s="92"/>
      <c r="R481" s="92"/>
      <c r="S481" s="92"/>
      <c r="T481" s="93"/>
      <c r="U481" s="39"/>
      <c r="V481" s="39"/>
      <c r="W481" s="39"/>
      <c r="X481" s="39"/>
      <c r="Y481" s="39"/>
      <c r="Z481" s="39"/>
      <c r="AA481" s="39"/>
      <c r="AB481" s="39"/>
      <c r="AC481" s="39"/>
      <c r="AD481" s="39"/>
      <c r="AE481" s="39"/>
      <c r="AT481" s="18" t="s">
        <v>155</v>
      </c>
      <c r="AU481" s="18" t="s">
        <v>90</v>
      </c>
    </row>
    <row r="482" s="2" customFormat="1">
      <c r="A482" s="39"/>
      <c r="B482" s="40"/>
      <c r="C482" s="41"/>
      <c r="D482" s="258" t="s">
        <v>164</v>
      </c>
      <c r="E482" s="41"/>
      <c r="F482" s="259" t="s">
        <v>581</v>
      </c>
      <c r="G482" s="41"/>
      <c r="H482" s="41"/>
      <c r="I482" s="244"/>
      <c r="J482" s="41"/>
      <c r="K482" s="41"/>
      <c r="L482" s="45"/>
      <c r="M482" s="245"/>
      <c r="N482" s="246"/>
      <c r="O482" s="92"/>
      <c r="P482" s="92"/>
      <c r="Q482" s="92"/>
      <c r="R482" s="92"/>
      <c r="S482" s="92"/>
      <c r="T482" s="93"/>
      <c r="U482" s="39"/>
      <c r="V482" s="39"/>
      <c r="W482" s="39"/>
      <c r="X482" s="39"/>
      <c r="Y482" s="39"/>
      <c r="Z482" s="39"/>
      <c r="AA482" s="39"/>
      <c r="AB482" s="39"/>
      <c r="AC482" s="39"/>
      <c r="AD482" s="39"/>
      <c r="AE482" s="39"/>
      <c r="AT482" s="18" t="s">
        <v>164</v>
      </c>
      <c r="AU482" s="18" t="s">
        <v>90</v>
      </c>
    </row>
    <row r="483" s="14" customFormat="1">
      <c r="A483" s="14"/>
      <c r="B483" s="260"/>
      <c r="C483" s="261"/>
      <c r="D483" s="242" t="s">
        <v>156</v>
      </c>
      <c r="E483" s="262" t="s">
        <v>1</v>
      </c>
      <c r="F483" s="263" t="s">
        <v>582</v>
      </c>
      <c r="G483" s="261"/>
      <c r="H483" s="262" t="s">
        <v>1</v>
      </c>
      <c r="I483" s="264"/>
      <c r="J483" s="261"/>
      <c r="K483" s="261"/>
      <c r="L483" s="265"/>
      <c r="M483" s="266"/>
      <c r="N483" s="267"/>
      <c r="O483" s="267"/>
      <c r="P483" s="267"/>
      <c r="Q483" s="267"/>
      <c r="R483" s="267"/>
      <c r="S483" s="267"/>
      <c r="T483" s="268"/>
      <c r="U483" s="14"/>
      <c r="V483" s="14"/>
      <c r="W483" s="14"/>
      <c r="X483" s="14"/>
      <c r="Y483" s="14"/>
      <c r="Z483" s="14"/>
      <c r="AA483" s="14"/>
      <c r="AB483" s="14"/>
      <c r="AC483" s="14"/>
      <c r="AD483" s="14"/>
      <c r="AE483" s="14"/>
      <c r="AT483" s="269" t="s">
        <v>156</v>
      </c>
      <c r="AU483" s="269" t="s">
        <v>90</v>
      </c>
      <c r="AV483" s="14" t="s">
        <v>85</v>
      </c>
      <c r="AW483" s="14" t="s">
        <v>35</v>
      </c>
      <c r="AX483" s="14" t="s">
        <v>81</v>
      </c>
      <c r="AY483" s="269" t="s">
        <v>146</v>
      </c>
    </row>
    <row r="484" s="13" customFormat="1">
      <c r="A484" s="13"/>
      <c r="B484" s="247"/>
      <c r="C484" s="248"/>
      <c r="D484" s="242" t="s">
        <v>156</v>
      </c>
      <c r="E484" s="249" t="s">
        <v>1</v>
      </c>
      <c r="F484" s="250" t="s">
        <v>583</v>
      </c>
      <c r="G484" s="248"/>
      <c r="H484" s="251">
        <v>260.39999999999998</v>
      </c>
      <c r="I484" s="252"/>
      <c r="J484" s="248"/>
      <c r="K484" s="248"/>
      <c r="L484" s="253"/>
      <c r="M484" s="254"/>
      <c r="N484" s="255"/>
      <c r="O484" s="255"/>
      <c r="P484" s="255"/>
      <c r="Q484" s="255"/>
      <c r="R484" s="255"/>
      <c r="S484" s="255"/>
      <c r="T484" s="256"/>
      <c r="U484" s="13"/>
      <c r="V484" s="13"/>
      <c r="W484" s="13"/>
      <c r="X484" s="13"/>
      <c r="Y484" s="13"/>
      <c r="Z484" s="13"/>
      <c r="AA484" s="13"/>
      <c r="AB484" s="13"/>
      <c r="AC484" s="13"/>
      <c r="AD484" s="13"/>
      <c r="AE484" s="13"/>
      <c r="AT484" s="257" t="s">
        <v>156</v>
      </c>
      <c r="AU484" s="257" t="s">
        <v>90</v>
      </c>
      <c r="AV484" s="13" t="s">
        <v>90</v>
      </c>
      <c r="AW484" s="13" t="s">
        <v>35</v>
      </c>
      <c r="AX484" s="13" t="s">
        <v>85</v>
      </c>
      <c r="AY484" s="257" t="s">
        <v>146</v>
      </c>
    </row>
    <row r="485" s="2" customFormat="1" ht="24.15" customHeight="1">
      <c r="A485" s="39"/>
      <c r="B485" s="40"/>
      <c r="C485" s="293" t="s">
        <v>584</v>
      </c>
      <c r="D485" s="293" t="s">
        <v>277</v>
      </c>
      <c r="E485" s="294" t="s">
        <v>585</v>
      </c>
      <c r="F485" s="295" t="s">
        <v>586</v>
      </c>
      <c r="G485" s="296" t="s">
        <v>160</v>
      </c>
      <c r="H485" s="297">
        <v>11.124000000000001</v>
      </c>
      <c r="I485" s="298"/>
      <c r="J485" s="299">
        <f>ROUND(I485*H485,2)</f>
        <v>0</v>
      </c>
      <c r="K485" s="295" t="s">
        <v>161</v>
      </c>
      <c r="L485" s="300"/>
      <c r="M485" s="301" t="s">
        <v>1</v>
      </c>
      <c r="N485" s="302" t="s">
        <v>46</v>
      </c>
      <c r="O485" s="92"/>
      <c r="P485" s="238">
        <f>O485*H485</f>
        <v>0</v>
      </c>
      <c r="Q485" s="238">
        <v>0.13100000000000001</v>
      </c>
      <c r="R485" s="238">
        <f>Q485*H485</f>
        <v>1.4572440000000002</v>
      </c>
      <c r="S485" s="238">
        <v>0</v>
      </c>
      <c r="T485" s="239">
        <f>S485*H485</f>
        <v>0</v>
      </c>
      <c r="U485" s="39"/>
      <c r="V485" s="39"/>
      <c r="W485" s="39"/>
      <c r="X485" s="39"/>
      <c r="Y485" s="39"/>
      <c r="Z485" s="39"/>
      <c r="AA485" s="39"/>
      <c r="AB485" s="39"/>
      <c r="AC485" s="39"/>
      <c r="AD485" s="39"/>
      <c r="AE485" s="39"/>
      <c r="AR485" s="240" t="s">
        <v>211</v>
      </c>
      <c r="AT485" s="240" t="s">
        <v>277</v>
      </c>
      <c r="AU485" s="240" t="s">
        <v>90</v>
      </c>
      <c r="AY485" s="18" t="s">
        <v>146</v>
      </c>
      <c r="BE485" s="241">
        <f>IF(N485="základní",J485,0)</f>
        <v>0</v>
      </c>
      <c r="BF485" s="241">
        <f>IF(N485="snížená",J485,0)</f>
        <v>0</v>
      </c>
      <c r="BG485" s="241">
        <f>IF(N485="zákl. přenesená",J485,0)</f>
        <v>0</v>
      </c>
      <c r="BH485" s="241">
        <f>IF(N485="sníž. přenesená",J485,0)</f>
        <v>0</v>
      </c>
      <c r="BI485" s="241">
        <f>IF(N485="nulová",J485,0)</f>
        <v>0</v>
      </c>
      <c r="BJ485" s="18" t="s">
        <v>85</v>
      </c>
      <c r="BK485" s="241">
        <f>ROUND(I485*H485,2)</f>
        <v>0</v>
      </c>
      <c r="BL485" s="18" t="s">
        <v>153</v>
      </c>
      <c r="BM485" s="240" t="s">
        <v>587</v>
      </c>
    </row>
    <row r="486" s="2" customFormat="1">
      <c r="A486" s="39"/>
      <c r="B486" s="40"/>
      <c r="C486" s="41"/>
      <c r="D486" s="242" t="s">
        <v>155</v>
      </c>
      <c r="E486" s="41"/>
      <c r="F486" s="243" t="s">
        <v>586</v>
      </c>
      <c r="G486" s="41"/>
      <c r="H486" s="41"/>
      <c r="I486" s="244"/>
      <c r="J486" s="41"/>
      <c r="K486" s="41"/>
      <c r="L486" s="45"/>
      <c r="M486" s="245"/>
      <c r="N486" s="246"/>
      <c r="O486" s="92"/>
      <c r="P486" s="92"/>
      <c r="Q486" s="92"/>
      <c r="R486" s="92"/>
      <c r="S486" s="92"/>
      <c r="T486" s="93"/>
      <c r="U486" s="39"/>
      <c r="V486" s="39"/>
      <c r="W486" s="39"/>
      <c r="X486" s="39"/>
      <c r="Y486" s="39"/>
      <c r="Z486" s="39"/>
      <c r="AA486" s="39"/>
      <c r="AB486" s="39"/>
      <c r="AC486" s="39"/>
      <c r="AD486" s="39"/>
      <c r="AE486" s="39"/>
      <c r="AT486" s="18" t="s">
        <v>155</v>
      </c>
      <c r="AU486" s="18" t="s">
        <v>90</v>
      </c>
    </row>
    <row r="487" s="14" customFormat="1">
      <c r="A487" s="14"/>
      <c r="B487" s="260"/>
      <c r="C487" s="261"/>
      <c r="D487" s="242" t="s">
        <v>156</v>
      </c>
      <c r="E487" s="262" t="s">
        <v>1</v>
      </c>
      <c r="F487" s="263" t="s">
        <v>574</v>
      </c>
      <c r="G487" s="261"/>
      <c r="H487" s="262" t="s">
        <v>1</v>
      </c>
      <c r="I487" s="264"/>
      <c r="J487" s="261"/>
      <c r="K487" s="261"/>
      <c r="L487" s="265"/>
      <c r="M487" s="266"/>
      <c r="N487" s="267"/>
      <c r="O487" s="267"/>
      <c r="P487" s="267"/>
      <c r="Q487" s="267"/>
      <c r="R487" s="267"/>
      <c r="S487" s="267"/>
      <c r="T487" s="268"/>
      <c r="U487" s="14"/>
      <c r="V487" s="14"/>
      <c r="W487" s="14"/>
      <c r="X487" s="14"/>
      <c r="Y487" s="14"/>
      <c r="Z487" s="14"/>
      <c r="AA487" s="14"/>
      <c r="AB487" s="14"/>
      <c r="AC487" s="14"/>
      <c r="AD487" s="14"/>
      <c r="AE487" s="14"/>
      <c r="AT487" s="269" t="s">
        <v>156</v>
      </c>
      <c r="AU487" s="269" t="s">
        <v>90</v>
      </c>
      <c r="AV487" s="14" t="s">
        <v>85</v>
      </c>
      <c r="AW487" s="14" t="s">
        <v>35</v>
      </c>
      <c r="AX487" s="14" t="s">
        <v>81</v>
      </c>
      <c r="AY487" s="269" t="s">
        <v>146</v>
      </c>
    </row>
    <row r="488" s="13" customFormat="1">
      <c r="A488" s="13"/>
      <c r="B488" s="247"/>
      <c r="C488" s="248"/>
      <c r="D488" s="242" t="s">
        <v>156</v>
      </c>
      <c r="E488" s="249" t="s">
        <v>1</v>
      </c>
      <c r="F488" s="250" t="s">
        <v>588</v>
      </c>
      <c r="G488" s="248"/>
      <c r="H488" s="251">
        <v>11.124000000000001</v>
      </c>
      <c r="I488" s="252"/>
      <c r="J488" s="248"/>
      <c r="K488" s="248"/>
      <c r="L488" s="253"/>
      <c r="M488" s="254"/>
      <c r="N488" s="255"/>
      <c r="O488" s="255"/>
      <c r="P488" s="255"/>
      <c r="Q488" s="255"/>
      <c r="R488" s="255"/>
      <c r="S488" s="255"/>
      <c r="T488" s="256"/>
      <c r="U488" s="13"/>
      <c r="V488" s="13"/>
      <c r="W488" s="13"/>
      <c r="X488" s="13"/>
      <c r="Y488" s="13"/>
      <c r="Z488" s="13"/>
      <c r="AA488" s="13"/>
      <c r="AB488" s="13"/>
      <c r="AC488" s="13"/>
      <c r="AD488" s="13"/>
      <c r="AE488" s="13"/>
      <c r="AT488" s="257" t="s">
        <v>156</v>
      </c>
      <c r="AU488" s="257" t="s">
        <v>90</v>
      </c>
      <c r="AV488" s="13" t="s">
        <v>90</v>
      </c>
      <c r="AW488" s="13" t="s">
        <v>35</v>
      </c>
      <c r="AX488" s="13" t="s">
        <v>81</v>
      </c>
      <c r="AY488" s="257" t="s">
        <v>146</v>
      </c>
    </row>
    <row r="489" s="2" customFormat="1" ht="24.15" customHeight="1">
      <c r="A489" s="39"/>
      <c r="B489" s="40"/>
      <c r="C489" s="293" t="s">
        <v>589</v>
      </c>
      <c r="D489" s="293" t="s">
        <v>277</v>
      </c>
      <c r="E489" s="294" t="s">
        <v>590</v>
      </c>
      <c r="F489" s="295" t="s">
        <v>591</v>
      </c>
      <c r="G489" s="296" t="s">
        <v>160</v>
      </c>
      <c r="H489" s="297">
        <v>263.00400000000002</v>
      </c>
      <c r="I489" s="298"/>
      <c r="J489" s="299">
        <f>ROUND(I489*H489,2)</f>
        <v>0</v>
      </c>
      <c r="K489" s="295" t="s">
        <v>161</v>
      </c>
      <c r="L489" s="300"/>
      <c r="M489" s="301" t="s">
        <v>1</v>
      </c>
      <c r="N489" s="302" t="s">
        <v>46</v>
      </c>
      <c r="O489" s="92"/>
      <c r="P489" s="238">
        <f>O489*H489</f>
        <v>0</v>
      </c>
      <c r="Q489" s="238">
        <v>0.13100000000000001</v>
      </c>
      <c r="R489" s="238">
        <f>Q489*H489</f>
        <v>34.453524000000002</v>
      </c>
      <c r="S489" s="238">
        <v>0</v>
      </c>
      <c r="T489" s="239">
        <f>S489*H489</f>
        <v>0</v>
      </c>
      <c r="U489" s="39"/>
      <c r="V489" s="39"/>
      <c r="W489" s="39"/>
      <c r="X489" s="39"/>
      <c r="Y489" s="39"/>
      <c r="Z489" s="39"/>
      <c r="AA489" s="39"/>
      <c r="AB489" s="39"/>
      <c r="AC489" s="39"/>
      <c r="AD489" s="39"/>
      <c r="AE489" s="39"/>
      <c r="AR489" s="240" t="s">
        <v>211</v>
      </c>
      <c r="AT489" s="240" t="s">
        <v>277</v>
      </c>
      <c r="AU489" s="240" t="s">
        <v>90</v>
      </c>
      <c r="AY489" s="18" t="s">
        <v>146</v>
      </c>
      <c r="BE489" s="241">
        <f>IF(N489="základní",J489,0)</f>
        <v>0</v>
      </c>
      <c r="BF489" s="241">
        <f>IF(N489="snížená",J489,0)</f>
        <v>0</v>
      </c>
      <c r="BG489" s="241">
        <f>IF(N489="zákl. přenesená",J489,0)</f>
        <v>0</v>
      </c>
      <c r="BH489" s="241">
        <f>IF(N489="sníž. přenesená",J489,0)</f>
        <v>0</v>
      </c>
      <c r="BI489" s="241">
        <f>IF(N489="nulová",J489,0)</f>
        <v>0</v>
      </c>
      <c r="BJ489" s="18" t="s">
        <v>85</v>
      </c>
      <c r="BK489" s="241">
        <f>ROUND(I489*H489,2)</f>
        <v>0</v>
      </c>
      <c r="BL489" s="18" t="s">
        <v>153</v>
      </c>
      <c r="BM489" s="240" t="s">
        <v>592</v>
      </c>
    </row>
    <row r="490" s="2" customFormat="1">
      <c r="A490" s="39"/>
      <c r="B490" s="40"/>
      <c r="C490" s="41"/>
      <c r="D490" s="242" t="s">
        <v>155</v>
      </c>
      <c r="E490" s="41"/>
      <c r="F490" s="243" t="s">
        <v>591</v>
      </c>
      <c r="G490" s="41"/>
      <c r="H490" s="41"/>
      <c r="I490" s="244"/>
      <c r="J490" s="41"/>
      <c r="K490" s="41"/>
      <c r="L490" s="45"/>
      <c r="M490" s="245"/>
      <c r="N490" s="246"/>
      <c r="O490" s="92"/>
      <c r="P490" s="92"/>
      <c r="Q490" s="92"/>
      <c r="R490" s="92"/>
      <c r="S490" s="92"/>
      <c r="T490" s="93"/>
      <c r="U490" s="39"/>
      <c r="V490" s="39"/>
      <c r="W490" s="39"/>
      <c r="X490" s="39"/>
      <c r="Y490" s="39"/>
      <c r="Z490" s="39"/>
      <c r="AA490" s="39"/>
      <c r="AB490" s="39"/>
      <c r="AC490" s="39"/>
      <c r="AD490" s="39"/>
      <c r="AE490" s="39"/>
      <c r="AT490" s="18" t="s">
        <v>155</v>
      </c>
      <c r="AU490" s="18" t="s">
        <v>90</v>
      </c>
    </row>
    <row r="491" s="14" customFormat="1">
      <c r="A491" s="14"/>
      <c r="B491" s="260"/>
      <c r="C491" s="261"/>
      <c r="D491" s="242" t="s">
        <v>156</v>
      </c>
      <c r="E491" s="262" t="s">
        <v>1</v>
      </c>
      <c r="F491" s="263" t="s">
        <v>582</v>
      </c>
      <c r="G491" s="261"/>
      <c r="H491" s="262" t="s">
        <v>1</v>
      </c>
      <c r="I491" s="264"/>
      <c r="J491" s="261"/>
      <c r="K491" s="261"/>
      <c r="L491" s="265"/>
      <c r="M491" s="266"/>
      <c r="N491" s="267"/>
      <c r="O491" s="267"/>
      <c r="P491" s="267"/>
      <c r="Q491" s="267"/>
      <c r="R491" s="267"/>
      <c r="S491" s="267"/>
      <c r="T491" s="268"/>
      <c r="U491" s="14"/>
      <c r="V491" s="14"/>
      <c r="W491" s="14"/>
      <c r="X491" s="14"/>
      <c r="Y491" s="14"/>
      <c r="Z491" s="14"/>
      <c r="AA491" s="14"/>
      <c r="AB491" s="14"/>
      <c r="AC491" s="14"/>
      <c r="AD491" s="14"/>
      <c r="AE491" s="14"/>
      <c r="AT491" s="269" t="s">
        <v>156</v>
      </c>
      <c r="AU491" s="269" t="s">
        <v>90</v>
      </c>
      <c r="AV491" s="14" t="s">
        <v>85</v>
      </c>
      <c r="AW491" s="14" t="s">
        <v>35</v>
      </c>
      <c r="AX491" s="14" t="s">
        <v>81</v>
      </c>
      <c r="AY491" s="269" t="s">
        <v>146</v>
      </c>
    </row>
    <row r="492" s="13" customFormat="1">
      <c r="A492" s="13"/>
      <c r="B492" s="247"/>
      <c r="C492" s="248"/>
      <c r="D492" s="242" t="s">
        <v>156</v>
      </c>
      <c r="E492" s="249" t="s">
        <v>1</v>
      </c>
      <c r="F492" s="250" t="s">
        <v>593</v>
      </c>
      <c r="G492" s="248"/>
      <c r="H492" s="251">
        <v>263.00400000000002</v>
      </c>
      <c r="I492" s="252"/>
      <c r="J492" s="248"/>
      <c r="K492" s="248"/>
      <c r="L492" s="253"/>
      <c r="M492" s="254"/>
      <c r="N492" s="255"/>
      <c r="O492" s="255"/>
      <c r="P492" s="255"/>
      <c r="Q492" s="255"/>
      <c r="R492" s="255"/>
      <c r="S492" s="255"/>
      <c r="T492" s="256"/>
      <c r="U492" s="13"/>
      <c r="V492" s="13"/>
      <c r="W492" s="13"/>
      <c r="X492" s="13"/>
      <c r="Y492" s="13"/>
      <c r="Z492" s="13"/>
      <c r="AA492" s="13"/>
      <c r="AB492" s="13"/>
      <c r="AC492" s="13"/>
      <c r="AD492" s="13"/>
      <c r="AE492" s="13"/>
      <c r="AT492" s="257" t="s">
        <v>156</v>
      </c>
      <c r="AU492" s="257" t="s">
        <v>90</v>
      </c>
      <c r="AV492" s="13" t="s">
        <v>90</v>
      </c>
      <c r="AW492" s="13" t="s">
        <v>35</v>
      </c>
      <c r="AX492" s="13" t="s">
        <v>81</v>
      </c>
      <c r="AY492" s="257" t="s">
        <v>146</v>
      </c>
    </row>
    <row r="493" s="2" customFormat="1" ht="33" customHeight="1">
      <c r="A493" s="39"/>
      <c r="B493" s="40"/>
      <c r="C493" s="229" t="s">
        <v>594</v>
      </c>
      <c r="D493" s="229" t="s">
        <v>149</v>
      </c>
      <c r="E493" s="230" t="s">
        <v>595</v>
      </c>
      <c r="F493" s="231" t="s">
        <v>596</v>
      </c>
      <c r="G493" s="232" t="s">
        <v>495</v>
      </c>
      <c r="H493" s="233">
        <v>363.5</v>
      </c>
      <c r="I493" s="234"/>
      <c r="J493" s="235">
        <f>ROUND(I493*H493,2)</f>
        <v>0</v>
      </c>
      <c r="K493" s="231" t="s">
        <v>161</v>
      </c>
      <c r="L493" s="45"/>
      <c r="M493" s="236" t="s">
        <v>1</v>
      </c>
      <c r="N493" s="237" t="s">
        <v>46</v>
      </c>
      <c r="O493" s="92"/>
      <c r="P493" s="238">
        <f>O493*H493</f>
        <v>0</v>
      </c>
      <c r="Q493" s="238">
        <v>0.15540000000000001</v>
      </c>
      <c r="R493" s="238">
        <f>Q493*H493</f>
        <v>56.487900000000003</v>
      </c>
      <c r="S493" s="238">
        <v>0</v>
      </c>
      <c r="T493" s="239">
        <f>S493*H493</f>
        <v>0</v>
      </c>
      <c r="U493" s="39"/>
      <c r="V493" s="39"/>
      <c r="W493" s="39"/>
      <c r="X493" s="39"/>
      <c r="Y493" s="39"/>
      <c r="Z493" s="39"/>
      <c r="AA493" s="39"/>
      <c r="AB493" s="39"/>
      <c r="AC493" s="39"/>
      <c r="AD493" s="39"/>
      <c r="AE493" s="39"/>
      <c r="AR493" s="240" t="s">
        <v>153</v>
      </c>
      <c r="AT493" s="240" t="s">
        <v>149</v>
      </c>
      <c r="AU493" s="240" t="s">
        <v>90</v>
      </c>
      <c r="AY493" s="18" t="s">
        <v>146</v>
      </c>
      <c r="BE493" s="241">
        <f>IF(N493="základní",J493,0)</f>
        <v>0</v>
      </c>
      <c r="BF493" s="241">
        <f>IF(N493="snížená",J493,0)</f>
        <v>0</v>
      </c>
      <c r="BG493" s="241">
        <f>IF(N493="zákl. přenesená",J493,0)</f>
        <v>0</v>
      </c>
      <c r="BH493" s="241">
        <f>IF(N493="sníž. přenesená",J493,0)</f>
        <v>0</v>
      </c>
      <c r="BI493" s="241">
        <f>IF(N493="nulová",J493,0)</f>
        <v>0</v>
      </c>
      <c r="BJ493" s="18" t="s">
        <v>85</v>
      </c>
      <c r="BK493" s="241">
        <f>ROUND(I493*H493,2)</f>
        <v>0</v>
      </c>
      <c r="BL493" s="18" t="s">
        <v>153</v>
      </c>
      <c r="BM493" s="240" t="s">
        <v>597</v>
      </c>
    </row>
    <row r="494" s="2" customFormat="1">
      <c r="A494" s="39"/>
      <c r="B494" s="40"/>
      <c r="C494" s="41"/>
      <c r="D494" s="242" t="s">
        <v>155</v>
      </c>
      <c r="E494" s="41"/>
      <c r="F494" s="243" t="s">
        <v>598</v>
      </c>
      <c r="G494" s="41"/>
      <c r="H494" s="41"/>
      <c r="I494" s="244"/>
      <c r="J494" s="41"/>
      <c r="K494" s="41"/>
      <c r="L494" s="45"/>
      <c r="M494" s="245"/>
      <c r="N494" s="246"/>
      <c r="O494" s="92"/>
      <c r="P494" s="92"/>
      <c r="Q494" s="92"/>
      <c r="R494" s="92"/>
      <c r="S494" s="92"/>
      <c r="T494" s="93"/>
      <c r="U494" s="39"/>
      <c r="V494" s="39"/>
      <c r="W494" s="39"/>
      <c r="X494" s="39"/>
      <c r="Y494" s="39"/>
      <c r="Z494" s="39"/>
      <c r="AA494" s="39"/>
      <c r="AB494" s="39"/>
      <c r="AC494" s="39"/>
      <c r="AD494" s="39"/>
      <c r="AE494" s="39"/>
      <c r="AT494" s="18" t="s">
        <v>155</v>
      </c>
      <c r="AU494" s="18" t="s">
        <v>90</v>
      </c>
    </row>
    <row r="495" s="2" customFormat="1">
      <c r="A495" s="39"/>
      <c r="B495" s="40"/>
      <c r="C495" s="41"/>
      <c r="D495" s="258" t="s">
        <v>164</v>
      </c>
      <c r="E495" s="41"/>
      <c r="F495" s="259" t="s">
        <v>599</v>
      </c>
      <c r="G495" s="41"/>
      <c r="H495" s="41"/>
      <c r="I495" s="244"/>
      <c r="J495" s="41"/>
      <c r="K495" s="41"/>
      <c r="L495" s="45"/>
      <c r="M495" s="245"/>
      <c r="N495" s="246"/>
      <c r="O495" s="92"/>
      <c r="P495" s="92"/>
      <c r="Q495" s="92"/>
      <c r="R495" s="92"/>
      <c r="S495" s="92"/>
      <c r="T495" s="93"/>
      <c r="U495" s="39"/>
      <c r="V495" s="39"/>
      <c r="W495" s="39"/>
      <c r="X495" s="39"/>
      <c r="Y495" s="39"/>
      <c r="Z495" s="39"/>
      <c r="AA495" s="39"/>
      <c r="AB495" s="39"/>
      <c r="AC495" s="39"/>
      <c r="AD495" s="39"/>
      <c r="AE495" s="39"/>
      <c r="AT495" s="18" t="s">
        <v>164</v>
      </c>
      <c r="AU495" s="18" t="s">
        <v>90</v>
      </c>
    </row>
    <row r="496" s="2" customFormat="1">
      <c r="A496" s="39"/>
      <c r="B496" s="40"/>
      <c r="C496" s="41"/>
      <c r="D496" s="242" t="s">
        <v>186</v>
      </c>
      <c r="E496" s="41"/>
      <c r="F496" s="270" t="s">
        <v>600</v>
      </c>
      <c r="G496" s="41"/>
      <c r="H496" s="41"/>
      <c r="I496" s="244"/>
      <c r="J496" s="41"/>
      <c r="K496" s="41"/>
      <c r="L496" s="45"/>
      <c r="M496" s="245"/>
      <c r="N496" s="246"/>
      <c r="O496" s="92"/>
      <c r="P496" s="92"/>
      <c r="Q496" s="92"/>
      <c r="R496" s="92"/>
      <c r="S496" s="92"/>
      <c r="T496" s="93"/>
      <c r="U496" s="39"/>
      <c r="V496" s="39"/>
      <c r="W496" s="39"/>
      <c r="X496" s="39"/>
      <c r="Y496" s="39"/>
      <c r="Z496" s="39"/>
      <c r="AA496" s="39"/>
      <c r="AB496" s="39"/>
      <c r="AC496" s="39"/>
      <c r="AD496" s="39"/>
      <c r="AE496" s="39"/>
      <c r="AT496" s="18" t="s">
        <v>186</v>
      </c>
      <c r="AU496" s="18" t="s">
        <v>90</v>
      </c>
    </row>
    <row r="497" s="14" customFormat="1">
      <c r="A497" s="14"/>
      <c r="B497" s="260"/>
      <c r="C497" s="261"/>
      <c r="D497" s="242" t="s">
        <v>156</v>
      </c>
      <c r="E497" s="262" t="s">
        <v>1</v>
      </c>
      <c r="F497" s="263" t="s">
        <v>601</v>
      </c>
      <c r="G497" s="261"/>
      <c r="H497" s="262" t="s">
        <v>1</v>
      </c>
      <c r="I497" s="264"/>
      <c r="J497" s="261"/>
      <c r="K497" s="261"/>
      <c r="L497" s="265"/>
      <c r="M497" s="266"/>
      <c r="N497" s="267"/>
      <c r="O497" s="267"/>
      <c r="P497" s="267"/>
      <c r="Q497" s="267"/>
      <c r="R497" s="267"/>
      <c r="S497" s="267"/>
      <c r="T497" s="268"/>
      <c r="U497" s="14"/>
      <c r="V497" s="14"/>
      <c r="W497" s="14"/>
      <c r="X497" s="14"/>
      <c r="Y497" s="14"/>
      <c r="Z497" s="14"/>
      <c r="AA497" s="14"/>
      <c r="AB497" s="14"/>
      <c r="AC497" s="14"/>
      <c r="AD497" s="14"/>
      <c r="AE497" s="14"/>
      <c r="AT497" s="269" t="s">
        <v>156</v>
      </c>
      <c r="AU497" s="269" t="s">
        <v>90</v>
      </c>
      <c r="AV497" s="14" t="s">
        <v>85</v>
      </c>
      <c r="AW497" s="14" t="s">
        <v>35</v>
      </c>
      <c r="AX497" s="14" t="s">
        <v>81</v>
      </c>
      <c r="AY497" s="269" t="s">
        <v>146</v>
      </c>
    </row>
    <row r="498" s="13" customFormat="1">
      <c r="A498" s="13"/>
      <c r="B498" s="247"/>
      <c r="C498" s="248"/>
      <c r="D498" s="242" t="s">
        <v>156</v>
      </c>
      <c r="E498" s="249" t="s">
        <v>1</v>
      </c>
      <c r="F498" s="250" t="s">
        <v>602</v>
      </c>
      <c r="G498" s="248"/>
      <c r="H498" s="251">
        <v>363.5</v>
      </c>
      <c r="I498" s="252"/>
      <c r="J498" s="248"/>
      <c r="K498" s="248"/>
      <c r="L498" s="253"/>
      <c r="M498" s="254"/>
      <c r="N498" s="255"/>
      <c r="O498" s="255"/>
      <c r="P498" s="255"/>
      <c r="Q498" s="255"/>
      <c r="R498" s="255"/>
      <c r="S498" s="255"/>
      <c r="T498" s="256"/>
      <c r="U498" s="13"/>
      <c r="V498" s="13"/>
      <c r="W498" s="13"/>
      <c r="X498" s="13"/>
      <c r="Y498" s="13"/>
      <c r="Z498" s="13"/>
      <c r="AA498" s="13"/>
      <c r="AB498" s="13"/>
      <c r="AC498" s="13"/>
      <c r="AD498" s="13"/>
      <c r="AE498" s="13"/>
      <c r="AT498" s="257" t="s">
        <v>156</v>
      </c>
      <c r="AU498" s="257" t="s">
        <v>90</v>
      </c>
      <c r="AV498" s="13" t="s">
        <v>90</v>
      </c>
      <c r="AW498" s="13" t="s">
        <v>35</v>
      </c>
      <c r="AX498" s="13" t="s">
        <v>81</v>
      </c>
      <c r="AY498" s="257" t="s">
        <v>146</v>
      </c>
    </row>
    <row r="499" s="2" customFormat="1" ht="16.5" customHeight="1">
      <c r="A499" s="39"/>
      <c r="B499" s="40"/>
      <c r="C499" s="293" t="s">
        <v>603</v>
      </c>
      <c r="D499" s="293" t="s">
        <v>277</v>
      </c>
      <c r="E499" s="294" t="s">
        <v>604</v>
      </c>
      <c r="F499" s="295" t="s">
        <v>605</v>
      </c>
      <c r="G499" s="296" t="s">
        <v>495</v>
      </c>
      <c r="H499" s="297">
        <v>284.81999999999999</v>
      </c>
      <c r="I499" s="298"/>
      <c r="J499" s="299">
        <f>ROUND(I499*H499,2)</f>
        <v>0</v>
      </c>
      <c r="K499" s="295" t="s">
        <v>161</v>
      </c>
      <c r="L499" s="300"/>
      <c r="M499" s="301" t="s">
        <v>1</v>
      </c>
      <c r="N499" s="302" t="s">
        <v>46</v>
      </c>
      <c r="O499" s="92"/>
      <c r="P499" s="238">
        <f>O499*H499</f>
        <v>0</v>
      </c>
      <c r="Q499" s="238">
        <v>0.080000000000000002</v>
      </c>
      <c r="R499" s="238">
        <f>Q499*H499</f>
        <v>22.785599999999999</v>
      </c>
      <c r="S499" s="238">
        <v>0</v>
      </c>
      <c r="T499" s="239">
        <f>S499*H499</f>
        <v>0</v>
      </c>
      <c r="U499" s="39"/>
      <c r="V499" s="39"/>
      <c r="W499" s="39"/>
      <c r="X499" s="39"/>
      <c r="Y499" s="39"/>
      <c r="Z499" s="39"/>
      <c r="AA499" s="39"/>
      <c r="AB499" s="39"/>
      <c r="AC499" s="39"/>
      <c r="AD499" s="39"/>
      <c r="AE499" s="39"/>
      <c r="AR499" s="240" t="s">
        <v>211</v>
      </c>
      <c r="AT499" s="240" t="s">
        <v>277</v>
      </c>
      <c r="AU499" s="240" t="s">
        <v>90</v>
      </c>
      <c r="AY499" s="18" t="s">
        <v>146</v>
      </c>
      <c r="BE499" s="241">
        <f>IF(N499="základní",J499,0)</f>
        <v>0</v>
      </c>
      <c r="BF499" s="241">
        <f>IF(N499="snížená",J499,0)</f>
        <v>0</v>
      </c>
      <c r="BG499" s="241">
        <f>IF(N499="zákl. přenesená",J499,0)</f>
        <v>0</v>
      </c>
      <c r="BH499" s="241">
        <f>IF(N499="sníž. přenesená",J499,0)</f>
        <v>0</v>
      </c>
      <c r="BI499" s="241">
        <f>IF(N499="nulová",J499,0)</f>
        <v>0</v>
      </c>
      <c r="BJ499" s="18" t="s">
        <v>85</v>
      </c>
      <c r="BK499" s="241">
        <f>ROUND(I499*H499,2)</f>
        <v>0</v>
      </c>
      <c r="BL499" s="18" t="s">
        <v>153</v>
      </c>
      <c r="BM499" s="240" t="s">
        <v>606</v>
      </c>
    </row>
    <row r="500" s="2" customFormat="1">
      <c r="A500" s="39"/>
      <c r="B500" s="40"/>
      <c r="C500" s="41"/>
      <c r="D500" s="242" t="s">
        <v>155</v>
      </c>
      <c r="E500" s="41"/>
      <c r="F500" s="243" t="s">
        <v>605</v>
      </c>
      <c r="G500" s="41"/>
      <c r="H500" s="41"/>
      <c r="I500" s="244"/>
      <c r="J500" s="41"/>
      <c r="K500" s="41"/>
      <c r="L500" s="45"/>
      <c r="M500" s="245"/>
      <c r="N500" s="246"/>
      <c r="O500" s="92"/>
      <c r="P500" s="92"/>
      <c r="Q500" s="92"/>
      <c r="R500" s="92"/>
      <c r="S500" s="92"/>
      <c r="T500" s="93"/>
      <c r="U500" s="39"/>
      <c r="V500" s="39"/>
      <c r="W500" s="39"/>
      <c r="X500" s="39"/>
      <c r="Y500" s="39"/>
      <c r="Z500" s="39"/>
      <c r="AA500" s="39"/>
      <c r="AB500" s="39"/>
      <c r="AC500" s="39"/>
      <c r="AD500" s="39"/>
      <c r="AE500" s="39"/>
      <c r="AT500" s="18" t="s">
        <v>155</v>
      </c>
      <c r="AU500" s="18" t="s">
        <v>90</v>
      </c>
    </row>
    <row r="501" s="14" customFormat="1">
      <c r="A501" s="14"/>
      <c r="B501" s="260"/>
      <c r="C501" s="261"/>
      <c r="D501" s="242" t="s">
        <v>156</v>
      </c>
      <c r="E501" s="262" t="s">
        <v>1</v>
      </c>
      <c r="F501" s="263" t="s">
        <v>601</v>
      </c>
      <c r="G501" s="261"/>
      <c r="H501" s="262" t="s">
        <v>1</v>
      </c>
      <c r="I501" s="264"/>
      <c r="J501" s="261"/>
      <c r="K501" s="261"/>
      <c r="L501" s="265"/>
      <c r="M501" s="266"/>
      <c r="N501" s="267"/>
      <c r="O501" s="267"/>
      <c r="P501" s="267"/>
      <c r="Q501" s="267"/>
      <c r="R501" s="267"/>
      <c r="S501" s="267"/>
      <c r="T501" s="268"/>
      <c r="U501" s="14"/>
      <c r="V501" s="14"/>
      <c r="W501" s="14"/>
      <c r="X501" s="14"/>
      <c r="Y501" s="14"/>
      <c r="Z501" s="14"/>
      <c r="AA501" s="14"/>
      <c r="AB501" s="14"/>
      <c r="AC501" s="14"/>
      <c r="AD501" s="14"/>
      <c r="AE501" s="14"/>
      <c r="AT501" s="269" t="s">
        <v>156</v>
      </c>
      <c r="AU501" s="269" t="s">
        <v>90</v>
      </c>
      <c r="AV501" s="14" t="s">
        <v>85</v>
      </c>
      <c r="AW501" s="14" t="s">
        <v>35</v>
      </c>
      <c r="AX501" s="14" t="s">
        <v>81</v>
      </c>
      <c r="AY501" s="269" t="s">
        <v>146</v>
      </c>
    </row>
    <row r="502" s="13" customFormat="1">
      <c r="A502" s="13"/>
      <c r="B502" s="247"/>
      <c r="C502" s="248"/>
      <c r="D502" s="242" t="s">
        <v>156</v>
      </c>
      <c r="E502" s="249" t="s">
        <v>1</v>
      </c>
      <c r="F502" s="250" t="s">
        <v>607</v>
      </c>
      <c r="G502" s="248"/>
      <c r="H502" s="251">
        <v>284.81999999999999</v>
      </c>
      <c r="I502" s="252"/>
      <c r="J502" s="248"/>
      <c r="K502" s="248"/>
      <c r="L502" s="253"/>
      <c r="M502" s="254"/>
      <c r="N502" s="255"/>
      <c r="O502" s="255"/>
      <c r="P502" s="255"/>
      <c r="Q502" s="255"/>
      <c r="R502" s="255"/>
      <c r="S502" s="255"/>
      <c r="T502" s="256"/>
      <c r="U502" s="13"/>
      <c r="V502" s="13"/>
      <c r="W502" s="13"/>
      <c r="X502" s="13"/>
      <c r="Y502" s="13"/>
      <c r="Z502" s="13"/>
      <c r="AA502" s="13"/>
      <c r="AB502" s="13"/>
      <c r="AC502" s="13"/>
      <c r="AD502" s="13"/>
      <c r="AE502" s="13"/>
      <c r="AT502" s="257" t="s">
        <v>156</v>
      </c>
      <c r="AU502" s="257" t="s">
        <v>90</v>
      </c>
      <c r="AV502" s="13" t="s">
        <v>90</v>
      </c>
      <c r="AW502" s="13" t="s">
        <v>35</v>
      </c>
      <c r="AX502" s="13" t="s">
        <v>81</v>
      </c>
      <c r="AY502" s="257" t="s">
        <v>146</v>
      </c>
    </row>
    <row r="503" s="2" customFormat="1" ht="24.15" customHeight="1">
      <c r="A503" s="39"/>
      <c r="B503" s="40"/>
      <c r="C503" s="293" t="s">
        <v>608</v>
      </c>
      <c r="D503" s="293" t="s">
        <v>277</v>
      </c>
      <c r="E503" s="294" t="s">
        <v>609</v>
      </c>
      <c r="F503" s="295" t="s">
        <v>610</v>
      </c>
      <c r="G503" s="296" t="s">
        <v>495</v>
      </c>
      <c r="H503" s="297">
        <v>53.530000000000001</v>
      </c>
      <c r="I503" s="298"/>
      <c r="J503" s="299">
        <f>ROUND(I503*H503,2)</f>
        <v>0</v>
      </c>
      <c r="K503" s="295" t="s">
        <v>161</v>
      </c>
      <c r="L503" s="300"/>
      <c r="M503" s="301" t="s">
        <v>1</v>
      </c>
      <c r="N503" s="302" t="s">
        <v>46</v>
      </c>
      <c r="O503" s="92"/>
      <c r="P503" s="238">
        <f>O503*H503</f>
        <v>0</v>
      </c>
      <c r="Q503" s="238">
        <v>0.048300000000000003</v>
      </c>
      <c r="R503" s="238">
        <f>Q503*H503</f>
        <v>2.585499</v>
      </c>
      <c r="S503" s="238">
        <v>0</v>
      </c>
      <c r="T503" s="239">
        <f>S503*H503</f>
        <v>0</v>
      </c>
      <c r="U503" s="39"/>
      <c r="V503" s="39"/>
      <c r="W503" s="39"/>
      <c r="X503" s="39"/>
      <c r="Y503" s="39"/>
      <c r="Z503" s="39"/>
      <c r="AA503" s="39"/>
      <c r="AB503" s="39"/>
      <c r="AC503" s="39"/>
      <c r="AD503" s="39"/>
      <c r="AE503" s="39"/>
      <c r="AR503" s="240" t="s">
        <v>211</v>
      </c>
      <c r="AT503" s="240" t="s">
        <v>277</v>
      </c>
      <c r="AU503" s="240" t="s">
        <v>90</v>
      </c>
      <c r="AY503" s="18" t="s">
        <v>146</v>
      </c>
      <c r="BE503" s="241">
        <f>IF(N503="základní",J503,0)</f>
        <v>0</v>
      </c>
      <c r="BF503" s="241">
        <f>IF(N503="snížená",J503,0)</f>
        <v>0</v>
      </c>
      <c r="BG503" s="241">
        <f>IF(N503="zákl. přenesená",J503,0)</f>
        <v>0</v>
      </c>
      <c r="BH503" s="241">
        <f>IF(N503="sníž. přenesená",J503,0)</f>
        <v>0</v>
      </c>
      <c r="BI503" s="241">
        <f>IF(N503="nulová",J503,0)</f>
        <v>0</v>
      </c>
      <c r="BJ503" s="18" t="s">
        <v>85</v>
      </c>
      <c r="BK503" s="241">
        <f>ROUND(I503*H503,2)</f>
        <v>0</v>
      </c>
      <c r="BL503" s="18" t="s">
        <v>153</v>
      </c>
      <c r="BM503" s="240" t="s">
        <v>611</v>
      </c>
    </row>
    <row r="504" s="2" customFormat="1">
      <c r="A504" s="39"/>
      <c r="B504" s="40"/>
      <c r="C504" s="41"/>
      <c r="D504" s="242" t="s">
        <v>155</v>
      </c>
      <c r="E504" s="41"/>
      <c r="F504" s="243" t="s">
        <v>610</v>
      </c>
      <c r="G504" s="41"/>
      <c r="H504" s="41"/>
      <c r="I504" s="244"/>
      <c r="J504" s="41"/>
      <c r="K504" s="41"/>
      <c r="L504" s="45"/>
      <c r="M504" s="245"/>
      <c r="N504" s="246"/>
      <c r="O504" s="92"/>
      <c r="P504" s="92"/>
      <c r="Q504" s="92"/>
      <c r="R504" s="92"/>
      <c r="S504" s="92"/>
      <c r="T504" s="93"/>
      <c r="U504" s="39"/>
      <c r="V504" s="39"/>
      <c r="W504" s="39"/>
      <c r="X504" s="39"/>
      <c r="Y504" s="39"/>
      <c r="Z504" s="39"/>
      <c r="AA504" s="39"/>
      <c r="AB504" s="39"/>
      <c r="AC504" s="39"/>
      <c r="AD504" s="39"/>
      <c r="AE504" s="39"/>
      <c r="AT504" s="18" t="s">
        <v>155</v>
      </c>
      <c r="AU504" s="18" t="s">
        <v>90</v>
      </c>
    </row>
    <row r="505" s="14" customFormat="1">
      <c r="A505" s="14"/>
      <c r="B505" s="260"/>
      <c r="C505" s="261"/>
      <c r="D505" s="242" t="s">
        <v>156</v>
      </c>
      <c r="E505" s="262" t="s">
        <v>1</v>
      </c>
      <c r="F505" s="263" t="s">
        <v>601</v>
      </c>
      <c r="G505" s="261"/>
      <c r="H505" s="262" t="s">
        <v>1</v>
      </c>
      <c r="I505" s="264"/>
      <c r="J505" s="261"/>
      <c r="K505" s="261"/>
      <c r="L505" s="265"/>
      <c r="M505" s="266"/>
      <c r="N505" s="267"/>
      <c r="O505" s="267"/>
      <c r="P505" s="267"/>
      <c r="Q505" s="267"/>
      <c r="R505" s="267"/>
      <c r="S505" s="267"/>
      <c r="T505" s="268"/>
      <c r="U505" s="14"/>
      <c r="V505" s="14"/>
      <c r="W505" s="14"/>
      <c r="X505" s="14"/>
      <c r="Y505" s="14"/>
      <c r="Z505" s="14"/>
      <c r="AA505" s="14"/>
      <c r="AB505" s="14"/>
      <c r="AC505" s="14"/>
      <c r="AD505" s="14"/>
      <c r="AE505" s="14"/>
      <c r="AT505" s="269" t="s">
        <v>156</v>
      </c>
      <c r="AU505" s="269" t="s">
        <v>90</v>
      </c>
      <c r="AV505" s="14" t="s">
        <v>85</v>
      </c>
      <c r="AW505" s="14" t="s">
        <v>35</v>
      </c>
      <c r="AX505" s="14" t="s">
        <v>81</v>
      </c>
      <c r="AY505" s="269" t="s">
        <v>146</v>
      </c>
    </row>
    <row r="506" s="13" customFormat="1">
      <c r="A506" s="13"/>
      <c r="B506" s="247"/>
      <c r="C506" s="248"/>
      <c r="D506" s="242" t="s">
        <v>156</v>
      </c>
      <c r="E506" s="249" t="s">
        <v>1</v>
      </c>
      <c r="F506" s="250" t="s">
        <v>612</v>
      </c>
      <c r="G506" s="248"/>
      <c r="H506" s="251">
        <v>53.530000000000001</v>
      </c>
      <c r="I506" s="252"/>
      <c r="J506" s="248"/>
      <c r="K506" s="248"/>
      <c r="L506" s="253"/>
      <c r="M506" s="254"/>
      <c r="N506" s="255"/>
      <c r="O506" s="255"/>
      <c r="P506" s="255"/>
      <c r="Q506" s="255"/>
      <c r="R506" s="255"/>
      <c r="S506" s="255"/>
      <c r="T506" s="256"/>
      <c r="U506" s="13"/>
      <c r="V506" s="13"/>
      <c r="W506" s="13"/>
      <c r="X506" s="13"/>
      <c r="Y506" s="13"/>
      <c r="Z506" s="13"/>
      <c r="AA506" s="13"/>
      <c r="AB506" s="13"/>
      <c r="AC506" s="13"/>
      <c r="AD506" s="13"/>
      <c r="AE506" s="13"/>
      <c r="AT506" s="257" t="s">
        <v>156</v>
      </c>
      <c r="AU506" s="257" t="s">
        <v>90</v>
      </c>
      <c r="AV506" s="13" t="s">
        <v>90</v>
      </c>
      <c r="AW506" s="13" t="s">
        <v>35</v>
      </c>
      <c r="AX506" s="13" t="s">
        <v>81</v>
      </c>
      <c r="AY506" s="257" t="s">
        <v>146</v>
      </c>
    </row>
    <row r="507" s="2" customFormat="1" ht="24.15" customHeight="1">
      <c r="A507" s="39"/>
      <c r="B507" s="40"/>
      <c r="C507" s="293" t="s">
        <v>613</v>
      </c>
      <c r="D507" s="293" t="s">
        <v>277</v>
      </c>
      <c r="E507" s="294" t="s">
        <v>614</v>
      </c>
      <c r="F507" s="295" t="s">
        <v>615</v>
      </c>
      <c r="G507" s="296" t="s">
        <v>495</v>
      </c>
      <c r="H507" s="297">
        <v>21.210000000000001</v>
      </c>
      <c r="I507" s="298"/>
      <c r="J507" s="299">
        <f>ROUND(I507*H507,2)</f>
        <v>0</v>
      </c>
      <c r="K507" s="295" t="s">
        <v>161</v>
      </c>
      <c r="L507" s="300"/>
      <c r="M507" s="301" t="s">
        <v>1</v>
      </c>
      <c r="N507" s="302" t="s">
        <v>46</v>
      </c>
      <c r="O507" s="92"/>
      <c r="P507" s="238">
        <f>O507*H507</f>
        <v>0</v>
      </c>
      <c r="Q507" s="238">
        <v>0.065670000000000006</v>
      </c>
      <c r="R507" s="238">
        <f>Q507*H507</f>
        <v>1.3928607000000002</v>
      </c>
      <c r="S507" s="238">
        <v>0</v>
      </c>
      <c r="T507" s="239">
        <f>S507*H507</f>
        <v>0</v>
      </c>
      <c r="U507" s="39"/>
      <c r="V507" s="39"/>
      <c r="W507" s="39"/>
      <c r="X507" s="39"/>
      <c r="Y507" s="39"/>
      <c r="Z507" s="39"/>
      <c r="AA507" s="39"/>
      <c r="AB507" s="39"/>
      <c r="AC507" s="39"/>
      <c r="AD507" s="39"/>
      <c r="AE507" s="39"/>
      <c r="AR507" s="240" t="s">
        <v>211</v>
      </c>
      <c r="AT507" s="240" t="s">
        <v>277</v>
      </c>
      <c r="AU507" s="240" t="s">
        <v>90</v>
      </c>
      <c r="AY507" s="18" t="s">
        <v>146</v>
      </c>
      <c r="BE507" s="241">
        <f>IF(N507="základní",J507,0)</f>
        <v>0</v>
      </c>
      <c r="BF507" s="241">
        <f>IF(N507="snížená",J507,0)</f>
        <v>0</v>
      </c>
      <c r="BG507" s="241">
        <f>IF(N507="zákl. přenesená",J507,0)</f>
        <v>0</v>
      </c>
      <c r="BH507" s="241">
        <f>IF(N507="sníž. přenesená",J507,0)</f>
        <v>0</v>
      </c>
      <c r="BI507" s="241">
        <f>IF(N507="nulová",J507,0)</f>
        <v>0</v>
      </c>
      <c r="BJ507" s="18" t="s">
        <v>85</v>
      </c>
      <c r="BK507" s="241">
        <f>ROUND(I507*H507,2)</f>
        <v>0</v>
      </c>
      <c r="BL507" s="18" t="s">
        <v>153</v>
      </c>
      <c r="BM507" s="240" t="s">
        <v>616</v>
      </c>
    </row>
    <row r="508" s="2" customFormat="1">
      <c r="A508" s="39"/>
      <c r="B508" s="40"/>
      <c r="C508" s="41"/>
      <c r="D508" s="242" t="s">
        <v>155</v>
      </c>
      <c r="E508" s="41"/>
      <c r="F508" s="243" t="s">
        <v>615</v>
      </c>
      <c r="G508" s="41"/>
      <c r="H508" s="41"/>
      <c r="I508" s="244"/>
      <c r="J508" s="41"/>
      <c r="K508" s="41"/>
      <c r="L508" s="45"/>
      <c r="M508" s="245"/>
      <c r="N508" s="246"/>
      <c r="O508" s="92"/>
      <c r="P508" s="92"/>
      <c r="Q508" s="92"/>
      <c r="R508" s="92"/>
      <c r="S508" s="92"/>
      <c r="T508" s="93"/>
      <c r="U508" s="39"/>
      <c r="V508" s="39"/>
      <c r="W508" s="39"/>
      <c r="X508" s="39"/>
      <c r="Y508" s="39"/>
      <c r="Z508" s="39"/>
      <c r="AA508" s="39"/>
      <c r="AB508" s="39"/>
      <c r="AC508" s="39"/>
      <c r="AD508" s="39"/>
      <c r="AE508" s="39"/>
      <c r="AT508" s="18" t="s">
        <v>155</v>
      </c>
      <c r="AU508" s="18" t="s">
        <v>90</v>
      </c>
    </row>
    <row r="509" s="14" customFormat="1">
      <c r="A509" s="14"/>
      <c r="B509" s="260"/>
      <c r="C509" s="261"/>
      <c r="D509" s="242" t="s">
        <v>156</v>
      </c>
      <c r="E509" s="262" t="s">
        <v>1</v>
      </c>
      <c r="F509" s="263" t="s">
        <v>601</v>
      </c>
      <c r="G509" s="261"/>
      <c r="H509" s="262" t="s">
        <v>1</v>
      </c>
      <c r="I509" s="264"/>
      <c r="J509" s="261"/>
      <c r="K509" s="261"/>
      <c r="L509" s="265"/>
      <c r="M509" s="266"/>
      <c r="N509" s="267"/>
      <c r="O509" s="267"/>
      <c r="P509" s="267"/>
      <c r="Q509" s="267"/>
      <c r="R509" s="267"/>
      <c r="S509" s="267"/>
      <c r="T509" s="268"/>
      <c r="U509" s="14"/>
      <c r="V509" s="14"/>
      <c r="W509" s="14"/>
      <c r="X509" s="14"/>
      <c r="Y509" s="14"/>
      <c r="Z509" s="14"/>
      <c r="AA509" s="14"/>
      <c r="AB509" s="14"/>
      <c r="AC509" s="14"/>
      <c r="AD509" s="14"/>
      <c r="AE509" s="14"/>
      <c r="AT509" s="269" t="s">
        <v>156</v>
      </c>
      <c r="AU509" s="269" t="s">
        <v>90</v>
      </c>
      <c r="AV509" s="14" t="s">
        <v>85</v>
      </c>
      <c r="AW509" s="14" t="s">
        <v>35</v>
      </c>
      <c r="AX509" s="14" t="s">
        <v>81</v>
      </c>
      <c r="AY509" s="269" t="s">
        <v>146</v>
      </c>
    </row>
    <row r="510" s="13" customFormat="1">
      <c r="A510" s="13"/>
      <c r="B510" s="247"/>
      <c r="C510" s="248"/>
      <c r="D510" s="242" t="s">
        <v>156</v>
      </c>
      <c r="E510" s="249" t="s">
        <v>1</v>
      </c>
      <c r="F510" s="250" t="s">
        <v>617</v>
      </c>
      <c r="G510" s="248"/>
      <c r="H510" s="251">
        <v>21.210000000000001</v>
      </c>
      <c r="I510" s="252"/>
      <c r="J510" s="248"/>
      <c r="K510" s="248"/>
      <c r="L510" s="253"/>
      <c r="M510" s="254"/>
      <c r="N510" s="255"/>
      <c r="O510" s="255"/>
      <c r="P510" s="255"/>
      <c r="Q510" s="255"/>
      <c r="R510" s="255"/>
      <c r="S510" s="255"/>
      <c r="T510" s="256"/>
      <c r="U510" s="13"/>
      <c r="V510" s="13"/>
      <c r="W510" s="13"/>
      <c r="X510" s="13"/>
      <c r="Y510" s="13"/>
      <c r="Z510" s="13"/>
      <c r="AA510" s="13"/>
      <c r="AB510" s="13"/>
      <c r="AC510" s="13"/>
      <c r="AD510" s="13"/>
      <c r="AE510" s="13"/>
      <c r="AT510" s="257" t="s">
        <v>156</v>
      </c>
      <c r="AU510" s="257" t="s">
        <v>90</v>
      </c>
      <c r="AV510" s="13" t="s">
        <v>90</v>
      </c>
      <c r="AW510" s="13" t="s">
        <v>35</v>
      </c>
      <c r="AX510" s="13" t="s">
        <v>81</v>
      </c>
      <c r="AY510" s="257" t="s">
        <v>146</v>
      </c>
    </row>
    <row r="511" s="2" customFormat="1" ht="21.75" customHeight="1">
      <c r="A511" s="39"/>
      <c r="B511" s="40"/>
      <c r="C511" s="293" t="s">
        <v>618</v>
      </c>
      <c r="D511" s="293" t="s">
        <v>277</v>
      </c>
      <c r="E511" s="294" t="s">
        <v>619</v>
      </c>
      <c r="F511" s="295" t="s">
        <v>620</v>
      </c>
      <c r="G511" s="296" t="s">
        <v>495</v>
      </c>
      <c r="H511" s="297">
        <v>8.8879999999999999</v>
      </c>
      <c r="I511" s="298"/>
      <c r="J511" s="299">
        <f>ROUND(I511*H511,2)</f>
        <v>0</v>
      </c>
      <c r="K511" s="295" t="s">
        <v>161</v>
      </c>
      <c r="L511" s="300"/>
      <c r="M511" s="301" t="s">
        <v>1</v>
      </c>
      <c r="N511" s="302" t="s">
        <v>46</v>
      </c>
      <c r="O511" s="92"/>
      <c r="P511" s="238">
        <f>O511*H511</f>
        <v>0</v>
      </c>
      <c r="Q511" s="238">
        <v>0.060999999999999999</v>
      </c>
      <c r="R511" s="238">
        <f>Q511*H511</f>
        <v>0.54216799999999998</v>
      </c>
      <c r="S511" s="238">
        <v>0</v>
      </c>
      <c r="T511" s="239">
        <f>S511*H511</f>
        <v>0</v>
      </c>
      <c r="U511" s="39"/>
      <c r="V511" s="39"/>
      <c r="W511" s="39"/>
      <c r="X511" s="39"/>
      <c r="Y511" s="39"/>
      <c r="Z511" s="39"/>
      <c r="AA511" s="39"/>
      <c r="AB511" s="39"/>
      <c r="AC511" s="39"/>
      <c r="AD511" s="39"/>
      <c r="AE511" s="39"/>
      <c r="AR511" s="240" t="s">
        <v>211</v>
      </c>
      <c r="AT511" s="240" t="s">
        <v>277</v>
      </c>
      <c r="AU511" s="240" t="s">
        <v>90</v>
      </c>
      <c r="AY511" s="18" t="s">
        <v>146</v>
      </c>
      <c r="BE511" s="241">
        <f>IF(N511="základní",J511,0)</f>
        <v>0</v>
      </c>
      <c r="BF511" s="241">
        <f>IF(N511="snížená",J511,0)</f>
        <v>0</v>
      </c>
      <c r="BG511" s="241">
        <f>IF(N511="zákl. přenesená",J511,0)</f>
        <v>0</v>
      </c>
      <c r="BH511" s="241">
        <f>IF(N511="sníž. přenesená",J511,0)</f>
        <v>0</v>
      </c>
      <c r="BI511" s="241">
        <f>IF(N511="nulová",J511,0)</f>
        <v>0</v>
      </c>
      <c r="BJ511" s="18" t="s">
        <v>85</v>
      </c>
      <c r="BK511" s="241">
        <f>ROUND(I511*H511,2)</f>
        <v>0</v>
      </c>
      <c r="BL511" s="18" t="s">
        <v>153</v>
      </c>
      <c r="BM511" s="240" t="s">
        <v>621</v>
      </c>
    </row>
    <row r="512" s="2" customFormat="1">
      <c r="A512" s="39"/>
      <c r="B512" s="40"/>
      <c r="C512" s="41"/>
      <c r="D512" s="242" t="s">
        <v>155</v>
      </c>
      <c r="E512" s="41"/>
      <c r="F512" s="243" t="s">
        <v>620</v>
      </c>
      <c r="G512" s="41"/>
      <c r="H512" s="41"/>
      <c r="I512" s="244"/>
      <c r="J512" s="41"/>
      <c r="K512" s="41"/>
      <c r="L512" s="45"/>
      <c r="M512" s="245"/>
      <c r="N512" s="246"/>
      <c r="O512" s="92"/>
      <c r="P512" s="92"/>
      <c r="Q512" s="92"/>
      <c r="R512" s="92"/>
      <c r="S512" s="92"/>
      <c r="T512" s="93"/>
      <c r="U512" s="39"/>
      <c r="V512" s="39"/>
      <c r="W512" s="39"/>
      <c r="X512" s="39"/>
      <c r="Y512" s="39"/>
      <c r="Z512" s="39"/>
      <c r="AA512" s="39"/>
      <c r="AB512" s="39"/>
      <c r="AC512" s="39"/>
      <c r="AD512" s="39"/>
      <c r="AE512" s="39"/>
      <c r="AT512" s="18" t="s">
        <v>155</v>
      </c>
      <c r="AU512" s="18" t="s">
        <v>90</v>
      </c>
    </row>
    <row r="513" s="14" customFormat="1">
      <c r="A513" s="14"/>
      <c r="B513" s="260"/>
      <c r="C513" s="261"/>
      <c r="D513" s="242" t="s">
        <v>156</v>
      </c>
      <c r="E513" s="262" t="s">
        <v>1</v>
      </c>
      <c r="F513" s="263" t="s">
        <v>601</v>
      </c>
      <c r="G513" s="261"/>
      <c r="H513" s="262" t="s">
        <v>1</v>
      </c>
      <c r="I513" s="264"/>
      <c r="J513" s="261"/>
      <c r="K513" s="261"/>
      <c r="L513" s="265"/>
      <c r="M513" s="266"/>
      <c r="N513" s="267"/>
      <c r="O513" s="267"/>
      <c r="P513" s="267"/>
      <c r="Q513" s="267"/>
      <c r="R513" s="267"/>
      <c r="S513" s="267"/>
      <c r="T513" s="268"/>
      <c r="U513" s="14"/>
      <c r="V513" s="14"/>
      <c r="W513" s="14"/>
      <c r="X513" s="14"/>
      <c r="Y513" s="14"/>
      <c r="Z513" s="14"/>
      <c r="AA513" s="14"/>
      <c r="AB513" s="14"/>
      <c r="AC513" s="14"/>
      <c r="AD513" s="14"/>
      <c r="AE513" s="14"/>
      <c r="AT513" s="269" t="s">
        <v>156</v>
      </c>
      <c r="AU513" s="269" t="s">
        <v>90</v>
      </c>
      <c r="AV513" s="14" t="s">
        <v>85</v>
      </c>
      <c r="AW513" s="14" t="s">
        <v>35</v>
      </c>
      <c r="AX513" s="14" t="s">
        <v>81</v>
      </c>
      <c r="AY513" s="269" t="s">
        <v>146</v>
      </c>
    </row>
    <row r="514" s="13" customFormat="1">
      <c r="A514" s="13"/>
      <c r="B514" s="247"/>
      <c r="C514" s="248"/>
      <c r="D514" s="242" t="s">
        <v>156</v>
      </c>
      <c r="E514" s="249" t="s">
        <v>1</v>
      </c>
      <c r="F514" s="250" t="s">
        <v>622</v>
      </c>
      <c r="G514" s="248"/>
      <c r="H514" s="251">
        <v>8.8879999999999999</v>
      </c>
      <c r="I514" s="252"/>
      <c r="J514" s="248"/>
      <c r="K514" s="248"/>
      <c r="L514" s="253"/>
      <c r="M514" s="254"/>
      <c r="N514" s="255"/>
      <c r="O514" s="255"/>
      <c r="P514" s="255"/>
      <c r="Q514" s="255"/>
      <c r="R514" s="255"/>
      <c r="S514" s="255"/>
      <c r="T514" s="256"/>
      <c r="U514" s="13"/>
      <c r="V514" s="13"/>
      <c r="W514" s="13"/>
      <c r="X514" s="13"/>
      <c r="Y514" s="13"/>
      <c r="Z514" s="13"/>
      <c r="AA514" s="13"/>
      <c r="AB514" s="13"/>
      <c r="AC514" s="13"/>
      <c r="AD514" s="13"/>
      <c r="AE514" s="13"/>
      <c r="AT514" s="257" t="s">
        <v>156</v>
      </c>
      <c r="AU514" s="257" t="s">
        <v>90</v>
      </c>
      <c r="AV514" s="13" t="s">
        <v>90</v>
      </c>
      <c r="AW514" s="13" t="s">
        <v>35</v>
      </c>
      <c r="AX514" s="13" t="s">
        <v>81</v>
      </c>
      <c r="AY514" s="257" t="s">
        <v>146</v>
      </c>
    </row>
    <row r="515" s="2" customFormat="1" ht="33" customHeight="1">
      <c r="A515" s="39"/>
      <c r="B515" s="40"/>
      <c r="C515" s="229" t="s">
        <v>623</v>
      </c>
      <c r="D515" s="229" t="s">
        <v>149</v>
      </c>
      <c r="E515" s="230" t="s">
        <v>624</v>
      </c>
      <c r="F515" s="231" t="s">
        <v>625</v>
      </c>
      <c r="G515" s="232" t="s">
        <v>495</v>
      </c>
      <c r="H515" s="233">
        <v>188.69999999999999</v>
      </c>
      <c r="I515" s="234"/>
      <c r="J515" s="235">
        <f>ROUND(I515*H515,2)</f>
        <v>0</v>
      </c>
      <c r="K515" s="231" t="s">
        <v>161</v>
      </c>
      <c r="L515" s="45"/>
      <c r="M515" s="236" t="s">
        <v>1</v>
      </c>
      <c r="N515" s="237" t="s">
        <v>46</v>
      </c>
      <c r="O515" s="92"/>
      <c r="P515" s="238">
        <f>O515*H515</f>
        <v>0</v>
      </c>
      <c r="Q515" s="238">
        <v>0.1295</v>
      </c>
      <c r="R515" s="238">
        <f>Q515*H515</f>
        <v>24.43665</v>
      </c>
      <c r="S515" s="238">
        <v>0</v>
      </c>
      <c r="T515" s="239">
        <f>S515*H515</f>
        <v>0</v>
      </c>
      <c r="U515" s="39"/>
      <c r="V515" s="39"/>
      <c r="W515" s="39"/>
      <c r="X515" s="39"/>
      <c r="Y515" s="39"/>
      <c r="Z515" s="39"/>
      <c r="AA515" s="39"/>
      <c r="AB515" s="39"/>
      <c r="AC515" s="39"/>
      <c r="AD515" s="39"/>
      <c r="AE515" s="39"/>
      <c r="AR515" s="240" t="s">
        <v>153</v>
      </c>
      <c r="AT515" s="240" t="s">
        <v>149</v>
      </c>
      <c r="AU515" s="240" t="s">
        <v>90</v>
      </c>
      <c r="AY515" s="18" t="s">
        <v>146</v>
      </c>
      <c r="BE515" s="241">
        <f>IF(N515="základní",J515,0)</f>
        <v>0</v>
      </c>
      <c r="BF515" s="241">
        <f>IF(N515="snížená",J515,0)</f>
        <v>0</v>
      </c>
      <c r="BG515" s="241">
        <f>IF(N515="zákl. přenesená",J515,0)</f>
        <v>0</v>
      </c>
      <c r="BH515" s="241">
        <f>IF(N515="sníž. přenesená",J515,0)</f>
        <v>0</v>
      </c>
      <c r="BI515" s="241">
        <f>IF(N515="nulová",J515,0)</f>
        <v>0</v>
      </c>
      <c r="BJ515" s="18" t="s">
        <v>85</v>
      </c>
      <c r="BK515" s="241">
        <f>ROUND(I515*H515,2)</f>
        <v>0</v>
      </c>
      <c r="BL515" s="18" t="s">
        <v>153</v>
      </c>
      <c r="BM515" s="240" t="s">
        <v>626</v>
      </c>
    </row>
    <row r="516" s="2" customFormat="1">
      <c r="A516" s="39"/>
      <c r="B516" s="40"/>
      <c r="C516" s="41"/>
      <c r="D516" s="242" t="s">
        <v>155</v>
      </c>
      <c r="E516" s="41"/>
      <c r="F516" s="243" t="s">
        <v>627</v>
      </c>
      <c r="G516" s="41"/>
      <c r="H516" s="41"/>
      <c r="I516" s="244"/>
      <c r="J516" s="41"/>
      <c r="K516" s="41"/>
      <c r="L516" s="45"/>
      <c r="M516" s="245"/>
      <c r="N516" s="246"/>
      <c r="O516" s="92"/>
      <c r="P516" s="92"/>
      <c r="Q516" s="92"/>
      <c r="R516" s="92"/>
      <c r="S516" s="92"/>
      <c r="T516" s="93"/>
      <c r="U516" s="39"/>
      <c r="V516" s="39"/>
      <c r="W516" s="39"/>
      <c r="X516" s="39"/>
      <c r="Y516" s="39"/>
      <c r="Z516" s="39"/>
      <c r="AA516" s="39"/>
      <c r="AB516" s="39"/>
      <c r="AC516" s="39"/>
      <c r="AD516" s="39"/>
      <c r="AE516" s="39"/>
      <c r="AT516" s="18" t="s">
        <v>155</v>
      </c>
      <c r="AU516" s="18" t="s">
        <v>90</v>
      </c>
    </row>
    <row r="517" s="2" customFormat="1">
      <c r="A517" s="39"/>
      <c r="B517" s="40"/>
      <c r="C517" s="41"/>
      <c r="D517" s="258" t="s">
        <v>164</v>
      </c>
      <c r="E517" s="41"/>
      <c r="F517" s="259" t="s">
        <v>628</v>
      </c>
      <c r="G517" s="41"/>
      <c r="H517" s="41"/>
      <c r="I517" s="244"/>
      <c r="J517" s="41"/>
      <c r="K517" s="41"/>
      <c r="L517" s="45"/>
      <c r="M517" s="245"/>
      <c r="N517" s="246"/>
      <c r="O517" s="92"/>
      <c r="P517" s="92"/>
      <c r="Q517" s="92"/>
      <c r="R517" s="92"/>
      <c r="S517" s="92"/>
      <c r="T517" s="93"/>
      <c r="U517" s="39"/>
      <c r="V517" s="39"/>
      <c r="W517" s="39"/>
      <c r="X517" s="39"/>
      <c r="Y517" s="39"/>
      <c r="Z517" s="39"/>
      <c r="AA517" s="39"/>
      <c r="AB517" s="39"/>
      <c r="AC517" s="39"/>
      <c r="AD517" s="39"/>
      <c r="AE517" s="39"/>
      <c r="AT517" s="18" t="s">
        <v>164</v>
      </c>
      <c r="AU517" s="18" t="s">
        <v>90</v>
      </c>
    </row>
    <row r="518" s="2" customFormat="1">
      <c r="A518" s="39"/>
      <c r="B518" s="40"/>
      <c r="C518" s="41"/>
      <c r="D518" s="242" t="s">
        <v>186</v>
      </c>
      <c r="E518" s="41"/>
      <c r="F518" s="270" t="s">
        <v>629</v>
      </c>
      <c r="G518" s="41"/>
      <c r="H518" s="41"/>
      <c r="I518" s="244"/>
      <c r="J518" s="41"/>
      <c r="K518" s="41"/>
      <c r="L518" s="45"/>
      <c r="M518" s="245"/>
      <c r="N518" s="246"/>
      <c r="O518" s="92"/>
      <c r="P518" s="92"/>
      <c r="Q518" s="92"/>
      <c r="R518" s="92"/>
      <c r="S518" s="92"/>
      <c r="T518" s="93"/>
      <c r="U518" s="39"/>
      <c r="V518" s="39"/>
      <c r="W518" s="39"/>
      <c r="X518" s="39"/>
      <c r="Y518" s="39"/>
      <c r="Z518" s="39"/>
      <c r="AA518" s="39"/>
      <c r="AB518" s="39"/>
      <c r="AC518" s="39"/>
      <c r="AD518" s="39"/>
      <c r="AE518" s="39"/>
      <c r="AT518" s="18" t="s">
        <v>186</v>
      </c>
      <c r="AU518" s="18" t="s">
        <v>90</v>
      </c>
    </row>
    <row r="519" s="14" customFormat="1">
      <c r="A519" s="14"/>
      <c r="B519" s="260"/>
      <c r="C519" s="261"/>
      <c r="D519" s="242" t="s">
        <v>156</v>
      </c>
      <c r="E519" s="262" t="s">
        <v>1</v>
      </c>
      <c r="F519" s="263" t="s">
        <v>630</v>
      </c>
      <c r="G519" s="261"/>
      <c r="H519" s="262" t="s">
        <v>1</v>
      </c>
      <c r="I519" s="264"/>
      <c r="J519" s="261"/>
      <c r="K519" s="261"/>
      <c r="L519" s="265"/>
      <c r="M519" s="266"/>
      <c r="N519" s="267"/>
      <c r="O519" s="267"/>
      <c r="P519" s="267"/>
      <c r="Q519" s="267"/>
      <c r="R519" s="267"/>
      <c r="S519" s="267"/>
      <c r="T519" s="268"/>
      <c r="U519" s="14"/>
      <c r="V519" s="14"/>
      <c r="W519" s="14"/>
      <c r="X519" s="14"/>
      <c r="Y519" s="14"/>
      <c r="Z519" s="14"/>
      <c r="AA519" s="14"/>
      <c r="AB519" s="14"/>
      <c r="AC519" s="14"/>
      <c r="AD519" s="14"/>
      <c r="AE519" s="14"/>
      <c r="AT519" s="269" t="s">
        <v>156</v>
      </c>
      <c r="AU519" s="269" t="s">
        <v>90</v>
      </c>
      <c r="AV519" s="14" t="s">
        <v>85</v>
      </c>
      <c r="AW519" s="14" t="s">
        <v>35</v>
      </c>
      <c r="AX519" s="14" t="s">
        <v>81</v>
      </c>
      <c r="AY519" s="269" t="s">
        <v>146</v>
      </c>
    </row>
    <row r="520" s="13" customFormat="1">
      <c r="A520" s="13"/>
      <c r="B520" s="247"/>
      <c r="C520" s="248"/>
      <c r="D520" s="242" t="s">
        <v>156</v>
      </c>
      <c r="E520" s="249" t="s">
        <v>1</v>
      </c>
      <c r="F520" s="250" t="s">
        <v>631</v>
      </c>
      <c r="G520" s="248"/>
      <c r="H520" s="251">
        <v>188.69999999999999</v>
      </c>
      <c r="I520" s="252"/>
      <c r="J520" s="248"/>
      <c r="K520" s="248"/>
      <c r="L520" s="253"/>
      <c r="M520" s="254"/>
      <c r="N520" s="255"/>
      <c r="O520" s="255"/>
      <c r="P520" s="255"/>
      <c r="Q520" s="255"/>
      <c r="R520" s="255"/>
      <c r="S520" s="255"/>
      <c r="T520" s="256"/>
      <c r="U520" s="13"/>
      <c r="V520" s="13"/>
      <c r="W520" s="13"/>
      <c r="X520" s="13"/>
      <c r="Y520" s="13"/>
      <c r="Z520" s="13"/>
      <c r="AA520" s="13"/>
      <c r="AB520" s="13"/>
      <c r="AC520" s="13"/>
      <c r="AD520" s="13"/>
      <c r="AE520" s="13"/>
      <c r="AT520" s="257" t="s">
        <v>156</v>
      </c>
      <c r="AU520" s="257" t="s">
        <v>90</v>
      </c>
      <c r="AV520" s="13" t="s">
        <v>90</v>
      </c>
      <c r="AW520" s="13" t="s">
        <v>35</v>
      </c>
      <c r="AX520" s="13" t="s">
        <v>81</v>
      </c>
      <c r="AY520" s="257" t="s">
        <v>146</v>
      </c>
    </row>
    <row r="521" s="2" customFormat="1" ht="16.5" customHeight="1">
      <c r="A521" s="39"/>
      <c r="B521" s="40"/>
      <c r="C521" s="293" t="s">
        <v>632</v>
      </c>
      <c r="D521" s="293" t="s">
        <v>277</v>
      </c>
      <c r="E521" s="294" t="s">
        <v>633</v>
      </c>
      <c r="F521" s="295" t="s">
        <v>634</v>
      </c>
      <c r="G521" s="296" t="s">
        <v>495</v>
      </c>
      <c r="H521" s="297">
        <v>189.88</v>
      </c>
      <c r="I521" s="298"/>
      <c r="J521" s="299">
        <f>ROUND(I521*H521,2)</f>
        <v>0</v>
      </c>
      <c r="K521" s="295" t="s">
        <v>161</v>
      </c>
      <c r="L521" s="300"/>
      <c r="M521" s="301" t="s">
        <v>1</v>
      </c>
      <c r="N521" s="302" t="s">
        <v>46</v>
      </c>
      <c r="O521" s="92"/>
      <c r="P521" s="238">
        <f>O521*H521</f>
        <v>0</v>
      </c>
      <c r="Q521" s="238">
        <v>0.035999999999999997</v>
      </c>
      <c r="R521" s="238">
        <f>Q521*H521</f>
        <v>6.8356799999999991</v>
      </c>
      <c r="S521" s="238">
        <v>0</v>
      </c>
      <c r="T521" s="239">
        <f>S521*H521</f>
        <v>0</v>
      </c>
      <c r="U521" s="39"/>
      <c r="V521" s="39"/>
      <c r="W521" s="39"/>
      <c r="X521" s="39"/>
      <c r="Y521" s="39"/>
      <c r="Z521" s="39"/>
      <c r="AA521" s="39"/>
      <c r="AB521" s="39"/>
      <c r="AC521" s="39"/>
      <c r="AD521" s="39"/>
      <c r="AE521" s="39"/>
      <c r="AR521" s="240" t="s">
        <v>211</v>
      </c>
      <c r="AT521" s="240" t="s">
        <v>277</v>
      </c>
      <c r="AU521" s="240" t="s">
        <v>90</v>
      </c>
      <c r="AY521" s="18" t="s">
        <v>146</v>
      </c>
      <c r="BE521" s="241">
        <f>IF(N521="základní",J521,0)</f>
        <v>0</v>
      </c>
      <c r="BF521" s="241">
        <f>IF(N521="snížená",J521,0)</f>
        <v>0</v>
      </c>
      <c r="BG521" s="241">
        <f>IF(N521="zákl. přenesená",J521,0)</f>
        <v>0</v>
      </c>
      <c r="BH521" s="241">
        <f>IF(N521="sníž. přenesená",J521,0)</f>
        <v>0</v>
      </c>
      <c r="BI521" s="241">
        <f>IF(N521="nulová",J521,0)</f>
        <v>0</v>
      </c>
      <c r="BJ521" s="18" t="s">
        <v>85</v>
      </c>
      <c r="BK521" s="241">
        <f>ROUND(I521*H521,2)</f>
        <v>0</v>
      </c>
      <c r="BL521" s="18" t="s">
        <v>153</v>
      </c>
      <c r="BM521" s="240" t="s">
        <v>635</v>
      </c>
    </row>
    <row r="522" s="2" customFormat="1">
      <c r="A522" s="39"/>
      <c r="B522" s="40"/>
      <c r="C522" s="41"/>
      <c r="D522" s="242" t="s">
        <v>155</v>
      </c>
      <c r="E522" s="41"/>
      <c r="F522" s="243" t="s">
        <v>634</v>
      </c>
      <c r="G522" s="41"/>
      <c r="H522" s="41"/>
      <c r="I522" s="244"/>
      <c r="J522" s="41"/>
      <c r="K522" s="41"/>
      <c r="L522" s="45"/>
      <c r="M522" s="245"/>
      <c r="N522" s="246"/>
      <c r="O522" s="92"/>
      <c r="P522" s="92"/>
      <c r="Q522" s="92"/>
      <c r="R522" s="92"/>
      <c r="S522" s="92"/>
      <c r="T522" s="93"/>
      <c r="U522" s="39"/>
      <c r="V522" s="39"/>
      <c r="W522" s="39"/>
      <c r="X522" s="39"/>
      <c r="Y522" s="39"/>
      <c r="Z522" s="39"/>
      <c r="AA522" s="39"/>
      <c r="AB522" s="39"/>
      <c r="AC522" s="39"/>
      <c r="AD522" s="39"/>
      <c r="AE522" s="39"/>
      <c r="AT522" s="18" t="s">
        <v>155</v>
      </c>
      <c r="AU522" s="18" t="s">
        <v>90</v>
      </c>
    </row>
    <row r="523" s="14" customFormat="1">
      <c r="A523" s="14"/>
      <c r="B523" s="260"/>
      <c r="C523" s="261"/>
      <c r="D523" s="242" t="s">
        <v>156</v>
      </c>
      <c r="E523" s="262" t="s">
        <v>1</v>
      </c>
      <c r="F523" s="263" t="s">
        <v>630</v>
      </c>
      <c r="G523" s="261"/>
      <c r="H523" s="262" t="s">
        <v>1</v>
      </c>
      <c r="I523" s="264"/>
      <c r="J523" s="261"/>
      <c r="K523" s="261"/>
      <c r="L523" s="265"/>
      <c r="M523" s="266"/>
      <c r="N523" s="267"/>
      <c r="O523" s="267"/>
      <c r="P523" s="267"/>
      <c r="Q523" s="267"/>
      <c r="R523" s="267"/>
      <c r="S523" s="267"/>
      <c r="T523" s="268"/>
      <c r="U523" s="14"/>
      <c r="V523" s="14"/>
      <c r="W523" s="14"/>
      <c r="X523" s="14"/>
      <c r="Y523" s="14"/>
      <c r="Z523" s="14"/>
      <c r="AA523" s="14"/>
      <c r="AB523" s="14"/>
      <c r="AC523" s="14"/>
      <c r="AD523" s="14"/>
      <c r="AE523" s="14"/>
      <c r="AT523" s="269" t="s">
        <v>156</v>
      </c>
      <c r="AU523" s="269" t="s">
        <v>90</v>
      </c>
      <c r="AV523" s="14" t="s">
        <v>85</v>
      </c>
      <c r="AW523" s="14" t="s">
        <v>35</v>
      </c>
      <c r="AX523" s="14" t="s">
        <v>81</v>
      </c>
      <c r="AY523" s="269" t="s">
        <v>146</v>
      </c>
    </row>
    <row r="524" s="13" customFormat="1">
      <c r="A524" s="13"/>
      <c r="B524" s="247"/>
      <c r="C524" s="248"/>
      <c r="D524" s="242" t="s">
        <v>156</v>
      </c>
      <c r="E524" s="249" t="s">
        <v>1</v>
      </c>
      <c r="F524" s="250" t="s">
        <v>636</v>
      </c>
      <c r="G524" s="248"/>
      <c r="H524" s="251">
        <v>189.88</v>
      </c>
      <c r="I524" s="252"/>
      <c r="J524" s="248"/>
      <c r="K524" s="248"/>
      <c r="L524" s="253"/>
      <c r="M524" s="254"/>
      <c r="N524" s="255"/>
      <c r="O524" s="255"/>
      <c r="P524" s="255"/>
      <c r="Q524" s="255"/>
      <c r="R524" s="255"/>
      <c r="S524" s="255"/>
      <c r="T524" s="256"/>
      <c r="U524" s="13"/>
      <c r="V524" s="13"/>
      <c r="W524" s="13"/>
      <c r="X524" s="13"/>
      <c r="Y524" s="13"/>
      <c r="Z524" s="13"/>
      <c r="AA524" s="13"/>
      <c r="AB524" s="13"/>
      <c r="AC524" s="13"/>
      <c r="AD524" s="13"/>
      <c r="AE524" s="13"/>
      <c r="AT524" s="257" t="s">
        <v>156</v>
      </c>
      <c r="AU524" s="257" t="s">
        <v>90</v>
      </c>
      <c r="AV524" s="13" t="s">
        <v>90</v>
      </c>
      <c r="AW524" s="13" t="s">
        <v>35</v>
      </c>
      <c r="AX524" s="13" t="s">
        <v>81</v>
      </c>
      <c r="AY524" s="257" t="s">
        <v>146</v>
      </c>
    </row>
    <row r="525" s="2" customFormat="1" ht="24.15" customHeight="1">
      <c r="A525" s="39"/>
      <c r="B525" s="40"/>
      <c r="C525" s="229" t="s">
        <v>637</v>
      </c>
      <c r="D525" s="229" t="s">
        <v>149</v>
      </c>
      <c r="E525" s="230" t="s">
        <v>638</v>
      </c>
      <c r="F525" s="231" t="s">
        <v>639</v>
      </c>
      <c r="G525" s="232" t="s">
        <v>152</v>
      </c>
      <c r="H525" s="233">
        <v>59.707000000000001</v>
      </c>
      <c r="I525" s="234"/>
      <c r="J525" s="235">
        <f>ROUND(I525*H525,2)</f>
        <v>0</v>
      </c>
      <c r="K525" s="231" t="s">
        <v>161</v>
      </c>
      <c r="L525" s="45"/>
      <c r="M525" s="236" t="s">
        <v>1</v>
      </c>
      <c r="N525" s="237" t="s">
        <v>46</v>
      </c>
      <c r="O525" s="92"/>
      <c r="P525" s="238">
        <f>O525*H525</f>
        <v>0</v>
      </c>
      <c r="Q525" s="238">
        <v>2.2563399999999998</v>
      </c>
      <c r="R525" s="238">
        <f>Q525*H525</f>
        <v>134.71929237999999</v>
      </c>
      <c r="S525" s="238">
        <v>0</v>
      </c>
      <c r="T525" s="239">
        <f>S525*H525</f>
        <v>0</v>
      </c>
      <c r="U525" s="39"/>
      <c r="V525" s="39"/>
      <c r="W525" s="39"/>
      <c r="X525" s="39"/>
      <c r="Y525" s="39"/>
      <c r="Z525" s="39"/>
      <c r="AA525" s="39"/>
      <c r="AB525" s="39"/>
      <c r="AC525" s="39"/>
      <c r="AD525" s="39"/>
      <c r="AE525" s="39"/>
      <c r="AR525" s="240" t="s">
        <v>153</v>
      </c>
      <c r="AT525" s="240" t="s">
        <v>149</v>
      </c>
      <c r="AU525" s="240" t="s">
        <v>90</v>
      </c>
      <c r="AY525" s="18" t="s">
        <v>146</v>
      </c>
      <c r="BE525" s="241">
        <f>IF(N525="základní",J525,0)</f>
        <v>0</v>
      </c>
      <c r="BF525" s="241">
        <f>IF(N525="snížená",J525,0)</f>
        <v>0</v>
      </c>
      <c r="BG525" s="241">
        <f>IF(N525="zákl. přenesená",J525,0)</f>
        <v>0</v>
      </c>
      <c r="BH525" s="241">
        <f>IF(N525="sníž. přenesená",J525,0)</f>
        <v>0</v>
      </c>
      <c r="BI525" s="241">
        <f>IF(N525="nulová",J525,0)</f>
        <v>0</v>
      </c>
      <c r="BJ525" s="18" t="s">
        <v>85</v>
      </c>
      <c r="BK525" s="241">
        <f>ROUND(I525*H525,2)</f>
        <v>0</v>
      </c>
      <c r="BL525" s="18" t="s">
        <v>153</v>
      </c>
      <c r="BM525" s="240" t="s">
        <v>640</v>
      </c>
    </row>
    <row r="526" s="2" customFormat="1">
      <c r="A526" s="39"/>
      <c r="B526" s="40"/>
      <c r="C526" s="41"/>
      <c r="D526" s="242" t="s">
        <v>155</v>
      </c>
      <c r="E526" s="41"/>
      <c r="F526" s="243" t="s">
        <v>639</v>
      </c>
      <c r="G526" s="41"/>
      <c r="H526" s="41"/>
      <c r="I526" s="244"/>
      <c r="J526" s="41"/>
      <c r="K526" s="41"/>
      <c r="L526" s="45"/>
      <c r="M526" s="245"/>
      <c r="N526" s="246"/>
      <c r="O526" s="92"/>
      <c r="P526" s="92"/>
      <c r="Q526" s="92"/>
      <c r="R526" s="92"/>
      <c r="S526" s="92"/>
      <c r="T526" s="93"/>
      <c r="U526" s="39"/>
      <c r="V526" s="39"/>
      <c r="W526" s="39"/>
      <c r="X526" s="39"/>
      <c r="Y526" s="39"/>
      <c r="Z526" s="39"/>
      <c r="AA526" s="39"/>
      <c r="AB526" s="39"/>
      <c r="AC526" s="39"/>
      <c r="AD526" s="39"/>
      <c r="AE526" s="39"/>
      <c r="AT526" s="18" t="s">
        <v>155</v>
      </c>
      <c r="AU526" s="18" t="s">
        <v>90</v>
      </c>
    </row>
    <row r="527" s="2" customFormat="1">
      <c r="A527" s="39"/>
      <c r="B527" s="40"/>
      <c r="C527" s="41"/>
      <c r="D527" s="258" t="s">
        <v>164</v>
      </c>
      <c r="E527" s="41"/>
      <c r="F527" s="259" t="s">
        <v>641</v>
      </c>
      <c r="G527" s="41"/>
      <c r="H527" s="41"/>
      <c r="I527" s="244"/>
      <c r="J527" s="41"/>
      <c r="K527" s="41"/>
      <c r="L527" s="45"/>
      <c r="M527" s="245"/>
      <c r="N527" s="246"/>
      <c r="O527" s="92"/>
      <c r="P527" s="92"/>
      <c r="Q527" s="92"/>
      <c r="R527" s="92"/>
      <c r="S527" s="92"/>
      <c r="T527" s="93"/>
      <c r="U527" s="39"/>
      <c r="V527" s="39"/>
      <c r="W527" s="39"/>
      <c r="X527" s="39"/>
      <c r="Y527" s="39"/>
      <c r="Z527" s="39"/>
      <c r="AA527" s="39"/>
      <c r="AB527" s="39"/>
      <c r="AC527" s="39"/>
      <c r="AD527" s="39"/>
      <c r="AE527" s="39"/>
      <c r="AT527" s="18" t="s">
        <v>164</v>
      </c>
      <c r="AU527" s="18" t="s">
        <v>90</v>
      </c>
    </row>
    <row r="528" s="14" customFormat="1">
      <c r="A528" s="14"/>
      <c r="B528" s="260"/>
      <c r="C528" s="261"/>
      <c r="D528" s="242" t="s">
        <v>156</v>
      </c>
      <c r="E528" s="262" t="s">
        <v>1</v>
      </c>
      <c r="F528" s="263" t="s">
        <v>630</v>
      </c>
      <c r="G528" s="261"/>
      <c r="H528" s="262" t="s">
        <v>1</v>
      </c>
      <c r="I528" s="264"/>
      <c r="J528" s="261"/>
      <c r="K528" s="261"/>
      <c r="L528" s="265"/>
      <c r="M528" s="266"/>
      <c r="N528" s="267"/>
      <c r="O528" s="267"/>
      <c r="P528" s="267"/>
      <c r="Q528" s="267"/>
      <c r="R528" s="267"/>
      <c r="S528" s="267"/>
      <c r="T528" s="268"/>
      <c r="U528" s="14"/>
      <c r="V528" s="14"/>
      <c r="W528" s="14"/>
      <c r="X528" s="14"/>
      <c r="Y528" s="14"/>
      <c r="Z528" s="14"/>
      <c r="AA528" s="14"/>
      <c r="AB528" s="14"/>
      <c r="AC528" s="14"/>
      <c r="AD528" s="14"/>
      <c r="AE528" s="14"/>
      <c r="AT528" s="269" t="s">
        <v>156</v>
      </c>
      <c r="AU528" s="269" t="s">
        <v>90</v>
      </c>
      <c r="AV528" s="14" t="s">
        <v>85</v>
      </c>
      <c r="AW528" s="14" t="s">
        <v>35</v>
      </c>
      <c r="AX528" s="14" t="s">
        <v>81</v>
      </c>
      <c r="AY528" s="269" t="s">
        <v>146</v>
      </c>
    </row>
    <row r="529" s="13" customFormat="1">
      <c r="A529" s="13"/>
      <c r="B529" s="247"/>
      <c r="C529" s="248"/>
      <c r="D529" s="242" t="s">
        <v>156</v>
      </c>
      <c r="E529" s="249" t="s">
        <v>1</v>
      </c>
      <c r="F529" s="250" t="s">
        <v>642</v>
      </c>
      <c r="G529" s="248"/>
      <c r="H529" s="251">
        <v>5.6609999999999996</v>
      </c>
      <c r="I529" s="252"/>
      <c r="J529" s="248"/>
      <c r="K529" s="248"/>
      <c r="L529" s="253"/>
      <c r="M529" s="254"/>
      <c r="N529" s="255"/>
      <c r="O529" s="255"/>
      <c r="P529" s="255"/>
      <c r="Q529" s="255"/>
      <c r="R529" s="255"/>
      <c r="S529" s="255"/>
      <c r="T529" s="256"/>
      <c r="U529" s="13"/>
      <c r="V529" s="13"/>
      <c r="W529" s="13"/>
      <c r="X529" s="13"/>
      <c r="Y529" s="13"/>
      <c r="Z529" s="13"/>
      <c r="AA529" s="13"/>
      <c r="AB529" s="13"/>
      <c r="AC529" s="13"/>
      <c r="AD529" s="13"/>
      <c r="AE529" s="13"/>
      <c r="AT529" s="257" t="s">
        <v>156</v>
      </c>
      <c r="AU529" s="257" t="s">
        <v>90</v>
      </c>
      <c r="AV529" s="13" t="s">
        <v>90</v>
      </c>
      <c r="AW529" s="13" t="s">
        <v>35</v>
      </c>
      <c r="AX529" s="13" t="s">
        <v>81</v>
      </c>
      <c r="AY529" s="257" t="s">
        <v>146</v>
      </c>
    </row>
    <row r="530" s="14" customFormat="1">
      <c r="A530" s="14"/>
      <c r="B530" s="260"/>
      <c r="C530" s="261"/>
      <c r="D530" s="242" t="s">
        <v>156</v>
      </c>
      <c r="E530" s="262" t="s">
        <v>1</v>
      </c>
      <c r="F530" s="263" t="s">
        <v>601</v>
      </c>
      <c r="G530" s="261"/>
      <c r="H530" s="262" t="s">
        <v>1</v>
      </c>
      <c r="I530" s="264"/>
      <c r="J530" s="261"/>
      <c r="K530" s="261"/>
      <c r="L530" s="265"/>
      <c r="M530" s="266"/>
      <c r="N530" s="267"/>
      <c r="O530" s="267"/>
      <c r="P530" s="267"/>
      <c r="Q530" s="267"/>
      <c r="R530" s="267"/>
      <c r="S530" s="267"/>
      <c r="T530" s="268"/>
      <c r="U530" s="14"/>
      <c r="V530" s="14"/>
      <c r="W530" s="14"/>
      <c r="X530" s="14"/>
      <c r="Y530" s="14"/>
      <c r="Z530" s="14"/>
      <c r="AA530" s="14"/>
      <c r="AB530" s="14"/>
      <c r="AC530" s="14"/>
      <c r="AD530" s="14"/>
      <c r="AE530" s="14"/>
      <c r="AT530" s="269" t="s">
        <v>156</v>
      </c>
      <c r="AU530" s="269" t="s">
        <v>90</v>
      </c>
      <c r="AV530" s="14" t="s">
        <v>85</v>
      </c>
      <c r="AW530" s="14" t="s">
        <v>35</v>
      </c>
      <c r="AX530" s="14" t="s">
        <v>81</v>
      </c>
      <c r="AY530" s="269" t="s">
        <v>146</v>
      </c>
    </row>
    <row r="531" s="13" customFormat="1">
      <c r="A531" s="13"/>
      <c r="B531" s="247"/>
      <c r="C531" s="248"/>
      <c r="D531" s="242" t="s">
        <v>156</v>
      </c>
      <c r="E531" s="249" t="s">
        <v>1</v>
      </c>
      <c r="F531" s="250" t="s">
        <v>643</v>
      </c>
      <c r="G531" s="248"/>
      <c r="H531" s="251">
        <v>13.086</v>
      </c>
      <c r="I531" s="252"/>
      <c r="J531" s="248"/>
      <c r="K531" s="248"/>
      <c r="L531" s="253"/>
      <c r="M531" s="254"/>
      <c r="N531" s="255"/>
      <c r="O531" s="255"/>
      <c r="P531" s="255"/>
      <c r="Q531" s="255"/>
      <c r="R531" s="255"/>
      <c r="S531" s="255"/>
      <c r="T531" s="256"/>
      <c r="U531" s="13"/>
      <c r="V531" s="13"/>
      <c r="W531" s="13"/>
      <c r="X531" s="13"/>
      <c r="Y531" s="13"/>
      <c r="Z531" s="13"/>
      <c r="AA531" s="13"/>
      <c r="AB531" s="13"/>
      <c r="AC531" s="13"/>
      <c r="AD531" s="13"/>
      <c r="AE531" s="13"/>
      <c r="AT531" s="257" t="s">
        <v>156</v>
      </c>
      <c r="AU531" s="257" t="s">
        <v>90</v>
      </c>
      <c r="AV531" s="13" t="s">
        <v>90</v>
      </c>
      <c r="AW531" s="13" t="s">
        <v>35</v>
      </c>
      <c r="AX531" s="13" t="s">
        <v>81</v>
      </c>
      <c r="AY531" s="257" t="s">
        <v>146</v>
      </c>
    </row>
    <row r="532" s="14" customFormat="1">
      <c r="A532" s="14"/>
      <c r="B532" s="260"/>
      <c r="C532" s="261"/>
      <c r="D532" s="242" t="s">
        <v>156</v>
      </c>
      <c r="E532" s="262" t="s">
        <v>1</v>
      </c>
      <c r="F532" s="263" t="s">
        <v>517</v>
      </c>
      <c r="G532" s="261"/>
      <c r="H532" s="262" t="s">
        <v>1</v>
      </c>
      <c r="I532" s="264"/>
      <c r="J532" s="261"/>
      <c r="K532" s="261"/>
      <c r="L532" s="265"/>
      <c r="M532" s="266"/>
      <c r="N532" s="267"/>
      <c r="O532" s="267"/>
      <c r="P532" s="267"/>
      <c r="Q532" s="267"/>
      <c r="R532" s="267"/>
      <c r="S532" s="267"/>
      <c r="T532" s="268"/>
      <c r="U532" s="14"/>
      <c r="V532" s="14"/>
      <c r="W532" s="14"/>
      <c r="X532" s="14"/>
      <c r="Y532" s="14"/>
      <c r="Z532" s="14"/>
      <c r="AA532" s="14"/>
      <c r="AB532" s="14"/>
      <c r="AC532" s="14"/>
      <c r="AD532" s="14"/>
      <c r="AE532" s="14"/>
      <c r="AT532" s="269" t="s">
        <v>156</v>
      </c>
      <c r="AU532" s="269" t="s">
        <v>90</v>
      </c>
      <c r="AV532" s="14" t="s">
        <v>85</v>
      </c>
      <c r="AW532" s="14" t="s">
        <v>35</v>
      </c>
      <c r="AX532" s="14" t="s">
        <v>81</v>
      </c>
      <c r="AY532" s="269" t="s">
        <v>146</v>
      </c>
    </row>
    <row r="533" s="13" customFormat="1">
      <c r="A533" s="13"/>
      <c r="B533" s="247"/>
      <c r="C533" s="248"/>
      <c r="D533" s="242" t="s">
        <v>156</v>
      </c>
      <c r="E533" s="249" t="s">
        <v>1</v>
      </c>
      <c r="F533" s="250" t="s">
        <v>644</v>
      </c>
      <c r="G533" s="248"/>
      <c r="H533" s="251">
        <v>5.9020000000000001</v>
      </c>
      <c r="I533" s="252"/>
      <c r="J533" s="248"/>
      <c r="K533" s="248"/>
      <c r="L533" s="253"/>
      <c r="M533" s="254"/>
      <c r="N533" s="255"/>
      <c r="O533" s="255"/>
      <c r="P533" s="255"/>
      <c r="Q533" s="255"/>
      <c r="R533" s="255"/>
      <c r="S533" s="255"/>
      <c r="T533" s="256"/>
      <c r="U533" s="13"/>
      <c r="V533" s="13"/>
      <c r="W533" s="13"/>
      <c r="X533" s="13"/>
      <c r="Y533" s="13"/>
      <c r="Z533" s="13"/>
      <c r="AA533" s="13"/>
      <c r="AB533" s="13"/>
      <c r="AC533" s="13"/>
      <c r="AD533" s="13"/>
      <c r="AE533" s="13"/>
      <c r="AT533" s="257" t="s">
        <v>156</v>
      </c>
      <c r="AU533" s="257" t="s">
        <v>90</v>
      </c>
      <c r="AV533" s="13" t="s">
        <v>90</v>
      </c>
      <c r="AW533" s="13" t="s">
        <v>35</v>
      </c>
      <c r="AX533" s="13" t="s">
        <v>81</v>
      </c>
      <c r="AY533" s="257" t="s">
        <v>146</v>
      </c>
    </row>
    <row r="534" s="14" customFormat="1">
      <c r="A534" s="14"/>
      <c r="B534" s="260"/>
      <c r="C534" s="261"/>
      <c r="D534" s="242" t="s">
        <v>156</v>
      </c>
      <c r="E534" s="262" t="s">
        <v>1</v>
      </c>
      <c r="F534" s="263" t="s">
        <v>519</v>
      </c>
      <c r="G534" s="261"/>
      <c r="H534" s="262" t="s">
        <v>1</v>
      </c>
      <c r="I534" s="264"/>
      <c r="J534" s="261"/>
      <c r="K534" s="261"/>
      <c r="L534" s="265"/>
      <c r="M534" s="266"/>
      <c r="N534" s="267"/>
      <c r="O534" s="267"/>
      <c r="P534" s="267"/>
      <c r="Q534" s="267"/>
      <c r="R534" s="267"/>
      <c r="S534" s="267"/>
      <c r="T534" s="268"/>
      <c r="U534" s="14"/>
      <c r="V534" s="14"/>
      <c r="W534" s="14"/>
      <c r="X534" s="14"/>
      <c r="Y534" s="14"/>
      <c r="Z534" s="14"/>
      <c r="AA534" s="14"/>
      <c r="AB534" s="14"/>
      <c r="AC534" s="14"/>
      <c r="AD534" s="14"/>
      <c r="AE534" s="14"/>
      <c r="AT534" s="269" t="s">
        <v>156</v>
      </c>
      <c r="AU534" s="269" t="s">
        <v>90</v>
      </c>
      <c r="AV534" s="14" t="s">
        <v>85</v>
      </c>
      <c r="AW534" s="14" t="s">
        <v>35</v>
      </c>
      <c r="AX534" s="14" t="s">
        <v>81</v>
      </c>
      <c r="AY534" s="269" t="s">
        <v>146</v>
      </c>
    </row>
    <row r="535" s="13" customFormat="1">
      <c r="A535" s="13"/>
      <c r="B535" s="247"/>
      <c r="C535" s="248"/>
      <c r="D535" s="242" t="s">
        <v>156</v>
      </c>
      <c r="E535" s="249" t="s">
        <v>1</v>
      </c>
      <c r="F535" s="250" t="s">
        <v>645</v>
      </c>
      <c r="G535" s="248"/>
      <c r="H535" s="251">
        <v>0.218</v>
      </c>
      <c r="I535" s="252"/>
      <c r="J535" s="248"/>
      <c r="K535" s="248"/>
      <c r="L535" s="253"/>
      <c r="M535" s="254"/>
      <c r="N535" s="255"/>
      <c r="O535" s="255"/>
      <c r="P535" s="255"/>
      <c r="Q535" s="255"/>
      <c r="R535" s="255"/>
      <c r="S535" s="255"/>
      <c r="T535" s="256"/>
      <c r="U535" s="13"/>
      <c r="V535" s="13"/>
      <c r="W535" s="13"/>
      <c r="X535" s="13"/>
      <c r="Y535" s="13"/>
      <c r="Z535" s="13"/>
      <c r="AA535" s="13"/>
      <c r="AB535" s="13"/>
      <c r="AC535" s="13"/>
      <c r="AD535" s="13"/>
      <c r="AE535" s="13"/>
      <c r="AT535" s="257" t="s">
        <v>156</v>
      </c>
      <c r="AU535" s="257" t="s">
        <v>90</v>
      </c>
      <c r="AV535" s="13" t="s">
        <v>90</v>
      </c>
      <c r="AW535" s="13" t="s">
        <v>35</v>
      </c>
      <c r="AX535" s="13" t="s">
        <v>81</v>
      </c>
      <c r="AY535" s="257" t="s">
        <v>146</v>
      </c>
    </row>
    <row r="536" s="14" customFormat="1">
      <c r="A536" s="14"/>
      <c r="B536" s="260"/>
      <c r="C536" s="261"/>
      <c r="D536" s="242" t="s">
        <v>156</v>
      </c>
      <c r="E536" s="262" t="s">
        <v>1</v>
      </c>
      <c r="F536" s="263" t="s">
        <v>521</v>
      </c>
      <c r="G536" s="261"/>
      <c r="H536" s="262" t="s">
        <v>1</v>
      </c>
      <c r="I536" s="264"/>
      <c r="J536" s="261"/>
      <c r="K536" s="261"/>
      <c r="L536" s="265"/>
      <c r="M536" s="266"/>
      <c r="N536" s="267"/>
      <c r="O536" s="267"/>
      <c r="P536" s="267"/>
      <c r="Q536" s="267"/>
      <c r="R536" s="267"/>
      <c r="S536" s="267"/>
      <c r="T536" s="268"/>
      <c r="U536" s="14"/>
      <c r="V536" s="14"/>
      <c r="W536" s="14"/>
      <c r="X536" s="14"/>
      <c r="Y536" s="14"/>
      <c r="Z536" s="14"/>
      <c r="AA536" s="14"/>
      <c r="AB536" s="14"/>
      <c r="AC536" s="14"/>
      <c r="AD536" s="14"/>
      <c r="AE536" s="14"/>
      <c r="AT536" s="269" t="s">
        <v>156</v>
      </c>
      <c r="AU536" s="269" t="s">
        <v>90</v>
      </c>
      <c r="AV536" s="14" t="s">
        <v>85</v>
      </c>
      <c r="AW536" s="14" t="s">
        <v>35</v>
      </c>
      <c r="AX536" s="14" t="s">
        <v>81</v>
      </c>
      <c r="AY536" s="269" t="s">
        <v>146</v>
      </c>
    </row>
    <row r="537" s="13" customFormat="1">
      <c r="A537" s="13"/>
      <c r="B537" s="247"/>
      <c r="C537" s="248"/>
      <c r="D537" s="242" t="s">
        <v>156</v>
      </c>
      <c r="E537" s="249" t="s">
        <v>1</v>
      </c>
      <c r="F537" s="250" t="s">
        <v>646</v>
      </c>
      <c r="G537" s="248"/>
      <c r="H537" s="251">
        <v>19.209</v>
      </c>
      <c r="I537" s="252"/>
      <c r="J537" s="248"/>
      <c r="K537" s="248"/>
      <c r="L537" s="253"/>
      <c r="M537" s="254"/>
      <c r="N537" s="255"/>
      <c r="O537" s="255"/>
      <c r="P537" s="255"/>
      <c r="Q537" s="255"/>
      <c r="R537" s="255"/>
      <c r="S537" s="255"/>
      <c r="T537" s="256"/>
      <c r="U537" s="13"/>
      <c r="V537" s="13"/>
      <c r="W537" s="13"/>
      <c r="X537" s="13"/>
      <c r="Y537" s="13"/>
      <c r="Z537" s="13"/>
      <c r="AA537" s="13"/>
      <c r="AB537" s="13"/>
      <c r="AC537" s="13"/>
      <c r="AD537" s="13"/>
      <c r="AE537" s="13"/>
      <c r="AT537" s="257" t="s">
        <v>156</v>
      </c>
      <c r="AU537" s="257" t="s">
        <v>90</v>
      </c>
      <c r="AV537" s="13" t="s">
        <v>90</v>
      </c>
      <c r="AW537" s="13" t="s">
        <v>35</v>
      </c>
      <c r="AX537" s="13" t="s">
        <v>81</v>
      </c>
      <c r="AY537" s="257" t="s">
        <v>146</v>
      </c>
    </row>
    <row r="538" s="14" customFormat="1">
      <c r="A538" s="14"/>
      <c r="B538" s="260"/>
      <c r="C538" s="261"/>
      <c r="D538" s="242" t="s">
        <v>156</v>
      </c>
      <c r="E538" s="262" t="s">
        <v>1</v>
      </c>
      <c r="F538" s="263" t="s">
        <v>535</v>
      </c>
      <c r="G538" s="261"/>
      <c r="H538" s="262" t="s">
        <v>1</v>
      </c>
      <c r="I538" s="264"/>
      <c r="J538" s="261"/>
      <c r="K538" s="261"/>
      <c r="L538" s="265"/>
      <c r="M538" s="266"/>
      <c r="N538" s="267"/>
      <c r="O538" s="267"/>
      <c r="P538" s="267"/>
      <c r="Q538" s="267"/>
      <c r="R538" s="267"/>
      <c r="S538" s="267"/>
      <c r="T538" s="268"/>
      <c r="U538" s="14"/>
      <c r="V538" s="14"/>
      <c r="W538" s="14"/>
      <c r="X538" s="14"/>
      <c r="Y538" s="14"/>
      <c r="Z538" s="14"/>
      <c r="AA538" s="14"/>
      <c r="AB538" s="14"/>
      <c r="AC538" s="14"/>
      <c r="AD538" s="14"/>
      <c r="AE538" s="14"/>
      <c r="AT538" s="269" t="s">
        <v>156</v>
      </c>
      <c r="AU538" s="269" t="s">
        <v>90</v>
      </c>
      <c r="AV538" s="14" t="s">
        <v>85</v>
      </c>
      <c r="AW538" s="14" t="s">
        <v>35</v>
      </c>
      <c r="AX538" s="14" t="s">
        <v>81</v>
      </c>
      <c r="AY538" s="269" t="s">
        <v>146</v>
      </c>
    </row>
    <row r="539" s="13" customFormat="1">
      <c r="A539" s="13"/>
      <c r="B539" s="247"/>
      <c r="C539" s="248"/>
      <c r="D539" s="242" t="s">
        <v>156</v>
      </c>
      <c r="E539" s="249" t="s">
        <v>1</v>
      </c>
      <c r="F539" s="250" t="s">
        <v>647</v>
      </c>
      <c r="G539" s="248"/>
      <c r="H539" s="251">
        <v>2.605</v>
      </c>
      <c r="I539" s="252"/>
      <c r="J539" s="248"/>
      <c r="K539" s="248"/>
      <c r="L539" s="253"/>
      <c r="M539" s="254"/>
      <c r="N539" s="255"/>
      <c r="O539" s="255"/>
      <c r="P539" s="255"/>
      <c r="Q539" s="255"/>
      <c r="R539" s="255"/>
      <c r="S539" s="255"/>
      <c r="T539" s="256"/>
      <c r="U539" s="13"/>
      <c r="V539" s="13"/>
      <c r="W539" s="13"/>
      <c r="X539" s="13"/>
      <c r="Y539" s="13"/>
      <c r="Z539" s="13"/>
      <c r="AA539" s="13"/>
      <c r="AB539" s="13"/>
      <c r="AC539" s="13"/>
      <c r="AD539" s="13"/>
      <c r="AE539" s="13"/>
      <c r="AT539" s="257" t="s">
        <v>156</v>
      </c>
      <c r="AU539" s="257" t="s">
        <v>90</v>
      </c>
      <c r="AV539" s="13" t="s">
        <v>90</v>
      </c>
      <c r="AW539" s="13" t="s">
        <v>35</v>
      </c>
      <c r="AX539" s="13" t="s">
        <v>81</v>
      </c>
      <c r="AY539" s="257" t="s">
        <v>146</v>
      </c>
    </row>
    <row r="540" s="14" customFormat="1">
      <c r="A540" s="14"/>
      <c r="B540" s="260"/>
      <c r="C540" s="261"/>
      <c r="D540" s="242" t="s">
        <v>156</v>
      </c>
      <c r="E540" s="262" t="s">
        <v>1</v>
      </c>
      <c r="F540" s="263" t="s">
        <v>543</v>
      </c>
      <c r="G540" s="261"/>
      <c r="H540" s="262" t="s">
        <v>1</v>
      </c>
      <c r="I540" s="264"/>
      <c r="J540" s="261"/>
      <c r="K540" s="261"/>
      <c r="L540" s="265"/>
      <c r="M540" s="266"/>
      <c r="N540" s="267"/>
      <c r="O540" s="267"/>
      <c r="P540" s="267"/>
      <c r="Q540" s="267"/>
      <c r="R540" s="267"/>
      <c r="S540" s="267"/>
      <c r="T540" s="268"/>
      <c r="U540" s="14"/>
      <c r="V540" s="14"/>
      <c r="W540" s="14"/>
      <c r="X540" s="14"/>
      <c r="Y540" s="14"/>
      <c r="Z540" s="14"/>
      <c r="AA540" s="14"/>
      <c r="AB540" s="14"/>
      <c r="AC540" s="14"/>
      <c r="AD540" s="14"/>
      <c r="AE540" s="14"/>
      <c r="AT540" s="269" t="s">
        <v>156</v>
      </c>
      <c r="AU540" s="269" t="s">
        <v>90</v>
      </c>
      <c r="AV540" s="14" t="s">
        <v>85</v>
      </c>
      <c r="AW540" s="14" t="s">
        <v>35</v>
      </c>
      <c r="AX540" s="14" t="s">
        <v>81</v>
      </c>
      <c r="AY540" s="269" t="s">
        <v>146</v>
      </c>
    </row>
    <row r="541" s="13" customFormat="1">
      <c r="A541" s="13"/>
      <c r="B541" s="247"/>
      <c r="C541" s="248"/>
      <c r="D541" s="242" t="s">
        <v>156</v>
      </c>
      <c r="E541" s="249" t="s">
        <v>1</v>
      </c>
      <c r="F541" s="250" t="s">
        <v>648</v>
      </c>
      <c r="G541" s="248"/>
      <c r="H541" s="251">
        <v>13.026</v>
      </c>
      <c r="I541" s="252"/>
      <c r="J541" s="248"/>
      <c r="K541" s="248"/>
      <c r="L541" s="253"/>
      <c r="M541" s="254"/>
      <c r="N541" s="255"/>
      <c r="O541" s="255"/>
      <c r="P541" s="255"/>
      <c r="Q541" s="255"/>
      <c r="R541" s="255"/>
      <c r="S541" s="255"/>
      <c r="T541" s="256"/>
      <c r="U541" s="13"/>
      <c r="V541" s="13"/>
      <c r="W541" s="13"/>
      <c r="X541" s="13"/>
      <c r="Y541" s="13"/>
      <c r="Z541" s="13"/>
      <c r="AA541" s="13"/>
      <c r="AB541" s="13"/>
      <c r="AC541" s="13"/>
      <c r="AD541" s="13"/>
      <c r="AE541" s="13"/>
      <c r="AT541" s="257" t="s">
        <v>156</v>
      </c>
      <c r="AU541" s="257" t="s">
        <v>90</v>
      </c>
      <c r="AV541" s="13" t="s">
        <v>90</v>
      </c>
      <c r="AW541" s="13" t="s">
        <v>35</v>
      </c>
      <c r="AX541" s="13" t="s">
        <v>81</v>
      </c>
      <c r="AY541" s="257" t="s">
        <v>146</v>
      </c>
    </row>
    <row r="542" s="2" customFormat="1" ht="16.5" customHeight="1">
      <c r="A542" s="39"/>
      <c r="B542" s="40"/>
      <c r="C542" s="229" t="s">
        <v>649</v>
      </c>
      <c r="D542" s="229" t="s">
        <v>149</v>
      </c>
      <c r="E542" s="230" t="s">
        <v>650</v>
      </c>
      <c r="F542" s="231" t="s">
        <v>651</v>
      </c>
      <c r="G542" s="232" t="s">
        <v>652</v>
      </c>
      <c r="H542" s="233">
        <v>50</v>
      </c>
      <c r="I542" s="234"/>
      <c r="J542" s="235">
        <f>ROUND(I542*H542,2)</f>
        <v>0</v>
      </c>
      <c r="K542" s="231" t="s">
        <v>1</v>
      </c>
      <c r="L542" s="45"/>
      <c r="M542" s="236" t="s">
        <v>1</v>
      </c>
      <c r="N542" s="237" t="s">
        <v>46</v>
      </c>
      <c r="O542" s="92"/>
      <c r="P542" s="238">
        <f>O542*H542</f>
        <v>0</v>
      </c>
      <c r="Q542" s="238">
        <v>0</v>
      </c>
      <c r="R542" s="238">
        <f>Q542*H542</f>
        <v>0</v>
      </c>
      <c r="S542" s="238">
        <v>0</v>
      </c>
      <c r="T542" s="239">
        <f>S542*H542</f>
        <v>0</v>
      </c>
      <c r="U542" s="39"/>
      <c r="V542" s="39"/>
      <c r="W542" s="39"/>
      <c r="X542" s="39"/>
      <c r="Y542" s="39"/>
      <c r="Z542" s="39"/>
      <c r="AA542" s="39"/>
      <c r="AB542" s="39"/>
      <c r="AC542" s="39"/>
      <c r="AD542" s="39"/>
      <c r="AE542" s="39"/>
      <c r="AR542" s="240" t="s">
        <v>153</v>
      </c>
      <c r="AT542" s="240" t="s">
        <v>149</v>
      </c>
      <c r="AU542" s="240" t="s">
        <v>90</v>
      </c>
      <c r="AY542" s="18" t="s">
        <v>146</v>
      </c>
      <c r="BE542" s="241">
        <f>IF(N542="základní",J542,0)</f>
        <v>0</v>
      </c>
      <c r="BF542" s="241">
        <f>IF(N542="snížená",J542,0)</f>
        <v>0</v>
      </c>
      <c r="BG542" s="241">
        <f>IF(N542="zákl. přenesená",J542,0)</f>
        <v>0</v>
      </c>
      <c r="BH542" s="241">
        <f>IF(N542="sníž. přenesená",J542,0)</f>
        <v>0</v>
      </c>
      <c r="BI542" s="241">
        <f>IF(N542="nulová",J542,0)</f>
        <v>0</v>
      </c>
      <c r="BJ542" s="18" t="s">
        <v>85</v>
      </c>
      <c r="BK542" s="241">
        <f>ROUND(I542*H542,2)</f>
        <v>0</v>
      </c>
      <c r="BL542" s="18" t="s">
        <v>153</v>
      </c>
      <c r="BM542" s="240" t="s">
        <v>653</v>
      </c>
    </row>
    <row r="543" s="2" customFormat="1">
      <c r="A543" s="39"/>
      <c r="B543" s="40"/>
      <c r="C543" s="41"/>
      <c r="D543" s="242" t="s">
        <v>155</v>
      </c>
      <c r="E543" s="41"/>
      <c r="F543" s="243" t="s">
        <v>651</v>
      </c>
      <c r="G543" s="41"/>
      <c r="H543" s="41"/>
      <c r="I543" s="244"/>
      <c r="J543" s="41"/>
      <c r="K543" s="41"/>
      <c r="L543" s="45"/>
      <c r="M543" s="245"/>
      <c r="N543" s="246"/>
      <c r="O543" s="92"/>
      <c r="P543" s="92"/>
      <c r="Q543" s="92"/>
      <c r="R543" s="92"/>
      <c r="S543" s="92"/>
      <c r="T543" s="93"/>
      <c r="U543" s="39"/>
      <c r="V543" s="39"/>
      <c r="W543" s="39"/>
      <c r="X543" s="39"/>
      <c r="Y543" s="39"/>
      <c r="Z543" s="39"/>
      <c r="AA543" s="39"/>
      <c r="AB543" s="39"/>
      <c r="AC543" s="39"/>
      <c r="AD543" s="39"/>
      <c r="AE543" s="39"/>
      <c r="AT543" s="18" t="s">
        <v>155</v>
      </c>
      <c r="AU543" s="18" t="s">
        <v>90</v>
      </c>
    </row>
    <row r="544" s="14" customFormat="1">
      <c r="A544" s="14"/>
      <c r="B544" s="260"/>
      <c r="C544" s="261"/>
      <c r="D544" s="242" t="s">
        <v>156</v>
      </c>
      <c r="E544" s="262" t="s">
        <v>1</v>
      </c>
      <c r="F544" s="263" t="s">
        <v>654</v>
      </c>
      <c r="G544" s="261"/>
      <c r="H544" s="262" t="s">
        <v>1</v>
      </c>
      <c r="I544" s="264"/>
      <c r="J544" s="261"/>
      <c r="K544" s="261"/>
      <c r="L544" s="265"/>
      <c r="M544" s="266"/>
      <c r="N544" s="267"/>
      <c r="O544" s="267"/>
      <c r="P544" s="267"/>
      <c r="Q544" s="267"/>
      <c r="R544" s="267"/>
      <c r="S544" s="267"/>
      <c r="T544" s="268"/>
      <c r="U544" s="14"/>
      <c r="V544" s="14"/>
      <c r="W544" s="14"/>
      <c r="X544" s="14"/>
      <c r="Y544" s="14"/>
      <c r="Z544" s="14"/>
      <c r="AA544" s="14"/>
      <c r="AB544" s="14"/>
      <c r="AC544" s="14"/>
      <c r="AD544" s="14"/>
      <c r="AE544" s="14"/>
      <c r="AT544" s="269" t="s">
        <v>156</v>
      </c>
      <c r="AU544" s="269" t="s">
        <v>90</v>
      </c>
      <c r="AV544" s="14" t="s">
        <v>85</v>
      </c>
      <c r="AW544" s="14" t="s">
        <v>35</v>
      </c>
      <c r="AX544" s="14" t="s">
        <v>81</v>
      </c>
      <c r="AY544" s="269" t="s">
        <v>146</v>
      </c>
    </row>
    <row r="545" s="14" customFormat="1">
      <c r="A545" s="14"/>
      <c r="B545" s="260"/>
      <c r="C545" s="261"/>
      <c r="D545" s="242" t="s">
        <v>156</v>
      </c>
      <c r="E545" s="262" t="s">
        <v>1</v>
      </c>
      <c r="F545" s="263" t="s">
        <v>655</v>
      </c>
      <c r="G545" s="261"/>
      <c r="H545" s="262" t="s">
        <v>1</v>
      </c>
      <c r="I545" s="264"/>
      <c r="J545" s="261"/>
      <c r="K545" s="261"/>
      <c r="L545" s="265"/>
      <c r="M545" s="266"/>
      <c r="N545" s="267"/>
      <c r="O545" s="267"/>
      <c r="P545" s="267"/>
      <c r="Q545" s="267"/>
      <c r="R545" s="267"/>
      <c r="S545" s="267"/>
      <c r="T545" s="268"/>
      <c r="U545" s="14"/>
      <c r="V545" s="14"/>
      <c r="W545" s="14"/>
      <c r="X545" s="14"/>
      <c r="Y545" s="14"/>
      <c r="Z545" s="14"/>
      <c r="AA545" s="14"/>
      <c r="AB545" s="14"/>
      <c r="AC545" s="14"/>
      <c r="AD545" s="14"/>
      <c r="AE545" s="14"/>
      <c r="AT545" s="269" t="s">
        <v>156</v>
      </c>
      <c r="AU545" s="269" t="s">
        <v>90</v>
      </c>
      <c r="AV545" s="14" t="s">
        <v>85</v>
      </c>
      <c r="AW545" s="14" t="s">
        <v>35</v>
      </c>
      <c r="AX545" s="14" t="s">
        <v>81</v>
      </c>
      <c r="AY545" s="269" t="s">
        <v>146</v>
      </c>
    </row>
    <row r="546" s="13" customFormat="1">
      <c r="A546" s="13"/>
      <c r="B546" s="247"/>
      <c r="C546" s="248"/>
      <c r="D546" s="242" t="s">
        <v>156</v>
      </c>
      <c r="E546" s="249" t="s">
        <v>1</v>
      </c>
      <c r="F546" s="250" t="s">
        <v>167</v>
      </c>
      <c r="G546" s="248"/>
      <c r="H546" s="251">
        <v>50</v>
      </c>
      <c r="I546" s="252"/>
      <c r="J546" s="248"/>
      <c r="K546" s="248"/>
      <c r="L546" s="253"/>
      <c r="M546" s="254"/>
      <c r="N546" s="255"/>
      <c r="O546" s="255"/>
      <c r="P546" s="255"/>
      <c r="Q546" s="255"/>
      <c r="R546" s="255"/>
      <c r="S546" s="255"/>
      <c r="T546" s="256"/>
      <c r="U546" s="13"/>
      <c r="V546" s="13"/>
      <c r="W546" s="13"/>
      <c r="X546" s="13"/>
      <c r="Y546" s="13"/>
      <c r="Z546" s="13"/>
      <c r="AA546" s="13"/>
      <c r="AB546" s="13"/>
      <c r="AC546" s="13"/>
      <c r="AD546" s="13"/>
      <c r="AE546" s="13"/>
      <c r="AT546" s="257" t="s">
        <v>156</v>
      </c>
      <c r="AU546" s="257" t="s">
        <v>90</v>
      </c>
      <c r="AV546" s="13" t="s">
        <v>90</v>
      </c>
      <c r="AW546" s="13" t="s">
        <v>35</v>
      </c>
      <c r="AX546" s="13" t="s">
        <v>81</v>
      </c>
      <c r="AY546" s="257" t="s">
        <v>146</v>
      </c>
    </row>
    <row r="547" s="2" customFormat="1" ht="24.15" customHeight="1">
      <c r="A547" s="39"/>
      <c r="B547" s="40"/>
      <c r="C547" s="229" t="s">
        <v>656</v>
      </c>
      <c r="D547" s="229" t="s">
        <v>149</v>
      </c>
      <c r="E547" s="230" t="s">
        <v>657</v>
      </c>
      <c r="F547" s="231" t="s">
        <v>658</v>
      </c>
      <c r="G547" s="232" t="s">
        <v>261</v>
      </c>
      <c r="H547" s="233">
        <v>566.55700000000002</v>
      </c>
      <c r="I547" s="234"/>
      <c r="J547" s="235">
        <f>ROUND(I547*H547,2)</f>
        <v>0</v>
      </c>
      <c r="K547" s="231" t="s">
        <v>161</v>
      </c>
      <c r="L547" s="45"/>
      <c r="M547" s="236" t="s">
        <v>1</v>
      </c>
      <c r="N547" s="237" t="s">
        <v>46</v>
      </c>
      <c r="O547" s="92"/>
      <c r="P547" s="238">
        <f>O547*H547</f>
        <v>0</v>
      </c>
      <c r="Q547" s="238">
        <v>0</v>
      </c>
      <c r="R547" s="238">
        <f>Q547*H547</f>
        <v>0</v>
      </c>
      <c r="S547" s="238">
        <v>0</v>
      </c>
      <c r="T547" s="239">
        <f>S547*H547</f>
        <v>0</v>
      </c>
      <c r="U547" s="39"/>
      <c r="V547" s="39"/>
      <c r="W547" s="39"/>
      <c r="X547" s="39"/>
      <c r="Y547" s="39"/>
      <c r="Z547" s="39"/>
      <c r="AA547" s="39"/>
      <c r="AB547" s="39"/>
      <c r="AC547" s="39"/>
      <c r="AD547" s="39"/>
      <c r="AE547" s="39"/>
      <c r="AR547" s="240" t="s">
        <v>153</v>
      </c>
      <c r="AT547" s="240" t="s">
        <v>149</v>
      </c>
      <c r="AU547" s="240" t="s">
        <v>90</v>
      </c>
      <c r="AY547" s="18" t="s">
        <v>146</v>
      </c>
      <c r="BE547" s="241">
        <f>IF(N547="základní",J547,0)</f>
        <v>0</v>
      </c>
      <c r="BF547" s="241">
        <f>IF(N547="snížená",J547,0)</f>
        <v>0</v>
      </c>
      <c r="BG547" s="241">
        <f>IF(N547="zákl. přenesená",J547,0)</f>
        <v>0</v>
      </c>
      <c r="BH547" s="241">
        <f>IF(N547="sníž. přenesená",J547,0)</f>
        <v>0</v>
      </c>
      <c r="BI547" s="241">
        <f>IF(N547="nulová",J547,0)</f>
        <v>0</v>
      </c>
      <c r="BJ547" s="18" t="s">
        <v>85</v>
      </c>
      <c r="BK547" s="241">
        <f>ROUND(I547*H547,2)</f>
        <v>0</v>
      </c>
      <c r="BL547" s="18" t="s">
        <v>153</v>
      </c>
      <c r="BM547" s="240" t="s">
        <v>659</v>
      </c>
    </row>
    <row r="548" s="2" customFormat="1">
      <c r="A548" s="39"/>
      <c r="B548" s="40"/>
      <c r="C548" s="41"/>
      <c r="D548" s="242" t="s">
        <v>155</v>
      </c>
      <c r="E548" s="41"/>
      <c r="F548" s="243" t="s">
        <v>660</v>
      </c>
      <c r="G548" s="41"/>
      <c r="H548" s="41"/>
      <c r="I548" s="244"/>
      <c r="J548" s="41"/>
      <c r="K548" s="41"/>
      <c r="L548" s="45"/>
      <c r="M548" s="245"/>
      <c r="N548" s="246"/>
      <c r="O548" s="92"/>
      <c r="P548" s="92"/>
      <c r="Q548" s="92"/>
      <c r="R548" s="92"/>
      <c r="S548" s="92"/>
      <c r="T548" s="93"/>
      <c r="U548" s="39"/>
      <c r="V548" s="39"/>
      <c r="W548" s="39"/>
      <c r="X548" s="39"/>
      <c r="Y548" s="39"/>
      <c r="Z548" s="39"/>
      <c r="AA548" s="39"/>
      <c r="AB548" s="39"/>
      <c r="AC548" s="39"/>
      <c r="AD548" s="39"/>
      <c r="AE548" s="39"/>
      <c r="AT548" s="18" t="s">
        <v>155</v>
      </c>
      <c r="AU548" s="18" t="s">
        <v>90</v>
      </c>
    </row>
    <row r="549" s="2" customFormat="1">
      <c r="A549" s="39"/>
      <c r="B549" s="40"/>
      <c r="C549" s="41"/>
      <c r="D549" s="258" t="s">
        <v>164</v>
      </c>
      <c r="E549" s="41"/>
      <c r="F549" s="259" t="s">
        <v>661</v>
      </c>
      <c r="G549" s="41"/>
      <c r="H549" s="41"/>
      <c r="I549" s="244"/>
      <c r="J549" s="41"/>
      <c r="K549" s="41"/>
      <c r="L549" s="45"/>
      <c r="M549" s="245"/>
      <c r="N549" s="246"/>
      <c r="O549" s="92"/>
      <c r="P549" s="92"/>
      <c r="Q549" s="92"/>
      <c r="R549" s="92"/>
      <c r="S549" s="92"/>
      <c r="T549" s="93"/>
      <c r="U549" s="39"/>
      <c r="V549" s="39"/>
      <c r="W549" s="39"/>
      <c r="X549" s="39"/>
      <c r="Y549" s="39"/>
      <c r="Z549" s="39"/>
      <c r="AA549" s="39"/>
      <c r="AB549" s="39"/>
      <c r="AC549" s="39"/>
      <c r="AD549" s="39"/>
      <c r="AE549" s="39"/>
      <c r="AT549" s="18" t="s">
        <v>164</v>
      </c>
      <c r="AU549" s="18" t="s">
        <v>90</v>
      </c>
    </row>
    <row r="550" s="12" customFormat="1" ht="22.8" customHeight="1">
      <c r="A550" s="12"/>
      <c r="B550" s="213"/>
      <c r="C550" s="214"/>
      <c r="D550" s="215" t="s">
        <v>80</v>
      </c>
      <c r="E550" s="227" t="s">
        <v>662</v>
      </c>
      <c r="F550" s="227" t="s">
        <v>663</v>
      </c>
      <c r="G550" s="214"/>
      <c r="H550" s="214"/>
      <c r="I550" s="217"/>
      <c r="J550" s="228">
        <f>BK550</f>
        <v>0</v>
      </c>
      <c r="K550" s="214"/>
      <c r="L550" s="219"/>
      <c r="M550" s="220"/>
      <c r="N550" s="221"/>
      <c r="O550" s="221"/>
      <c r="P550" s="222">
        <f>SUM(P551:P627)</f>
        <v>0</v>
      </c>
      <c r="Q550" s="221"/>
      <c r="R550" s="222">
        <f>SUM(R551:R627)</f>
        <v>16.497526449999999</v>
      </c>
      <c r="S550" s="221"/>
      <c r="T550" s="223">
        <f>SUM(T551:T627)</f>
        <v>0</v>
      </c>
      <c r="U550" s="12"/>
      <c r="V550" s="12"/>
      <c r="W550" s="12"/>
      <c r="X550" s="12"/>
      <c r="Y550" s="12"/>
      <c r="Z550" s="12"/>
      <c r="AA550" s="12"/>
      <c r="AB550" s="12"/>
      <c r="AC550" s="12"/>
      <c r="AD550" s="12"/>
      <c r="AE550" s="12"/>
      <c r="AR550" s="224" t="s">
        <v>85</v>
      </c>
      <c r="AT550" s="225" t="s">
        <v>80</v>
      </c>
      <c r="AU550" s="225" t="s">
        <v>85</v>
      </c>
      <c r="AY550" s="224" t="s">
        <v>146</v>
      </c>
      <c r="BK550" s="226">
        <f>SUM(BK551:BK627)</f>
        <v>0</v>
      </c>
    </row>
    <row r="551" s="2" customFormat="1" ht="24.15" customHeight="1">
      <c r="A551" s="39"/>
      <c r="B551" s="40"/>
      <c r="C551" s="229" t="s">
        <v>664</v>
      </c>
      <c r="D551" s="229" t="s">
        <v>149</v>
      </c>
      <c r="E551" s="230" t="s">
        <v>665</v>
      </c>
      <c r="F551" s="231" t="s">
        <v>666</v>
      </c>
      <c r="G551" s="232" t="s">
        <v>652</v>
      </c>
      <c r="H551" s="233">
        <v>9</v>
      </c>
      <c r="I551" s="234"/>
      <c r="J551" s="235">
        <f>ROUND(I551*H551,2)</f>
        <v>0</v>
      </c>
      <c r="K551" s="231" t="s">
        <v>161</v>
      </c>
      <c r="L551" s="45"/>
      <c r="M551" s="236" t="s">
        <v>1</v>
      </c>
      <c r="N551" s="237" t="s">
        <v>46</v>
      </c>
      <c r="O551" s="92"/>
      <c r="P551" s="238">
        <f>O551*H551</f>
        <v>0</v>
      </c>
      <c r="Q551" s="238">
        <v>0.12422</v>
      </c>
      <c r="R551" s="238">
        <f>Q551*H551</f>
        <v>1.11798</v>
      </c>
      <c r="S551" s="238">
        <v>0</v>
      </c>
      <c r="T551" s="239">
        <f>S551*H551</f>
        <v>0</v>
      </c>
      <c r="U551" s="39"/>
      <c r="V551" s="39"/>
      <c r="W551" s="39"/>
      <c r="X551" s="39"/>
      <c r="Y551" s="39"/>
      <c r="Z551" s="39"/>
      <c r="AA551" s="39"/>
      <c r="AB551" s="39"/>
      <c r="AC551" s="39"/>
      <c r="AD551" s="39"/>
      <c r="AE551" s="39"/>
      <c r="AR551" s="240" t="s">
        <v>153</v>
      </c>
      <c r="AT551" s="240" t="s">
        <v>149</v>
      </c>
      <c r="AU551" s="240" t="s">
        <v>90</v>
      </c>
      <c r="AY551" s="18" t="s">
        <v>146</v>
      </c>
      <c r="BE551" s="241">
        <f>IF(N551="základní",J551,0)</f>
        <v>0</v>
      </c>
      <c r="BF551" s="241">
        <f>IF(N551="snížená",J551,0)</f>
        <v>0</v>
      </c>
      <c r="BG551" s="241">
        <f>IF(N551="zákl. přenesená",J551,0)</f>
        <v>0</v>
      </c>
      <c r="BH551" s="241">
        <f>IF(N551="sníž. přenesená",J551,0)</f>
        <v>0</v>
      </c>
      <c r="BI551" s="241">
        <f>IF(N551="nulová",J551,0)</f>
        <v>0</v>
      </c>
      <c r="BJ551" s="18" t="s">
        <v>85</v>
      </c>
      <c r="BK551" s="241">
        <f>ROUND(I551*H551,2)</f>
        <v>0</v>
      </c>
      <c r="BL551" s="18" t="s">
        <v>153</v>
      </c>
      <c r="BM551" s="240" t="s">
        <v>667</v>
      </c>
    </row>
    <row r="552" s="2" customFormat="1">
      <c r="A552" s="39"/>
      <c r="B552" s="40"/>
      <c r="C552" s="41"/>
      <c r="D552" s="242" t="s">
        <v>155</v>
      </c>
      <c r="E552" s="41"/>
      <c r="F552" s="243" t="s">
        <v>668</v>
      </c>
      <c r="G552" s="41"/>
      <c r="H552" s="41"/>
      <c r="I552" s="244"/>
      <c r="J552" s="41"/>
      <c r="K552" s="41"/>
      <c r="L552" s="45"/>
      <c r="M552" s="245"/>
      <c r="N552" s="246"/>
      <c r="O552" s="92"/>
      <c r="P552" s="92"/>
      <c r="Q552" s="92"/>
      <c r="R552" s="92"/>
      <c r="S552" s="92"/>
      <c r="T552" s="93"/>
      <c r="U552" s="39"/>
      <c r="V552" s="39"/>
      <c r="W552" s="39"/>
      <c r="X552" s="39"/>
      <c r="Y552" s="39"/>
      <c r="Z552" s="39"/>
      <c r="AA552" s="39"/>
      <c r="AB552" s="39"/>
      <c r="AC552" s="39"/>
      <c r="AD552" s="39"/>
      <c r="AE552" s="39"/>
      <c r="AT552" s="18" t="s">
        <v>155</v>
      </c>
      <c r="AU552" s="18" t="s">
        <v>90</v>
      </c>
    </row>
    <row r="553" s="2" customFormat="1">
      <c r="A553" s="39"/>
      <c r="B553" s="40"/>
      <c r="C553" s="41"/>
      <c r="D553" s="258" t="s">
        <v>164</v>
      </c>
      <c r="E553" s="41"/>
      <c r="F553" s="259" t="s">
        <v>669</v>
      </c>
      <c r="G553" s="41"/>
      <c r="H553" s="41"/>
      <c r="I553" s="244"/>
      <c r="J553" s="41"/>
      <c r="K553" s="41"/>
      <c r="L553" s="45"/>
      <c r="M553" s="245"/>
      <c r="N553" s="246"/>
      <c r="O553" s="92"/>
      <c r="P553" s="92"/>
      <c r="Q553" s="92"/>
      <c r="R553" s="92"/>
      <c r="S553" s="92"/>
      <c r="T553" s="93"/>
      <c r="U553" s="39"/>
      <c r="V553" s="39"/>
      <c r="W553" s="39"/>
      <c r="X553" s="39"/>
      <c r="Y553" s="39"/>
      <c r="Z553" s="39"/>
      <c r="AA553" s="39"/>
      <c r="AB553" s="39"/>
      <c r="AC553" s="39"/>
      <c r="AD553" s="39"/>
      <c r="AE553" s="39"/>
      <c r="AT553" s="18" t="s">
        <v>164</v>
      </c>
      <c r="AU553" s="18" t="s">
        <v>90</v>
      </c>
    </row>
    <row r="554" s="14" customFormat="1">
      <c r="A554" s="14"/>
      <c r="B554" s="260"/>
      <c r="C554" s="261"/>
      <c r="D554" s="242" t="s">
        <v>156</v>
      </c>
      <c r="E554" s="262" t="s">
        <v>1</v>
      </c>
      <c r="F554" s="263" t="s">
        <v>670</v>
      </c>
      <c r="G554" s="261"/>
      <c r="H554" s="262" t="s">
        <v>1</v>
      </c>
      <c r="I554" s="264"/>
      <c r="J554" s="261"/>
      <c r="K554" s="261"/>
      <c r="L554" s="265"/>
      <c r="M554" s="266"/>
      <c r="N554" s="267"/>
      <c r="O554" s="267"/>
      <c r="P554" s="267"/>
      <c r="Q554" s="267"/>
      <c r="R554" s="267"/>
      <c r="S554" s="267"/>
      <c r="T554" s="268"/>
      <c r="U554" s="14"/>
      <c r="V554" s="14"/>
      <c r="W554" s="14"/>
      <c r="X554" s="14"/>
      <c r="Y554" s="14"/>
      <c r="Z554" s="14"/>
      <c r="AA554" s="14"/>
      <c r="AB554" s="14"/>
      <c r="AC554" s="14"/>
      <c r="AD554" s="14"/>
      <c r="AE554" s="14"/>
      <c r="AT554" s="269" t="s">
        <v>156</v>
      </c>
      <c r="AU554" s="269" t="s">
        <v>90</v>
      </c>
      <c r="AV554" s="14" t="s">
        <v>85</v>
      </c>
      <c r="AW554" s="14" t="s">
        <v>35</v>
      </c>
      <c r="AX554" s="14" t="s">
        <v>81</v>
      </c>
      <c r="AY554" s="269" t="s">
        <v>146</v>
      </c>
    </row>
    <row r="555" s="13" customFormat="1">
      <c r="A555" s="13"/>
      <c r="B555" s="247"/>
      <c r="C555" s="248"/>
      <c r="D555" s="242" t="s">
        <v>156</v>
      </c>
      <c r="E555" s="249" t="s">
        <v>1</v>
      </c>
      <c r="F555" s="250" t="s">
        <v>219</v>
      </c>
      <c r="G555" s="248"/>
      <c r="H555" s="251">
        <v>9</v>
      </c>
      <c r="I555" s="252"/>
      <c r="J555" s="248"/>
      <c r="K555" s="248"/>
      <c r="L555" s="253"/>
      <c r="M555" s="254"/>
      <c r="N555" s="255"/>
      <c r="O555" s="255"/>
      <c r="P555" s="255"/>
      <c r="Q555" s="255"/>
      <c r="R555" s="255"/>
      <c r="S555" s="255"/>
      <c r="T555" s="256"/>
      <c r="U555" s="13"/>
      <c r="V555" s="13"/>
      <c r="W555" s="13"/>
      <c r="X555" s="13"/>
      <c r="Y555" s="13"/>
      <c r="Z555" s="13"/>
      <c r="AA555" s="13"/>
      <c r="AB555" s="13"/>
      <c r="AC555" s="13"/>
      <c r="AD555" s="13"/>
      <c r="AE555" s="13"/>
      <c r="AT555" s="257" t="s">
        <v>156</v>
      </c>
      <c r="AU555" s="257" t="s">
        <v>90</v>
      </c>
      <c r="AV555" s="13" t="s">
        <v>90</v>
      </c>
      <c r="AW555" s="13" t="s">
        <v>35</v>
      </c>
      <c r="AX555" s="13" t="s">
        <v>85</v>
      </c>
      <c r="AY555" s="257" t="s">
        <v>146</v>
      </c>
    </row>
    <row r="556" s="2" customFormat="1" ht="24.15" customHeight="1">
      <c r="A556" s="39"/>
      <c r="B556" s="40"/>
      <c r="C556" s="229" t="s">
        <v>671</v>
      </c>
      <c r="D556" s="229" t="s">
        <v>149</v>
      </c>
      <c r="E556" s="230" t="s">
        <v>672</v>
      </c>
      <c r="F556" s="231" t="s">
        <v>673</v>
      </c>
      <c r="G556" s="232" t="s">
        <v>652</v>
      </c>
      <c r="H556" s="233">
        <v>9</v>
      </c>
      <c r="I556" s="234"/>
      <c r="J556" s="235">
        <f>ROUND(I556*H556,2)</f>
        <v>0</v>
      </c>
      <c r="K556" s="231" t="s">
        <v>161</v>
      </c>
      <c r="L556" s="45"/>
      <c r="M556" s="236" t="s">
        <v>1</v>
      </c>
      <c r="N556" s="237" t="s">
        <v>46</v>
      </c>
      <c r="O556" s="92"/>
      <c r="P556" s="238">
        <f>O556*H556</f>
        <v>0</v>
      </c>
      <c r="Q556" s="238">
        <v>0.02972</v>
      </c>
      <c r="R556" s="238">
        <f>Q556*H556</f>
        <v>0.26748</v>
      </c>
      <c r="S556" s="238">
        <v>0</v>
      </c>
      <c r="T556" s="239">
        <f>S556*H556</f>
        <v>0</v>
      </c>
      <c r="U556" s="39"/>
      <c r="V556" s="39"/>
      <c r="W556" s="39"/>
      <c r="X556" s="39"/>
      <c r="Y556" s="39"/>
      <c r="Z556" s="39"/>
      <c r="AA556" s="39"/>
      <c r="AB556" s="39"/>
      <c r="AC556" s="39"/>
      <c r="AD556" s="39"/>
      <c r="AE556" s="39"/>
      <c r="AR556" s="240" t="s">
        <v>153</v>
      </c>
      <c r="AT556" s="240" t="s">
        <v>149</v>
      </c>
      <c r="AU556" s="240" t="s">
        <v>90</v>
      </c>
      <c r="AY556" s="18" t="s">
        <v>146</v>
      </c>
      <c r="BE556" s="241">
        <f>IF(N556="základní",J556,0)</f>
        <v>0</v>
      </c>
      <c r="BF556" s="241">
        <f>IF(N556="snížená",J556,0)</f>
        <v>0</v>
      </c>
      <c r="BG556" s="241">
        <f>IF(N556="zákl. přenesená",J556,0)</f>
        <v>0</v>
      </c>
      <c r="BH556" s="241">
        <f>IF(N556="sníž. přenesená",J556,0)</f>
        <v>0</v>
      </c>
      <c r="BI556" s="241">
        <f>IF(N556="nulová",J556,0)</f>
        <v>0</v>
      </c>
      <c r="BJ556" s="18" t="s">
        <v>85</v>
      </c>
      <c r="BK556" s="241">
        <f>ROUND(I556*H556,2)</f>
        <v>0</v>
      </c>
      <c r="BL556" s="18" t="s">
        <v>153</v>
      </c>
      <c r="BM556" s="240" t="s">
        <v>674</v>
      </c>
    </row>
    <row r="557" s="2" customFormat="1">
      <c r="A557" s="39"/>
      <c r="B557" s="40"/>
      <c r="C557" s="41"/>
      <c r="D557" s="242" t="s">
        <v>155</v>
      </c>
      <c r="E557" s="41"/>
      <c r="F557" s="243" t="s">
        <v>675</v>
      </c>
      <c r="G557" s="41"/>
      <c r="H557" s="41"/>
      <c r="I557" s="244"/>
      <c r="J557" s="41"/>
      <c r="K557" s="41"/>
      <c r="L557" s="45"/>
      <c r="M557" s="245"/>
      <c r="N557" s="246"/>
      <c r="O557" s="92"/>
      <c r="P557" s="92"/>
      <c r="Q557" s="92"/>
      <c r="R557" s="92"/>
      <c r="S557" s="92"/>
      <c r="T557" s="93"/>
      <c r="U557" s="39"/>
      <c r="V557" s="39"/>
      <c r="W557" s="39"/>
      <c r="X557" s="39"/>
      <c r="Y557" s="39"/>
      <c r="Z557" s="39"/>
      <c r="AA557" s="39"/>
      <c r="AB557" s="39"/>
      <c r="AC557" s="39"/>
      <c r="AD557" s="39"/>
      <c r="AE557" s="39"/>
      <c r="AT557" s="18" t="s">
        <v>155</v>
      </c>
      <c r="AU557" s="18" t="s">
        <v>90</v>
      </c>
    </row>
    <row r="558" s="2" customFormat="1">
      <c r="A558" s="39"/>
      <c r="B558" s="40"/>
      <c r="C558" s="41"/>
      <c r="D558" s="258" t="s">
        <v>164</v>
      </c>
      <c r="E558" s="41"/>
      <c r="F558" s="259" t="s">
        <v>676</v>
      </c>
      <c r="G558" s="41"/>
      <c r="H558" s="41"/>
      <c r="I558" s="244"/>
      <c r="J558" s="41"/>
      <c r="K558" s="41"/>
      <c r="L558" s="45"/>
      <c r="M558" s="245"/>
      <c r="N558" s="246"/>
      <c r="O558" s="92"/>
      <c r="P558" s="92"/>
      <c r="Q558" s="92"/>
      <c r="R558" s="92"/>
      <c r="S558" s="92"/>
      <c r="T558" s="93"/>
      <c r="U558" s="39"/>
      <c r="V558" s="39"/>
      <c r="W558" s="39"/>
      <c r="X558" s="39"/>
      <c r="Y558" s="39"/>
      <c r="Z558" s="39"/>
      <c r="AA558" s="39"/>
      <c r="AB558" s="39"/>
      <c r="AC558" s="39"/>
      <c r="AD558" s="39"/>
      <c r="AE558" s="39"/>
      <c r="AT558" s="18" t="s">
        <v>164</v>
      </c>
      <c r="AU558" s="18" t="s">
        <v>90</v>
      </c>
    </row>
    <row r="559" s="14" customFormat="1">
      <c r="A559" s="14"/>
      <c r="B559" s="260"/>
      <c r="C559" s="261"/>
      <c r="D559" s="242" t="s">
        <v>156</v>
      </c>
      <c r="E559" s="262" t="s">
        <v>1</v>
      </c>
      <c r="F559" s="263" t="s">
        <v>670</v>
      </c>
      <c r="G559" s="261"/>
      <c r="H559" s="262" t="s">
        <v>1</v>
      </c>
      <c r="I559" s="264"/>
      <c r="J559" s="261"/>
      <c r="K559" s="261"/>
      <c r="L559" s="265"/>
      <c r="M559" s="266"/>
      <c r="N559" s="267"/>
      <c r="O559" s="267"/>
      <c r="P559" s="267"/>
      <c r="Q559" s="267"/>
      <c r="R559" s="267"/>
      <c r="S559" s="267"/>
      <c r="T559" s="268"/>
      <c r="U559" s="14"/>
      <c r="V559" s="14"/>
      <c r="W559" s="14"/>
      <c r="X559" s="14"/>
      <c r="Y559" s="14"/>
      <c r="Z559" s="14"/>
      <c r="AA559" s="14"/>
      <c r="AB559" s="14"/>
      <c r="AC559" s="14"/>
      <c r="AD559" s="14"/>
      <c r="AE559" s="14"/>
      <c r="AT559" s="269" t="s">
        <v>156</v>
      </c>
      <c r="AU559" s="269" t="s">
        <v>90</v>
      </c>
      <c r="AV559" s="14" t="s">
        <v>85</v>
      </c>
      <c r="AW559" s="14" t="s">
        <v>35</v>
      </c>
      <c r="AX559" s="14" t="s">
        <v>81</v>
      </c>
      <c r="AY559" s="269" t="s">
        <v>146</v>
      </c>
    </row>
    <row r="560" s="13" customFormat="1">
      <c r="A560" s="13"/>
      <c r="B560" s="247"/>
      <c r="C560" s="248"/>
      <c r="D560" s="242" t="s">
        <v>156</v>
      </c>
      <c r="E560" s="249" t="s">
        <v>1</v>
      </c>
      <c r="F560" s="250" t="s">
        <v>219</v>
      </c>
      <c r="G560" s="248"/>
      <c r="H560" s="251">
        <v>9</v>
      </c>
      <c r="I560" s="252"/>
      <c r="J560" s="248"/>
      <c r="K560" s="248"/>
      <c r="L560" s="253"/>
      <c r="M560" s="254"/>
      <c r="N560" s="255"/>
      <c r="O560" s="255"/>
      <c r="P560" s="255"/>
      <c r="Q560" s="255"/>
      <c r="R560" s="255"/>
      <c r="S560" s="255"/>
      <c r="T560" s="256"/>
      <c r="U560" s="13"/>
      <c r="V560" s="13"/>
      <c r="W560" s="13"/>
      <c r="X560" s="13"/>
      <c r="Y560" s="13"/>
      <c r="Z560" s="13"/>
      <c r="AA560" s="13"/>
      <c r="AB560" s="13"/>
      <c r="AC560" s="13"/>
      <c r="AD560" s="13"/>
      <c r="AE560" s="13"/>
      <c r="AT560" s="257" t="s">
        <v>156</v>
      </c>
      <c r="AU560" s="257" t="s">
        <v>90</v>
      </c>
      <c r="AV560" s="13" t="s">
        <v>90</v>
      </c>
      <c r="AW560" s="13" t="s">
        <v>35</v>
      </c>
      <c r="AX560" s="13" t="s">
        <v>85</v>
      </c>
      <c r="AY560" s="257" t="s">
        <v>146</v>
      </c>
    </row>
    <row r="561" s="2" customFormat="1" ht="24.15" customHeight="1">
      <c r="A561" s="39"/>
      <c r="B561" s="40"/>
      <c r="C561" s="229" t="s">
        <v>677</v>
      </c>
      <c r="D561" s="229" t="s">
        <v>149</v>
      </c>
      <c r="E561" s="230" t="s">
        <v>678</v>
      </c>
      <c r="F561" s="231" t="s">
        <v>679</v>
      </c>
      <c r="G561" s="232" t="s">
        <v>652</v>
      </c>
      <c r="H561" s="233">
        <v>9</v>
      </c>
      <c r="I561" s="234"/>
      <c r="J561" s="235">
        <f>ROUND(I561*H561,2)</f>
        <v>0</v>
      </c>
      <c r="K561" s="231" t="s">
        <v>161</v>
      </c>
      <c r="L561" s="45"/>
      <c r="M561" s="236" t="s">
        <v>1</v>
      </c>
      <c r="N561" s="237" t="s">
        <v>46</v>
      </c>
      <c r="O561" s="92"/>
      <c r="P561" s="238">
        <f>O561*H561</f>
        <v>0</v>
      </c>
      <c r="Q561" s="238">
        <v>0.02972</v>
      </c>
      <c r="R561" s="238">
        <f>Q561*H561</f>
        <v>0.26748</v>
      </c>
      <c r="S561" s="238">
        <v>0</v>
      </c>
      <c r="T561" s="239">
        <f>S561*H561</f>
        <v>0</v>
      </c>
      <c r="U561" s="39"/>
      <c r="V561" s="39"/>
      <c r="W561" s="39"/>
      <c r="X561" s="39"/>
      <c r="Y561" s="39"/>
      <c r="Z561" s="39"/>
      <c r="AA561" s="39"/>
      <c r="AB561" s="39"/>
      <c r="AC561" s="39"/>
      <c r="AD561" s="39"/>
      <c r="AE561" s="39"/>
      <c r="AR561" s="240" t="s">
        <v>153</v>
      </c>
      <c r="AT561" s="240" t="s">
        <v>149</v>
      </c>
      <c r="AU561" s="240" t="s">
        <v>90</v>
      </c>
      <c r="AY561" s="18" t="s">
        <v>146</v>
      </c>
      <c r="BE561" s="241">
        <f>IF(N561="základní",J561,0)</f>
        <v>0</v>
      </c>
      <c r="BF561" s="241">
        <f>IF(N561="snížená",J561,0)</f>
        <v>0</v>
      </c>
      <c r="BG561" s="241">
        <f>IF(N561="zákl. přenesená",J561,0)</f>
        <v>0</v>
      </c>
      <c r="BH561" s="241">
        <f>IF(N561="sníž. přenesená",J561,0)</f>
        <v>0</v>
      </c>
      <c r="BI561" s="241">
        <f>IF(N561="nulová",J561,0)</f>
        <v>0</v>
      </c>
      <c r="BJ561" s="18" t="s">
        <v>85</v>
      </c>
      <c r="BK561" s="241">
        <f>ROUND(I561*H561,2)</f>
        <v>0</v>
      </c>
      <c r="BL561" s="18" t="s">
        <v>153</v>
      </c>
      <c r="BM561" s="240" t="s">
        <v>680</v>
      </c>
    </row>
    <row r="562" s="2" customFormat="1">
      <c r="A562" s="39"/>
      <c r="B562" s="40"/>
      <c r="C562" s="41"/>
      <c r="D562" s="242" t="s">
        <v>155</v>
      </c>
      <c r="E562" s="41"/>
      <c r="F562" s="243" t="s">
        <v>681</v>
      </c>
      <c r="G562" s="41"/>
      <c r="H562" s="41"/>
      <c r="I562" s="244"/>
      <c r="J562" s="41"/>
      <c r="K562" s="41"/>
      <c r="L562" s="45"/>
      <c r="M562" s="245"/>
      <c r="N562" s="246"/>
      <c r="O562" s="92"/>
      <c r="P562" s="92"/>
      <c r="Q562" s="92"/>
      <c r="R562" s="92"/>
      <c r="S562" s="92"/>
      <c r="T562" s="93"/>
      <c r="U562" s="39"/>
      <c r="V562" s="39"/>
      <c r="W562" s="39"/>
      <c r="X562" s="39"/>
      <c r="Y562" s="39"/>
      <c r="Z562" s="39"/>
      <c r="AA562" s="39"/>
      <c r="AB562" s="39"/>
      <c r="AC562" s="39"/>
      <c r="AD562" s="39"/>
      <c r="AE562" s="39"/>
      <c r="AT562" s="18" t="s">
        <v>155</v>
      </c>
      <c r="AU562" s="18" t="s">
        <v>90</v>
      </c>
    </row>
    <row r="563" s="2" customFormat="1">
      <c r="A563" s="39"/>
      <c r="B563" s="40"/>
      <c r="C563" s="41"/>
      <c r="D563" s="258" t="s">
        <v>164</v>
      </c>
      <c r="E563" s="41"/>
      <c r="F563" s="259" t="s">
        <v>682</v>
      </c>
      <c r="G563" s="41"/>
      <c r="H563" s="41"/>
      <c r="I563" s="244"/>
      <c r="J563" s="41"/>
      <c r="K563" s="41"/>
      <c r="L563" s="45"/>
      <c r="M563" s="245"/>
      <c r="N563" s="246"/>
      <c r="O563" s="92"/>
      <c r="P563" s="92"/>
      <c r="Q563" s="92"/>
      <c r="R563" s="92"/>
      <c r="S563" s="92"/>
      <c r="T563" s="93"/>
      <c r="U563" s="39"/>
      <c r="V563" s="39"/>
      <c r="W563" s="39"/>
      <c r="X563" s="39"/>
      <c r="Y563" s="39"/>
      <c r="Z563" s="39"/>
      <c r="AA563" s="39"/>
      <c r="AB563" s="39"/>
      <c r="AC563" s="39"/>
      <c r="AD563" s="39"/>
      <c r="AE563" s="39"/>
      <c r="AT563" s="18" t="s">
        <v>164</v>
      </c>
      <c r="AU563" s="18" t="s">
        <v>90</v>
      </c>
    </row>
    <row r="564" s="14" customFormat="1">
      <c r="A564" s="14"/>
      <c r="B564" s="260"/>
      <c r="C564" s="261"/>
      <c r="D564" s="242" t="s">
        <v>156</v>
      </c>
      <c r="E564" s="262" t="s">
        <v>1</v>
      </c>
      <c r="F564" s="263" t="s">
        <v>670</v>
      </c>
      <c r="G564" s="261"/>
      <c r="H564" s="262" t="s">
        <v>1</v>
      </c>
      <c r="I564" s="264"/>
      <c r="J564" s="261"/>
      <c r="K564" s="261"/>
      <c r="L564" s="265"/>
      <c r="M564" s="266"/>
      <c r="N564" s="267"/>
      <c r="O564" s="267"/>
      <c r="P564" s="267"/>
      <c r="Q564" s="267"/>
      <c r="R564" s="267"/>
      <c r="S564" s="267"/>
      <c r="T564" s="268"/>
      <c r="U564" s="14"/>
      <c r="V564" s="14"/>
      <c r="W564" s="14"/>
      <c r="X564" s="14"/>
      <c r="Y564" s="14"/>
      <c r="Z564" s="14"/>
      <c r="AA564" s="14"/>
      <c r="AB564" s="14"/>
      <c r="AC564" s="14"/>
      <c r="AD564" s="14"/>
      <c r="AE564" s="14"/>
      <c r="AT564" s="269" t="s">
        <v>156</v>
      </c>
      <c r="AU564" s="269" t="s">
        <v>90</v>
      </c>
      <c r="AV564" s="14" t="s">
        <v>85</v>
      </c>
      <c r="AW564" s="14" t="s">
        <v>35</v>
      </c>
      <c r="AX564" s="14" t="s">
        <v>81</v>
      </c>
      <c r="AY564" s="269" t="s">
        <v>146</v>
      </c>
    </row>
    <row r="565" s="13" customFormat="1">
      <c r="A565" s="13"/>
      <c r="B565" s="247"/>
      <c r="C565" s="248"/>
      <c r="D565" s="242" t="s">
        <v>156</v>
      </c>
      <c r="E565" s="249" t="s">
        <v>1</v>
      </c>
      <c r="F565" s="250" t="s">
        <v>219</v>
      </c>
      <c r="G565" s="248"/>
      <c r="H565" s="251">
        <v>9</v>
      </c>
      <c r="I565" s="252"/>
      <c r="J565" s="248"/>
      <c r="K565" s="248"/>
      <c r="L565" s="253"/>
      <c r="M565" s="254"/>
      <c r="N565" s="255"/>
      <c r="O565" s="255"/>
      <c r="P565" s="255"/>
      <c r="Q565" s="255"/>
      <c r="R565" s="255"/>
      <c r="S565" s="255"/>
      <c r="T565" s="256"/>
      <c r="U565" s="13"/>
      <c r="V565" s="13"/>
      <c r="W565" s="13"/>
      <c r="X565" s="13"/>
      <c r="Y565" s="13"/>
      <c r="Z565" s="13"/>
      <c r="AA565" s="13"/>
      <c r="AB565" s="13"/>
      <c r="AC565" s="13"/>
      <c r="AD565" s="13"/>
      <c r="AE565" s="13"/>
      <c r="AT565" s="257" t="s">
        <v>156</v>
      </c>
      <c r="AU565" s="257" t="s">
        <v>90</v>
      </c>
      <c r="AV565" s="13" t="s">
        <v>90</v>
      </c>
      <c r="AW565" s="13" t="s">
        <v>35</v>
      </c>
      <c r="AX565" s="13" t="s">
        <v>85</v>
      </c>
      <c r="AY565" s="257" t="s">
        <v>146</v>
      </c>
    </row>
    <row r="566" s="2" customFormat="1" ht="24.15" customHeight="1">
      <c r="A566" s="39"/>
      <c r="B566" s="40"/>
      <c r="C566" s="229" t="s">
        <v>683</v>
      </c>
      <c r="D566" s="229" t="s">
        <v>149</v>
      </c>
      <c r="E566" s="230" t="s">
        <v>684</v>
      </c>
      <c r="F566" s="231" t="s">
        <v>685</v>
      </c>
      <c r="G566" s="232" t="s">
        <v>652</v>
      </c>
      <c r="H566" s="233">
        <v>9</v>
      </c>
      <c r="I566" s="234"/>
      <c r="J566" s="235">
        <f>ROUND(I566*H566,2)</f>
        <v>0</v>
      </c>
      <c r="K566" s="231" t="s">
        <v>161</v>
      </c>
      <c r="L566" s="45"/>
      <c r="M566" s="236" t="s">
        <v>1</v>
      </c>
      <c r="N566" s="237" t="s">
        <v>46</v>
      </c>
      <c r="O566" s="92"/>
      <c r="P566" s="238">
        <f>O566*H566</f>
        <v>0</v>
      </c>
      <c r="Q566" s="238">
        <v>0.087419999999999998</v>
      </c>
      <c r="R566" s="238">
        <f>Q566*H566</f>
        <v>0.78678000000000003</v>
      </c>
      <c r="S566" s="238">
        <v>0</v>
      </c>
      <c r="T566" s="239">
        <f>S566*H566</f>
        <v>0</v>
      </c>
      <c r="U566" s="39"/>
      <c r="V566" s="39"/>
      <c r="W566" s="39"/>
      <c r="X566" s="39"/>
      <c r="Y566" s="39"/>
      <c r="Z566" s="39"/>
      <c r="AA566" s="39"/>
      <c r="AB566" s="39"/>
      <c r="AC566" s="39"/>
      <c r="AD566" s="39"/>
      <c r="AE566" s="39"/>
      <c r="AR566" s="240" t="s">
        <v>153</v>
      </c>
      <c r="AT566" s="240" t="s">
        <v>149</v>
      </c>
      <c r="AU566" s="240" t="s">
        <v>90</v>
      </c>
      <c r="AY566" s="18" t="s">
        <v>146</v>
      </c>
      <c r="BE566" s="241">
        <f>IF(N566="základní",J566,0)</f>
        <v>0</v>
      </c>
      <c r="BF566" s="241">
        <f>IF(N566="snížená",J566,0)</f>
        <v>0</v>
      </c>
      <c r="BG566" s="241">
        <f>IF(N566="zákl. přenesená",J566,0)</f>
        <v>0</v>
      </c>
      <c r="BH566" s="241">
        <f>IF(N566="sníž. přenesená",J566,0)</f>
        <v>0</v>
      </c>
      <c r="BI566" s="241">
        <f>IF(N566="nulová",J566,0)</f>
        <v>0</v>
      </c>
      <c r="BJ566" s="18" t="s">
        <v>85</v>
      </c>
      <c r="BK566" s="241">
        <f>ROUND(I566*H566,2)</f>
        <v>0</v>
      </c>
      <c r="BL566" s="18" t="s">
        <v>153</v>
      </c>
      <c r="BM566" s="240" t="s">
        <v>686</v>
      </c>
    </row>
    <row r="567" s="2" customFormat="1">
      <c r="A567" s="39"/>
      <c r="B567" s="40"/>
      <c r="C567" s="41"/>
      <c r="D567" s="242" t="s">
        <v>155</v>
      </c>
      <c r="E567" s="41"/>
      <c r="F567" s="243" t="s">
        <v>687</v>
      </c>
      <c r="G567" s="41"/>
      <c r="H567" s="41"/>
      <c r="I567" s="244"/>
      <c r="J567" s="41"/>
      <c r="K567" s="41"/>
      <c r="L567" s="45"/>
      <c r="M567" s="245"/>
      <c r="N567" s="246"/>
      <c r="O567" s="92"/>
      <c r="P567" s="92"/>
      <c r="Q567" s="92"/>
      <c r="R567" s="92"/>
      <c r="S567" s="92"/>
      <c r="T567" s="93"/>
      <c r="U567" s="39"/>
      <c r="V567" s="39"/>
      <c r="W567" s="39"/>
      <c r="X567" s="39"/>
      <c r="Y567" s="39"/>
      <c r="Z567" s="39"/>
      <c r="AA567" s="39"/>
      <c r="AB567" s="39"/>
      <c r="AC567" s="39"/>
      <c r="AD567" s="39"/>
      <c r="AE567" s="39"/>
      <c r="AT567" s="18" t="s">
        <v>155</v>
      </c>
      <c r="AU567" s="18" t="s">
        <v>90</v>
      </c>
    </row>
    <row r="568" s="2" customFormat="1">
      <c r="A568" s="39"/>
      <c r="B568" s="40"/>
      <c r="C568" s="41"/>
      <c r="D568" s="258" t="s">
        <v>164</v>
      </c>
      <c r="E568" s="41"/>
      <c r="F568" s="259" t="s">
        <v>688</v>
      </c>
      <c r="G568" s="41"/>
      <c r="H568" s="41"/>
      <c r="I568" s="244"/>
      <c r="J568" s="41"/>
      <c r="K568" s="41"/>
      <c r="L568" s="45"/>
      <c r="M568" s="245"/>
      <c r="N568" s="246"/>
      <c r="O568" s="92"/>
      <c r="P568" s="92"/>
      <c r="Q568" s="92"/>
      <c r="R568" s="92"/>
      <c r="S568" s="92"/>
      <c r="T568" s="93"/>
      <c r="U568" s="39"/>
      <c r="V568" s="39"/>
      <c r="W568" s="39"/>
      <c r="X568" s="39"/>
      <c r="Y568" s="39"/>
      <c r="Z568" s="39"/>
      <c r="AA568" s="39"/>
      <c r="AB568" s="39"/>
      <c r="AC568" s="39"/>
      <c r="AD568" s="39"/>
      <c r="AE568" s="39"/>
      <c r="AT568" s="18" t="s">
        <v>164</v>
      </c>
      <c r="AU568" s="18" t="s">
        <v>90</v>
      </c>
    </row>
    <row r="569" s="14" customFormat="1">
      <c r="A569" s="14"/>
      <c r="B569" s="260"/>
      <c r="C569" s="261"/>
      <c r="D569" s="242" t="s">
        <v>156</v>
      </c>
      <c r="E569" s="262" t="s">
        <v>1</v>
      </c>
      <c r="F569" s="263" t="s">
        <v>178</v>
      </c>
      <c r="G569" s="261"/>
      <c r="H569" s="262" t="s">
        <v>1</v>
      </c>
      <c r="I569" s="264"/>
      <c r="J569" s="261"/>
      <c r="K569" s="261"/>
      <c r="L569" s="265"/>
      <c r="M569" s="266"/>
      <c r="N569" s="267"/>
      <c r="O569" s="267"/>
      <c r="P569" s="267"/>
      <c r="Q569" s="267"/>
      <c r="R569" s="267"/>
      <c r="S569" s="267"/>
      <c r="T569" s="268"/>
      <c r="U569" s="14"/>
      <c r="V569" s="14"/>
      <c r="W569" s="14"/>
      <c r="X569" s="14"/>
      <c r="Y569" s="14"/>
      <c r="Z569" s="14"/>
      <c r="AA569" s="14"/>
      <c r="AB569" s="14"/>
      <c r="AC569" s="14"/>
      <c r="AD569" s="14"/>
      <c r="AE569" s="14"/>
      <c r="AT569" s="269" t="s">
        <v>156</v>
      </c>
      <c r="AU569" s="269" t="s">
        <v>90</v>
      </c>
      <c r="AV569" s="14" t="s">
        <v>85</v>
      </c>
      <c r="AW569" s="14" t="s">
        <v>35</v>
      </c>
      <c r="AX569" s="14" t="s">
        <v>81</v>
      </c>
      <c r="AY569" s="269" t="s">
        <v>146</v>
      </c>
    </row>
    <row r="570" s="13" customFormat="1">
      <c r="A570" s="13"/>
      <c r="B570" s="247"/>
      <c r="C570" s="248"/>
      <c r="D570" s="242" t="s">
        <v>156</v>
      </c>
      <c r="E570" s="249" t="s">
        <v>1</v>
      </c>
      <c r="F570" s="250" t="s">
        <v>219</v>
      </c>
      <c r="G570" s="248"/>
      <c r="H570" s="251">
        <v>9</v>
      </c>
      <c r="I570" s="252"/>
      <c r="J570" s="248"/>
      <c r="K570" s="248"/>
      <c r="L570" s="253"/>
      <c r="M570" s="254"/>
      <c r="N570" s="255"/>
      <c r="O570" s="255"/>
      <c r="P570" s="255"/>
      <c r="Q570" s="255"/>
      <c r="R570" s="255"/>
      <c r="S570" s="255"/>
      <c r="T570" s="256"/>
      <c r="U570" s="13"/>
      <c r="V570" s="13"/>
      <c r="W570" s="13"/>
      <c r="X570" s="13"/>
      <c r="Y570" s="13"/>
      <c r="Z570" s="13"/>
      <c r="AA570" s="13"/>
      <c r="AB570" s="13"/>
      <c r="AC570" s="13"/>
      <c r="AD570" s="13"/>
      <c r="AE570" s="13"/>
      <c r="AT570" s="257" t="s">
        <v>156</v>
      </c>
      <c r="AU570" s="257" t="s">
        <v>90</v>
      </c>
      <c r="AV570" s="13" t="s">
        <v>90</v>
      </c>
      <c r="AW570" s="13" t="s">
        <v>35</v>
      </c>
      <c r="AX570" s="13" t="s">
        <v>85</v>
      </c>
      <c r="AY570" s="257" t="s">
        <v>146</v>
      </c>
    </row>
    <row r="571" s="2" customFormat="1" ht="24.15" customHeight="1">
      <c r="A571" s="39"/>
      <c r="B571" s="40"/>
      <c r="C571" s="229" t="s">
        <v>689</v>
      </c>
      <c r="D571" s="229" t="s">
        <v>149</v>
      </c>
      <c r="E571" s="230" t="s">
        <v>690</v>
      </c>
      <c r="F571" s="231" t="s">
        <v>691</v>
      </c>
      <c r="G571" s="232" t="s">
        <v>652</v>
      </c>
      <c r="H571" s="233">
        <v>9</v>
      </c>
      <c r="I571" s="234"/>
      <c r="J571" s="235">
        <f>ROUND(I571*H571,2)</f>
        <v>0</v>
      </c>
      <c r="K571" s="231" t="s">
        <v>161</v>
      </c>
      <c r="L571" s="45"/>
      <c r="M571" s="236" t="s">
        <v>1</v>
      </c>
      <c r="N571" s="237" t="s">
        <v>46</v>
      </c>
      <c r="O571" s="92"/>
      <c r="P571" s="238">
        <f>O571*H571</f>
        <v>0</v>
      </c>
      <c r="Q571" s="238">
        <v>0.030759999999999999</v>
      </c>
      <c r="R571" s="238">
        <f>Q571*H571</f>
        <v>0.27683999999999997</v>
      </c>
      <c r="S571" s="238">
        <v>0</v>
      </c>
      <c r="T571" s="239">
        <f>S571*H571</f>
        <v>0</v>
      </c>
      <c r="U571" s="39"/>
      <c r="V571" s="39"/>
      <c r="W571" s="39"/>
      <c r="X571" s="39"/>
      <c r="Y571" s="39"/>
      <c r="Z571" s="39"/>
      <c r="AA571" s="39"/>
      <c r="AB571" s="39"/>
      <c r="AC571" s="39"/>
      <c r="AD571" s="39"/>
      <c r="AE571" s="39"/>
      <c r="AR571" s="240" t="s">
        <v>153</v>
      </c>
      <c r="AT571" s="240" t="s">
        <v>149</v>
      </c>
      <c r="AU571" s="240" t="s">
        <v>90</v>
      </c>
      <c r="AY571" s="18" t="s">
        <v>146</v>
      </c>
      <c r="BE571" s="241">
        <f>IF(N571="základní",J571,0)</f>
        <v>0</v>
      </c>
      <c r="BF571" s="241">
        <f>IF(N571="snížená",J571,0)</f>
        <v>0</v>
      </c>
      <c r="BG571" s="241">
        <f>IF(N571="zákl. přenesená",J571,0)</f>
        <v>0</v>
      </c>
      <c r="BH571" s="241">
        <f>IF(N571="sníž. přenesená",J571,0)</f>
        <v>0</v>
      </c>
      <c r="BI571" s="241">
        <f>IF(N571="nulová",J571,0)</f>
        <v>0</v>
      </c>
      <c r="BJ571" s="18" t="s">
        <v>85</v>
      </c>
      <c r="BK571" s="241">
        <f>ROUND(I571*H571,2)</f>
        <v>0</v>
      </c>
      <c r="BL571" s="18" t="s">
        <v>153</v>
      </c>
      <c r="BM571" s="240" t="s">
        <v>692</v>
      </c>
    </row>
    <row r="572" s="2" customFormat="1">
      <c r="A572" s="39"/>
      <c r="B572" s="40"/>
      <c r="C572" s="41"/>
      <c r="D572" s="242" t="s">
        <v>155</v>
      </c>
      <c r="E572" s="41"/>
      <c r="F572" s="243" t="s">
        <v>693</v>
      </c>
      <c r="G572" s="41"/>
      <c r="H572" s="41"/>
      <c r="I572" s="244"/>
      <c r="J572" s="41"/>
      <c r="K572" s="41"/>
      <c r="L572" s="45"/>
      <c r="M572" s="245"/>
      <c r="N572" s="246"/>
      <c r="O572" s="92"/>
      <c r="P572" s="92"/>
      <c r="Q572" s="92"/>
      <c r="R572" s="92"/>
      <c r="S572" s="92"/>
      <c r="T572" s="93"/>
      <c r="U572" s="39"/>
      <c r="V572" s="39"/>
      <c r="W572" s="39"/>
      <c r="X572" s="39"/>
      <c r="Y572" s="39"/>
      <c r="Z572" s="39"/>
      <c r="AA572" s="39"/>
      <c r="AB572" s="39"/>
      <c r="AC572" s="39"/>
      <c r="AD572" s="39"/>
      <c r="AE572" s="39"/>
      <c r="AT572" s="18" t="s">
        <v>155</v>
      </c>
      <c r="AU572" s="18" t="s">
        <v>90</v>
      </c>
    </row>
    <row r="573" s="2" customFormat="1">
      <c r="A573" s="39"/>
      <c r="B573" s="40"/>
      <c r="C573" s="41"/>
      <c r="D573" s="258" t="s">
        <v>164</v>
      </c>
      <c r="E573" s="41"/>
      <c r="F573" s="259" t="s">
        <v>694</v>
      </c>
      <c r="G573" s="41"/>
      <c r="H573" s="41"/>
      <c r="I573" s="244"/>
      <c r="J573" s="41"/>
      <c r="K573" s="41"/>
      <c r="L573" s="45"/>
      <c r="M573" s="245"/>
      <c r="N573" s="246"/>
      <c r="O573" s="92"/>
      <c r="P573" s="92"/>
      <c r="Q573" s="92"/>
      <c r="R573" s="92"/>
      <c r="S573" s="92"/>
      <c r="T573" s="93"/>
      <c r="U573" s="39"/>
      <c r="V573" s="39"/>
      <c r="W573" s="39"/>
      <c r="X573" s="39"/>
      <c r="Y573" s="39"/>
      <c r="Z573" s="39"/>
      <c r="AA573" s="39"/>
      <c r="AB573" s="39"/>
      <c r="AC573" s="39"/>
      <c r="AD573" s="39"/>
      <c r="AE573" s="39"/>
      <c r="AT573" s="18" t="s">
        <v>164</v>
      </c>
      <c r="AU573" s="18" t="s">
        <v>90</v>
      </c>
    </row>
    <row r="574" s="14" customFormat="1">
      <c r="A574" s="14"/>
      <c r="B574" s="260"/>
      <c r="C574" s="261"/>
      <c r="D574" s="242" t="s">
        <v>156</v>
      </c>
      <c r="E574" s="262" t="s">
        <v>1</v>
      </c>
      <c r="F574" s="263" t="s">
        <v>670</v>
      </c>
      <c r="G574" s="261"/>
      <c r="H574" s="262" t="s">
        <v>1</v>
      </c>
      <c r="I574" s="264"/>
      <c r="J574" s="261"/>
      <c r="K574" s="261"/>
      <c r="L574" s="265"/>
      <c r="M574" s="266"/>
      <c r="N574" s="267"/>
      <c r="O574" s="267"/>
      <c r="P574" s="267"/>
      <c r="Q574" s="267"/>
      <c r="R574" s="267"/>
      <c r="S574" s="267"/>
      <c r="T574" s="268"/>
      <c r="U574" s="14"/>
      <c r="V574" s="14"/>
      <c r="W574" s="14"/>
      <c r="X574" s="14"/>
      <c r="Y574" s="14"/>
      <c r="Z574" s="14"/>
      <c r="AA574" s="14"/>
      <c r="AB574" s="14"/>
      <c r="AC574" s="14"/>
      <c r="AD574" s="14"/>
      <c r="AE574" s="14"/>
      <c r="AT574" s="269" t="s">
        <v>156</v>
      </c>
      <c r="AU574" s="269" t="s">
        <v>90</v>
      </c>
      <c r="AV574" s="14" t="s">
        <v>85</v>
      </c>
      <c r="AW574" s="14" t="s">
        <v>35</v>
      </c>
      <c r="AX574" s="14" t="s">
        <v>81</v>
      </c>
      <c r="AY574" s="269" t="s">
        <v>146</v>
      </c>
    </row>
    <row r="575" s="13" customFormat="1">
      <c r="A575" s="13"/>
      <c r="B575" s="247"/>
      <c r="C575" s="248"/>
      <c r="D575" s="242" t="s">
        <v>156</v>
      </c>
      <c r="E575" s="249" t="s">
        <v>1</v>
      </c>
      <c r="F575" s="250" t="s">
        <v>219</v>
      </c>
      <c r="G575" s="248"/>
      <c r="H575" s="251">
        <v>9</v>
      </c>
      <c r="I575" s="252"/>
      <c r="J575" s="248"/>
      <c r="K575" s="248"/>
      <c r="L575" s="253"/>
      <c r="M575" s="254"/>
      <c r="N575" s="255"/>
      <c r="O575" s="255"/>
      <c r="P575" s="255"/>
      <c r="Q575" s="255"/>
      <c r="R575" s="255"/>
      <c r="S575" s="255"/>
      <c r="T575" s="256"/>
      <c r="U575" s="13"/>
      <c r="V575" s="13"/>
      <c r="W575" s="13"/>
      <c r="X575" s="13"/>
      <c r="Y575" s="13"/>
      <c r="Z575" s="13"/>
      <c r="AA575" s="13"/>
      <c r="AB575" s="13"/>
      <c r="AC575" s="13"/>
      <c r="AD575" s="13"/>
      <c r="AE575" s="13"/>
      <c r="AT575" s="257" t="s">
        <v>156</v>
      </c>
      <c r="AU575" s="257" t="s">
        <v>90</v>
      </c>
      <c r="AV575" s="13" t="s">
        <v>90</v>
      </c>
      <c r="AW575" s="13" t="s">
        <v>35</v>
      </c>
      <c r="AX575" s="13" t="s">
        <v>85</v>
      </c>
      <c r="AY575" s="257" t="s">
        <v>146</v>
      </c>
    </row>
    <row r="576" s="2" customFormat="1" ht="24.15" customHeight="1">
      <c r="A576" s="39"/>
      <c r="B576" s="40"/>
      <c r="C576" s="293" t="s">
        <v>695</v>
      </c>
      <c r="D576" s="293" t="s">
        <v>277</v>
      </c>
      <c r="E576" s="294" t="s">
        <v>696</v>
      </c>
      <c r="F576" s="295" t="s">
        <v>697</v>
      </c>
      <c r="G576" s="296" t="s">
        <v>652</v>
      </c>
      <c r="H576" s="297">
        <v>9</v>
      </c>
      <c r="I576" s="298"/>
      <c r="J576" s="299">
        <f>ROUND(I576*H576,2)</f>
        <v>0</v>
      </c>
      <c r="K576" s="295" t="s">
        <v>161</v>
      </c>
      <c r="L576" s="300"/>
      <c r="M576" s="301" t="s">
        <v>1</v>
      </c>
      <c r="N576" s="302" t="s">
        <v>46</v>
      </c>
      <c r="O576" s="92"/>
      <c r="P576" s="238">
        <f>O576*H576</f>
        <v>0</v>
      </c>
      <c r="Q576" s="238">
        <v>0.108</v>
      </c>
      <c r="R576" s="238">
        <f>Q576*H576</f>
        <v>0.97199999999999998</v>
      </c>
      <c r="S576" s="238">
        <v>0</v>
      </c>
      <c r="T576" s="239">
        <f>S576*H576</f>
        <v>0</v>
      </c>
      <c r="U576" s="39"/>
      <c r="V576" s="39"/>
      <c r="W576" s="39"/>
      <c r="X576" s="39"/>
      <c r="Y576" s="39"/>
      <c r="Z576" s="39"/>
      <c r="AA576" s="39"/>
      <c r="AB576" s="39"/>
      <c r="AC576" s="39"/>
      <c r="AD576" s="39"/>
      <c r="AE576" s="39"/>
      <c r="AR576" s="240" t="s">
        <v>211</v>
      </c>
      <c r="AT576" s="240" t="s">
        <v>277</v>
      </c>
      <c r="AU576" s="240" t="s">
        <v>90</v>
      </c>
      <c r="AY576" s="18" t="s">
        <v>146</v>
      </c>
      <c r="BE576" s="241">
        <f>IF(N576="základní",J576,0)</f>
        <v>0</v>
      </c>
      <c r="BF576" s="241">
        <f>IF(N576="snížená",J576,0)</f>
        <v>0</v>
      </c>
      <c r="BG576" s="241">
        <f>IF(N576="zákl. přenesená",J576,0)</f>
        <v>0</v>
      </c>
      <c r="BH576" s="241">
        <f>IF(N576="sníž. přenesená",J576,0)</f>
        <v>0</v>
      </c>
      <c r="BI576" s="241">
        <f>IF(N576="nulová",J576,0)</f>
        <v>0</v>
      </c>
      <c r="BJ576" s="18" t="s">
        <v>85</v>
      </c>
      <c r="BK576" s="241">
        <f>ROUND(I576*H576,2)</f>
        <v>0</v>
      </c>
      <c r="BL576" s="18" t="s">
        <v>153</v>
      </c>
      <c r="BM576" s="240" t="s">
        <v>698</v>
      </c>
    </row>
    <row r="577" s="2" customFormat="1">
      <c r="A577" s="39"/>
      <c r="B577" s="40"/>
      <c r="C577" s="41"/>
      <c r="D577" s="242" t="s">
        <v>155</v>
      </c>
      <c r="E577" s="41"/>
      <c r="F577" s="243" t="s">
        <v>697</v>
      </c>
      <c r="G577" s="41"/>
      <c r="H577" s="41"/>
      <c r="I577" s="244"/>
      <c r="J577" s="41"/>
      <c r="K577" s="41"/>
      <c r="L577" s="45"/>
      <c r="M577" s="245"/>
      <c r="N577" s="246"/>
      <c r="O577" s="92"/>
      <c r="P577" s="92"/>
      <c r="Q577" s="92"/>
      <c r="R577" s="92"/>
      <c r="S577" s="92"/>
      <c r="T577" s="93"/>
      <c r="U577" s="39"/>
      <c r="V577" s="39"/>
      <c r="W577" s="39"/>
      <c r="X577" s="39"/>
      <c r="Y577" s="39"/>
      <c r="Z577" s="39"/>
      <c r="AA577" s="39"/>
      <c r="AB577" s="39"/>
      <c r="AC577" s="39"/>
      <c r="AD577" s="39"/>
      <c r="AE577" s="39"/>
      <c r="AT577" s="18" t="s">
        <v>155</v>
      </c>
      <c r="AU577" s="18" t="s">
        <v>90</v>
      </c>
    </row>
    <row r="578" s="14" customFormat="1">
      <c r="A578" s="14"/>
      <c r="B578" s="260"/>
      <c r="C578" s="261"/>
      <c r="D578" s="242" t="s">
        <v>156</v>
      </c>
      <c r="E578" s="262" t="s">
        <v>1</v>
      </c>
      <c r="F578" s="263" t="s">
        <v>670</v>
      </c>
      <c r="G578" s="261"/>
      <c r="H578" s="262" t="s">
        <v>1</v>
      </c>
      <c r="I578" s="264"/>
      <c r="J578" s="261"/>
      <c r="K578" s="261"/>
      <c r="L578" s="265"/>
      <c r="M578" s="266"/>
      <c r="N578" s="267"/>
      <c r="O578" s="267"/>
      <c r="P578" s="267"/>
      <c r="Q578" s="267"/>
      <c r="R578" s="267"/>
      <c r="S578" s="267"/>
      <c r="T578" s="268"/>
      <c r="U578" s="14"/>
      <c r="V578" s="14"/>
      <c r="W578" s="14"/>
      <c r="X578" s="14"/>
      <c r="Y578" s="14"/>
      <c r="Z578" s="14"/>
      <c r="AA578" s="14"/>
      <c r="AB578" s="14"/>
      <c r="AC578" s="14"/>
      <c r="AD578" s="14"/>
      <c r="AE578" s="14"/>
      <c r="AT578" s="269" t="s">
        <v>156</v>
      </c>
      <c r="AU578" s="269" t="s">
        <v>90</v>
      </c>
      <c r="AV578" s="14" t="s">
        <v>85</v>
      </c>
      <c r="AW578" s="14" t="s">
        <v>35</v>
      </c>
      <c r="AX578" s="14" t="s">
        <v>81</v>
      </c>
      <c r="AY578" s="269" t="s">
        <v>146</v>
      </c>
    </row>
    <row r="579" s="13" customFormat="1">
      <c r="A579" s="13"/>
      <c r="B579" s="247"/>
      <c r="C579" s="248"/>
      <c r="D579" s="242" t="s">
        <v>156</v>
      </c>
      <c r="E579" s="249" t="s">
        <v>1</v>
      </c>
      <c r="F579" s="250" t="s">
        <v>219</v>
      </c>
      <c r="G579" s="248"/>
      <c r="H579" s="251">
        <v>9</v>
      </c>
      <c r="I579" s="252"/>
      <c r="J579" s="248"/>
      <c r="K579" s="248"/>
      <c r="L579" s="253"/>
      <c r="M579" s="254"/>
      <c r="N579" s="255"/>
      <c r="O579" s="255"/>
      <c r="P579" s="255"/>
      <c r="Q579" s="255"/>
      <c r="R579" s="255"/>
      <c r="S579" s="255"/>
      <c r="T579" s="256"/>
      <c r="U579" s="13"/>
      <c r="V579" s="13"/>
      <c r="W579" s="13"/>
      <c r="X579" s="13"/>
      <c r="Y579" s="13"/>
      <c r="Z579" s="13"/>
      <c r="AA579" s="13"/>
      <c r="AB579" s="13"/>
      <c r="AC579" s="13"/>
      <c r="AD579" s="13"/>
      <c r="AE579" s="13"/>
      <c r="AT579" s="257" t="s">
        <v>156</v>
      </c>
      <c r="AU579" s="257" t="s">
        <v>90</v>
      </c>
      <c r="AV579" s="13" t="s">
        <v>90</v>
      </c>
      <c r="AW579" s="13" t="s">
        <v>35</v>
      </c>
      <c r="AX579" s="13" t="s">
        <v>85</v>
      </c>
      <c r="AY579" s="257" t="s">
        <v>146</v>
      </c>
    </row>
    <row r="580" s="2" customFormat="1" ht="16.5" customHeight="1">
      <c r="A580" s="39"/>
      <c r="B580" s="40"/>
      <c r="C580" s="293" t="s">
        <v>699</v>
      </c>
      <c r="D580" s="293" t="s">
        <v>277</v>
      </c>
      <c r="E580" s="294" t="s">
        <v>700</v>
      </c>
      <c r="F580" s="295" t="s">
        <v>701</v>
      </c>
      <c r="G580" s="296" t="s">
        <v>652</v>
      </c>
      <c r="H580" s="297">
        <v>9</v>
      </c>
      <c r="I580" s="298"/>
      <c r="J580" s="299">
        <f>ROUND(I580*H580,2)</f>
        <v>0</v>
      </c>
      <c r="K580" s="295" t="s">
        <v>161</v>
      </c>
      <c r="L580" s="300"/>
      <c r="M580" s="301" t="s">
        <v>1</v>
      </c>
      <c r="N580" s="302" t="s">
        <v>46</v>
      </c>
      <c r="O580" s="92"/>
      <c r="P580" s="238">
        <f>O580*H580</f>
        <v>0</v>
      </c>
      <c r="Q580" s="238">
        <v>0.10299999999999999</v>
      </c>
      <c r="R580" s="238">
        <f>Q580*H580</f>
        <v>0.92699999999999994</v>
      </c>
      <c r="S580" s="238">
        <v>0</v>
      </c>
      <c r="T580" s="239">
        <f>S580*H580</f>
        <v>0</v>
      </c>
      <c r="U580" s="39"/>
      <c r="V580" s="39"/>
      <c r="W580" s="39"/>
      <c r="X580" s="39"/>
      <c r="Y580" s="39"/>
      <c r="Z580" s="39"/>
      <c r="AA580" s="39"/>
      <c r="AB580" s="39"/>
      <c r="AC580" s="39"/>
      <c r="AD580" s="39"/>
      <c r="AE580" s="39"/>
      <c r="AR580" s="240" t="s">
        <v>211</v>
      </c>
      <c r="AT580" s="240" t="s">
        <v>277</v>
      </c>
      <c r="AU580" s="240" t="s">
        <v>90</v>
      </c>
      <c r="AY580" s="18" t="s">
        <v>146</v>
      </c>
      <c r="BE580" s="241">
        <f>IF(N580="základní",J580,0)</f>
        <v>0</v>
      </c>
      <c r="BF580" s="241">
        <f>IF(N580="snížená",J580,0)</f>
        <v>0</v>
      </c>
      <c r="BG580" s="241">
        <f>IF(N580="zákl. přenesená",J580,0)</f>
        <v>0</v>
      </c>
      <c r="BH580" s="241">
        <f>IF(N580="sníž. přenesená",J580,0)</f>
        <v>0</v>
      </c>
      <c r="BI580" s="241">
        <f>IF(N580="nulová",J580,0)</f>
        <v>0</v>
      </c>
      <c r="BJ580" s="18" t="s">
        <v>85</v>
      </c>
      <c r="BK580" s="241">
        <f>ROUND(I580*H580,2)</f>
        <v>0</v>
      </c>
      <c r="BL580" s="18" t="s">
        <v>153</v>
      </c>
      <c r="BM580" s="240" t="s">
        <v>702</v>
      </c>
    </row>
    <row r="581" s="2" customFormat="1">
      <c r="A581" s="39"/>
      <c r="B581" s="40"/>
      <c r="C581" s="41"/>
      <c r="D581" s="242" t="s">
        <v>155</v>
      </c>
      <c r="E581" s="41"/>
      <c r="F581" s="243" t="s">
        <v>701</v>
      </c>
      <c r="G581" s="41"/>
      <c r="H581" s="41"/>
      <c r="I581" s="244"/>
      <c r="J581" s="41"/>
      <c r="K581" s="41"/>
      <c r="L581" s="45"/>
      <c r="M581" s="245"/>
      <c r="N581" s="246"/>
      <c r="O581" s="92"/>
      <c r="P581" s="92"/>
      <c r="Q581" s="92"/>
      <c r="R581" s="92"/>
      <c r="S581" s="92"/>
      <c r="T581" s="93"/>
      <c r="U581" s="39"/>
      <c r="V581" s="39"/>
      <c r="W581" s="39"/>
      <c r="X581" s="39"/>
      <c r="Y581" s="39"/>
      <c r="Z581" s="39"/>
      <c r="AA581" s="39"/>
      <c r="AB581" s="39"/>
      <c r="AC581" s="39"/>
      <c r="AD581" s="39"/>
      <c r="AE581" s="39"/>
      <c r="AT581" s="18" t="s">
        <v>155</v>
      </c>
      <c r="AU581" s="18" t="s">
        <v>90</v>
      </c>
    </row>
    <row r="582" s="14" customFormat="1">
      <c r="A582" s="14"/>
      <c r="B582" s="260"/>
      <c r="C582" s="261"/>
      <c r="D582" s="242" t="s">
        <v>156</v>
      </c>
      <c r="E582" s="262" t="s">
        <v>1</v>
      </c>
      <c r="F582" s="263" t="s">
        <v>670</v>
      </c>
      <c r="G582" s="261"/>
      <c r="H582" s="262" t="s">
        <v>1</v>
      </c>
      <c r="I582" s="264"/>
      <c r="J582" s="261"/>
      <c r="K582" s="261"/>
      <c r="L582" s="265"/>
      <c r="M582" s="266"/>
      <c r="N582" s="267"/>
      <c r="O582" s="267"/>
      <c r="P582" s="267"/>
      <c r="Q582" s="267"/>
      <c r="R582" s="267"/>
      <c r="S582" s="267"/>
      <c r="T582" s="268"/>
      <c r="U582" s="14"/>
      <c r="V582" s="14"/>
      <c r="W582" s="14"/>
      <c r="X582" s="14"/>
      <c r="Y582" s="14"/>
      <c r="Z582" s="14"/>
      <c r="AA582" s="14"/>
      <c r="AB582" s="14"/>
      <c r="AC582" s="14"/>
      <c r="AD582" s="14"/>
      <c r="AE582" s="14"/>
      <c r="AT582" s="269" t="s">
        <v>156</v>
      </c>
      <c r="AU582" s="269" t="s">
        <v>90</v>
      </c>
      <c r="AV582" s="14" t="s">
        <v>85</v>
      </c>
      <c r="AW582" s="14" t="s">
        <v>35</v>
      </c>
      <c r="AX582" s="14" t="s">
        <v>81</v>
      </c>
      <c r="AY582" s="269" t="s">
        <v>146</v>
      </c>
    </row>
    <row r="583" s="13" customFormat="1">
      <c r="A583" s="13"/>
      <c r="B583" s="247"/>
      <c r="C583" s="248"/>
      <c r="D583" s="242" t="s">
        <v>156</v>
      </c>
      <c r="E583" s="249" t="s">
        <v>1</v>
      </c>
      <c r="F583" s="250" t="s">
        <v>219</v>
      </c>
      <c r="G583" s="248"/>
      <c r="H583" s="251">
        <v>9</v>
      </c>
      <c r="I583" s="252"/>
      <c r="J583" s="248"/>
      <c r="K583" s="248"/>
      <c r="L583" s="253"/>
      <c r="M583" s="254"/>
      <c r="N583" s="255"/>
      <c r="O583" s="255"/>
      <c r="P583" s="255"/>
      <c r="Q583" s="255"/>
      <c r="R583" s="255"/>
      <c r="S583" s="255"/>
      <c r="T583" s="256"/>
      <c r="U583" s="13"/>
      <c r="V583" s="13"/>
      <c r="W583" s="13"/>
      <c r="X583" s="13"/>
      <c r="Y583" s="13"/>
      <c r="Z583" s="13"/>
      <c r="AA583" s="13"/>
      <c r="AB583" s="13"/>
      <c r="AC583" s="13"/>
      <c r="AD583" s="13"/>
      <c r="AE583" s="13"/>
      <c r="AT583" s="257" t="s">
        <v>156</v>
      </c>
      <c r="AU583" s="257" t="s">
        <v>90</v>
      </c>
      <c r="AV583" s="13" t="s">
        <v>90</v>
      </c>
      <c r="AW583" s="13" t="s">
        <v>35</v>
      </c>
      <c r="AX583" s="13" t="s">
        <v>81</v>
      </c>
      <c r="AY583" s="257" t="s">
        <v>146</v>
      </c>
    </row>
    <row r="584" s="2" customFormat="1" ht="21.75" customHeight="1">
      <c r="A584" s="39"/>
      <c r="B584" s="40"/>
      <c r="C584" s="293" t="s">
        <v>703</v>
      </c>
      <c r="D584" s="293" t="s">
        <v>277</v>
      </c>
      <c r="E584" s="294" t="s">
        <v>704</v>
      </c>
      <c r="F584" s="295" t="s">
        <v>705</v>
      </c>
      <c r="G584" s="296" t="s">
        <v>652</v>
      </c>
      <c r="H584" s="297">
        <v>9</v>
      </c>
      <c r="I584" s="298"/>
      <c r="J584" s="299">
        <f>ROUND(I584*H584,2)</f>
        <v>0</v>
      </c>
      <c r="K584" s="295" t="s">
        <v>161</v>
      </c>
      <c r="L584" s="300"/>
      <c r="M584" s="301" t="s">
        <v>1</v>
      </c>
      <c r="N584" s="302" t="s">
        <v>46</v>
      </c>
      <c r="O584" s="92"/>
      <c r="P584" s="238">
        <f>O584*H584</f>
        <v>0</v>
      </c>
      <c r="Q584" s="238">
        <v>0.111</v>
      </c>
      <c r="R584" s="238">
        <f>Q584*H584</f>
        <v>0.999</v>
      </c>
      <c r="S584" s="238">
        <v>0</v>
      </c>
      <c r="T584" s="239">
        <f>S584*H584</f>
        <v>0</v>
      </c>
      <c r="U584" s="39"/>
      <c r="V584" s="39"/>
      <c r="W584" s="39"/>
      <c r="X584" s="39"/>
      <c r="Y584" s="39"/>
      <c r="Z584" s="39"/>
      <c r="AA584" s="39"/>
      <c r="AB584" s="39"/>
      <c r="AC584" s="39"/>
      <c r="AD584" s="39"/>
      <c r="AE584" s="39"/>
      <c r="AR584" s="240" t="s">
        <v>211</v>
      </c>
      <c r="AT584" s="240" t="s">
        <v>277</v>
      </c>
      <c r="AU584" s="240" t="s">
        <v>90</v>
      </c>
      <c r="AY584" s="18" t="s">
        <v>146</v>
      </c>
      <c r="BE584" s="241">
        <f>IF(N584="základní",J584,0)</f>
        <v>0</v>
      </c>
      <c r="BF584" s="241">
        <f>IF(N584="snížená",J584,0)</f>
        <v>0</v>
      </c>
      <c r="BG584" s="241">
        <f>IF(N584="zákl. přenesená",J584,0)</f>
        <v>0</v>
      </c>
      <c r="BH584" s="241">
        <f>IF(N584="sníž. přenesená",J584,0)</f>
        <v>0</v>
      </c>
      <c r="BI584" s="241">
        <f>IF(N584="nulová",J584,0)</f>
        <v>0</v>
      </c>
      <c r="BJ584" s="18" t="s">
        <v>85</v>
      </c>
      <c r="BK584" s="241">
        <f>ROUND(I584*H584,2)</f>
        <v>0</v>
      </c>
      <c r="BL584" s="18" t="s">
        <v>153</v>
      </c>
      <c r="BM584" s="240" t="s">
        <v>706</v>
      </c>
    </row>
    <row r="585" s="2" customFormat="1">
      <c r="A585" s="39"/>
      <c r="B585" s="40"/>
      <c r="C585" s="41"/>
      <c r="D585" s="242" t="s">
        <v>155</v>
      </c>
      <c r="E585" s="41"/>
      <c r="F585" s="243" t="s">
        <v>705</v>
      </c>
      <c r="G585" s="41"/>
      <c r="H585" s="41"/>
      <c r="I585" s="244"/>
      <c r="J585" s="41"/>
      <c r="K585" s="41"/>
      <c r="L585" s="45"/>
      <c r="M585" s="245"/>
      <c r="N585" s="246"/>
      <c r="O585" s="92"/>
      <c r="P585" s="92"/>
      <c r="Q585" s="92"/>
      <c r="R585" s="92"/>
      <c r="S585" s="92"/>
      <c r="T585" s="93"/>
      <c r="U585" s="39"/>
      <c r="V585" s="39"/>
      <c r="W585" s="39"/>
      <c r="X585" s="39"/>
      <c r="Y585" s="39"/>
      <c r="Z585" s="39"/>
      <c r="AA585" s="39"/>
      <c r="AB585" s="39"/>
      <c r="AC585" s="39"/>
      <c r="AD585" s="39"/>
      <c r="AE585" s="39"/>
      <c r="AT585" s="18" t="s">
        <v>155</v>
      </c>
      <c r="AU585" s="18" t="s">
        <v>90</v>
      </c>
    </row>
    <row r="586" s="14" customFormat="1">
      <c r="A586" s="14"/>
      <c r="B586" s="260"/>
      <c r="C586" s="261"/>
      <c r="D586" s="242" t="s">
        <v>156</v>
      </c>
      <c r="E586" s="262" t="s">
        <v>1</v>
      </c>
      <c r="F586" s="263" t="s">
        <v>178</v>
      </c>
      <c r="G586" s="261"/>
      <c r="H586" s="262" t="s">
        <v>1</v>
      </c>
      <c r="I586" s="264"/>
      <c r="J586" s="261"/>
      <c r="K586" s="261"/>
      <c r="L586" s="265"/>
      <c r="M586" s="266"/>
      <c r="N586" s="267"/>
      <c r="O586" s="267"/>
      <c r="P586" s="267"/>
      <c r="Q586" s="267"/>
      <c r="R586" s="267"/>
      <c r="S586" s="267"/>
      <c r="T586" s="268"/>
      <c r="U586" s="14"/>
      <c r="V586" s="14"/>
      <c r="W586" s="14"/>
      <c r="X586" s="14"/>
      <c r="Y586" s="14"/>
      <c r="Z586" s="14"/>
      <c r="AA586" s="14"/>
      <c r="AB586" s="14"/>
      <c r="AC586" s="14"/>
      <c r="AD586" s="14"/>
      <c r="AE586" s="14"/>
      <c r="AT586" s="269" t="s">
        <v>156</v>
      </c>
      <c r="AU586" s="269" t="s">
        <v>90</v>
      </c>
      <c r="AV586" s="14" t="s">
        <v>85</v>
      </c>
      <c r="AW586" s="14" t="s">
        <v>35</v>
      </c>
      <c r="AX586" s="14" t="s">
        <v>81</v>
      </c>
      <c r="AY586" s="269" t="s">
        <v>146</v>
      </c>
    </row>
    <row r="587" s="13" customFormat="1">
      <c r="A587" s="13"/>
      <c r="B587" s="247"/>
      <c r="C587" s="248"/>
      <c r="D587" s="242" t="s">
        <v>156</v>
      </c>
      <c r="E587" s="249" t="s">
        <v>1</v>
      </c>
      <c r="F587" s="250" t="s">
        <v>219</v>
      </c>
      <c r="G587" s="248"/>
      <c r="H587" s="251">
        <v>9</v>
      </c>
      <c r="I587" s="252"/>
      <c r="J587" s="248"/>
      <c r="K587" s="248"/>
      <c r="L587" s="253"/>
      <c r="M587" s="254"/>
      <c r="N587" s="255"/>
      <c r="O587" s="255"/>
      <c r="P587" s="255"/>
      <c r="Q587" s="255"/>
      <c r="R587" s="255"/>
      <c r="S587" s="255"/>
      <c r="T587" s="256"/>
      <c r="U587" s="13"/>
      <c r="V587" s="13"/>
      <c r="W587" s="13"/>
      <c r="X587" s="13"/>
      <c r="Y587" s="13"/>
      <c r="Z587" s="13"/>
      <c r="AA587" s="13"/>
      <c r="AB587" s="13"/>
      <c r="AC587" s="13"/>
      <c r="AD587" s="13"/>
      <c r="AE587" s="13"/>
      <c r="AT587" s="257" t="s">
        <v>156</v>
      </c>
      <c r="AU587" s="257" t="s">
        <v>90</v>
      </c>
      <c r="AV587" s="13" t="s">
        <v>90</v>
      </c>
      <c r="AW587" s="13" t="s">
        <v>35</v>
      </c>
      <c r="AX587" s="13" t="s">
        <v>85</v>
      </c>
      <c r="AY587" s="257" t="s">
        <v>146</v>
      </c>
    </row>
    <row r="588" s="2" customFormat="1" ht="24.15" customHeight="1">
      <c r="A588" s="39"/>
      <c r="B588" s="40"/>
      <c r="C588" s="293" t="s">
        <v>707</v>
      </c>
      <c r="D588" s="293" t="s">
        <v>277</v>
      </c>
      <c r="E588" s="294" t="s">
        <v>708</v>
      </c>
      <c r="F588" s="295" t="s">
        <v>709</v>
      </c>
      <c r="G588" s="296" t="s">
        <v>652</v>
      </c>
      <c r="H588" s="297">
        <v>9</v>
      </c>
      <c r="I588" s="298"/>
      <c r="J588" s="299">
        <f>ROUND(I588*H588,2)</f>
        <v>0</v>
      </c>
      <c r="K588" s="295" t="s">
        <v>161</v>
      </c>
      <c r="L588" s="300"/>
      <c r="M588" s="301" t="s">
        <v>1</v>
      </c>
      <c r="N588" s="302" t="s">
        <v>46</v>
      </c>
      <c r="O588" s="92"/>
      <c r="P588" s="238">
        <f>O588*H588</f>
        <v>0</v>
      </c>
      <c r="Q588" s="238">
        <v>0.040000000000000001</v>
      </c>
      <c r="R588" s="238">
        <f>Q588*H588</f>
        <v>0.35999999999999999</v>
      </c>
      <c r="S588" s="238">
        <v>0</v>
      </c>
      <c r="T588" s="239">
        <f>S588*H588</f>
        <v>0</v>
      </c>
      <c r="U588" s="39"/>
      <c r="V588" s="39"/>
      <c r="W588" s="39"/>
      <c r="X588" s="39"/>
      <c r="Y588" s="39"/>
      <c r="Z588" s="39"/>
      <c r="AA588" s="39"/>
      <c r="AB588" s="39"/>
      <c r="AC588" s="39"/>
      <c r="AD588" s="39"/>
      <c r="AE588" s="39"/>
      <c r="AR588" s="240" t="s">
        <v>211</v>
      </c>
      <c r="AT588" s="240" t="s">
        <v>277</v>
      </c>
      <c r="AU588" s="240" t="s">
        <v>90</v>
      </c>
      <c r="AY588" s="18" t="s">
        <v>146</v>
      </c>
      <c r="BE588" s="241">
        <f>IF(N588="základní",J588,0)</f>
        <v>0</v>
      </c>
      <c r="BF588" s="241">
        <f>IF(N588="snížená",J588,0)</f>
        <v>0</v>
      </c>
      <c r="BG588" s="241">
        <f>IF(N588="zákl. přenesená",J588,0)</f>
        <v>0</v>
      </c>
      <c r="BH588" s="241">
        <f>IF(N588="sníž. přenesená",J588,0)</f>
        <v>0</v>
      </c>
      <c r="BI588" s="241">
        <f>IF(N588="nulová",J588,0)</f>
        <v>0</v>
      </c>
      <c r="BJ588" s="18" t="s">
        <v>85</v>
      </c>
      <c r="BK588" s="241">
        <f>ROUND(I588*H588,2)</f>
        <v>0</v>
      </c>
      <c r="BL588" s="18" t="s">
        <v>153</v>
      </c>
      <c r="BM588" s="240" t="s">
        <v>710</v>
      </c>
    </row>
    <row r="589" s="2" customFormat="1">
      <c r="A589" s="39"/>
      <c r="B589" s="40"/>
      <c r="C589" s="41"/>
      <c r="D589" s="242" t="s">
        <v>155</v>
      </c>
      <c r="E589" s="41"/>
      <c r="F589" s="243" t="s">
        <v>709</v>
      </c>
      <c r="G589" s="41"/>
      <c r="H589" s="41"/>
      <c r="I589" s="244"/>
      <c r="J589" s="41"/>
      <c r="K589" s="41"/>
      <c r="L589" s="45"/>
      <c r="M589" s="245"/>
      <c r="N589" s="246"/>
      <c r="O589" s="92"/>
      <c r="P589" s="92"/>
      <c r="Q589" s="92"/>
      <c r="R589" s="92"/>
      <c r="S589" s="92"/>
      <c r="T589" s="93"/>
      <c r="U589" s="39"/>
      <c r="V589" s="39"/>
      <c r="W589" s="39"/>
      <c r="X589" s="39"/>
      <c r="Y589" s="39"/>
      <c r="Z589" s="39"/>
      <c r="AA589" s="39"/>
      <c r="AB589" s="39"/>
      <c r="AC589" s="39"/>
      <c r="AD589" s="39"/>
      <c r="AE589" s="39"/>
      <c r="AT589" s="18" t="s">
        <v>155</v>
      </c>
      <c r="AU589" s="18" t="s">
        <v>90</v>
      </c>
    </row>
    <row r="590" s="14" customFormat="1">
      <c r="A590" s="14"/>
      <c r="B590" s="260"/>
      <c r="C590" s="261"/>
      <c r="D590" s="242" t="s">
        <v>156</v>
      </c>
      <c r="E590" s="262" t="s">
        <v>1</v>
      </c>
      <c r="F590" s="263" t="s">
        <v>670</v>
      </c>
      <c r="G590" s="261"/>
      <c r="H590" s="262" t="s">
        <v>1</v>
      </c>
      <c r="I590" s="264"/>
      <c r="J590" s="261"/>
      <c r="K590" s="261"/>
      <c r="L590" s="265"/>
      <c r="M590" s="266"/>
      <c r="N590" s="267"/>
      <c r="O590" s="267"/>
      <c r="P590" s="267"/>
      <c r="Q590" s="267"/>
      <c r="R590" s="267"/>
      <c r="S590" s="267"/>
      <c r="T590" s="268"/>
      <c r="U590" s="14"/>
      <c r="V590" s="14"/>
      <c r="W590" s="14"/>
      <c r="X590" s="14"/>
      <c r="Y590" s="14"/>
      <c r="Z590" s="14"/>
      <c r="AA590" s="14"/>
      <c r="AB590" s="14"/>
      <c r="AC590" s="14"/>
      <c r="AD590" s="14"/>
      <c r="AE590" s="14"/>
      <c r="AT590" s="269" t="s">
        <v>156</v>
      </c>
      <c r="AU590" s="269" t="s">
        <v>90</v>
      </c>
      <c r="AV590" s="14" t="s">
        <v>85</v>
      </c>
      <c r="AW590" s="14" t="s">
        <v>35</v>
      </c>
      <c r="AX590" s="14" t="s">
        <v>81</v>
      </c>
      <c r="AY590" s="269" t="s">
        <v>146</v>
      </c>
    </row>
    <row r="591" s="13" customFormat="1">
      <c r="A591" s="13"/>
      <c r="B591" s="247"/>
      <c r="C591" s="248"/>
      <c r="D591" s="242" t="s">
        <v>156</v>
      </c>
      <c r="E591" s="249" t="s">
        <v>1</v>
      </c>
      <c r="F591" s="250" t="s">
        <v>219</v>
      </c>
      <c r="G591" s="248"/>
      <c r="H591" s="251">
        <v>9</v>
      </c>
      <c r="I591" s="252"/>
      <c r="J591" s="248"/>
      <c r="K591" s="248"/>
      <c r="L591" s="253"/>
      <c r="M591" s="254"/>
      <c r="N591" s="255"/>
      <c r="O591" s="255"/>
      <c r="P591" s="255"/>
      <c r="Q591" s="255"/>
      <c r="R591" s="255"/>
      <c r="S591" s="255"/>
      <c r="T591" s="256"/>
      <c r="U591" s="13"/>
      <c r="V591" s="13"/>
      <c r="W591" s="13"/>
      <c r="X591" s="13"/>
      <c r="Y591" s="13"/>
      <c r="Z591" s="13"/>
      <c r="AA591" s="13"/>
      <c r="AB591" s="13"/>
      <c r="AC591" s="13"/>
      <c r="AD591" s="13"/>
      <c r="AE591" s="13"/>
      <c r="AT591" s="257" t="s">
        <v>156</v>
      </c>
      <c r="AU591" s="257" t="s">
        <v>90</v>
      </c>
      <c r="AV591" s="13" t="s">
        <v>90</v>
      </c>
      <c r="AW591" s="13" t="s">
        <v>35</v>
      </c>
      <c r="AX591" s="13" t="s">
        <v>85</v>
      </c>
      <c r="AY591" s="257" t="s">
        <v>146</v>
      </c>
    </row>
    <row r="592" s="2" customFormat="1" ht="24.15" customHeight="1">
      <c r="A592" s="39"/>
      <c r="B592" s="40"/>
      <c r="C592" s="229" t="s">
        <v>711</v>
      </c>
      <c r="D592" s="229" t="s">
        <v>149</v>
      </c>
      <c r="E592" s="230" t="s">
        <v>712</v>
      </c>
      <c r="F592" s="231" t="s">
        <v>713</v>
      </c>
      <c r="G592" s="232" t="s">
        <v>652</v>
      </c>
      <c r="H592" s="233">
        <v>9</v>
      </c>
      <c r="I592" s="234"/>
      <c r="J592" s="235">
        <f>ROUND(I592*H592,2)</f>
        <v>0</v>
      </c>
      <c r="K592" s="231" t="s">
        <v>161</v>
      </c>
      <c r="L592" s="45"/>
      <c r="M592" s="236" t="s">
        <v>1</v>
      </c>
      <c r="N592" s="237" t="s">
        <v>46</v>
      </c>
      <c r="O592" s="92"/>
      <c r="P592" s="238">
        <f>O592*H592</f>
        <v>0</v>
      </c>
      <c r="Q592" s="238">
        <v>0.21734000000000001</v>
      </c>
      <c r="R592" s="238">
        <f>Q592*H592</f>
        <v>1.9560600000000001</v>
      </c>
      <c r="S592" s="238">
        <v>0</v>
      </c>
      <c r="T592" s="239">
        <f>S592*H592</f>
        <v>0</v>
      </c>
      <c r="U592" s="39"/>
      <c r="V592" s="39"/>
      <c r="W592" s="39"/>
      <c r="X592" s="39"/>
      <c r="Y592" s="39"/>
      <c r="Z592" s="39"/>
      <c r="AA592" s="39"/>
      <c r="AB592" s="39"/>
      <c r="AC592" s="39"/>
      <c r="AD592" s="39"/>
      <c r="AE592" s="39"/>
      <c r="AR592" s="240" t="s">
        <v>153</v>
      </c>
      <c r="AT592" s="240" t="s">
        <v>149</v>
      </c>
      <c r="AU592" s="240" t="s">
        <v>90</v>
      </c>
      <c r="AY592" s="18" t="s">
        <v>146</v>
      </c>
      <c r="BE592" s="241">
        <f>IF(N592="základní",J592,0)</f>
        <v>0</v>
      </c>
      <c r="BF592" s="241">
        <f>IF(N592="snížená",J592,0)</f>
        <v>0</v>
      </c>
      <c r="BG592" s="241">
        <f>IF(N592="zákl. přenesená",J592,0)</f>
        <v>0</v>
      </c>
      <c r="BH592" s="241">
        <f>IF(N592="sníž. přenesená",J592,0)</f>
        <v>0</v>
      </c>
      <c r="BI592" s="241">
        <f>IF(N592="nulová",J592,0)</f>
        <v>0</v>
      </c>
      <c r="BJ592" s="18" t="s">
        <v>85</v>
      </c>
      <c r="BK592" s="241">
        <f>ROUND(I592*H592,2)</f>
        <v>0</v>
      </c>
      <c r="BL592" s="18" t="s">
        <v>153</v>
      </c>
      <c r="BM592" s="240" t="s">
        <v>714</v>
      </c>
    </row>
    <row r="593" s="2" customFormat="1">
      <c r="A593" s="39"/>
      <c r="B593" s="40"/>
      <c r="C593" s="41"/>
      <c r="D593" s="242" t="s">
        <v>155</v>
      </c>
      <c r="E593" s="41"/>
      <c r="F593" s="243" t="s">
        <v>713</v>
      </c>
      <c r="G593" s="41"/>
      <c r="H593" s="41"/>
      <c r="I593" s="244"/>
      <c r="J593" s="41"/>
      <c r="K593" s="41"/>
      <c r="L593" s="45"/>
      <c r="M593" s="245"/>
      <c r="N593" s="246"/>
      <c r="O593" s="92"/>
      <c r="P593" s="92"/>
      <c r="Q593" s="92"/>
      <c r="R593" s="92"/>
      <c r="S593" s="92"/>
      <c r="T593" s="93"/>
      <c r="U593" s="39"/>
      <c r="V593" s="39"/>
      <c r="W593" s="39"/>
      <c r="X593" s="39"/>
      <c r="Y593" s="39"/>
      <c r="Z593" s="39"/>
      <c r="AA593" s="39"/>
      <c r="AB593" s="39"/>
      <c r="AC593" s="39"/>
      <c r="AD593" s="39"/>
      <c r="AE593" s="39"/>
      <c r="AT593" s="18" t="s">
        <v>155</v>
      </c>
      <c r="AU593" s="18" t="s">
        <v>90</v>
      </c>
    </row>
    <row r="594" s="2" customFormat="1">
      <c r="A594" s="39"/>
      <c r="B594" s="40"/>
      <c r="C594" s="41"/>
      <c r="D594" s="258" t="s">
        <v>164</v>
      </c>
      <c r="E594" s="41"/>
      <c r="F594" s="259" t="s">
        <v>715</v>
      </c>
      <c r="G594" s="41"/>
      <c r="H594" s="41"/>
      <c r="I594" s="244"/>
      <c r="J594" s="41"/>
      <c r="K594" s="41"/>
      <c r="L594" s="45"/>
      <c r="M594" s="245"/>
      <c r="N594" s="246"/>
      <c r="O594" s="92"/>
      <c r="P594" s="92"/>
      <c r="Q594" s="92"/>
      <c r="R594" s="92"/>
      <c r="S594" s="92"/>
      <c r="T594" s="93"/>
      <c r="U594" s="39"/>
      <c r="V594" s="39"/>
      <c r="W594" s="39"/>
      <c r="X594" s="39"/>
      <c r="Y594" s="39"/>
      <c r="Z594" s="39"/>
      <c r="AA594" s="39"/>
      <c r="AB594" s="39"/>
      <c r="AC594" s="39"/>
      <c r="AD594" s="39"/>
      <c r="AE594" s="39"/>
      <c r="AT594" s="18" t="s">
        <v>164</v>
      </c>
      <c r="AU594" s="18" t="s">
        <v>90</v>
      </c>
    </row>
    <row r="595" s="2" customFormat="1">
      <c r="A595" s="39"/>
      <c r="B595" s="40"/>
      <c r="C595" s="41"/>
      <c r="D595" s="242" t="s">
        <v>186</v>
      </c>
      <c r="E595" s="41"/>
      <c r="F595" s="270" t="s">
        <v>716</v>
      </c>
      <c r="G595" s="41"/>
      <c r="H595" s="41"/>
      <c r="I595" s="244"/>
      <c r="J595" s="41"/>
      <c r="K595" s="41"/>
      <c r="L595" s="45"/>
      <c r="M595" s="245"/>
      <c r="N595" s="246"/>
      <c r="O595" s="92"/>
      <c r="P595" s="92"/>
      <c r="Q595" s="92"/>
      <c r="R595" s="92"/>
      <c r="S595" s="92"/>
      <c r="T595" s="93"/>
      <c r="U595" s="39"/>
      <c r="V595" s="39"/>
      <c r="W595" s="39"/>
      <c r="X595" s="39"/>
      <c r="Y595" s="39"/>
      <c r="Z595" s="39"/>
      <c r="AA595" s="39"/>
      <c r="AB595" s="39"/>
      <c r="AC595" s="39"/>
      <c r="AD595" s="39"/>
      <c r="AE595" s="39"/>
      <c r="AT595" s="18" t="s">
        <v>186</v>
      </c>
      <c r="AU595" s="18" t="s">
        <v>90</v>
      </c>
    </row>
    <row r="596" s="14" customFormat="1">
      <c r="A596" s="14"/>
      <c r="B596" s="260"/>
      <c r="C596" s="261"/>
      <c r="D596" s="242" t="s">
        <v>156</v>
      </c>
      <c r="E596" s="262" t="s">
        <v>1</v>
      </c>
      <c r="F596" s="263" t="s">
        <v>670</v>
      </c>
      <c r="G596" s="261"/>
      <c r="H596" s="262" t="s">
        <v>1</v>
      </c>
      <c r="I596" s="264"/>
      <c r="J596" s="261"/>
      <c r="K596" s="261"/>
      <c r="L596" s="265"/>
      <c r="M596" s="266"/>
      <c r="N596" s="267"/>
      <c r="O596" s="267"/>
      <c r="P596" s="267"/>
      <c r="Q596" s="267"/>
      <c r="R596" s="267"/>
      <c r="S596" s="267"/>
      <c r="T596" s="268"/>
      <c r="U596" s="14"/>
      <c r="V596" s="14"/>
      <c r="W596" s="14"/>
      <c r="X596" s="14"/>
      <c r="Y596" s="14"/>
      <c r="Z596" s="14"/>
      <c r="AA596" s="14"/>
      <c r="AB596" s="14"/>
      <c r="AC596" s="14"/>
      <c r="AD596" s="14"/>
      <c r="AE596" s="14"/>
      <c r="AT596" s="269" t="s">
        <v>156</v>
      </c>
      <c r="AU596" s="269" t="s">
        <v>90</v>
      </c>
      <c r="AV596" s="14" t="s">
        <v>85</v>
      </c>
      <c r="AW596" s="14" t="s">
        <v>35</v>
      </c>
      <c r="AX596" s="14" t="s">
        <v>81</v>
      </c>
      <c r="AY596" s="269" t="s">
        <v>146</v>
      </c>
    </row>
    <row r="597" s="13" customFormat="1">
      <c r="A597" s="13"/>
      <c r="B597" s="247"/>
      <c r="C597" s="248"/>
      <c r="D597" s="242" t="s">
        <v>156</v>
      </c>
      <c r="E597" s="249" t="s">
        <v>1</v>
      </c>
      <c r="F597" s="250" t="s">
        <v>219</v>
      </c>
      <c r="G597" s="248"/>
      <c r="H597" s="251">
        <v>9</v>
      </c>
      <c r="I597" s="252"/>
      <c r="J597" s="248"/>
      <c r="K597" s="248"/>
      <c r="L597" s="253"/>
      <c r="M597" s="254"/>
      <c r="N597" s="255"/>
      <c r="O597" s="255"/>
      <c r="P597" s="255"/>
      <c r="Q597" s="255"/>
      <c r="R597" s="255"/>
      <c r="S597" s="255"/>
      <c r="T597" s="256"/>
      <c r="U597" s="13"/>
      <c r="V597" s="13"/>
      <c r="W597" s="13"/>
      <c r="X597" s="13"/>
      <c r="Y597" s="13"/>
      <c r="Z597" s="13"/>
      <c r="AA597" s="13"/>
      <c r="AB597" s="13"/>
      <c r="AC597" s="13"/>
      <c r="AD597" s="13"/>
      <c r="AE597" s="13"/>
      <c r="AT597" s="257" t="s">
        <v>156</v>
      </c>
      <c r="AU597" s="257" t="s">
        <v>90</v>
      </c>
      <c r="AV597" s="13" t="s">
        <v>90</v>
      </c>
      <c r="AW597" s="13" t="s">
        <v>35</v>
      </c>
      <c r="AX597" s="13" t="s">
        <v>81</v>
      </c>
      <c r="AY597" s="257" t="s">
        <v>146</v>
      </c>
    </row>
    <row r="598" s="2" customFormat="1" ht="24.15" customHeight="1">
      <c r="A598" s="39"/>
      <c r="B598" s="40"/>
      <c r="C598" s="293" t="s">
        <v>662</v>
      </c>
      <c r="D598" s="293" t="s">
        <v>277</v>
      </c>
      <c r="E598" s="294" t="s">
        <v>717</v>
      </c>
      <c r="F598" s="295" t="s">
        <v>718</v>
      </c>
      <c r="G598" s="296" t="s">
        <v>652</v>
      </c>
      <c r="H598" s="297">
        <v>9</v>
      </c>
      <c r="I598" s="298"/>
      <c r="J598" s="299">
        <f>ROUND(I598*H598,2)</f>
        <v>0</v>
      </c>
      <c r="K598" s="295" t="s">
        <v>161</v>
      </c>
      <c r="L598" s="300"/>
      <c r="M598" s="301" t="s">
        <v>1</v>
      </c>
      <c r="N598" s="302" t="s">
        <v>46</v>
      </c>
      <c r="O598" s="92"/>
      <c r="P598" s="238">
        <f>O598*H598</f>
        <v>0</v>
      </c>
      <c r="Q598" s="238">
        <v>0.095799999999999996</v>
      </c>
      <c r="R598" s="238">
        <f>Q598*H598</f>
        <v>0.86219999999999997</v>
      </c>
      <c r="S598" s="238">
        <v>0</v>
      </c>
      <c r="T598" s="239">
        <f>S598*H598</f>
        <v>0</v>
      </c>
      <c r="U598" s="39"/>
      <c r="V598" s="39"/>
      <c r="W598" s="39"/>
      <c r="X598" s="39"/>
      <c r="Y598" s="39"/>
      <c r="Z598" s="39"/>
      <c r="AA598" s="39"/>
      <c r="AB598" s="39"/>
      <c r="AC598" s="39"/>
      <c r="AD598" s="39"/>
      <c r="AE598" s="39"/>
      <c r="AR598" s="240" t="s">
        <v>211</v>
      </c>
      <c r="AT598" s="240" t="s">
        <v>277</v>
      </c>
      <c r="AU598" s="240" t="s">
        <v>90</v>
      </c>
      <c r="AY598" s="18" t="s">
        <v>146</v>
      </c>
      <c r="BE598" s="241">
        <f>IF(N598="základní",J598,0)</f>
        <v>0</v>
      </c>
      <c r="BF598" s="241">
        <f>IF(N598="snížená",J598,0)</f>
        <v>0</v>
      </c>
      <c r="BG598" s="241">
        <f>IF(N598="zákl. přenesená",J598,0)</f>
        <v>0</v>
      </c>
      <c r="BH598" s="241">
        <f>IF(N598="sníž. přenesená",J598,0)</f>
        <v>0</v>
      </c>
      <c r="BI598" s="241">
        <f>IF(N598="nulová",J598,0)</f>
        <v>0</v>
      </c>
      <c r="BJ598" s="18" t="s">
        <v>85</v>
      </c>
      <c r="BK598" s="241">
        <f>ROUND(I598*H598,2)</f>
        <v>0</v>
      </c>
      <c r="BL598" s="18" t="s">
        <v>153</v>
      </c>
      <c r="BM598" s="240" t="s">
        <v>719</v>
      </c>
    </row>
    <row r="599" s="2" customFormat="1">
      <c r="A599" s="39"/>
      <c r="B599" s="40"/>
      <c r="C599" s="41"/>
      <c r="D599" s="242" t="s">
        <v>155</v>
      </c>
      <c r="E599" s="41"/>
      <c r="F599" s="243" t="s">
        <v>718</v>
      </c>
      <c r="G599" s="41"/>
      <c r="H599" s="41"/>
      <c r="I599" s="244"/>
      <c r="J599" s="41"/>
      <c r="K599" s="41"/>
      <c r="L599" s="45"/>
      <c r="M599" s="245"/>
      <c r="N599" s="246"/>
      <c r="O599" s="92"/>
      <c r="P599" s="92"/>
      <c r="Q599" s="92"/>
      <c r="R599" s="92"/>
      <c r="S599" s="92"/>
      <c r="T599" s="93"/>
      <c r="U599" s="39"/>
      <c r="V599" s="39"/>
      <c r="W599" s="39"/>
      <c r="X599" s="39"/>
      <c r="Y599" s="39"/>
      <c r="Z599" s="39"/>
      <c r="AA599" s="39"/>
      <c r="AB599" s="39"/>
      <c r="AC599" s="39"/>
      <c r="AD599" s="39"/>
      <c r="AE599" s="39"/>
      <c r="AT599" s="18" t="s">
        <v>155</v>
      </c>
      <c r="AU599" s="18" t="s">
        <v>90</v>
      </c>
    </row>
    <row r="600" s="14" customFormat="1">
      <c r="A600" s="14"/>
      <c r="B600" s="260"/>
      <c r="C600" s="261"/>
      <c r="D600" s="242" t="s">
        <v>156</v>
      </c>
      <c r="E600" s="262" t="s">
        <v>1</v>
      </c>
      <c r="F600" s="263" t="s">
        <v>670</v>
      </c>
      <c r="G600" s="261"/>
      <c r="H600" s="262" t="s">
        <v>1</v>
      </c>
      <c r="I600" s="264"/>
      <c r="J600" s="261"/>
      <c r="K600" s="261"/>
      <c r="L600" s="265"/>
      <c r="M600" s="266"/>
      <c r="N600" s="267"/>
      <c r="O600" s="267"/>
      <c r="P600" s="267"/>
      <c r="Q600" s="267"/>
      <c r="R600" s="267"/>
      <c r="S600" s="267"/>
      <c r="T600" s="268"/>
      <c r="U600" s="14"/>
      <c r="V600" s="14"/>
      <c r="W600" s="14"/>
      <c r="X600" s="14"/>
      <c r="Y600" s="14"/>
      <c r="Z600" s="14"/>
      <c r="AA600" s="14"/>
      <c r="AB600" s="14"/>
      <c r="AC600" s="14"/>
      <c r="AD600" s="14"/>
      <c r="AE600" s="14"/>
      <c r="AT600" s="269" t="s">
        <v>156</v>
      </c>
      <c r="AU600" s="269" t="s">
        <v>90</v>
      </c>
      <c r="AV600" s="14" t="s">
        <v>85</v>
      </c>
      <c r="AW600" s="14" t="s">
        <v>35</v>
      </c>
      <c r="AX600" s="14" t="s">
        <v>81</v>
      </c>
      <c r="AY600" s="269" t="s">
        <v>146</v>
      </c>
    </row>
    <row r="601" s="13" customFormat="1">
      <c r="A601" s="13"/>
      <c r="B601" s="247"/>
      <c r="C601" s="248"/>
      <c r="D601" s="242" t="s">
        <v>156</v>
      </c>
      <c r="E601" s="249" t="s">
        <v>1</v>
      </c>
      <c r="F601" s="250" t="s">
        <v>219</v>
      </c>
      <c r="G601" s="248"/>
      <c r="H601" s="251">
        <v>9</v>
      </c>
      <c r="I601" s="252"/>
      <c r="J601" s="248"/>
      <c r="K601" s="248"/>
      <c r="L601" s="253"/>
      <c r="M601" s="254"/>
      <c r="N601" s="255"/>
      <c r="O601" s="255"/>
      <c r="P601" s="255"/>
      <c r="Q601" s="255"/>
      <c r="R601" s="255"/>
      <c r="S601" s="255"/>
      <c r="T601" s="256"/>
      <c r="U601" s="13"/>
      <c r="V601" s="13"/>
      <c r="W601" s="13"/>
      <c r="X601" s="13"/>
      <c r="Y601" s="13"/>
      <c r="Z601" s="13"/>
      <c r="AA601" s="13"/>
      <c r="AB601" s="13"/>
      <c r="AC601" s="13"/>
      <c r="AD601" s="13"/>
      <c r="AE601" s="13"/>
      <c r="AT601" s="257" t="s">
        <v>156</v>
      </c>
      <c r="AU601" s="257" t="s">
        <v>90</v>
      </c>
      <c r="AV601" s="13" t="s">
        <v>90</v>
      </c>
      <c r="AW601" s="13" t="s">
        <v>35</v>
      </c>
      <c r="AX601" s="13" t="s">
        <v>81</v>
      </c>
      <c r="AY601" s="257" t="s">
        <v>146</v>
      </c>
    </row>
    <row r="602" s="2" customFormat="1" ht="24.15" customHeight="1">
      <c r="A602" s="39"/>
      <c r="B602" s="40"/>
      <c r="C602" s="293" t="s">
        <v>720</v>
      </c>
      <c r="D602" s="293" t="s">
        <v>277</v>
      </c>
      <c r="E602" s="294" t="s">
        <v>721</v>
      </c>
      <c r="F602" s="295" t="s">
        <v>722</v>
      </c>
      <c r="G602" s="296" t="s">
        <v>652</v>
      </c>
      <c r="H602" s="297">
        <v>9</v>
      </c>
      <c r="I602" s="298"/>
      <c r="J602" s="299">
        <f>ROUND(I602*H602,2)</f>
        <v>0</v>
      </c>
      <c r="K602" s="295" t="s">
        <v>161</v>
      </c>
      <c r="L602" s="300"/>
      <c r="M602" s="301" t="s">
        <v>1</v>
      </c>
      <c r="N602" s="302" t="s">
        <v>46</v>
      </c>
      <c r="O602" s="92"/>
      <c r="P602" s="238">
        <f>O602*H602</f>
        <v>0</v>
      </c>
      <c r="Q602" s="238">
        <v>0.0040000000000000001</v>
      </c>
      <c r="R602" s="238">
        <f>Q602*H602</f>
        <v>0.036000000000000004</v>
      </c>
      <c r="S602" s="238">
        <v>0</v>
      </c>
      <c r="T602" s="239">
        <f>S602*H602</f>
        <v>0</v>
      </c>
      <c r="U602" s="39"/>
      <c r="V602" s="39"/>
      <c r="W602" s="39"/>
      <c r="X602" s="39"/>
      <c r="Y602" s="39"/>
      <c r="Z602" s="39"/>
      <c r="AA602" s="39"/>
      <c r="AB602" s="39"/>
      <c r="AC602" s="39"/>
      <c r="AD602" s="39"/>
      <c r="AE602" s="39"/>
      <c r="AR602" s="240" t="s">
        <v>211</v>
      </c>
      <c r="AT602" s="240" t="s">
        <v>277</v>
      </c>
      <c r="AU602" s="240" t="s">
        <v>90</v>
      </c>
      <c r="AY602" s="18" t="s">
        <v>146</v>
      </c>
      <c r="BE602" s="241">
        <f>IF(N602="základní",J602,0)</f>
        <v>0</v>
      </c>
      <c r="BF602" s="241">
        <f>IF(N602="snížená",J602,0)</f>
        <v>0</v>
      </c>
      <c r="BG602" s="241">
        <f>IF(N602="zákl. přenesená",J602,0)</f>
        <v>0</v>
      </c>
      <c r="BH602" s="241">
        <f>IF(N602="sníž. přenesená",J602,0)</f>
        <v>0</v>
      </c>
      <c r="BI602" s="241">
        <f>IF(N602="nulová",J602,0)</f>
        <v>0</v>
      </c>
      <c r="BJ602" s="18" t="s">
        <v>85</v>
      </c>
      <c r="BK602" s="241">
        <f>ROUND(I602*H602,2)</f>
        <v>0</v>
      </c>
      <c r="BL602" s="18" t="s">
        <v>153</v>
      </c>
      <c r="BM602" s="240" t="s">
        <v>723</v>
      </c>
    </row>
    <row r="603" s="2" customFormat="1">
      <c r="A603" s="39"/>
      <c r="B603" s="40"/>
      <c r="C603" s="41"/>
      <c r="D603" s="242" t="s">
        <v>155</v>
      </c>
      <c r="E603" s="41"/>
      <c r="F603" s="243" t="s">
        <v>722</v>
      </c>
      <c r="G603" s="41"/>
      <c r="H603" s="41"/>
      <c r="I603" s="244"/>
      <c r="J603" s="41"/>
      <c r="K603" s="41"/>
      <c r="L603" s="45"/>
      <c r="M603" s="245"/>
      <c r="N603" s="246"/>
      <c r="O603" s="92"/>
      <c r="P603" s="92"/>
      <c r="Q603" s="92"/>
      <c r="R603" s="92"/>
      <c r="S603" s="92"/>
      <c r="T603" s="93"/>
      <c r="U603" s="39"/>
      <c r="V603" s="39"/>
      <c r="W603" s="39"/>
      <c r="X603" s="39"/>
      <c r="Y603" s="39"/>
      <c r="Z603" s="39"/>
      <c r="AA603" s="39"/>
      <c r="AB603" s="39"/>
      <c r="AC603" s="39"/>
      <c r="AD603" s="39"/>
      <c r="AE603" s="39"/>
      <c r="AT603" s="18" t="s">
        <v>155</v>
      </c>
      <c r="AU603" s="18" t="s">
        <v>90</v>
      </c>
    </row>
    <row r="604" s="14" customFormat="1">
      <c r="A604" s="14"/>
      <c r="B604" s="260"/>
      <c r="C604" s="261"/>
      <c r="D604" s="242" t="s">
        <v>156</v>
      </c>
      <c r="E604" s="262" t="s">
        <v>1</v>
      </c>
      <c r="F604" s="263" t="s">
        <v>670</v>
      </c>
      <c r="G604" s="261"/>
      <c r="H604" s="262" t="s">
        <v>1</v>
      </c>
      <c r="I604" s="264"/>
      <c r="J604" s="261"/>
      <c r="K604" s="261"/>
      <c r="L604" s="265"/>
      <c r="M604" s="266"/>
      <c r="N604" s="267"/>
      <c r="O604" s="267"/>
      <c r="P604" s="267"/>
      <c r="Q604" s="267"/>
      <c r="R604" s="267"/>
      <c r="S604" s="267"/>
      <c r="T604" s="268"/>
      <c r="U604" s="14"/>
      <c r="V604" s="14"/>
      <c r="W604" s="14"/>
      <c r="X604" s="14"/>
      <c r="Y604" s="14"/>
      <c r="Z604" s="14"/>
      <c r="AA604" s="14"/>
      <c r="AB604" s="14"/>
      <c r="AC604" s="14"/>
      <c r="AD604" s="14"/>
      <c r="AE604" s="14"/>
      <c r="AT604" s="269" t="s">
        <v>156</v>
      </c>
      <c r="AU604" s="269" t="s">
        <v>90</v>
      </c>
      <c r="AV604" s="14" t="s">
        <v>85</v>
      </c>
      <c r="AW604" s="14" t="s">
        <v>35</v>
      </c>
      <c r="AX604" s="14" t="s">
        <v>81</v>
      </c>
      <c r="AY604" s="269" t="s">
        <v>146</v>
      </c>
    </row>
    <row r="605" s="13" customFormat="1">
      <c r="A605" s="13"/>
      <c r="B605" s="247"/>
      <c r="C605" s="248"/>
      <c r="D605" s="242" t="s">
        <v>156</v>
      </c>
      <c r="E605" s="249" t="s">
        <v>1</v>
      </c>
      <c r="F605" s="250" t="s">
        <v>219</v>
      </c>
      <c r="G605" s="248"/>
      <c r="H605" s="251">
        <v>9</v>
      </c>
      <c r="I605" s="252"/>
      <c r="J605" s="248"/>
      <c r="K605" s="248"/>
      <c r="L605" s="253"/>
      <c r="M605" s="254"/>
      <c r="N605" s="255"/>
      <c r="O605" s="255"/>
      <c r="P605" s="255"/>
      <c r="Q605" s="255"/>
      <c r="R605" s="255"/>
      <c r="S605" s="255"/>
      <c r="T605" s="256"/>
      <c r="U605" s="13"/>
      <c r="V605" s="13"/>
      <c r="W605" s="13"/>
      <c r="X605" s="13"/>
      <c r="Y605" s="13"/>
      <c r="Z605" s="13"/>
      <c r="AA605" s="13"/>
      <c r="AB605" s="13"/>
      <c r="AC605" s="13"/>
      <c r="AD605" s="13"/>
      <c r="AE605" s="13"/>
      <c r="AT605" s="257" t="s">
        <v>156</v>
      </c>
      <c r="AU605" s="257" t="s">
        <v>90</v>
      </c>
      <c r="AV605" s="13" t="s">
        <v>90</v>
      </c>
      <c r="AW605" s="13" t="s">
        <v>35</v>
      </c>
      <c r="AX605" s="13" t="s">
        <v>81</v>
      </c>
      <c r="AY605" s="257" t="s">
        <v>146</v>
      </c>
    </row>
    <row r="606" s="2" customFormat="1" ht="24.15" customHeight="1">
      <c r="A606" s="39"/>
      <c r="B606" s="40"/>
      <c r="C606" s="229" t="s">
        <v>724</v>
      </c>
      <c r="D606" s="229" t="s">
        <v>149</v>
      </c>
      <c r="E606" s="230" t="s">
        <v>725</v>
      </c>
      <c r="F606" s="231" t="s">
        <v>726</v>
      </c>
      <c r="G606" s="232" t="s">
        <v>652</v>
      </c>
      <c r="H606" s="233">
        <v>1</v>
      </c>
      <c r="I606" s="234"/>
      <c r="J606" s="235">
        <f>ROUND(I606*H606,2)</f>
        <v>0</v>
      </c>
      <c r="K606" s="231" t="s">
        <v>1</v>
      </c>
      <c r="L606" s="45"/>
      <c r="M606" s="236" t="s">
        <v>1</v>
      </c>
      <c r="N606" s="237" t="s">
        <v>46</v>
      </c>
      <c r="O606" s="92"/>
      <c r="P606" s="238">
        <f>O606*H606</f>
        <v>0</v>
      </c>
      <c r="Q606" s="238">
        <v>0.42080000000000001</v>
      </c>
      <c r="R606" s="238">
        <f>Q606*H606</f>
        <v>0.42080000000000001</v>
      </c>
      <c r="S606" s="238">
        <v>0</v>
      </c>
      <c r="T606" s="239">
        <f>S606*H606</f>
        <v>0</v>
      </c>
      <c r="U606" s="39"/>
      <c r="V606" s="39"/>
      <c r="W606" s="39"/>
      <c r="X606" s="39"/>
      <c r="Y606" s="39"/>
      <c r="Z606" s="39"/>
      <c r="AA606" s="39"/>
      <c r="AB606" s="39"/>
      <c r="AC606" s="39"/>
      <c r="AD606" s="39"/>
      <c r="AE606" s="39"/>
      <c r="AR606" s="240" t="s">
        <v>153</v>
      </c>
      <c r="AT606" s="240" t="s">
        <v>149</v>
      </c>
      <c r="AU606" s="240" t="s">
        <v>90</v>
      </c>
      <c r="AY606" s="18" t="s">
        <v>146</v>
      </c>
      <c r="BE606" s="241">
        <f>IF(N606="základní",J606,0)</f>
        <v>0</v>
      </c>
      <c r="BF606" s="241">
        <f>IF(N606="snížená",J606,0)</f>
        <v>0</v>
      </c>
      <c r="BG606" s="241">
        <f>IF(N606="zákl. přenesená",J606,0)</f>
        <v>0</v>
      </c>
      <c r="BH606" s="241">
        <f>IF(N606="sníž. přenesená",J606,0)</f>
        <v>0</v>
      </c>
      <c r="BI606" s="241">
        <f>IF(N606="nulová",J606,0)</f>
        <v>0</v>
      </c>
      <c r="BJ606" s="18" t="s">
        <v>85</v>
      </c>
      <c r="BK606" s="241">
        <f>ROUND(I606*H606,2)</f>
        <v>0</v>
      </c>
      <c r="BL606" s="18" t="s">
        <v>153</v>
      </c>
      <c r="BM606" s="240" t="s">
        <v>727</v>
      </c>
    </row>
    <row r="607" s="2" customFormat="1">
      <c r="A607" s="39"/>
      <c r="B607" s="40"/>
      <c r="C607" s="41"/>
      <c r="D607" s="242" t="s">
        <v>155</v>
      </c>
      <c r="E607" s="41"/>
      <c r="F607" s="243" t="s">
        <v>726</v>
      </c>
      <c r="G607" s="41"/>
      <c r="H607" s="41"/>
      <c r="I607" s="244"/>
      <c r="J607" s="41"/>
      <c r="K607" s="41"/>
      <c r="L607" s="45"/>
      <c r="M607" s="245"/>
      <c r="N607" s="246"/>
      <c r="O607" s="92"/>
      <c r="P607" s="92"/>
      <c r="Q607" s="92"/>
      <c r="R607" s="92"/>
      <c r="S607" s="92"/>
      <c r="T607" s="93"/>
      <c r="U607" s="39"/>
      <c r="V607" s="39"/>
      <c r="W607" s="39"/>
      <c r="X607" s="39"/>
      <c r="Y607" s="39"/>
      <c r="Z607" s="39"/>
      <c r="AA607" s="39"/>
      <c r="AB607" s="39"/>
      <c r="AC607" s="39"/>
      <c r="AD607" s="39"/>
      <c r="AE607" s="39"/>
      <c r="AT607" s="18" t="s">
        <v>155</v>
      </c>
      <c r="AU607" s="18" t="s">
        <v>90</v>
      </c>
    </row>
    <row r="608" s="14" customFormat="1">
      <c r="A608" s="14"/>
      <c r="B608" s="260"/>
      <c r="C608" s="261"/>
      <c r="D608" s="242" t="s">
        <v>156</v>
      </c>
      <c r="E608" s="262" t="s">
        <v>1</v>
      </c>
      <c r="F608" s="263" t="s">
        <v>728</v>
      </c>
      <c r="G608" s="261"/>
      <c r="H608" s="262" t="s">
        <v>1</v>
      </c>
      <c r="I608" s="264"/>
      <c r="J608" s="261"/>
      <c r="K608" s="261"/>
      <c r="L608" s="265"/>
      <c r="M608" s="266"/>
      <c r="N608" s="267"/>
      <c r="O608" s="267"/>
      <c r="P608" s="267"/>
      <c r="Q608" s="267"/>
      <c r="R608" s="267"/>
      <c r="S608" s="267"/>
      <c r="T608" s="268"/>
      <c r="U608" s="14"/>
      <c r="V608" s="14"/>
      <c r="W608" s="14"/>
      <c r="X608" s="14"/>
      <c r="Y608" s="14"/>
      <c r="Z608" s="14"/>
      <c r="AA608" s="14"/>
      <c r="AB608" s="14"/>
      <c r="AC608" s="14"/>
      <c r="AD608" s="14"/>
      <c r="AE608" s="14"/>
      <c r="AT608" s="269" t="s">
        <v>156</v>
      </c>
      <c r="AU608" s="269" t="s">
        <v>90</v>
      </c>
      <c r="AV608" s="14" t="s">
        <v>85</v>
      </c>
      <c r="AW608" s="14" t="s">
        <v>35</v>
      </c>
      <c r="AX608" s="14" t="s">
        <v>81</v>
      </c>
      <c r="AY608" s="269" t="s">
        <v>146</v>
      </c>
    </row>
    <row r="609" s="13" customFormat="1">
      <c r="A609" s="13"/>
      <c r="B609" s="247"/>
      <c r="C609" s="248"/>
      <c r="D609" s="242" t="s">
        <v>156</v>
      </c>
      <c r="E609" s="249" t="s">
        <v>1</v>
      </c>
      <c r="F609" s="250" t="s">
        <v>85</v>
      </c>
      <c r="G609" s="248"/>
      <c r="H609" s="251">
        <v>1</v>
      </c>
      <c r="I609" s="252"/>
      <c r="J609" s="248"/>
      <c r="K609" s="248"/>
      <c r="L609" s="253"/>
      <c r="M609" s="254"/>
      <c r="N609" s="255"/>
      <c r="O609" s="255"/>
      <c r="P609" s="255"/>
      <c r="Q609" s="255"/>
      <c r="R609" s="255"/>
      <c r="S609" s="255"/>
      <c r="T609" s="256"/>
      <c r="U609" s="13"/>
      <c r="V609" s="13"/>
      <c r="W609" s="13"/>
      <c r="X609" s="13"/>
      <c r="Y609" s="13"/>
      <c r="Z609" s="13"/>
      <c r="AA609" s="13"/>
      <c r="AB609" s="13"/>
      <c r="AC609" s="13"/>
      <c r="AD609" s="13"/>
      <c r="AE609" s="13"/>
      <c r="AT609" s="257" t="s">
        <v>156</v>
      </c>
      <c r="AU609" s="257" t="s">
        <v>90</v>
      </c>
      <c r="AV609" s="13" t="s">
        <v>90</v>
      </c>
      <c r="AW609" s="13" t="s">
        <v>35</v>
      </c>
      <c r="AX609" s="13" t="s">
        <v>85</v>
      </c>
      <c r="AY609" s="257" t="s">
        <v>146</v>
      </c>
    </row>
    <row r="610" s="2" customFormat="1" ht="24.15" customHeight="1">
      <c r="A610" s="39"/>
      <c r="B610" s="40"/>
      <c r="C610" s="229" t="s">
        <v>729</v>
      </c>
      <c r="D610" s="229" t="s">
        <v>149</v>
      </c>
      <c r="E610" s="230" t="s">
        <v>730</v>
      </c>
      <c r="F610" s="231" t="s">
        <v>731</v>
      </c>
      <c r="G610" s="232" t="s">
        <v>652</v>
      </c>
      <c r="H610" s="233">
        <v>10</v>
      </c>
      <c r="I610" s="234"/>
      <c r="J610" s="235">
        <f>ROUND(I610*H610,2)</f>
        <v>0</v>
      </c>
      <c r="K610" s="231" t="s">
        <v>1</v>
      </c>
      <c r="L610" s="45"/>
      <c r="M610" s="236" t="s">
        <v>1</v>
      </c>
      <c r="N610" s="237" t="s">
        <v>46</v>
      </c>
      <c r="O610" s="92"/>
      <c r="P610" s="238">
        <f>O610*H610</f>
        <v>0</v>
      </c>
      <c r="Q610" s="238">
        <v>0.42080000000000001</v>
      </c>
      <c r="R610" s="238">
        <f>Q610*H610</f>
        <v>4.2080000000000002</v>
      </c>
      <c r="S610" s="238">
        <v>0</v>
      </c>
      <c r="T610" s="239">
        <f>S610*H610</f>
        <v>0</v>
      </c>
      <c r="U610" s="39"/>
      <c r="V610" s="39"/>
      <c r="W610" s="39"/>
      <c r="X610" s="39"/>
      <c r="Y610" s="39"/>
      <c r="Z610" s="39"/>
      <c r="AA610" s="39"/>
      <c r="AB610" s="39"/>
      <c r="AC610" s="39"/>
      <c r="AD610" s="39"/>
      <c r="AE610" s="39"/>
      <c r="AR610" s="240" t="s">
        <v>153</v>
      </c>
      <c r="AT610" s="240" t="s">
        <v>149</v>
      </c>
      <c r="AU610" s="240" t="s">
        <v>90</v>
      </c>
      <c r="AY610" s="18" t="s">
        <v>146</v>
      </c>
      <c r="BE610" s="241">
        <f>IF(N610="základní",J610,0)</f>
        <v>0</v>
      </c>
      <c r="BF610" s="241">
        <f>IF(N610="snížená",J610,0)</f>
        <v>0</v>
      </c>
      <c r="BG610" s="241">
        <f>IF(N610="zákl. přenesená",J610,0)</f>
        <v>0</v>
      </c>
      <c r="BH610" s="241">
        <f>IF(N610="sníž. přenesená",J610,0)</f>
        <v>0</v>
      </c>
      <c r="BI610" s="241">
        <f>IF(N610="nulová",J610,0)</f>
        <v>0</v>
      </c>
      <c r="BJ610" s="18" t="s">
        <v>85</v>
      </c>
      <c r="BK610" s="241">
        <f>ROUND(I610*H610,2)</f>
        <v>0</v>
      </c>
      <c r="BL610" s="18" t="s">
        <v>153</v>
      </c>
      <c r="BM610" s="240" t="s">
        <v>732</v>
      </c>
    </row>
    <row r="611" s="2" customFormat="1">
      <c r="A611" s="39"/>
      <c r="B611" s="40"/>
      <c r="C611" s="41"/>
      <c r="D611" s="242" t="s">
        <v>155</v>
      </c>
      <c r="E611" s="41"/>
      <c r="F611" s="243" t="s">
        <v>731</v>
      </c>
      <c r="G611" s="41"/>
      <c r="H611" s="41"/>
      <c r="I611" s="244"/>
      <c r="J611" s="41"/>
      <c r="K611" s="41"/>
      <c r="L611" s="45"/>
      <c r="M611" s="245"/>
      <c r="N611" s="246"/>
      <c r="O611" s="92"/>
      <c r="P611" s="92"/>
      <c r="Q611" s="92"/>
      <c r="R611" s="92"/>
      <c r="S611" s="92"/>
      <c r="T611" s="93"/>
      <c r="U611" s="39"/>
      <c r="V611" s="39"/>
      <c r="W611" s="39"/>
      <c r="X611" s="39"/>
      <c r="Y611" s="39"/>
      <c r="Z611" s="39"/>
      <c r="AA611" s="39"/>
      <c r="AB611" s="39"/>
      <c r="AC611" s="39"/>
      <c r="AD611" s="39"/>
      <c r="AE611" s="39"/>
      <c r="AT611" s="18" t="s">
        <v>155</v>
      </c>
      <c r="AU611" s="18" t="s">
        <v>90</v>
      </c>
    </row>
    <row r="612" s="14" customFormat="1">
      <c r="A612" s="14"/>
      <c r="B612" s="260"/>
      <c r="C612" s="261"/>
      <c r="D612" s="242" t="s">
        <v>156</v>
      </c>
      <c r="E612" s="262" t="s">
        <v>1</v>
      </c>
      <c r="F612" s="263" t="s">
        <v>733</v>
      </c>
      <c r="G612" s="261"/>
      <c r="H612" s="262" t="s">
        <v>1</v>
      </c>
      <c r="I612" s="264"/>
      <c r="J612" s="261"/>
      <c r="K612" s="261"/>
      <c r="L612" s="265"/>
      <c r="M612" s="266"/>
      <c r="N612" s="267"/>
      <c r="O612" s="267"/>
      <c r="P612" s="267"/>
      <c r="Q612" s="267"/>
      <c r="R612" s="267"/>
      <c r="S612" s="267"/>
      <c r="T612" s="268"/>
      <c r="U612" s="14"/>
      <c r="V612" s="14"/>
      <c r="W612" s="14"/>
      <c r="X612" s="14"/>
      <c r="Y612" s="14"/>
      <c r="Z612" s="14"/>
      <c r="AA612" s="14"/>
      <c r="AB612" s="14"/>
      <c r="AC612" s="14"/>
      <c r="AD612" s="14"/>
      <c r="AE612" s="14"/>
      <c r="AT612" s="269" t="s">
        <v>156</v>
      </c>
      <c r="AU612" s="269" t="s">
        <v>90</v>
      </c>
      <c r="AV612" s="14" t="s">
        <v>85</v>
      </c>
      <c r="AW612" s="14" t="s">
        <v>35</v>
      </c>
      <c r="AX612" s="14" t="s">
        <v>81</v>
      </c>
      <c r="AY612" s="269" t="s">
        <v>146</v>
      </c>
    </row>
    <row r="613" s="13" customFormat="1">
      <c r="A613" s="13"/>
      <c r="B613" s="247"/>
      <c r="C613" s="248"/>
      <c r="D613" s="242" t="s">
        <v>156</v>
      </c>
      <c r="E613" s="249" t="s">
        <v>1</v>
      </c>
      <c r="F613" s="250" t="s">
        <v>226</v>
      </c>
      <c r="G613" s="248"/>
      <c r="H613" s="251">
        <v>10</v>
      </c>
      <c r="I613" s="252"/>
      <c r="J613" s="248"/>
      <c r="K613" s="248"/>
      <c r="L613" s="253"/>
      <c r="M613" s="254"/>
      <c r="N613" s="255"/>
      <c r="O613" s="255"/>
      <c r="P613" s="255"/>
      <c r="Q613" s="255"/>
      <c r="R613" s="255"/>
      <c r="S613" s="255"/>
      <c r="T613" s="256"/>
      <c r="U613" s="13"/>
      <c r="V613" s="13"/>
      <c r="W613" s="13"/>
      <c r="X613" s="13"/>
      <c r="Y613" s="13"/>
      <c r="Z613" s="13"/>
      <c r="AA613" s="13"/>
      <c r="AB613" s="13"/>
      <c r="AC613" s="13"/>
      <c r="AD613" s="13"/>
      <c r="AE613" s="13"/>
      <c r="AT613" s="257" t="s">
        <v>156</v>
      </c>
      <c r="AU613" s="257" t="s">
        <v>90</v>
      </c>
      <c r="AV613" s="13" t="s">
        <v>90</v>
      </c>
      <c r="AW613" s="13" t="s">
        <v>35</v>
      </c>
      <c r="AX613" s="13" t="s">
        <v>85</v>
      </c>
      <c r="AY613" s="257" t="s">
        <v>146</v>
      </c>
    </row>
    <row r="614" s="2" customFormat="1" ht="33" customHeight="1">
      <c r="A614" s="39"/>
      <c r="B614" s="40"/>
      <c r="C614" s="229" t="s">
        <v>734</v>
      </c>
      <c r="D614" s="229" t="s">
        <v>149</v>
      </c>
      <c r="E614" s="230" t="s">
        <v>735</v>
      </c>
      <c r="F614" s="231" t="s">
        <v>736</v>
      </c>
      <c r="G614" s="232" t="s">
        <v>652</v>
      </c>
      <c r="H614" s="233">
        <v>9</v>
      </c>
      <c r="I614" s="234"/>
      <c r="J614" s="235">
        <f>ROUND(I614*H614,2)</f>
        <v>0</v>
      </c>
      <c r="K614" s="231" t="s">
        <v>1</v>
      </c>
      <c r="L614" s="45"/>
      <c r="M614" s="236" t="s">
        <v>1</v>
      </c>
      <c r="N614" s="237" t="s">
        <v>46</v>
      </c>
      <c r="O614" s="92"/>
      <c r="P614" s="238">
        <f>O614*H614</f>
        <v>0</v>
      </c>
      <c r="Q614" s="238">
        <v>0.31108000000000002</v>
      </c>
      <c r="R614" s="238">
        <f>Q614*H614</f>
        <v>2.7997200000000002</v>
      </c>
      <c r="S614" s="238">
        <v>0</v>
      </c>
      <c r="T614" s="239">
        <f>S614*H614</f>
        <v>0</v>
      </c>
      <c r="U614" s="39"/>
      <c r="V614" s="39"/>
      <c r="W614" s="39"/>
      <c r="X614" s="39"/>
      <c r="Y614" s="39"/>
      <c r="Z614" s="39"/>
      <c r="AA614" s="39"/>
      <c r="AB614" s="39"/>
      <c r="AC614" s="39"/>
      <c r="AD614" s="39"/>
      <c r="AE614" s="39"/>
      <c r="AR614" s="240" t="s">
        <v>153</v>
      </c>
      <c r="AT614" s="240" t="s">
        <v>149</v>
      </c>
      <c r="AU614" s="240" t="s">
        <v>90</v>
      </c>
      <c r="AY614" s="18" t="s">
        <v>146</v>
      </c>
      <c r="BE614" s="241">
        <f>IF(N614="základní",J614,0)</f>
        <v>0</v>
      </c>
      <c r="BF614" s="241">
        <f>IF(N614="snížená",J614,0)</f>
        <v>0</v>
      </c>
      <c r="BG614" s="241">
        <f>IF(N614="zákl. přenesená",J614,0)</f>
        <v>0</v>
      </c>
      <c r="BH614" s="241">
        <f>IF(N614="sníž. přenesená",J614,0)</f>
        <v>0</v>
      </c>
      <c r="BI614" s="241">
        <f>IF(N614="nulová",J614,0)</f>
        <v>0</v>
      </c>
      <c r="BJ614" s="18" t="s">
        <v>85</v>
      </c>
      <c r="BK614" s="241">
        <f>ROUND(I614*H614,2)</f>
        <v>0</v>
      </c>
      <c r="BL614" s="18" t="s">
        <v>153</v>
      </c>
      <c r="BM614" s="240" t="s">
        <v>737</v>
      </c>
    </row>
    <row r="615" s="2" customFormat="1">
      <c r="A615" s="39"/>
      <c r="B615" s="40"/>
      <c r="C615" s="41"/>
      <c r="D615" s="242" t="s">
        <v>155</v>
      </c>
      <c r="E615" s="41"/>
      <c r="F615" s="243" t="s">
        <v>738</v>
      </c>
      <c r="G615" s="41"/>
      <c r="H615" s="41"/>
      <c r="I615" s="244"/>
      <c r="J615" s="41"/>
      <c r="K615" s="41"/>
      <c r="L615" s="45"/>
      <c r="M615" s="245"/>
      <c r="N615" s="246"/>
      <c r="O615" s="92"/>
      <c r="P615" s="92"/>
      <c r="Q615" s="92"/>
      <c r="R615" s="92"/>
      <c r="S615" s="92"/>
      <c r="T615" s="93"/>
      <c r="U615" s="39"/>
      <c r="V615" s="39"/>
      <c r="W615" s="39"/>
      <c r="X615" s="39"/>
      <c r="Y615" s="39"/>
      <c r="Z615" s="39"/>
      <c r="AA615" s="39"/>
      <c r="AB615" s="39"/>
      <c r="AC615" s="39"/>
      <c r="AD615" s="39"/>
      <c r="AE615" s="39"/>
      <c r="AT615" s="18" t="s">
        <v>155</v>
      </c>
      <c r="AU615" s="18" t="s">
        <v>90</v>
      </c>
    </row>
    <row r="616" s="14" customFormat="1">
      <c r="A616" s="14"/>
      <c r="B616" s="260"/>
      <c r="C616" s="261"/>
      <c r="D616" s="242" t="s">
        <v>156</v>
      </c>
      <c r="E616" s="262" t="s">
        <v>1</v>
      </c>
      <c r="F616" s="263" t="s">
        <v>739</v>
      </c>
      <c r="G616" s="261"/>
      <c r="H616" s="262" t="s">
        <v>1</v>
      </c>
      <c r="I616" s="264"/>
      <c r="J616" s="261"/>
      <c r="K616" s="261"/>
      <c r="L616" s="265"/>
      <c r="M616" s="266"/>
      <c r="N616" s="267"/>
      <c r="O616" s="267"/>
      <c r="P616" s="267"/>
      <c r="Q616" s="267"/>
      <c r="R616" s="267"/>
      <c r="S616" s="267"/>
      <c r="T616" s="268"/>
      <c r="U616" s="14"/>
      <c r="V616" s="14"/>
      <c r="W616" s="14"/>
      <c r="X616" s="14"/>
      <c r="Y616" s="14"/>
      <c r="Z616" s="14"/>
      <c r="AA616" s="14"/>
      <c r="AB616" s="14"/>
      <c r="AC616" s="14"/>
      <c r="AD616" s="14"/>
      <c r="AE616" s="14"/>
      <c r="AT616" s="269" t="s">
        <v>156</v>
      </c>
      <c r="AU616" s="269" t="s">
        <v>90</v>
      </c>
      <c r="AV616" s="14" t="s">
        <v>85</v>
      </c>
      <c r="AW616" s="14" t="s">
        <v>35</v>
      </c>
      <c r="AX616" s="14" t="s">
        <v>81</v>
      </c>
      <c r="AY616" s="269" t="s">
        <v>146</v>
      </c>
    </row>
    <row r="617" s="13" customFormat="1">
      <c r="A617" s="13"/>
      <c r="B617" s="247"/>
      <c r="C617" s="248"/>
      <c r="D617" s="242" t="s">
        <v>156</v>
      </c>
      <c r="E617" s="249" t="s">
        <v>1</v>
      </c>
      <c r="F617" s="250" t="s">
        <v>219</v>
      </c>
      <c r="G617" s="248"/>
      <c r="H617" s="251">
        <v>9</v>
      </c>
      <c r="I617" s="252"/>
      <c r="J617" s="248"/>
      <c r="K617" s="248"/>
      <c r="L617" s="253"/>
      <c r="M617" s="254"/>
      <c r="N617" s="255"/>
      <c r="O617" s="255"/>
      <c r="P617" s="255"/>
      <c r="Q617" s="255"/>
      <c r="R617" s="255"/>
      <c r="S617" s="255"/>
      <c r="T617" s="256"/>
      <c r="U617" s="13"/>
      <c r="V617" s="13"/>
      <c r="W617" s="13"/>
      <c r="X617" s="13"/>
      <c r="Y617" s="13"/>
      <c r="Z617" s="13"/>
      <c r="AA617" s="13"/>
      <c r="AB617" s="13"/>
      <c r="AC617" s="13"/>
      <c r="AD617" s="13"/>
      <c r="AE617" s="13"/>
      <c r="AT617" s="257" t="s">
        <v>156</v>
      </c>
      <c r="AU617" s="257" t="s">
        <v>90</v>
      </c>
      <c r="AV617" s="13" t="s">
        <v>90</v>
      </c>
      <c r="AW617" s="13" t="s">
        <v>35</v>
      </c>
      <c r="AX617" s="13" t="s">
        <v>85</v>
      </c>
      <c r="AY617" s="257" t="s">
        <v>146</v>
      </c>
    </row>
    <row r="618" s="2" customFormat="1" ht="24.15" customHeight="1">
      <c r="A618" s="39"/>
      <c r="B618" s="40"/>
      <c r="C618" s="229" t="s">
        <v>740</v>
      </c>
      <c r="D618" s="229" t="s">
        <v>149</v>
      </c>
      <c r="E618" s="230" t="s">
        <v>741</v>
      </c>
      <c r="F618" s="231" t="s">
        <v>742</v>
      </c>
      <c r="G618" s="232" t="s">
        <v>152</v>
      </c>
      <c r="H618" s="233">
        <v>0.157</v>
      </c>
      <c r="I618" s="234"/>
      <c r="J618" s="235">
        <f>ROUND(I618*H618,2)</f>
        <v>0</v>
      </c>
      <c r="K618" s="231" t="s">
        <v>161</v>
      </c>
      <c r="L618" s="45"/>
      <c r="M618" s="236" t="s">
        <v>1</v>
      </c>
      <c r="N618" s="237" t="s">
        <v>46</v>
      </c>
      <c r="O618" s="92"/>
      <c r="P618" s="238">
        <f>O618*H618</f>
        <v>0</v>
      </c>
      <c r="Q618" s="238">
        <v>1.5298499999999999</v>
      </c>
      <c r="R618" s="238">
        <f>Q618*H618</f>
        <v>0.24018645</v>
      </c>
      <c r="S618" s="238">
        <v>0</v>
      </c>
      <c r="T618" s="239">
        <f>S618*H618</f>
        <v>0</v>
      </c>
      <c r="U618" s="39"/>
      <c r="V618" s="39"/>
      <c r="W618" s="39"/>
      <c r="X618" s="39"/>
      <c r="Y618" s="39"/>
      <c r="Z618" s="39"/>
      <c r="AA618" s="39"/>
      <c r="AB618" s="39"/>
      <c r="AC618" s="39"/>
      <c r="AD618" s="39"/>
      <c r="AE618" s="39"/>
      <c r="AR618" s="240" t="s">
        <v>153</v>
      </c>
      <c r="AT618" s="240" t="s">
        <v>149</v>
      </c>
      <c r="AU618" s="240" t="s">
        <v>90</v>
      </c>
      <c r="AY618" s="18" t="s">
        <v>146</v>
      </c>
      <c r="BE618" s="241">
        <f>IF(N618="základní",J618,0)</f>
        <v>0</v>
      </c>
      <c r="BF618" s="241">
        <f>IF(N618="snížená",J618,0)</f>
        <v>0</v>
      </c>
      <c r="BG618" s="241">
        <f>IF(N618="zákl. přenesená",J618,0)</f>
        <v>0</v>
      </c>
      <c r="BH618" s="241">
        <f>IF(N618="sníž. přenesená",J618,0)</f>
        <v>0</v>
      </c>
      <c r="BI618" s="241">
        <f>IF(N618="nulová",J618,0)</f>
        <v>0</v>
      </c>
      <c r="BJ618" s="18" t="s">
        <v>85</v>
      </c>
      <c r="BK618" s="241">
        <f>ROUND(I618*H618,2)</f>
        <v>0</v>
      </c>
      <c r="BL618" s="18" t="s">
        <v>153</v>
      </c>
      <c r="BM618" s="240" t="s">
        <v>743</v>
      </c>
    </row>
    <row r="619" s="2" customFormat="1">
      <c r="A619" s="39"/>
      <c r="B619" s="40"/>
      <c r="C619" s="41"/>
      <c r="D619" s="242" t="s">
        <v>155</v>
      </c>
      <c r="E619" s="41"/>
      <c r="F619" s="243" t="s">
        <v>744</v>
      </c>
      <c r="G619" s="41"/>
      <c r="H619" s="41"/>
      <c r="I619" s="244"/>
      <c r="J619" s="41"/>
      <c r="K619" s="41"/>
      <c r="L619" s="45"/>
      <c r="M619" s="245"/>
      <c r="N619" s="246"/>
      <c r="O619" s="92"/>
      <c r="P619" s="92"/>
      <c r="Q619" s="92"/>
      <c r="R619" s="92"/>
      <c r="S619" s="92"/>
      <c r="T619" s="93"/>
      <c r="U619" s="39"/>
      <c r="V619" s="39"/>
      <c r="W619" s="39"/>
      <c r="X619" s="39"/>
      <c r="Y619" s="39"/>
      <c r="Z619" s="39"/>
      <c r="AA619" s="39"/>
      <c r="AB619" s="39"/>
      <c r="AC619" s="39"/>
      <c r="AD619" s="39"/>
      <c r="AE619" s="39"/>
      <c r="AT619" s="18" t="s">
        <v>155</v>
      </c>
      <c r="AU619" s="18" t="s">
        <v>90</v>
      </c>
    </row>
    <row r="620" s="2" customFormat="1">
      <c r="A620" s="39"/>
      <c r="B620" s="40"/>
      <c r="C620" s="41"/>
      <c r="D620" s="258" t="s">
        <v>164</v>
      </c>
      <c r="E620" s="41"/>
      <c r="F620" s="259" t="s">
        <v>745</v>
      </c>
      <c r="G620" s="41"/>
      <c r="H620" s="41"/>
      <c r="I620" s="244"/>
      <c r="J620" s="41"/>
      <c r="K620" s="41"/>
      <c r="L620" s="45"/>
      <c r="M620" s="245"/>
      <c r="N620" s="246"/>
      <c r="O620" s="92"/>
      <c r="P620" s="92"/>
      <c r="Q620" s="92"/>
      <c r="R620" s="92"/>
      <c r="S620" s="92"/>
      <c r="T620" s="93"/>
      <c r="U620" s="39"/>
      <c r="V620" s="39"/>
      <c r="W620" s="39"/>
      <c r="X620" s="39"/>
      <c r="Y620" s="39"/>
      <c r="Z620" s="39"/>
      <c r="AA620" s="39"/>
      <c r="AB620" s="39"/>
      <c r="AC620" s="39"/>
      <c r="AD620" s="39"/>
      <c r="AE620" s="39"/>
      <c r="AT620" s="18" t="s">
        <v>164</v>
      </c>
      <c r="AU620" s="18" t="s">
        <v>90</v>
      </c>
    </row>
    <row r="621" s="14" customFormat="1">
      <c r="A621" s="14"/>
      <c r="B621" s="260"/>
      <c r="C621" s="261"/>
      <c r="D621" s="242" t="s">
        <v>156</v>
      </c>
      <c r="E621" s="262" t="s">
        <v>1</v>
      </c>
      <c r="F621" s="263" t="s">
        <v>746</v>
      </c>
      <c r="G621" s="261"/>
      <c r="H621" s="262" t="s">
        <v>1</v>
      </c>
      <c r="I621" s="264"/>
      <c r="J621" s="261"/>
      <c r="K621" s="261"/>
      <c r="L621" s="265"/>
      <c r="M621" s="266"/>
      <c r="N621" s="267"/>
      <c r="O621" s="267"/>
      <c r="P621" s="267"/>
      <c r="Q621" s="267"/>
      <c r="R621" s="267"/>
      <c r="S621" s="267"/>
      <c r="T621" s="268"/>
      <c r="U621" s="14"/>
      <c r="V621" s="14"/>
      <c r="W621" s="14"/>
      <c r="X621" s="14"/>
      <c r="Y621" s="14"/>
      <c r="Z621" s="14"/>
      <c r="AA621" s="14"/>
      <c r="AB621" s="14"/>
      <c r="AC621" s="14"/>
      <c r="AD621" s="14"/>
      <c r="AE621" s="14"/>
      <c r="AT621" s="269" t="s">
        <v>156</v>
      </c>
      <c r="AU621" s="269" t="s">
        <v>90</v>
      </c>
      <c r="AV621" s="14" t="s">
        <v>85</v>
      </c>
      <c r="AW621" s="14" t="s">
        <v>35</v>
      </c>
      <c r="AX621" s="14" t="s">
        <v>81</v>
      </c>
      <c r="AY621" s="269" t="s">
        <v>146</v>
      </c>
    </row>
    <row r="622" s="14" customFormat="1">
      <c r="A622" s="14"/>
      <c r="B622" s="260"/>
      <c r="C622" s="261"/>
      <c r="D622" s="242" t="s">
        <v>156</v>
      </c>
      <c r="E622" s="262" t="s">
        <v>1</v>
      </c>
      <c r="F622" s="263" t="s">
        <v>654</v>
      </c>
      <c r="G622" s="261"/>
      <c r="H622" s="262" t="s">
        <v>1</v>
      </c>
      <c r="I622" s="264"/>
      <c r="J622" s="261"/>
      <c r="K622" s="261"/>
      <c r="L622" s="265"/>
      <c r="M622" s="266"/>
      <c r="N622" s="267"/>
      <c r="O622" s="267"/>
      <c r="P622" s="267"/>
      <c r="Q622" s="267"/>
      <c r="R622" s="267"/>
      <c r="S622" s="267"/>
      <c r="T622" s="268"/>
      <c r="U622" s="14"/>
      <c r="V622" s="14"/>
      <c r="W622" s="14"/>
      <c r="X622" s="14"/>
      <c r="Y622" s="14"/>
      <c r="Z622" s="14"/>
      <c r="AA622" s="14"/>
      <c r="AB622" s="14"/>
      <c r="AC622" s="14"/>
      <c r="AD622" s="14"/>
      <c r="AE622" s="14"/>
      <c r="AT622" s="269" t="s">
        <v>156</v>
      </c>
      <c r="AU622" s="269" t="s">
        <v>90</v>
      </c>
      <c r="AV622" s="14" t="s">
        <v>85</v>
      </c>
      <c r="AW622" s="14" t="s">
        <v>35</v>
      </c>
      <c r="AX622" s="14" t="s">
        <v>81</v>
      </c>
      <c r="AY622" s="269" t="s">
        <v>146</v>
      </c>
    </row>
    <row r="623" s="13" customFormat="1">
      <c r="A623" s="13"/>
      <c r="B623" s="247"/>
      <c r="C623" s="248"/>
      <c r="D623" s="242" t="s">
        <v>156</v>
      </c>
      <c r="E623" s="249" t="s">
        <v>1</v>
      </c>
      <c r="F623" s="250" t="s">
        <v>747</v>
      </c>
      <c r="G623" s="248"/>
      <c r="H623" s="251">
        <v>0.157</v>
      </c>
      <c r="I623" s="252"/>
      <c r="J623" s="248"/>
      <c r="K623" s="248"/>
      <c r="L623" s="253"/>
      <c r="M623" s="254"/>
      <c r="N623" s="255"/>
      <c r="O623" s="255"/>
      <c r="P623" s="255"/>
      <c r="Q623" s="255"/>
      <c r="R623" s="255"/>
      <c r="S623" s="255"/>
      <c r="T623" s="256"/>
      <c r="U623" s="13"/>
      <c r="V623" s="13"/>
      <c r="W623" s="13"/>
      <c r="X623" s="13"/>
      <c r="Y623" s="13"/>
      <c r="Z623" s="13"/>
      <c r="AA623" s="13"/>
      <c r="AB623" s="13"/>
      <c r="AC623" s="13"/>
      <c r="AD623" s="13"/>
      <c r="AE623" s="13"/>
      <c r="AT623" s="257" t="s">
        <v>156</v>
      </c>
      <c r="AU623" s="257" t="s">
        <v>90</v>
      </c>
      <c r="AV623" s="13" t="s">
        <v>90</v>
      </c>
      <c r="AW623" s="13" t="s">
        <v>35</v>
      </c>
      <c r="AX623" s="13" t="s">
        <v>81</v>
      </c>
      <c r="AY623" s="257" t="s">
        <v>146</v>
      </c>
    </row>
    <row r="624" s="2" customFormat="1" ht="24.15" customHeight="1">
      <c r="A624" s="39"/>
      <c r="B624" s="40"/>
      <c r="C624" s="229" t="s">
        <v>748</v>
      </c>
      <c r="D624" s="229" t="s">
        <v>149</v>
      </c>
      <c r="E624" s="230" t="s">
        <v>749</v>
      </c>
      <c r="F624" s="231" t="s">
        <v>750</v>
      </c>
      <c r="G624" s="232" t="s">
        <v>261</v>
      </c>
      <c r="H624" s="233">
        <v>16.498000000000001</v>
      </c>
      <c r="I624" s="234"/>
      <c r="J624" s="235">
        <f>ROUND(I624*H624,2)</f>
        <v>0</v>
      </c>
      <c r="K624" s="231" t="s">
        <v>161</v>
      </c>
      <c r="L624" s="45"/>
      <c r="M624" s="236" t="s">
        <v>1</v>
      </c>
      <c r="N624" s="237" t="s">
        <v>46</v>
      </c>
      <c r="O624" s="92"/>
      <c r="P624" s="238">
        <f>O624*H624</f>
        <v>0</v>
      </c>
      <c r="Q624" s="238">
        <v>0</v>
      </c>
      <c r="R624" s="238">
        <f>Q624*H624</f>
        <v>0</v>
      </c>
      <c r="S624" s="238">
        <v>0</v>
      </c>
      <c r="T624" s="239">
        <f>S624*H624</f>
        <v>0</v>
      </c>
      <c r="U624" s="39"/>
      <c r="V624" s="39"/>
      <c r="W624" s="39"/>
      <c r="X624" s="39"/>
      <c r="Y624" s="39"/>
      <c r="Z624" s="39"/>
      <c r="AA624" s="39"/>
      <c r="AB624" s="39"/>
      <c r="AC624" s="39"/>
      <c r="AD624" s="39"/>
      <c r="AE624" s="39"/>
      <c r="AR624" s="240" t="s">
        <v>153</v>
      </c>
      <c r="AT624" s="240" t="s">
        <v>149</v>
      </c>
      <c r="AU624" s="240" t="s">
        <v>90</v>
      </c>
      <c r="AY624" s="18" t="s">
        <v>146</v>
      </c>
      <c r="BE624" s="241">
        <f>IF(N624="základní",J624,0)</f>
        <v>0</v>
      </c>
      <c r="BF624" s="241">
        <f>IF(N624="snížená",J624,0)</f>
        <v>0</v>
      </c>
      <c r="BG624" s="241">
        <f>IF(N624="zákl. přenesená",J624,0)</f>
        <v>0</v>
      </c>
      <c r="BH624" s="241">
        <f>IF(N624="sníž. přenesená",J624,0)</f>
        <v>0</v>
      </c>
      <c r="BI624" s="241">
        <f>IF(N624="nulová",J624,0)</f>
        <v>0</v>
      </c>
      <c r="BJ624" s="18" t="s">
        <v>85</v>
      </c>
      <c r="BK624" s="241">
        <f>ROUND(I624*H624,2)</f>
        <v>0</v>
      </c>
      <c r="BL624" s="18" t="s">
        <v>153</v>
      </c>
      <c r="BM624" s="240" t="s">
        <v>751</v>
      </c>
    </row>
    <row r="625" s="2" customFormat="1">
      <c r="A625" s="39"/>
      <c r="B625" s="40"/>
      <c r="C625" s="41"/>
      <c r="D625" s="242" t="s">
        <v>155</v>
      </c>
      <c r="E625" s="41"/>
      <c r="F625" s="243" t="s">
        <v>752</v>
      </c>
      <c r="G625" s="41"/>
      <c r="H625" s="41"/>
      <c r="I625" s="244"/>
      <c r="J625" s="41"/>
      <c r="K625" s="41"/>
      <c r="L625" s="45"/>
      <c r="M625" s="245"/>
      <c r="N625" s="246"/>
      <c r="O625" s="92"/>
      <c r="P625" s="92"/>
      <c r="Q625" s="92"/>
      <c r="R625" s="92"/>
      <c r="S625" s="92"/>
      <c r="T625" s="93"/>
      <c r="U625" s="39"/>
      <c r="V625" s="39"/>
      <c r="W625" s="39"/>
      <c r="X625" s="39"/>
      <c r="Y625" s="39"/>
      <c r="Z625" s="39"/>
      <c r="AA625" s="39"/>
      <c r="AB625" s="39"/>
      <c r="AC625" s="39"/>
      <c r="AD625" s="39"/>
      <c r="AE625" s="39"/>
      <c r="AT625" s="18" t="s">
        <v>155</v>
      </c>
      <c r="AU625" s="18" t="s">
        <v>90</v>
      </c>
    </row>
    <row r="626" s="2" customFormat="1">
      <c r="A626" s="39"/>
      <c r="B626" s="40"/>
      <c r="C626" s="41"/>
      <c r="D626" s="258" t="s">
        <v>164</v>
      </c>
      <c r="E626" s="41"/>
      <c r="F626" s="259" t="s">
        <v>753</v>
      </c>
      <c r="G626" s="41"/>
      <c r="H626" s="41"/>
      <c r="I626" s="244"/>
      <c r="J626" s="41"/>
      <c r="K626" s="41"/>
      <c r="L626" s="45"/>
      <c r="M626" s="245"/>
      <c r="N626" s="246"/>
      <c r="O626" s="92"/>
      <c r="P626" s="92"/>
      <c r="Q626" s="92"/>
      <c r="R626" s="92"/>
      <c r="S626" s="92"/>
      <c r="T626" s="93"/>
      <c r="U626" s="39"/>
      <c r="V626" s="39"/>
      <c r="W626" s="39"/>
      <c r="X626" s="39"/>
      <c r="Y626" s="39"/>
      <c r="Z626" s="39"/>
      <c r="AA626" s="39"/>
      <c r="AB626" s="39"/>
      <c r="AC626" s="39"/>
      <c r="AD626" s="39"/>
      <c r="AE626" s="39"/>
      <c r="AT626" s="18" t="s">
        <v>164</v>
      </c>
      <c r="AU626" s="18" t="s">
        <v>90</v>
      </c>
    </row>
    <row r="627" s="2" customFormat="1">
      <c r="A627" s="39"/>
      <c r="B627" s="40"/>
      <c r="C627" s="41"/>
      <c r="D627" s="242" t="s">
        <v>186</v>
      </c>
      <c r="E627" s="41"/>
      <c r="F627" s="270" t="s">
        <v>754</v>
      </c>
      <c r="G627" s="41"/>
      <c r="H627" s="41"/>
      <c r="I627" s="244"/>
      <c r="J627" s="41"/>
      <c r="K627" s="41"/>
      <c r="L627" s="45"/>
      <c r="M627" s="245"/>
      <c r="N627" s="246"/>
      <c r="O627" s="92"/>
      <c r="P627" s="92"/>
      <c r="Q627" s="92"/>
      <c r="R627" s="92"/>
      <c r="S627" s="92"/>
      <c r="T627" s="93"/>
      <c r="U627" s="39"/>
      <c r="V627" s="39"/>
      <c r="W627" s="39"/>
      <c r="X627" s="39"/>
      <c r="Y627" s="39"/>
      <c r="Z627" s="39"/>
      <c r="AA627" s="39"/>
      <c r="AB627" s="39"/>
      <c r="AC627" s="39"/>
      <c r="AD627" s="39"/>
      <c r="AE627" s="39"/>
      <c r="AT627" s="18" t="s">
        <v>186</v>
      </c>
      <c r="AU627" s="18" t="s">
        <v>90</v>
      </c>
    </row>
    <row r="628" s="12" customFormat="1" ht="22.8" customHeight="1">
      <c r="A628" s="12"/>
      <c r="B628" s="213"/>
      <c r="C628" s="214"/>
      <c r="D628" s="215" t="s">
        <v>80</v>
      </c>
      <c r="E628" s="227" t="s">
        <v>748</v>
      </c>
      <c r="F628" s="227" t="s">
        <v>755</v>
      </c>
      <c r="G628" s="214"/>
      <c r="H628" s="214"/>
      <c r="I628" s="217"/>
      <c r="J628" s="228">
        <f>BK628</f>
        <v>0</v>
      </c>
      <c r="K628" s="214"/>
      <c r="L628" s="219"/>
      <c r="M628" s="220"/>
      <c r="N628" s="221"/>
      <c r="O628" s="221"/>
      <c r="P628" s="222">
        <f>SUM(P629:P666)</f>
        <v>0</v>
      </c>
      <c r="Q628" s="221"/>
      <c r="R628" s="222">
        <f>SUM(R629:R666)</f>
        <v>12.69304277</v>
      </c>
      <c r="S628" s="221"/>
      <c r="T628" s="223">
        <f>SUM(T629:T666)</f>
        <v>0</v>
      </c>
      <c r="U628" s="12"/>
      <c r="V628" s="12"/>
      <c r="W628" s="12"/>
      <c r="X628" s="12"/>
      <c r="Y628" s="12"/>
      <c r="Z628" s="12"/>
      <c r="AA628" s="12"/>
      <c r="AB628" s="12"/>
      <c r="AC628" s="12"/>
      <c r="AD628" s="12"/>
      <c r="AE628" s="12"/>
      <c r="AR628" s="224" t="s">
        <v>85</v>
      </c>
      <c r="AT628" s="225" t="s">
        <v>80</v>
      </c>
      <c r="AU628" s="225" t="s">
        <v>85</v>
      </c>
      <c r="AY628" s="224" t="s">
        <v>146</v>
      </c>
      <c r="BK628" s="226">
        <f>SUM(BK629:BK666)</f>
        <v>0</v>
      </c>
    </row>
    <row r="629" s="2" customFormat="1" ht="16.5" customHeight="1">
      <c r="A629" s="39"/>
      <c r="B629" s="40"/>
      <c r="C629" s="229" t="s">
        <v>756</v>
      </c>
      <c r="D629" s="229" t="s">
        <v>149</v>
      </c>
      <c r="E629" s="230" t="s">
        <v>757</v>
      </c>
      <c r="F629" s="231" t="s">
        <v>758</v>
      </c>
      <c r="G629" s="232" t="s">
        <v>152</v>
      </c>
      <c r="H629" s="233">
        <v>6.5510000000000002</v>
      </c>
      <c r="I629" s="234"/>
      <c r="J629" s="235">
        <f>ROUND(I629*H629,2)</f>
        <v>0</v>
      </c>
      <c r="K629" s="231" t="s">
        <v>161</v>
      </c>
      <c r="L629" s="45"/>
      <c r="M629" s="236" t="s">
        <v>1</v>
      </c>
      <c r="N629" s="237" t="s">
        <v>46</v>
      </c>
      <c r="O629" s="92"/>
      <c r="P629" s="238">
        <f>O629*H629</f>
        <v>0</v>
      </c>
      <c r="Q629" s="238">
        <v>1.8907700000000001</v>
      </c>
      <c r="R629" s="238">
        <f>Q629*H629</f>
        <v>12.386434270000001</v>
      </c>
      <c r="S629" s="238">
        <v>0</v>
      </c>
      <c r="T629" s="239">
        <f>S629*H629</f>
        <v>0</v>
      </c>
      <c r="U629" s="39"/>
      <c r="V629" s="39"/>
      <c r="W629" s="39"/>
      <c r="X629" s="39"/>
      <c r="Y629" s="39"/>
      <c r="Z629" s="39"/>
      <c r="AA629" s="39"/>
      <c r="AB629" s="39"/>
      <c r="AC629" s="39"/>
      <c r="AD629" s="39"/>
      <c r="AE629" s="39"/>
      <c r="AR629" s="240" t="s">
        <v>153</v>
      </c>
      <c r="AT629" s="240" t="s">
        <v>149</v>
      </c>
      <c r="AU629" s="240" t="s">
        <v>90</v>
      </c>
      <c r="AY629" s="18" t="s">
        <v>146</v>
      </c>
      <c r="BE629" s="241">
        <f>IF(N629="základní",J629,0)</f>
        <v>0</v>
      </c>
      <c r="BF629" s="241">
        <f>IF(N629="snížená",J629,0)</f>
        <v>0</v>
      </c>
      <c r="BG629" s="241">
        <f>IF(N629="zákl. přenesená",J629,0)</f>
        <v>0</v>
      </c>
      <c r="BH629" s="241">
        <f>IF(N629="sníž. přenesená",J629,0)</f>
        <v>0</v>
      </c>
      <c r="BI629" s="241">
        <f>IF(N629="nulová",J629,0)</f>
        <v>0</v>
      </c>
      <c r="BJ629" s="18" t="s">
        <v>85</v>
      </c>
      <c r="BK629" s="241">
        <f>ROUND(I629*H629,2)</f>
        <v>0</v>
      </c>
      <c r="BL629" s="18" t="s">
        <v>153</v>
      </c>
      <c r="BM629" s="240" t="s">
        <v>759</v>
      </c>
    </row>
    <row r="630" s="2" customFormat="1">
      <c r="A630" s="39"/>
      <c r="B630" s="40"/>
      <c r="C630" s="41"/>
      <c r="D630" s="242" t="s">
        <v>155</v>
      </c>
      <c r="E630" s="41"/>
      <c r="F630" s="243" t="s">
        <v>760</v>
      </c>
      <c r="G630" s="41"/>
      <c r="H630" s="41"/>
      <c r="I630" s="244"/>
      <c r="J630" s="41"/>
      <c r="K630" s="41"/>
      <c r="L630" s="45"/>
      <c r="M630" s="245"/>
      <c r="N630" s="246"/>
      <c r="O630" s="92"/>
      <c r="P630" s="92"/>
      <c r="Q630" s="92"/>
      <c r="R630" s="92"/>
      <c r="S630" s="92"/>
      <c r="T630" s="93"/>
      <c r="U630" s="39"/>
      <c r="V630" s="39"/>
      <c r="W630" s="39"/>
      <c r="X630" s="39"/>
      <c r="Y630" s="39"/>
      <c r="Z630" s="39"/>
      <c r="AA630" s="39"/>
      <c r="AB630" s="39"/>
      <c r="AC630" s="39"/>
      <c r="AD630" s="39"/>
      <c r="AE630" s="39"/>
      <c r="AT630" s="18" t="s">
        <v>155</v>
      </c>
      <c r="AU630" s="18" t="s">
        <v>90</v>
      </c>
    </row>
    <row r="631" s="2" customFormat="1">
      <c r="A631" s="39"/>
      <c r="B631" s="40"/>
      <c r="C631" s="41"/>
      <c r="D631" s="258" t="s">
        <v>164</v>
      </c>
      <c r="E631" s="41"/>
      <c r="F631" s="259" t="s">
        <v>761</v>
      </c>
      <c r="G631" s="41"/>
      <c r="H631" s="41"/>
      <c r="I631" s="244"/>
      <c r="J631" s="41"/>
      <c r="K631" s="41"/>
      <c r="L631" s="45"/>
      <c r="M631" s="245"/>
      <c r="N631" s="246"/>
      <c r="O631" s="92"/>
      <c r="P631" s="92"/>
      <c r="Q631" s="92"/>
      <c r="R631" s="92"/>
      <c r="S631" s="92"/>
      <c r="T631" s="93"/>
      <c r="U631" s="39"/>
      <c r="V631" s="39"/>
      <c r="W631" s="39"/>
      <c r="X631" s="39"/>
      <c r="Y631" s="39"/>
      <c r="Z631" s="39"/>
      <c r="AA631" s="39"/>
      <c r="AB631" s="39"/>
      <c r="AC631" s="39"/>
      <c r="AD631" s="39"/>
      <c r="AE631" s="39"/>
      <c r="AT631" s="18" t="s">
        <v>164</v>
      </c>
      <c r="AU631" s="18" t="s">
        <v>90</v>
      </c>
    </row>
    <row r="632" s="2" customFormat="1">
      <c r="A632" s="39"/>
      <c r="B632" s="40"/>
      <c r="C632" s="41"/>
      <c r="D632" s="242" t="s">
        <v>186</v>
      </c>
      <c r="E632" s="41"/>
      <c r="F632" s="270" t="s">
        <v>762</v>
      </c>
      <c r="G632" s="41"/>
      <c r="H632" s="41"/>
      <c r="I632" s="244"/>
      <c r="J632" s="41"/>
      <c r="K632" s="41"/>
      <c r="L632" s="45"/>
      <c r="M632" s="245"/>
      <c r="N632" s="246"/>
      <c r="O632" s="92"/>
      <c r="P632" s="92"/>
      <c r="Q632" s="92"/>
      <c r="R632" s="92"/>
      <c r="S632" s="92"/>
      <c r="T632" s="93"/>
      <c r="U632" s="39"/>
      <c r="V632" s="39"/>
      <c r="W632" s="39"/>
      <c r="X632" s="39"/>
      <c r="Y632" s="39"/>
      <c r="Z632" s="39"/>
      <c r="AA632" s="39"/>
      <c r="AB632" s="39"/>
      <c r="AC632" s="39"/>
      <c r="AD632" s="39"/>
      <c r="AE632" s="39"/>
      <c r="AT632" s="18" t="s">
        <v>186</v>
      </c>
      <c r="AU632" s="18" t="s">
        <v>90</v>
      </c>
    </row>
    <row r="633" s="14" customFormat="1">
      <c r="A633" s="14"/>
      <c r="B633" s="260"/>
      <c r="C633" s="261"/>
      <c r="D633" s="242" t="s">
        <v>156</v>
      </c>
      <c r="E633" s="262" t="s">
        <v>1</v>
      </c>
      <c r="F633" s="263" t="s">
        <v>178</v>
      </c>
      <c r="G633" s="261"/>
      <c r="H633" s="262" t="s">
        <v>1</v>
      </c>
      <c r="I633" s="264"/>
      <c r="J633" s="261"/>
      <c r="K633" s="261"/>
      <c r="L633" s="265"/>
      <c r="M633" s="266"/>
      <c r="N633" s="267"/>
      <c r="O633" s="267"/>
      <c r="P633" s="267"/>
      <c r="Q633" s="267"/>
      <c r="R633" s="267"/>
      <c r="S633" s="267"/>
      <c r="T633" s="268"/>
      <c r="U633" s="14"/>
      <c r="V633" s="14"/>
      <c r="W633" s="14"/>
      <c r="X633" s="14"/>
      <c r="Y633" s="14"/>
      <c r="Z633" s="14"/>
      <c r="AA633" s="14"/>
      <c r="AB633" s="14"/>
      <c r="AC633" s="14"/>
      <c r="AD633" s="14"/>
      <c r="AE633" s="14"/>
      <c r="AT633" s="269" t="s">
        <v>156</v>
      </c>
      <c r="AU633" s="269" t="s">
        <v>90</v>
      </c>
      <c r="AV633" s="14" t="s">
        <v>85</v>
      </c>
      <c r="AW633" s="14" t="s">
        <v>35</v>
      </c>
      <c r="AX633" s="14" t="s">
        <v>81</v>
      </c>
      <c r="AY633" s="269" t="s">
        <v>146</v>
      </c>
    </row>
    <row r="634" s="13" customFormat="1">
      <c r="A634" s="13"/>
      <c r="B634" s="247"/>
      <c r="C634" s="248"/>
      <c r="D634" s="242" t="s">
        <v>156</v>
      </c>
      <c r="E634" s="249" t="s">
        <v>1</v>
      </c>
      <c r="F634" s="250" t="s">
        <v>763</v>
      </c>
      <c r="G634" s="248"/>
      <c r="H634" s="251">
        <v>6.5510000000000002</v>
      </c>
      <c r="I634" s="252"/>
      <c r="J634" s="248"/>
      <c r="K634" s="248"/>
      <c r="L634" s="253"/>
      <c r="M634" s="254"/>
      <c r="N634" s="255"/>
      <c r="O634" s="255"/>
      <c r="P634" s="255"/>
      <c r="Q634" s="255"/>
      <c r="R634" s="255"/>
      <c r="S634" s="255"/>
      <c r="T634" s="256"/>
      <c r="U634" s="13"/>
      <c r="V634" s="13"/>
      <c r="W634" s="13"/>
      <c r="X634" s="13"/>
      <c r="Y634" s="13"/>
      <c r="Z634" s="13"/>
      <c r="AA634" s="13"/>
      <c r="AB634" s="13"/>
      <c r="AC634" s="13"/>
      <c r="AD634" s="13"/>
      <c r="AE634" s="13"/>
      <c r="AT634" s="257" t="s">
        <v>156</v>
      </c>
      <c r="AU634" s="257" t="s">
        <v>90</v>
      </c>
      <c r="AV634" s="13" t="s">
        <v>90</v>
      </c>
      <c r="AW634" s="13" t="s">
        <v>35</v>
      </c>
      <c r="AX634" s="13" t="s">
        <v>81</v>
      </c>
      <c r="AY634" s="257" t="s">
        <v>146</v>
      </c>
    </row>
    <row r="635" s="2" customFormat="1" ht="16.5" customHeight="1">
      <c r="A635" s="39"/>
      <c r="B635" s="40"/>
      <c r="C635" s="229" t="s">
        <v>764</v>
      </c>
      <c r="D635" s="229" t="s">
        <v>149</v>
      </c>
      <c r="E635" s="230" t="s">
        <v>765</v>
      </c>
      <c r="F635" s="231" t="s">
        <v>766</v>
      </c>
      <c r="G635" s="232" t="s">
        <v>652</v>
      </c>
      <c r="H635" s="233">
        <v>9</v>
      </c>
      <c r="I635" s="234"/>
      <c r="J635" s="235">
        <f>ROUND(I635*H635,2)</f>
        <v>0</v>
      </c>
      <c r="K635" s="231" t="s">
        <v>1</v>
      </c>
      <c r="L635" s="45"/>
      <c r="M635" s="236" t="s">
        <v>1</v>
      </c>
      <c r="N635" s="237" t="s">
        <v>46</v>
      </c>
      <c r="O635" s="92"/>
      <c r="P635" s="238">
        <f>O635*H635</f>
        <v>0</v>
      </c>
      <c r="Q635" s="238">
        <v>0</v>
      </c>
      <c r="R635" s="238">
        <f>Q635*H635</f>
        <v>0</v>
      </c>
      <c r="S635" s="238">
        <v>0</v>
      </c>
      <c r="T635" s="239">
        <f>S635*H635</f>
        <v>0</v>
      </c>
      <c r="U635" s="39"/>
      <c r="V635" s="39"/>
      <c r="W635" s="39"/>
      <c r="X635" s="39"/>
      <c r="Y635" s="39"/>
      <c r="Z635" s="39"/>
      <c r="AA635" s="39"/>
      <c r="AB635" s="39"/>
      <c r="AC635" s="39"/>
      <c r="AD635" s="39"/>
      <c r="AE635" s="39"/>
      <c r="AR635" s="240" t="s">
        <v>153</v>
      </c>
      <c r="AT635" s="240" t="s">
        <v>149</v>
      </c>
      <c r="AU635" s="240" t="s">
        <v>90</v>
      </c>
      <c r="AY635" s="18" t="s">
        <v>146</v>
      </c>
      <c r="BE635" s="241">
        <f>IF(N635="základní",J635,0)</f>
        <v>0</v>
      </c>
      <c r="BF635" s="241">
        <f>IF(N635="snížená",J635,0)</f>
        <v>0</v>
      </c>
      <c r="BG635" s="241">
        <f>IF(N635="zákl. přenesená",J635,0)</f>
        <v>0</v>
      </c>
      <c r="BH635" s="241">
        <f>IF(N635="sníž. přenesená",J635,0)</f>
        <v>0</v>
      </c>
      <c r="BI635" s="241">
        <f>IF(N635="nulová",J635,0)</f>
        <v>0</v>
      </c>
      <c r="BJ635" s="18" t="s">
        <v>85</v>
      </c>
      <c r="BK635" s="241">
        <f>ROUND(I635*H635,2)</f>
        <v>0</v>
      </c>
      <c r="BL635" s="18" t="s">
        <v>153</v>
      </c>
      <c r="BM635" s="240" t="s">
        <v>767</v>
      </c>
    </row>
    <row r="636" s="2" customFormat="1">
      <c r="A636" s="39"/>
      <c r="B636" s="40"/>
      <c r="C636" s="41"/>
      <c r="D636" s="242" t="s">
        <v>155</v>
      </c>
      <c r="E636" s="41"/>
      <c r="F636" s="243" t="s">
        <v>766</v>
      </c>
      <c r="G636" s="41"/>
      <c r="H636" s="41"/>
      <c r="I636" s="244"/>
      <c r="J636" s="41"/>
      <c r="K636" s="41"/>
      <c r="L636" s="45"/>
      <c r="M636" s="245"/>
      <c r="N636" s="246"/>
      <c r="O636" s="92"/>
      <c r="P636" s="92"/>
      <c r="Q636" s="92"/>
      <c r="R636" s="92"/>
      <c r="S636" s="92"/>
      <c r="T636" s="93"/>
      <c r="U636" s="39"/>
      <c r="V636" s="39"/>
      <c r="W636" s="39"/>
      <c r="X636" s="39"/>
      <c r="Y636" s="39"/>
      <c r="Z636" s="39"/>
      <c r="AA636" s="39"/>
      <c r="AB636" s="39"/>
      <c r="AC636" s="39"/>
      <c r="AD636" s="39"/>
      <c r="AE636" s="39"/>
      <c r="AT636" s="18" t="s">
        <v>155</v>
      </c>
      <c r="AU636" s="18" t="s">
        <v>90</v>
      </c>
    </row>
    <row r="637" s="14" customFormat="1">
      <c r="A637" s="14"/>
      <c r="B637" s="260"/>
      <c r="C637" s="261"/>
      <c r="D637" s="242" t="s">
        <v>156</v>
      </c>
      <c r="E637" s="262" t="s">
        <v>1</v>
      </c>
      <c r="F637" s="263" t="s">
        <v>768</v>
      </c>
      <c r="G637" s="261"/>
      <c r="H637" s="262" t="s">
        <v>1</v>
      </c>
      <c r="I637" s="264"/>
      <c r="J637" s="261"/>
      <c r="K637" s="261"/>
      <c r="L637" s="265"/>
      <c r="M637" s="266"/>
      <c r="N637" s="267"/>
      <c r="O637" s="267"/>
      <c r="P637" s="267"/>
      <c r="Q637" s="267"/>
      <c r="R637" s="267"/>
      <c r="S637" s="267"/>
      <c r="T637" s="268"/>
      <c r="U637" s="14"/>
      <c r="V637" s="14"/>
      <c r="W637" s="14"/>
      <c r="X637" s="14"/>
      <c r="Y637" s="14"/>
      <c r="Z637" s="14"/>
      <c r="AA637" s="14"/>
      <c r="AB637" s="14"/>
      <c r="AC637" s="14"/>
      <c r="AD637" s="14"/>
      <c r="AE637" s="14"/>
      <c r="AT637" s="269" t="s">
        <v>156</v>
      </c>
      <c r="AU637" s="269" t="s">
        <v>90</v>
      </c>
      <c r="AV637" s="14" t="s">
        <v>85</v>
      </c>
      <c r="AW637" s="14" t="s">
        <v>35</v>
      </c>
      <c r="AX637" s="14" t="s">
        <v>81</v>
      </c>
      <c r="AY637" s="269" t="s">
        <v>146</v>
      </c>
    </row>
    <row r="638" s="13" customFormat="1">
      <c r="A638" s="13"/>
      <c r="B638" s="247"/>
      <c r="C638" s="248"/>
      <c r="D638" s="242" t="s">
        <v>156</v>
      </c>
      <c r="E638" s="249" t="s">
        <v>1</v>
      </c>
      <c r="F638" s="250" t="s">
        <v>219</v>
      </c>
      <c r="G638" s="248"/>
      <c r="H638" s="251">
        <v>9</v>
      </c>
      <c r="I638" s="252"/>
      <c r="J638" s="248"/>
      <c r="K638" s="248"/>
      <c r="L638" s="253"/>
      <c r="M638" s="254"/>
      <c r="N638" s="255"/>
      <c r="O638" s="255"/>
      <c r="P638" s="255"/>
      <c r="Q638" s="255"/>
      <c r="R638" s="255"/>
      <c r="S638" s="255"/>
      <c r="T638" s="256"/>
      <c r="U638" s="13"/>
      <c r="V638" s="13"/>
      <c r="W638" s="13"/>
      <c r="X638" s="13"/>
      <c r="Y638" s="13"/>
      <c r="Z638" s="13"/>
      <c r="AA638" s="13"/>
      <c r="AB638" s="13"/>
      <c r="AC638" s="13"/>
      <c r="AD638" s="13"/>
      <c r="AE638" s="13"/>
      <c r="AT638" s="257" t="s">
        <v>156</v>
      </c>
      <c r="AU638" s="257" t="s">
        <v>90</v>
      </c>
      <c r="AV638" s="13" t="s">
        <v>90</v>
      </c>
      <c r="AW638" s="13" t="s">
        <v>35</v>
      </c>
      <c r="AX638" s="13" t="s">
        <v>81</v>
      </c>
      <c r="AY638" s="257" t="s">
        <v>146</v>
      </c>
    </row>
    <row r="639" s="2" customFormat="1" ht="33" customHeight="1">
      <c r="A639" s="39"/>
      <c r="B639" s="40"/>
      <c r="C639" s="229" t="s">
        <v>769</v>
      </c>
      <c r="D639" s="229" t="s">
        <v>149</v>
      </c>
      <c r="E639" s="230" t="s">
        <v>770</v>
      </c>
      <c r="F639" s="231" t="s">
        <v>771</v>
      </c>
      <c r="G639" s="232" t="s">
        <v>495</v>
      </c>
      <c r="H639" s="233">
        <v>39.700000000000003</v>
      </c>
      <c r="I639" s="234"/>
      <c r="J639" s="235">
        <f>ROUND(I639*H639,2)</f>
        <v>0</v>
      </c>
      <c r="K639" s="231" t="s">
        <v>161</v>
      </c>
      <c r="L639" s="45"/>
      <c r="M639" s="236" t="s">
        <v>1</v>
      </c>
      <c r="N639" s="237" t="s">
        <v>46</v>
      </c>
      <c r="O639" s="92"/>
      <c r="P639" s="238">
        <f>O639*H639</f>
        <v>0</v>
      </c>
      <c r="Q639" s="238">
        <v>1.0000000000000001E-05</v>
      </c>
      <c r="R639" s="238">
        <f>Q639*H639</f>
        <v>0.00039700000000000005</v>
      </c>
      <c r="S639" s="238">
        <v>0</v>
      </c>
      <c r="T639" s="239">
        <f>S639*H639</f>
        <v>0</v>
      </c>
      <c r="U639" s="39"/>
      <c r="V639" s="39"/>
      <c r="W639" s="39"/>
      <c r="X639" s="39"/>
      <c r="Y639" s="39"/>
      <c r="Z639" s="39"/>
      <c r="AA639" s="39"/>
      <c r="AB639" s="39"/>
      <c r="AC639" s="39"/>
      <c r="AD639" s="39"/>
      <c r="AE639" s="39"/>
      <c r="AR639" s="240" t="s">
        <v>153</v>
      </c>
      <c r="AT639" s="240" t="s">
        <v>149</v>
      </c>
      <c r="AU639" s="240" t="s">
        <v>90</v>
      </c>
      <c r="AY639" s="18" t="s">
        <v>146</v>
      </c>
      <c r="BE639" s="241">
        <f>IF(N639="základní",J639,0)</f>
        <v>0</v>
      </c>
      <c r="BF639" s="241">
        <f>IF(N639="snížená",J639,0)</f>
        <v>0</v>
      </c>
      <c r="BG639" s="241">
        <f>IF(N639="zákl. přenesená",J639,0)</f>
        <v>0</v>
      </c>
      <c r="BH639" s="241">
        <f>IF(N639="sníž. přenesená",J639,0)</f>
        <v>0</v>
      </c>
      <c r="BI639" s="241">
        <f>IF(N639="nulová",J639,0)</f>
        <v>0</v>
      </c>
      <c r="BJ639" s="18" t="s">
        <v>85</v>
      </c>
      <c r="BK639" s="241">
        <f>ROUND(I639*H639,2)</f>
        <v>0</v>
      </c>
      <c r="BL639" s="18" t="s">
        <v>153</v>
      </c>
      <c r="BM639" s="240" t="s">
        <v>772</v>
      </c>
    </row>
    <row r="640" s="2" customFormat="1">
      <c r="A640" s="39"/>
      <c r="B640" s="40"/>
      <c r="C640" s="41"/>
      <c r="D640" s="242" t="s">
        <v>155</v>
      </c>
      <c r="E640" s="41"/>
      <c r="F640" s="243" t="s">
        <v>773</v>
      </c>
      <c r="G640" s="41"/>
      <c r="H640" s="41"/>
      <c r="I640" s="244"/>
      <c r="J640" s="41"/>
      <c r="K640" s="41"/>
      <c r="L640" s="45"/>
      <c r="M640" s="245"/>
      <c r="N640" s="246"/>
      <c r="O640" s="92"/>
      <c r="P640" s="92"/>
      <c r="Q640" s="92"/>
      <c r="R640" s="92"/>
      <c r="S640" s="92"/>
      <c r="T640" s="93"/>
      <c r="U640" s="39"/>
      <c r="V640" s="39"/>
      <c r="W640" s="39"/>
      <c r="X640" s="39"/>
      <c r="Y640" s="39"/>
      <c r="Z640" s="39"/>
      <c r="AA640" s="39"/>
      <c r="AB640" s="39"/>
      <c r="AC640" s="39"/>
      <c r="AD640" s="39"/>
      <c r="AE640" s="39"/>
      <c r="AT640" s="18" t="s">
        <v>155</v>
      </c>
      <c r="AU640" s="18" t="s">
        <v>90</v>
      </c>
    </row>
    <row r="641" s="2" customFormat="1">
      <c r="A641" s="39"/>
      <c r="B641" s="40"/>
      <c r="C641" s="41"/>
      <c r="D641" s="258" t="s">
        <v>164</v>
      </c>
      <c r="E641" s="41"/>
      <c r="F641" s="259" t="s">
        <v>774</v>
      </c>
      <c r="G641" s="41"/>
      <c r="H641" s="41"/>
      <c r="I641" s="244"/>
      <c r="J641" s="41"/>
      <c r="K641" s="41"/>
      <c r="L641" s="45"/>
      <c r="M641" s="245"/>
      <c r="N641" s="246"/>
      <c r="O641" s="92"/>
      <c r="P641" s="92"/>
      <c r="Q641" s="92"/>
      <c r="R641" s="92"/>
      <c r="S641" s="92"/>
      <c r="T641" s="93"/>
      <c r="U641" s="39"/>
      <c r="V641" s="39"/>
      <c r="W641" s="39"/>
      <c r="X641" s="39"/>
      <c r="Y641" s="39"/>
      <c r="Z641" s="39"/>
      <c r="AA641" s="39"/>
      <c r="AB641" s="39"/>
      <c r="AC641" s="39"/>
      <c r="AD641" s="39"/>
      <c r="AE641" s="39"/>
      <c r="AT641" s="18" t="s">
        <v>164</v>
      </c>
      <c r="AU641" s="18" t="s">
        <v>90</v>
      </c>
    </row>
    <row r="642" s="2" customFormat="1">
      <c r="A642" s="39"/>
      <c r="B642" s="40"/>
      <c r="C642" s="41"/>
      <c r="D642" s="242" t="s">
        <v>186</v>
      </c>
      <c r="E642" s="41"/>
      <c r="F642" s="270" t="s">
        <v>775</v>
      </c>
      <c r="G642" s="41"/>
      <c r="H642" s="41"/>
      <c r="I642" s="244"/>
      <c r="J642" s="41"/>
      <c r="K642" s="41"/>
      <c r="L642" s="45"/>
      <c r="M642" s="245"/>
      <c r="N642" s="246"/>
      <c r="O642" s="92"/>
      <c r="P642" s="92"/>
      <c r="Q642" s="92"/>
      <c r="R642" s="92"/>
      <c r="S642" s="92"/>
      <c r="T642" s="93"/>
      <c r="U642" s="39"/>
      <c r="V642" s="39"/>
      <c r="W642" s="39"/>
      <c r="X642" s="39"/>
      <c r="Y642" s="39"/>
      <c r="Z642" s="39"/>
      <c r="AA642" s="39"/>
      <c r="AB642" s="39"/>
      <c r="AC642" s="39"/>
      <c r="AD642" s="39"/>
      <c r="AE642" s="39"/>
      <c r="AT642" s="18" t="s">
        <v>186</v>
      </c>
      <c r="AU642" s="18" t="s">
        <v>90</v>
      </c>
    </row>
    <row r="643" s="14" customFormat="1">
      <c r="A643" s="14"/>
      <c r="B643" s="260"/>
      <c r="C643" s="261"/>
      <c r="D643" s="242" t="s">
        <v>156</v>
      </c>
      <c r="E643" s="262" t="s">
        <v>1</v>
      </c>
      <c r="F643" s="263" t="s">
        <v>178</v>
      </c>
      <c r="G643" s="261"/>
      <c r="H643" s="262" t="s">
        <v>1</v>
      </c>
      <c r="I643" s="264"/>
      <c r="J643" s="261"/>
      <c r="K643" s="261"/>
      <c r="L643" s="265"/>
      <c r="M643" s="266"/>
      <c r="N643" s="267"/>
      <c r="O643" s="267"/>
      <c r="P643" s="267"/>
      <c r="Q643" s="267"/>
      <c r="R643" s="267"/>
      <c r="S643" s="267"/>
      <c r="T643" s="268"/>
      <c r="U643" s="14"/>
      <c r="V643" s="14"/>
      <c r="W643" s="14"/>
      <c r="X643" s="14"/>
      <c r="Y643" s="14"/>
      <c r="Z643" s="14"/>
      <c r="AA643" s="14"/>
      <c r="AB643" s="14"/>
      <c r="AC643" s="14"/>
      <c r="AD643" s="14"/>
      <c r="AE643" s="14"/>
      <c r="AT643" s="269" t="s">
        <v>156</v>
      </c>
      <c r="AU643" s="269" t="s">
        <v>90</v>
      </c>
      <c r="AV643" s="14" t="s">
        <v>85</v>
      </c>
      <c r="AW643" s="14" t="s">
        <v>35</v>
      </c>
      <c r="AX643" s="14" t="s">
        <v>81</v>
      </c>
      <c r="AY643" s="269" t="s">
        <v>146</v>
      </c>
    </row>
    <row r="644" s="13" customFormat="1">
      <c r="A644" s="13"/>
      <c r="B644" s="247"/>
      <c r="C644" s="248"/>
      <c r="D644" s="242" t="s">
        <v>156</v>
      </c>
      <c r="E644" s="249" t="s">
        <v>1</v>
      </c>
      <c r="F644" s="250" t="s">
        <v>776</v>
      </c>
      <c r="G644" s="248"/>
      <c r="H644" s="251">
        <v>39.700000000000003</v>
      </c>
      <c r="I644" s="252"/>
      <c r="J644" s="248"/>
      <c r="K644" s="248"/>
      <c r="L644" s="253"/>
      <c r="M644" s="254"/>
      <c r="N644" s="255"/>
      <c r="O644" s="255"/>
      <c r="P644" s="255"/>
      <c r="Q644" s="255"/>
      <c r="R644" s="255"/>
      <c r="S644" s="255"/>
      <c r="T644" s="256"/>
      <c r="U644" s="13"/>
      <c r="V644" s="13"/>
      <c r="W644" s="13"/>
      <c r="X644" s="13"/>
      <c r="Y644" s="13"/>
      <c r="Z644" s="13"/>
      <c r="AA644" s="13"/>
      <c r="AB644" s="13"/>
      <c r="AC644" s="13"/>
      <c r="AD644" s="13"/>
      <c r="AE644" s="13"/>
      <c r="AT644" s="257" t="s">
        <v>156</v>
      </c>
      <c r="AU644" s="257" t="s">
        <v>90</v>
      </c>
      <c r="AV644" s="13" t="s">
        <v>90</v>
      </c>
      <c r="AW644" s="13" t="s">
        <v>35</v>
      </c>
      <c r="AX644" s="13" t="s">
        <v>81</v>
      </c>
      <c r="AY644" s="257" t="s">
        <v>146</v>
      </c>
    </row>
    <row r="645" s="2" customFormat="1" ht="24.15" customHeight="1">
      <c r="A645" s="39"/>
      <c r="B645" s="40"/>
      <c r="C645" s="293" t="s">
        <v>777</v>
      </c>
      <c r="D645" s="293" t="s">
        <v>277</v>
      </c>
      <c r="E645" s="294" t="s">
        <v>778</v>
      </c>
      <c r="F645" s="295" t="s">
        <v>779</v>
      </c>
      <c r="G645" s="296" t="s">
        <v>495</v>
      </c>
      <c r="H645" s="297">
        <v>41.685000000000002</v>
      </c>
      <c r="I645" s="298"/>
      <c r="J645" s="299">
        <f>ROUND(I645*H645,2)</f>
        <v>0</v>
      </c>
      <c r="K645" s="295" t="s">
        <v>161</v>
      </c>
      <c r="L645" s="300"/>
      <c r="M645" s="301" t="s">
        <v>1</v>
      </c>
      <c r="N645" s="302" t="s">
        <v>46</v>
      </c>
      <c r="O645" s="92"/>
      <c r="P645" s="238">
        <f>O645*H645</f>
        <v>0</v>
      </c>
      <c r="Q645" s="238">
        <v>0.0038999999999999998</v>
      </c>
      <c r="R645" s="238">
        <f>Q645*H645</f>
        <v>0.16257150000000001</v>
      </c>
      <c r="S645" s="238">
        <v>0</v>
      </c>
      <c r="T645" s="239">
        <f>S645*H645</f>
        <v>0</v>
      </c>
      <c r="U645" s="39"/>
      <c r="V645" s="39"/>
      <c r="W645" s="39"/>
      <c r="X645" s="39"/>
      <c r="Y645" s="39"/>
      <c r="Z645" s="39"/>
      <c r="AA645" s="39"/>
      <c r="AB645" s="39"/>
      <c r="AC645" s="39"/>
      <c r="AD645" s="39"/>
      <c r="AE645" s="39"/>
      <c r="AR645" s="240" t="s">
        <v>211</v>
      </c>
      <c r="AT645" s="240" t="s">
        <v>277</v>
      </c>
      <c r="AU645" s="240" t="s">
        <v>90</v>
      </c>
      <c r="AY645" s="18" t="s">
        <v>146</v>
      </c>
      <c r="BE645" s="241">
        <f>IF(N645="základní",J645,0)</f>
        <v>0</v>
      </c>
      <c r="BF645" s="241">
        <f>IF(N645="snížená",J645,0)</f>
        <v>0</v>
      </c>
      <c r="BG645" s="241">
        <f>IF(N645="zákl. přenesená",J645,0)</f>
        <v>0</v>
      </c>
      <c r="BH645" s="241">
        <f>IF(N645="sníž. přenesená",J645,0)</f>
        <v>0</v>
      </c>
      <c r="BI645" s="241">
        <f>IF(N645="nulová",J645,0)</f>
        <v>0</v>
      </c>
      <c r="BJ645" s="18" t="s">
        <v>85</v>
      </c>
      <c r="BK645" s="241">
        <f>ROUND(I645*H645,2)</f>
        <v>0</v>
      </c>
      <c r="BL645" s="18" t="s">
        <v>153</v>
      </c>
      <c r="BM645" s="240" t="s">
        <v>780</v>
      </c>
    </row>
    <row r="646" s="2" customFormat="1">
      <c r="A646" s="39"/>
      <c r="B646" s="40"/>
      <c r="C646" s="41"/>
      <c r="D646" s="242" t="s">
        <v>155</v>
      </c>
      <c r="E646" s="41"/>
      <c r="F646" s="243" t="s">
        <v>779</v>
      </c>
      <c r="G646" s="41"/>
      <c r="H646" s="41"/>
      <c r="I646" s="244"/>
      <c r="J646" s="41"/>
      <c r="K646" s="41"/>
      <c r="L646" s="45"/>
      <c r="M646" s="245"/>
      <c r="N646" s="246"/>
      <c r="O646" s="92"/>
      <c r="P646" s="92"/>
      <c r="Q646" s="92"/>
      <c r="R646" s="92"/>
      <c r="S646" s="92"/>
      <c r="T646" s="93"/>
      <c r="U646" s="39"/>
      <c r="V646" s="39"/>
      <c r="W646" s="39"/>
      <c r="X646" s="39"/>
      <c r="Y646" s="39"/>
      <c r="Z646" s="39"/>
      <c r="AA646" s="39"/>
      <c r="AB646" s="39"/>
      <c r="AC646" s="39"/>
      <c r="AD646" s="39"/>
      <c r="AE646" s="39"/>
      <c r="AT646" s="18" t="s">
        <v>155</v>
      </c>
      <c r="AU646" s="18" t="s">
        <v>90</v>
      </c>
    </row>
    <row r="647" s="14" customFormat="1">
      <c r="A647" s="14"/>
      <c r="B647" s="260"/>
      <c r="C647" s="261"/>
      <c r="D647" s="242" t="s">
        <v>156</v>
      </c>
      <c r="E647" s="262" t="s">
        <v>1</v>
      </c>
      <c r="F647" s="263" t="s">
        <v>670</v>
      </c>
      <c r="G647" s="261"/>
      <c r="H647" s="262" t="s">
        <v>1</v>
      </c>
      <c r="I647" s="264"/>
      <c r="J647" s="261"/>
      <c r="K647" s="261"/>
      <c r="L647" s="265"/>
      <c r="M647" s="266"/>
      <c r="N647" s="267"/>
      <c r="O647" s="267"/>
      <c r="P647" s="267"/>
      <c r="Q647" s="267"/>
      <c r="R647" s="267"/>
      <c r="S647" s="267"/>
      <c r="T647" s="268"/>
      <c r="U647" s="14"/>
      <c r="V647" s="14"/>
      <c r="W647" s="14"/>
      <c r="X647" s="14"/>
      <c r="Y647" s="14"/>
      <c r="Z647" s="14"/>
      <c r="AA647" s="14"/>
      <c r="AB647" s="14"/>
      <c r="AC647" s="14"/>
      <c r="AD647" s="14"/>
      <c r="AE647" s="14"/>
      <c r="AT647" s="269" t="s">
        <v>156</v>
      </c>
      <c r="AU647" s="269" t="s">
        <v>90</v>
      </c>
      <c r="AV647" s="14" t="s">
        <v>85</v>
      </c>
      <c r="AW647" s="14" t="s">
        <v>35</v>
      </c>
      <c r="AX647" s="14" t="s">
        <v>81</v>
      </c>
      <c r="AY647" s="269" t="s">
        <v>146</v>
      </c>
    </row>
    <row r="648" s="13" customFormat="1">
      <c r="A648" s="13"/>
      <c r="B648" s="247"/>
      <c r="C648" s="248"/>
      <c r="D648" s="242" t="s">
        <v>156</v>
      </c>
      <c r="E648" s="249" t="s">
        <v>1</v>
      </c>
      <c r="F648" s="250" t="s">
        <v>781</v>
      </c>
      <c r="G648" s="248"/>
      <c r="H648" s="251">
        <v>41.685000000000002</v>
      </c>
      <c r="I648" s="252"/>
      <c r="J648" s="248"/>
      <c r="K648" s="248"/>
      <c r="L648" s="253"/>
      <c r="M648" s="254"/>
      <c r="N648" s="255"/>
      <c r="O648" s="255"/>
      <c r="P648" s="255"/>
      <c r="Q648" s="255"/>
      <c r="R648" s="255"/>
      <c r="S648" s="255"/>
      <c r="T648" s="256"/>
      <c r="U648" s="13"/>
      <c r="V648" s="13"/>
      <c r="W648" s="13"/>
      <c r="X648" s="13"/>
      <c r="Y648" s="13"/>
      <c r="Z648" s="13"/>
      <c r="AA648" s="13"/>
      <c r="AB648" s="13"/>
      <c r="AC648" s="13"/>
      <c r="AD648" s="13"/>
      <c r="AE648" s="13"/>
      <c r="AT648" s="257" t="s">
        <v>156</v>
      </c>
      <c r="AU648" s="257" t="s">
        <v>90</v>
      </c>
      <c r="AV648" s="13" t="s">
        <v>90</v>
      </c>
      <c r="AW648" s="13" t="s">
        <v>35</v>
      </c>
      <c r="AX648" s="13" t="s">
        <v>81</v>
      </c>
      <c r="AY648" s="257" t="s">
        <v>146</v>
      </c>
    </row>
    <row r="649" s="2" customFormat="1" ht="33" customHeight="1">
      <c r="A649" s="39"/>
      <c r="B649" s="40"/>
      <c r="C649" s="229" t="s">
        <v>782</v>
      </c>
      <c r="D649" s="229" t="s">
        <v>149</v>
      </c>
      <c r="E649" s="230" t="s">
        <v>783</v>
      </c>
      <c r="F649" s="231" t="s">
        <v>784</v>
      </c>
      <c r="G649" s="232" t="s">
        <v>652</v>
      </c>
      <c r="H649" s="233">
        <v>27</v>
      </c>
      <c r="I649" s="234"/>
      <c r="J649" s="235">
        <f>ROUND(I649*H649,2)</f>
        <v>0</v>
      </c>
      <c r="K649" s="231" t="s">
        <v>161</v>
      </c>
      <c r="L649" s="45"/>
      <c r="M649" s="236" t="s">
        <v>1</v>
      </c>
      <c r="N649" s="237" t="s">
        <v>46</v>
      </c>
      <c r="O649" s="92"/>
      <c r="P649" s="238">
        <f>O649*H649</f>
        <v>0</v>
      </c>
      <c r="Q649" s="238">
        <v>0</v>
      </c>
      <c r="R649" s="238">
        <f>Q649*H649</f>
        <v>0</v>
      </c>
      <c r="S649" s="238">
        <v>0</v>
      </c>
      <c r="T649" s="239">
        <f>S649*H649</f>
        <v>0</v>
      </c>
      <c r="U649" s="39"/>
      <c r="V649" s="39"/>
      <c r="W649" s="39"/>
      <c r="X649" s="39"/>
      <c r="Y649" s="39"/>
      <c r="Z649" s="39"/>
      <c r="AA649" s="39"/>
      <c r="AB649" s="39"/>
      <c r="AC649" s="39"/>
      <c r="AD649" s="39"/>
      <c r="AE649" s="39"/>
      <c r="AR649" s="240" t="s">
        <v>153</v>
      </c>
      <c r="AT649" s="240" t="s">
        <v>149</v>
      </c>
      <c r="AU649" s="240" t="s">
        <v>90</v>
      </c>
      <c r="AY649" s="18" t="s">
        <v>146</v>
      </c>
      <c r="BE649" s="241">
        <f>IF(N649="základní",J649,0)</f>
        <v>0</v>
      </c>
      <c r="BF649" s="241">
        <f>IF(N649="snížená",J649,0)</f>
        <v>0</v>
      </c>
      <c r="BG649" s="241">
        <f>IF(N649="zákl. přenesená",J649,0)</f>
        <v>0</v>
      </c>
      <c r="BH649" s="241">
        <f>IF(N649="sníž. přenesená",J649,0)</f>
        <v>0</v>
      </c>
      <c r="BI649" s="241">
        <f>IF(N649="nulová",J649,0)</f>
        <v>0</v>
      </c>
      <c r="BJ649" s="18" t="s">
        <v>85</v>
      </c>
      <c r="BK649" s="241">
        <f>ROUND(I649*H649,2)</f>
        <v>0</v>
      </c>
      <c r="BL649" s="18" t="s">
        <v>153</v>
      </c>
      <c r="BM649" s="240" t="s">
        <v>785</v>
      </c>
    </row>
    <row r="650" s="2" customFormat="1">
      <c r="A650" s="39"/>
      <c r="B650" s="40"/>
      <c r="C650" s="41"/>
      <c r="D650" s="242" t="s">
        <v>155</v>
      </c>
      <c r="E650" s="41"/>
      <c r="F650" s="243" t="s">
        <v>786</v>
      </c>
      <c r="G650" s="41"/>
      <c r="H650" s="41"/>
      <c r="I650" s="244"/>
      <c r="J650" s="41"/>
      <c r="K650" s="41"/>
      <c r="L650" s="45"/>
      <c r="M650" s="245"/>
      <c r="N650" s="246"/>
      <c r="O650" s="92"/>
      <c r="P650" s="92"/>
      <c r="Q650" s="92"/>
      <c r="R650" s="92"/>
      <c r="S650" s="92"/>
      <c r="T650" s="93"/>
      <c r="U650" s="39"/>
      <c r="V650" s="39"/>
      <c r="W650" s="39"/>
      <c r="X650" s="39"/>
      <c r="Y650" s="39"/>
      <c r="Z650" s="39"/>
      <c r="AA650" s="39"/>
      <c r="AB650" s="39"/>
      <c r="AC650" s="39"/>
      <c r="AD650" s="39"/>
      <c r="AE650" s="39"/>
      <c r="AT650" s="18" t="s">
        <v>155</v>
      </c>
      <c r="AU650" s="18" t="s">
        <v>90</v>
      </c>
    </row>
    <row r="651" s="2" customFormat="1">
      <c r="A651" s="39"/>
      <c r="B651" s="40"/>
      <c r="C651" s="41"/>
      <c r="D651" s="258" t="s">
        <v>164</v>
      </c>
      <c r="E651" s="41"/>
      <c r="F651" s="259" t="s">
        <v>787</v>
      </c>
      <c r="G651" s="41"/>
      <c r="H651" s="41"/>
      <c r="I651" s="244"/>
      <c r="J651" s="41"/>
      <c r="K651" s="41"/>
      <c r="L651" s="45"/>
      <c r="M651" s="245"/>
      <c r="N651" s="246"/>
      <c r="O651" s="92"/>
      <c r="P651" s="92"/>
      <c r="Q651" s="92"/>
      <c r="R651" s="92"/>
      <c r="S651" s="92"/>
      <c r="T651" s="93"/>
      <c r="U651" s="39"/>
      <c r="V651" s="39"/>
      <c r="W651" s="39"/>
      <c r="X651" s="39"/>
      <c r="Y651" s="39"/>
      <c r="Z651" s="39"/>
      <c r="AA651" s="39"/>
      <c r="AB651" s="39"/>
      <c r="AC651" s="39"/>
      <c r="AD651" s="39"/>
      <c r="AE651" s="39"/>
      <c r="AT651" s="18" t="s">
        <v>164</v>
      </c>
      <c r="AU651" s="18" t="s">
        <v>90</v>
      </c>
    </row>
    <row r="652" s="2" customFormat="1">
      <c r="A652" s="39"/>
      <c r="B652" s="40"/>
      <c r="C652" s="41"/>
      <c r="D652" s="242" t="s">
        <v>186</v>
      </c>
      <c r="E652" s="41"/>
      <c r="F652" s="270" t="s">
        <v>788</v>
      </c>
      <c r="G652" s="41"/>
      <c r="H652" s="41"/>
      <c r="I652" s="244"/>
      <c r="J652" s="41"/>
      <c r="K652" s="41"/>
      <c r="L652" s="45"/>
      <c r="M652" s="245"/>
      <c r="N652" s="246"/>
      <c r="O652" s="92"/>
      <c r="P652" s="92"/>
      <c r="Q652" s="92"/>
      <c r="R652" s="92"/>
      <c r="S652" s="92"/>
      <c r="T652" s="93"/>
      <c r="U652" s="39"/>
      <c r="V652" s="39"/>
      <c r="W652" s="39"/>
      <c r="X652" s="39"/>
      <c r="Y652" s="39"/>
      <c r="Z652" s="39"/>
      <c r="AA652" s="39"/>
      <c r="AB652" s="39"/>
      <c r="AC652" s="39"/>
      <c r="AD652" s="39"/>
      <c r="AE652" s="39"/>
      <c r="AT652" s="18" t="s">
        <v>186</v>
      </c>
      <c r="AU652" s="18" t="s">
        <v>90</v>
      </c>
    </row>
    <row r="653" s="14" customFormat="1">
      <c r="A653" s="14"/>
      <c r="B653" s="260"/>
      <c r="C653" s="261"/>
      <c r="D653" s="242" t="s">
        <v>156</v>
      </c>
      <c r="E653" s="262" t="s">
        <v>1</v>
      </c>
      <c r="F653" s="263" t="s">
        <v>178</v>
      </c>
      <c r="G653" s="261"/>
      <c r="H653" s="262" t="s">
        <v>1</v>
      </c>
      <c r="I653" s="264"/>
      <c r="J653" s="261"/>
      <c r="K653" s="261"/>
      <c r="L653" s="265"/>
      <c r="M653" s="266"/>
      <c r="N653" s="267"/>
      <c r="O653" s="267"/>
      <c r="P653" s="267"/>
      <c r="Q653" s="267"/>
      <c r="R653" s="267"/>
      <c r="S653" s="267"/>
      <c r="T653" s="268"/>
      <c r="U653" s="14"/>
      <c r="V653" s="14"/>
      <c r="W653" s="14"/>
      <c r="X653" s="14"/>
      <c r="Y653" s="14"/>
      <c r="Z653" s="14"/>
      <c r="AA653" s="14"/>
      <c r="AB653" s="14"/>
      <c r="AC653" s="14"/>
      <c r="AD653" s="14"/>
      <c r="AE653" s="14"/>
      <c r="AT653" s="269" t="s">
        <v>156</v>
      </c>
      <c r="AU653" s="269" t="s">
        <v>90</v>
      </c>
      <c r="AV653" s="14" t="s">
        <v>85</v>
      </c>
      <c r="AW653" s="14" t="s">
        <v>35</v>
      </c>
      <c r="AX653" s="14" t="s">
        <v>81</v>
      </c>
      <c r="AY653" s="269" t="s">
        <v>146</v>
      </c>
    </row>
    <row r="654" s="13" customFormat="1">
      <c r="A654" s="13"/>
      <c r="B654" s="247"/>
      <c r="C654" s="248"/>
      <c r="D654" s="242" t="s">
        <v>156</v>
      </c>
      <c r="E654" s="249" t="s">
        <v>1</v>
      </c>
      <c r="F654" s="250" t="s">
        <v>789</v>
      </c>
      <c r="G654" s="248"/>
      <c r="H654" s="251">
        <v>27</v>
      </c>
      <c r="I654" s="252"/>
      <c r="J654" s="248"/>
      <c r="K654" s="248"/>
      <c r="L654" s="253"/>
      <c r="M654" s="254"/>
      <c r="N654" s="255"/>
      <c r="O654" s="255"/>
      <c r="P654" s="255"/>
      <c r="Q654" s="255"/>
      <c r="R654" s="255"/>
      <c r="S654" s="255"/>
      <c r="T654" s="256"/>
      <c r="U654" s="13"/>
      <c r="V654" s="13"/>
      <c r="W654" s="13"/>
      <c r="X654" s="13"/>
      <c r="Y654" s="13"/>
      <c r="Z654" s="13"/>
      <c r="AA654" s="13"/>
      <c r="AB654" s="13"/>
      <c r="AC654" s="13"/>
      <c r="AD654" s="13"/>
      <c r="AE654" s="13"/>
      <c r="AT654" s="257" t="s">
        <v>156</v>
      </c>
      <c r="AU654" s="257" t="s">
        <v>90</v>
      </c>
      <c r="AV654" s="13" t="s">
        <v>90</v>
      </c>
      <c r="AW654" s="13" t="s">
        <v>35</v>
      </c>
      <c r="AX654" s="13" t="s">
        <v>81</v>
      </c>
      <c r="AY654" s="257" t="s">
        <v>146</v>
      </c>
    </row>
    <row r="655" s="2" customFormat="1" ht="16.5" customHeight="1">
      <c r="A655" s="39"/>
      <c r="B655" s="40"/>
      <c r="C655" s="293" t="s">
        <v>790</v>
      </c>
      <c r="D655" s="293" t="s">
        <v>277</v>
      </c>
      <c r="E655" s="294" t="s">
        <v>791</v>
      </c>
      <c r="F655" s="295" t="s">
        <v>792</v>
      </c>
      <c r="G655" s="296" t="s">
        <v>652</v>
      </c>
      <c r="H655" s="297">
        <v>18</v>
      </c>
      <c r="I655" s="298"/>
      <c r="J655" s="299">
        <f>ROUND(I655*H655,2)</f>
        <v>0</v>
      </c>
      <c r="K655" s="295" t="s">
        <v>161</v>
      </c>
      <c r="L655" s="300"/>
      <c r="M655" s="301" t="s">
        <v>1</v>
      </c>
      <c r="N655" s="302" t="s">
        <v>46</v>
      </c>
      <c r="O655" s="92"/>
      <c r="P655" s="238">
        <f>O655*H655</f>
        <v>0</v>
      </c>
      <c r="Q655" s="238">
        <v>0.00088000000000000003</v>
      </c>
      <c r="R655" s="238">
        <f>Q655*H655</f>
        <v>0.01584</v>
      </c>
      <c r="S655" s="238">
        <v>0</v>
      </c>
      <c r="T655" s="239">
        <f>S655*H655</f>
        <v>0</v>
      </c>
      <c r="U655" s="39"/>
      <c r="V655" s="39"/>
      <c r="W655" s="39"/>
      <c r="X655" s="39"/>
      <c r="Y655" s="39"/>
      <c r="Z655" s="39"/>
      <c r="AA655" s="39"/>
      <c r="AB655" s="39"/>
      <c r="AC655" s="39"/>
      <c r="AD655" s="39"/>
      <c r="AE655" s="39"/>
      <c r="AR655" s="240" t="s">
        <v>211</v>
      </c>
      <c r="AT655" s="240" t="s">
        <v>277</v>
      </c>
      <c r="AU655" s="240" t="s">
        <v>90</v>
      </c>
      <c r="AY655" s="18" t="s">
        <v>146</v>
      </c>
      <c r="BE655" s="241">
        <f>IF(N655="základní",J655,0)</f>
        <v>0</v>
      </c>
      <c r="BF655" s="241">
        <f>IF(N655="snížená",J655,0)</f>
        <v>0</v>
      </c>
      <c r="BG655" s="241">
        <f>IF(N655="zákl. přenesená",J655,0)</f>
        <v>0</v>
      </c>
      <c r="BH655" s="241">
        <f>IF(N655="sníž. přenesená",J655,0)</f>
        <v>0</v>
      </c>
      <c r="BI655" s="241">
        <f>IF(N655="nulová",J655,0)</f>
        <v>0</v>
      </c>
      <c r="BJ655" s="18" t="s">
        <v>85</v>
      </c>
      <c r="BK655" s="241">
        <f>ROUND(I655*H655,2)</f>
        <v>0</v>
      </c>
      <c r="BL655" s="18" t="s">
        <v>153</v>
      </c>
      <c r="BM655" s="240" t="s">
        <v>793</v>
      </c>
    </row>
    <row r="656" s="2" customFormat="1">
      <c r="A656" s="39"/>
      <c r="B656" s="40"/>
      <c r="C656" s="41"/>
      <c r="D656" s="242" t="s">
        <v>155</v>
      </c>
      <c r="E656" s="41"/>
      <c r="F656" s="243" t="s">
        <v>792</v>
      </c>
      <c r="G656" s="41"/>
      <c r="H656" s="41"/>
      <c r="I656" s="244"/>
      <c r="J656" s="41"/>
      <c r="K656" s="41"/>
      <c r="L656" s="45"/>
      <c r="M656" s="245"/>
      <c r="N656" s="246"/>
      <c r="O656" s="92"/>
      <c r="P656" s="92"/>
      <c r="Q656" s="92"/>
      <c r="R656" s="92"/>
      <c r="S656" s="92"/>
      <c r="T656" s="93"/>
      <c r="U656" s="39"/>
      <c r="V656" s="39"/>
      <c r="W656" s="39"/>
      <c r="X656" s="39"/>
      <c r="Y656" s="39"/>
      <c r="Z656" s="39"/>
      <c r="AA656" s="39"/>
      <c r="AB656" s="39"/>
      <c r="AC656" s="39"/>
      <c r="AD656" s="39"/>
      <c r="AE656" s="39"/>
      <c r="AT656" s="18" t="s">
        <v>155</v>
      </c>
      <c r="AU656" s="18" t="s">
        <v>90</v>
      </c>
    </row>
    <row r="657" s="14" customFormat="1">
      <c r="A657" s="14"/>
      <c r="B657" s="260"/>
      <c r="C657" s="261"/>
      <c r="D657" s="242" t="s">
        <v>156</v>
      </c>
      <c r="E657" s="262" t="s">
        <v>1</v>
      </c>
      <c r="F657" s="263" t="s">
        <v>768</v>
      </c>
      <c r="G657" s="261"/>
      <c r="H657" s="262" t="s">
        <v>1</v>
      </c>
      <c r="I657" s="264"/>
      <c r="J657" s="261"/>
      <c r="K657" s="261"/>
      <c r="L657" s="265"/>
      <c r="M657" s="266"/>
      <c r="N657" s="267"/>
      <c r="O657" s="267"/>
      <c r="P657" s="267"/>
      <c r="Q657" s="267"/>
      <c r="R657" s="267"/>
      <c r="S657" s="267"/>
      <c r="T657" s="268"/>
      <c r="U657" s="14"/>
      <c r="V657" s="14"/>
      <c r="W657" s="14"/>
      <c r="X657" s="14"/>
      <c r="Y657" s="14"/>
      <c r="Z657" s="14"/>
      <c r="AA657" s="14"/>
      <c r="AB657" s="14"/>
      <c r="AC657" s="14"/>
      <c r="AD657" s="14"/>
      <c r="AE657" s="14"/>
      <c r="AT657" s="269" t="s">
        <v>156</v>
      </c>
      <c r="AU657" s="269" t="s">
        <v>90</v>
      </c>
      <c r="AV657" s="14" t="s">
        <v>85</v>
      </c>
      <c r="AW657" s="14" t="s">
        <v>35</v>
      </c>
      <c r="AX657" s="14" t="s">
        <v>81</v>
      </c>
      <c r="AY657" s="269" t="s">
        <v>146</v>
      </c>
    </row>
    <row r="658" s="13" customFormat="1">
      <c r="A658" s="13"/>
      <c r="B658" s="247"/>
      <c r="C658" s="248"/>
      <c r="D658" s="242" t="s">
        <v>156</v>
      </c>
      <c r="E658" s="249" t="s">
        <v>1</v>
      </c>
      <c r="F658" s="250" t="s">
        <v>293</v>
      </c>
      <c r="G658" s="248"/>
      <c r="H658" s="251">
        <v>18</v>
      </c>
      <c r="I658" s="252"/>
      <c r="J658" s="248"/>
      <c r="K658" s="248"/>
      <c r="L658" s="253"/>
      <c r="M658" s="254"/>
      <c r="N658" s="255"/>
      <c r="O658" s="255"/>
      <c r="P658" s="255"/>
      <c r="Q658" s="255"/>
      <c r="R658" s="255"/>
      <c r="S658" s="255"/>
      <c r="T658" s="256"/>
      <c r="U658" s="13"/>
      <c r="V658" s="13"/>
      <c r="W658" s="13"/>
      <c r="X658" s="13"/>
      <c r="Y658" s="13"/>
      <c r="Z658" s="13"/>
      <c r="AA658" s="13"/>
      <c r="AB658" s="13"/>
      <c r="AC658" s="13"/>
      <c r="AD658" s="13"/>
      <c r="AE658" s="13"/>
      <c r="AT658" s="257" t="s">
        <v>156</v>
      </c>
      <c r="AU658" s="257" t="s">
        <v>90</v>
      </c>
      <c r="AV658" s="13" t="s">
        <v>90</v>
      </c>
      <c r="AW658" s="13" t="s">
        <v>35</v>
      </c>
      <c r="AX658" s="13" t="s">
        <v>85</v>
      </c>
      <c r="AY658" s="257" t="s">
        <v>146</v>
      </c>
    </row>
    <row r="659" s="2" customFormat="1" ht="21.75" customHeight="1">
      <c r="A659" s="39"/>
      <c r="B659" s="40"/>
      <c r="C659" s="293" t="s">
        <v>794</v>
      </c>
      <c r="D659" s="293" t="s">
        <v>277</v>
      </c>
      <c r="E659" s="294" t="s">
        <v>795</v>
      </c>
      <c r="F659" s="295" t="s">
        <v>796</v>
      </c>
      <c r="G659" s="296" t="s">
        <v>652</v>
      </c>
      <c r="H659" s="297">
        <v>9</v>
      </c>
      <c r="I659" s="298"/>
      <c r="J659" s="299">
        <f>ROUND(I659*H659,2)</f>
        <v>0</v>
      </c>
      <c r="K659" s="295" t="s">
        <v>161</v>
      </c>
      <c r="L659" s="300"/>
      <c r="M659" s="301" t="s">
        <v>1</v>
      </c>
      <c r="N659" s="302" t="s">
        <v>46</v>
      </c>
      <c r="O659" s="92"/>
      <c r="P659" s="238">
        <f>O659*H659</f>
        <v>0</v>
      </c>
      <c r="Q659" s="238">
        <v>0.014200000000000001</v>
      </c>
      <c r="R659" s="238">
        <f>Q659*H659</f>
        <v>0.1278</v>
      </c>
      <c r="S659" s="238">
        <v>0</v>
      </c>
      <c r="T659" s="239">
        <f>S659*H659</f>
        <v>0</v>
      </c>
      <c r="U659" s="39"/>
      <c r="V659" s="39"/>
      <c r="W659" s="39"/>
      <c r="X659" s="39"/>
      <c r="Y659" s="39"/>
      <c r="Z659" s="39"/>
      <c r="AA659" s="39"/>
      <c r="AB659" s="39"/>
      <c r="AC659" s="39"/>
      <c r="AD659" s="39"/>
      <c r="AE659" s="39"/>
      <c r="AR659" s="240" t="s">
        <v>211</v>
      </c>
      <c r="AT659" s="240" t="s">
        <v>277</v>
      </c>
      <c r="AU659" s="240" t="s">
        <v>90</v>
      </c>
      <c r="AY659" s="18" t="s">
        <v>146</v>
      </c>
      <c r="BE659" s="241">
        <f>IF(N659="základní",J659,0)</f>
        <v>0</v>
      </c>
      <c r="BF659" s="241">
        <f>IF(N659="snížená",J659,0)</f>
        <v>0</v>
      </c>
      <c r="BG659" s="241">
        <f>IF(N659="zákl. přenesená",J659,0)</f>
        <v>0</v>
      </c>
      <c r="BH659" s="241">
        <f>IF(N659="sníž. přenesená",J659,0)</f>
        <v>0</v>
      </c>
      <c r="BI659" s="241">
        <f>IF(N659="nulová",J659,0)</f>
        <v>0</v>
      </c>
      <c r="BJ659" s="18" t="s">
        <v>85</v>
      </c>
      <c r="BK659" s="241">
        <f>ROUND(I659*H659,2)</f>
        <v>0</v>
      </c>
      <c r="BL659" s="18" t="s">
        <v>153</v>
      </c>
      <c r="BM659" s="240" t="s">
        <v>797</v>
      </c>
    </row>
    <row r="660" s="2" customFormat="1">
      <c r="A660" s="39"/>
      <c r="B660" s="40"/>
      <c r="C660" s="41"/>
      <c r="D660" s="242" t="s">
        <v>155</v>
      </c>
      <c r="E660" s="41"/>
      <c r="F660" s="243" t="s">
        <v>796</v>
      </c>
      <c r="G660" s="41"/>
      <c r="H660" s="41"/>
      <c r="I660" s="244"/>
      <c r="J660" s="41"/>
      <c r="K660" s="41"/>
      <c r="L660" s="45"/>
      <c r="M660" s="245"/>
      <c r="N660" s="246"/>
      <c r="O660" s="92"/>
      <c r="P660" s="92"/>
      <c r="Q660" s="92"/>
      <c r="R660" s="92"/>
      <c r="S660" s="92"/>
      <c r="T660" s="93"/>
      <c r="U660" s="39"/>
      <c r="V660" s="39"/>
      <c r="W660" s="39"/>
      <c r="X660" s="39"/>
      <c r="Y660" s="39"/>
      <c r="Z660" s="39"/>
      <c r="AA660" s="39"/>
      <c r="AB660" s="39"/>
      <c r="AC660" s="39"/>
      <c r="AD660" s="39"/>
      <c r="AE660" s="39"/>
      <c r="AT660" s="18" t="s">
        <v>155</v>
      </c>
      <c r="AU660" s="18" t="s">
        <v>90</v>
      </c>
    </row>
    <row r="661" s="14" customFormat="1">
      <c r="A661" s="14"/>
      <c r="B661" s="260"/>
      <c r="C661" s="261"/>
      <c r="D661" s="242" t="s">
        <v>156</v>
      </c>
      <c r="E661" s="262" t="s">
        <v>1</v>
      </c>
      <c r="F661" s="263" t="s">
        <v>768</v>
      </c>
      <c r="G661" s="261"/>
      <c r="H661" s="262" t="s">
        <v>1</v>
      </c>
      <c r="I661" s="264"/>
      <c r="J661" s="261"/>
      <c r="K661" s="261"/>
      <c r="L661" s="265"/>
      <c r="M661" s="266"/>
      <c r="N661" s="267"/>
      <c r="O661" s="267"/>
      <c r="P661" s="267"/>
      <c r="Q661" s="267"/>
      <c r="R661" s="267"/>
      <c r="S661" s="267"/>
      <c r="T661" s="268"/>
      <c r="U661" s="14"/>
      <c r="V661" s="14"/>
      <c r="W661" s="14"/>
      <c r="X661" s="14"/>
      <c r="Y661" s="14"/>
      <c r="Z661" s="14"/>
      <c r="AA661" s="14"/>
      <c r="AB661" s="14"/>
      <c r="AC661" s="14"/>
      <c r="AD661" s="14"/>
      <c r="AE661" s="14"/>
      <c r="AT661" s="269" t="s">
        <v>156</v>
      </c>
      <c r="AU661" s="269" t="s">
        <v>90</v>
      </c>
      <c r="AV661" s="14" t="s">
        <v>85</v>
      </c>
      <c r="AW661" s="14" t="s">
        <v>35</v>
      </c>
      <c r="AX661" s="14" t="s">
        <v>81</v>
      </c>
      <c r="AY661" s="269" t="s">
        <v>146</v>
      </c>
    </row>
    <row r="662" s="13" customFormat="1">
      <c r="A662" s="13"/>
      <c r="B662" s="247"/>
      <c r="C662" s="248"/>
      <c r="D662" s="242" t="s">
        <v>156</v>
      </c>
      <c r="E662" s="249" t="s">
        <v>1</v>
      </c>
      <c r="F662" s="250" t="s">
        <v>219</v>
      </c>
      <c r="G662" s="248"/>
      <c r="H662" s="251">
        <v>9</v>
      </c>
      <c r="I662" s="252"/>
      <c r="J662" s="248"/>
      <c r="K662" s="248"/>
      <c r="L662" s="253"/>
      <c r="M662" s="254"/>
      <c r="N662" s="255"/>
      <c r="O662" s="255"/>
      <c r="P662" s="255"/>
      <c r="Q662" s="255"/>
      <c r="R662" s="255"/>
      <c r="S662" s="255"/>
      <c r="T662" s="256"/>
      <c r="U662" s="13"/>
      <c r="V662" s="13"/>
      <c r="W662" s="13"/>
      <c r="X662" s="13"/>
      <c r="Y662" s="13"/>
      <c r="Z662" s="13"/>
      <c r="AA662" s="13"/>
      <c r="AB662" s="13"/>
      <c r="AC662" s="13"/>
      <c r="AD662" s="13"/>
      <c r="AE662" s="13"/>
      <c r="AT662" s="257" t="s">
        <v>156</v>
      </c>
      <c r="AU662" s="257" t="s">
        <v>90</v>
      </c>
      <c r="AV662" s="13" t="s">
        <v>90</v>
      </c>
      <c r="AW662" s="13" t="s">
        <v>35</v>
      </c>
      <c r="AX662" s="13" t="s">
        <v>85</v>
      </c>
      <c r="AY662" s="257" t="s">
        <v>146</v>
      </c>
    </row>
    <row r="663" s="2" customFormat="1" ht="24.15" customHeight="1">
      <c r="A663" s="39"/>
      <c r="B663" s="40"/>
      <c r="C663" s="229" t="s">
        <v>798</v>
      </c>
      <c r="D663" s="229" t="s">
        <v>149</v>
      </c>
      <c r="E663" s="230" t="s">
        <v>799</v>
      </c>
      <c r="F663" s="231" t="s">
        <v>800</v>
      </c>
      <c r="G663" s="232" t="s">
        <v>261</v>
      </c>
      <c r="H663" s="233">
        <v>12.693</v>
      </c>
      <c r="I663" s="234"/>
      <c r="J663" s="235">
        <f>ROUND(I663*H663,2)</f>
        <v>0</v>
      </c>
      <c r="K663" s="231" t="s">
        <v>161</v>
      </c>
      <c r="L663" s="45"/>
      <c r="M663" s="236" t="s">
        <v>1</v>
      </c>
      <c r="N663" s="237" t="s">
        <v>46</v>
      </c>
      <c r="O663" s="92"/>
      <c r="P663" s="238">
        <f>O663*H663</f>
        <v>0</v>
      </c>
      <c r="Q663" s="238">
        <v>0</v>
      </c>
      <c r="R663" s="238">
        <f>Q663*H663</f>
        <v>0</v>
      </c>
      <c r="S663" s="238">
        <v>0</v>
      </c>
      <c r="T663" s="239">
        <f>S663*H663</f>
        <v>0</v>
      </c>
      <c r="U663" s="39"/>
      <c r="V663" s="39"/>
      <c r="W663" s="39"/>
      <c r="X663" s="39"/>
      <c r="Y663" s="39"/>
      <c r="Z663" s="39"/>
      <c r="AA663" s="39"/>
      <c r="AB663" s="39"/>
      <c r="AC663" s="39"/>
      <c r="AD663" s="39"/>
      <c r="AE663" s="39"/>
      <c r="AR663" s="240" t="s">
        <v>153</v>
      </c>
      <c r="AT663" s="240" t="s">
        <v>149</v>
      </c>
      <c r="AU663" s="240" t="s">
        <v>90</v>
      </c>
      <c r="AY663" s="18" t="s">
        <v>146</v>
      </c>
      <c r="BE663" s="241">
        <f>IF(N663="základní",J663,0)</f>
        <v>0</v>
      </c>
      <c r="BF663" s="241">
        <f>IF(N663="snížená",J663,0)</f>
        <v>0</v>
      </c>
      <c r="BG663" s="241">
        <f>IF(N663="zákl. přenesená",J663,0)</f>
        <v>0</v>
      </c>
      <c r="BH663" s="241">
        <f>IF(N663="sníž. přenesená",J663,0)</f>
        <v>0</v>
      </c>
      <c r="BI663" s="241">
        <f>IF(N663="nulová",J663,0)</f>
        <v>0</v>
      </c>
      <c r="BJ663" s="18" t="s">
        <v>85</v>
      </c>
      <c r="BK663" s="241">
        <f>ROUND(I663*H663,2)</f>
        <v>0</v>
      </c>
      <c r="BL663" s="18" t="s">
        <v>153</v>
      </c>
      <c r="BM663" s="240" t="s">
        <v>801</v>
      </c>
    </row>
    <row r="664" s="2" customFormat="1">
      <c r="A664" s="39"/>
      <c r="B664" s="40"/>
      <c r="C664" s="41"/>
      <c r="D664" s="242" t="s">
        <v>155</v>
      </c>
      <c r="E664" s="41"/>
      <c r="F664" s="243" t="s">
        <v>802</v>
      </c>
      <c r="G664" s="41"/>
      <c r="H664" s="41"/>
      <c r="I664" s="244"/>
      <c r="J664" s="41"/>
      <c r="K664" s="41"/>
      <c r="L664" s="45"/>
      <c r="M664" s="245"/>
      <c r="N664" s="246"/>
      <c r="O664" s="92"/>
      <c r="P664" s="92"/>
      <c r="Q664" s="92"/>
      <c r="R664" s="92"/>
      <c r="S664" s="92"/>
      <c r="T664" s="93"/>
      <c r="U664" s="39"/>
      <c r="V664" s="39"/>
      <c r="W664" s="39"/>
      <c r="X664" s="39"/>
      <c r="Y664" s="39"/>
      <c r="Z664" s="39"/>
      <c r="AA664" s="39"/>
      <c r="AB664" s="39"/>
      <c r="AC664" s="39"/>
      <c r="AD664" s="39"/>
      <c r="AE664" s="39"/>
      <c r="AT664" s="18" t="s">
        <v>155</v>
      </c>
      <c r="AU664" s="18" t="s">
        <v>90</v>
      </c>
    </row>
    <row r="665" s="2" customFormat="1">
      <c r="A665" s="39"/>
      <c r="B665" s="40"/>
      <c r="C665" s="41"/>
      <c r="D665" s="258" t="s">
        <v>164</v>
      </c>
      <c r="E665" s="41"/>
      <c r="F665" s="259" t="s">
        <v>803</v>
      </c>
      <c r="G665" s="41"/>
      <c r="H665" s="41"/>
      <c r="I665" s="244"/>
      <c r="J665" s="41"/>
      <c r="K665" s="41"/>
      <c r="L665" s="45"/>
      <c r="M665" s="245"/>
      <c r="N665" s="246"/>
      <c r="O665" s="92"/>
      <c r="P665" s="92"/>
      <c r="Q665" s="92"/>
      <c r="R665" s="92"/>
      <c r="S665" s="92"/>
      <c r="T665" s="93"/>
      <c r="U665" s="39"/>
      <c r="V665" s="39"/>
      <c r="W665" s="39"/>
      <c r="X665" s="39"/>
      <c r="Y665" s="39"/>
      <c r="Z665" s="39"/>
      <c r="AA665" s="39"/>
      <c r="AB665" s="39"/>
      <c r="AC665" s="39"/>
      <c r="AD665" s="39"/>
      <c r="AE665" s="39"/>
      <c r="AT665" s="18" t="s">
        <v>164</v>
      </c>
      <c r="AU665" s="18" t="s">
        <v>90</v>
      </c>
    </row>
    <row r="666" s="2" customFormat="1">
      <c r="A666" s="39"/>
      <c r="B666" s="40"/>
      <c r="C666" s="41"/>
      <c r="D666" s="242" t="s">
        <v>186</v>
      </c>
      <c r="E666" s="41"/>
      <c r="F666" s="270" t="s">
        <v>754</v>
      </c>
      <c r="G666" s="41"/>
      <c r="H666" s="41"/>
      <c r="I666" s="244"/>
      <c r="J666" s="41"/>
      <c r="K666" s="41"/>
      <c r="L666" s="45"/>
      <c r="M666" s="245"/>
      <c r="N666" s="246"/>
      <c r="O666" s="92"/>
      <c r="P666" s="92"/>
      <c r="Q666" s="92"/>
      <c r="R666" s="92"/>
      <c r="S666" s="92"/>
      <c r="T666" s="93"/>
      <c r="U666" s="39"/>
      <c r="V666" s="39"/>
      <c r="W666" s="39"/>
      <c r="X666" s="39"/>
      <c r="Y666" s="39"/>
      <c r="Z666" s="39"/>
      <c r="AA666" s="39"/>
      <c r="AB666" s="39"/>
      <c r="AC666" s="39"/>
      <c r="AD666" s="39"/>
      <c r="AE666" s="39"/>
      <c r="AT666" s="18" t="s">
        <v>186</v>
      </c>
      <c r="AU666" s="18" t="s">
        <v>90</v>
      </c>
    </row>
    <row r="667" s="12" customFormat="1" ht="22.8" customHeight="1">
      <c r="A667" s="12"/>
      <c r="B667" s="213"/>
      <c r="C667" s="214"/>
      <c r="D667" s="215" t="s">
        <v>80</v>
      </c>
      <c r="E667" s="227" t="s">
        <v>777</v>
      </c>
      <c r="F667" s="227" t="s">
        <v>804</v>
      </c>
      <c r="G667" s="214"/>
      <c r="H667" s="214"/>
      <c r="I667" s="217"/>
      <c r="J667" s="228">
        <f>BK667</f>
        <v>0</v>
      </c>
      <c r="K667" s="214"/>
      <c r="L667" s="219"/>
      <c r="M667" s="220"/>
      <c r="N667" s="221"/>
      <c r="O667" s="221"/>
      <c r="P667" s="222">
        <f>SUM(P668:P678)</f>
        <v>0</v>
      </c>
      <c r="Q667" s="221"/>
      <c r="R667" s="222">
        <f>SUM(R668:R678)</f>
        <v>0.00073499999999999998</v>
      </c>
      <c r="S667" s="221"/>
      <c r="T667" s="223">
        <f>SUM(T668:T678)</f>
        <v>0</v>
      </c>
      <c r="U667" s="12"/>
      <c r="V667" s="12"/>
      <c r="W667" s="12"/>
      <c r="X667" s="12"/>
      <c r="Y667" s="12"/>
      <c r="Z667" s="12"/>
      <c r="AA667" s="12"/>
      <c r="AB667" s="12"/>
      <c r="AC667" s="12"/>
      <c r="AD667" s="12"/>
      <c r="AE667" s="12"/>
      <c r="AR667" s="224" t="s">
        <v>85</v>
      </c>
      <c r="AT667" s="225" t="s">
        <v>80</v>
      </c>
      <c r="AU667" s="225" t="s">
        <v>85</v>
      </c>
      <c r="AY667" s="224" t="s">
        <v>146</v>
      </c>
      <c r="BK667" s="226">
        <f>SUM(BK668:BK678)</f>
        <v>0</v>
      </c>
    </row>
    <row r="668" s="2" customFormat="1" ht="24.15" customHeight="1">
      <c r="A668" s="39"/>
      <c r="B668" s="40"/>
      <c r="C668" s="229" t="s">
        <v>805</v>
      </c>
      <c r="D668" s="229" t="s">
        <v>149</v>
      </c>
      <c r="E668" s="230" t="s">
        <v>806</v>
      </c>
      <c r="F668" s="231" t="s">
        <v>807</v>
      </c>
      <c r="G668" s="232" t="s">
        <v>495</v>
      </c>
      <c r="H668" s="233">
        <v>10.5</v>
      </c>
      <c r="I668" s="234"/>
      <c r="J668" s="235">
        <f>ROUND(I668*H668,2)</f>
        <v>0</v>
      </c>
      <c r="K668" s="231" t="s">
        <v>161</v>
      </c>
      <c r="L668" s="45"/>
      <c r="M668" s="236" t="s">
        <v>1</v>
      </c>
      <c r="N668" s="237" t="s">
        <v>46</v>
      </c>
      <c r="O668" s="92"/>
      <c r="P668" s="238">
        <f>O668*H668</f>
        <v>0</v>
      </c>
      <c r="Q668" s="238">
        <v>6.9999999999999994E-05</v>
      </c>
      <c r="R668" s="238">
        <f>Q668*H668</f>
        <v>0.00073499999999999998</v>
      </c>
      <c r="S668" s="238">
        <v>0</v>
      </c>
      <c r="T668" s="239">
        <f>S668*H668</f>
        <v>0</v>
      </c>
      <c r="U668" s="39"/>
      <c r="V668" s="39"/>
      <c r="W668" s="39"/>
      <c r="X668" s="39"/>
      <c r="Y668" s="39"/>
      <c r="Z668" s="39"/>
      <c r="AA668" s="39"/>
      <c r="AB668" s="39"/>
      <c r="AC668" s="39"/>
      <c r="AD668" s="39"/>
      <c r="AE668" s="39"/>
      <c r="AR668" s="240" t="s">
        <v>153</v>
      </c>
      <c r="AT668" s="240" t="s">
        <v>149</v>
      </c>
      <c r="AU668" s="240" t="s">
        <v>90</v>
      </c>
      <c r="AY668" s="18" t="s">
        <v>146</v>
      </c>
      <c r="BE668" s="241">
        <f>IF(N668="základní",J668,0)</f>
        <v>0</v>
      </c>
      <c r="BF668" s="241">
        <f>IF(N668="snížená",J668,0)</f>
        <v>0</v>
      </c>
      <c r="BG668" s="241">
        <f>IF(N668="zákl. přenesená",J668,0)</f>
        <v>0</v>
      </c>
      <c r="BH668" s="241">
        <f>IF(N668="sníž. přenesená",J668,0)</f>
        <v>0</v>
      </c>
      <c r="BI668" s="241">
        <f>IF(N668="nulová",J668,0)</f>
        <v>0</v>
      </c>
      <c r="BJ668" s="18" t="s">
        <v>85</v>
      </c>
      <c r="BK668" s="241">
        <f>ROUND(I668*H668,2)</f>
        <v>0</v>
      </c>
      <c r="BL668" s="18" t="s">
        <v>153</v>
      </c>
      <c r="BM668" s="240" t="s">
        <v>808</v>
      </c>
    </row>
    <row r="669" s="2" customFormat="1">
      <c r="A669" s="39"/>
      <c r="B669" s="40"/>
      <c r="C669" s="41"/>
      <c r="D669" s="242" t="s">
        <v>155</v>
      </c>
      <c r="E669" s="41"/>
      <c r="F669" s="243" t="s">
        <v>809</v>
      </c>
      <c r="G669" s="41"/>
      <c r="H669" s="41"/>
      <c r="I669" s="244"/>
      <c r="J669" s="41"/>
      <c r="K669" s="41"/>
      <c r="L669" s="45"/>
      <c r="M669" s="245"/>
      <c r="N669" s="246"/>
      <c r="O669" s="92"/>
      <c r="P669" s="92"/>
      <c r="Q669" s="92"/>
      <c r="R669" s="92"/>
      <c r="S669" s="92"/>
      <c r="T669" s="93"/>
      <c r="U669" s="39"/>
      <c r="V669" s="39"/>
      <c r="W669" s="39"/>
      <c r="X669" s="39"/>
      <c r="Y669" s="39"/>
      <c r="Z669" s="39"/>
      <c r="AA669" s="39"/>
      <c r="AB669" s="39"/>
      <c r="AC669" s="39"/>
      <c r="AD669" s="39"/>
      <c r="AE669" s="39"/>
      <c r="AT669" s="18" t="s">
        <v>155</v>
      </c>
      <c r="AU669" s="18" t="s">
        <v>90</v>
      </c>
    </row>
    <row r="670" s="2" customFormat="1">
      <c r="A670" s="39"/>
      <c r="B670" s="40"/>
      <c r="C670" s="41"/>
      <c r="D670" s="258" t="s">
        <v>164</v>
      </c>
      <c r="E670" s="41"/>
      <c r="F670" s="259" t="s">
        <v>810</v>
      </c>
      <c r="G670" s="41"/>
      <c r="H670" s="41"/>
      <c r="I670" s="244"/>
      <c r="J670" s="41"/>
      <c r="K670" s="41"/>
      <c r="L670" s="45"/>
      <c r="M670" s="245"/>
      <c r="N670" s="246"/>
      <c r="O670" s="92"/>
      <c r="P670" s="92"/>
      <c r="Q670" s="92"/>
      <c r="R670" s="92"/>
      <c r="S670" s="92"/>
      <c r="T670" s="93"/>
      <c r="U670" s="39"/>
      <c r="V670" s="39"/>
      <c r="W670" s="39"/>
      <c r="X670" s="39"/>
      <c r="Y670" s="39"/>
      <c r="Z670" s="39"/>
      <c r="AA670" s="39"/>
      <c r="AB670" s="39"/>
      <c r="AC670" s="39"/>
      <c r="AD670" s="39"/>
      <c r="AE670" s="39"/>
      <c r="AT670" s="18" t="s">
        <v>164</v>
      </c>
      <c r="AU670" s="18" t="s">
        <v>90</v>
      </c>
    </row>
    <row r="671" s="14" customFormat="1">
      <c r="A671" s="14"/>
      <c r="B671" s="260"/>
      <c r="C671" s="261"/>
      <c r="D671" s="242" t="s">
        <v>156</v>
      </c>
      <c r="E671" s="262" t="s">
        <v>1</v>
      </c>
      <c r="F671" s="263" t="s">
        <v>811</v>
      </c>
      <c r="G671" s="261"/>
      <c r="H671" s="262" t="s">
        <v>1</v>
      </c>
      <c r="I671" s="264"/>
      <c r="J671" s="261"/>
      <c r="K671" s="261"/>
      <c r="L671" s="265"/>
      <c r="M671" s="266"/>
      <c r="N671" s="267"/>
      <c r="O671" s="267"/>
      <c r="P671" s="267"/>
      <c r="Q671" s="267"/>
      <c r="R671" s="267"/>
      <c r="S671" s="267"/>
      <c r="T671" s="268"/>
      <c r="U671" s="14"/>
      <c r="V671" s="14"/>
      <c r="W671" s="14"/>
      <c r="X671" s="14"/>
      <c r="Y671" s="14"/>
      <c r="Z671" s="14"/>
      <c r="AA671" s="14"/>
      <c r="AB671" s="14"/>
      <c r="AC671" s="14"/>
      <c r="AD671" s="14"/>
      <c r="AE671" s="14"/>
      <c r="AT671" s="269" t="s">
        <v>156</v>
      </c>
      <c r="AU671" s="269" t="s">
        <v>90</v>
      </c>
      <c r="AV671" s="14" t="s">
        <v>85</v>
      </c>
      <c r="AW671" s="14" t="s">
        <v>35</v>
      </c>
      <c r="AX671" s="14" t="s">
        <v>81</v>
      </c>
      <c r="AY671" s="269" t="s">
        <v>146</v>
      </c>
    </row>
    <row r="672" s="13" customFormat="1">
      <c r="A672" s="13"/>
      <c r="B672" s="247"/>
      <c r="C672" s="248"/>
      <c r="D672" s="242" t="s">
        <v>156</v>
      </c>
      <c r="E672" s="249" t="s">
        <v>1</v>
      </c>
      <c r="F672" s="250" t="s">
        <v>812</v>
      </c>
      <c r="G672" s="248"/>
      <c r="H672" s="251">
        <v>10.5</v>
      </c>
      <c r="I672" s="252"/>
      <c r="J672" s="248"/>
      <c r="K672" s="248"/>
      <c r="L672" s="253"/>
      <c r="M672" s="254"/>
      <c r="N672" s="255"/>
      <c r="O672" s="255"/>
      <c r="P672" s="255"/>
      <c r="Q672" s="255"/>
      <c r="R672" s="255"/>
      <c r="S672" s="255"/>
      <c r="T672" s="256"/>
      <c r="U672" s="13"/>
      <c r="V672" s="13"/>
      <c r="W672" s="13"/>
      <c r="X672" s="13"/>
      <c r="Y672" s="13"/>
      <c r="Z672" s="13"/>
      <c r="AA672" s="13"/>
      <c r="AB672" s="13"/>
      <c r="AC672" s="13"/>
      <c r="AD672" s="13"/>
      <c r="AE672" s="13"/>
      <c r="AT672" s="257" t="s">
        <v>156</v>
      </c>
      <c r="AU672" s="257" t="s">
        <v>90</v>
      </c>
      <c r="AV672" s="13" t="s">
        <v>90</v>
      </c>
      <c r="AW672" s="13" t="s">
        <v>35</v>
      </c>
      <c r="AX672" s="13" t="s">
        <v>81</v>
      </c>
      <c r="AY672" s="257" t="s">
        <v>146</v>
      </c>
    </row>
    <row r="673" s="2" customFormat="1" ht="16.5" customHeight="1">
      <c r="A673" s="39"/>
      <c r="B673" s="40"/>
      <c r="C673" s="229" t="s">
        <v>813</v>
      </c>
      <c r="D673" s="229" t="s">
        <v>149</v>
      </c>
      <c r="E673" s="230" t="s">
        <v>814</v>
      </c>
      <c r="F673" s="231" t="s">
        <v>815</v>
      </c>
      <c r="G673" s="232" t="s">
        <v>495</v>
      </c>
      <c r="H673" s="233">
        <v>10.5</v>
      </c>
      <c r="I673" s="234"/>
      <c r="J673" s="235">
        <f>ROUND(I673*H673,2)</f>
        <v>0</v>
      </c>
      <c r="K673" s="231" t="s">
        <v>161</v>
      </c>
      <c r="L673" s="45"/>
      <c r="M673" s="236" t="s">
        <v>1</v>
      </c>
      <c r="N673" s="237" t="s">
        <v>46</v>
      </c>
      <c r="O673" s="92"/>
      <c r="P673" s="238">
        <f>O673*H673</f>
        <v>0</v>
      </c>
      <c r="Q673" s="238">
        <v>0</v>
      </c>
      <c r="R673" s="238">
        <f>Q673*H673</f>
        <v>0</v>
      </c>
      <c r="S673" s="238">
        <v>0</v>
      </c>
      <c r="T673" s="239">
        <f>S673*H673</f>
        <v>0</v>
      </c>
      <c r="U673" s="39"/>
      <c r="V673" s="39"/>
      <c r="W673" s="39"/>
      <c r="X673" s="39"/>
      <c r="Y673" s="39"/>
      <c r="Z673" s="39"/>
      <c r="AA673" s="39"/>
      <c r="AB673" s="39"/>
      <c r="AC673" s="39"/>
      <c r="AD673" s="39"/>
      <c r="AE673" s="39"/>
      <c r="AR673" s="240" t="s">
        <v>153</v>
      </c>
      <c r="AT673" s="240" t="s">
        <v>149</v>
      </c>
      <c r="AU673" s="240" t="s">
        <v>90</v>
      </c>
      <c r="AY673" s="18" t="s">
        <v>146</v>
      </c>
      <c r="BE673" s="241">
        <f>IF(N673="základní",J673,0)</f>
        <v>0</v>
      </c>
      <c r="BF673" s="241">
        <f>IF(N673="snížená",J673,0)</f>
        <v>0</v>
      </c>
      <c r="BG673" s="241">
        <f>IF(N673="zákl. přenesená",J673,0)</f>
        <v>0</v>
      </c>
      <c r="BH673" s="241">
        <f>IF(N673="sníž. přenesená",J673,0)</f>
        <v>0</v>
      </c>
      <c r="BI673" s="241">
        <f>IF(N673="nulová",J673,0)</f>
        <v>0</v>
      </c>
      <c r="BJ673" s="18" t="s">
        <v>85</v>
      </c>
      <c r="BK673" s="241">
        <f>ROUND(I673*H673,2)</f>
        <v>0</v>
      </c>
      <c r="BL673" s="18" t="s">
        <v>153</v>
      </c>
      <c r="BM673" s="240" t="s">
        <v>816</v>
      </c>
    </row>
    <row r="674" s="2" customFormat="1">
      <c r="A674" s="39"/>
      <c r="B674" s="40"/>
      <c r="C674" s="41"/>
      <c r="D674" s="242" t="s">
        <v>155</v>
      </c>
      <c r="E674" s="41"/>
      <c r="F674" s="243" t="s">
        <v>817</v>
      </c>
      <c r="G674" s="41"/>
      <c r="H674" s="41"/>
      <c r="I674" s="244"/>
      <c r="J674" s="41"/>
      <c r="K674" s="41"/>
      <c r="L674" s="45"/>
      <c r="M674" s="245"/>
      <c r="N674" s="246"/>
      <c r="O674" s="92"/>
      <c r="P674" s="92"/>
      <c r="Q674" s="92"/>
      <c r="R674" s="92"/>
      <c r="S674" s="92"/>
      <c r="T674" s="93"/>
      <c r="U674" s="39"/>
      <c r="V674" s="39"/>
      <c r="W674" s="39"/>
      <c r="X674" s="39"/>
      <c r="Y674" s="39"/>
      <c r="Z674" s="39"/>
      <c r="AA674" s="39"/>
      <c r="AB674" s="39"/>
      <c r="AC674" s="39"/>
      <c r="AD674" s="39"/>
      <c r="AE674" s="39"/>
      <c r="AT674" s="18" t="s">
        <v>155</v>
      </c>
      <c r="AU674" s="18" t="s">
        <v>90</v>
      </c>
    </row>
    <row r="675" s="2" customFormat="1">
      <c r="A675" s="39"/>
      <c r="B675" s="40"/>
      <c r="C675" s="41"/>
      <c r="D675" s="258" t="s">
        <v>164</v>
      </c>
      <c r="E675" s="41"/>
      <c r="F675" s="259" t="s">
        <v>818</v>
      </c>
      <c r="G675" s="41"/>
      <c r="H675" s="41"/>
      <c r="I675" s="244"/>
      <c r="J675" s="41"/>
      <c r="K675" s="41"/>
      <c r="L675" s="45"/>
      <c r="M675" s="245"/>
      <c r="N675" s="246"/>
      <c r="O675" s="92"/>
      <c r="P675" s="92"/>
      <c r="Q675" s="92"/>
      <c r="R675" s="92"/>
      <c r="S675" s="92"/>
      <c r="T675" s="93"/>
      <c r="U675" s="39"/>
      <c r="V675" s="39"/>
      <c r="W675" s="39"/>
      <c r="X675" s="39"/>
      <c r="Y675" s="39"/>
      <c r="Z675" s="39"/>
      <c r="AA675" s="39"/>
      <c r="AB675" s="39"/>
      <c r="AC675" s="39"/>
      <c r="AD675" s="39"/>
      <c r="AE675" s="39"/>
      <c r="AT675" s="18" t="s">
        <v>164</v>
      </c>
      <c r="AU675" s="18" t="s">
        <v>90</v>
      </c>
    </row>
    <row r="676" s="2" customFormat="1">
      <c r="A676" s="39"/>
      <c r="B676" s="40"/>
      <c r="C676" s="41"/>
      <c r="D676" s="242" t="s">
        <v>186</v>
      </c>
      <c r="E676" s="41"/>
      <c r="F676" s="270" t="s">
        <v>819</v>
      </c>
      <c r="G676" s="41"/>
      <c r="H676" s="41"/>
      <c r="I676" s="244"/>
      <c r="J676" s="41"/>
      <c r="K676" s="41"/>
      <c r="L676" s="45"/>
      <c r="M676" s="245"/>
      <c r="N676" s="246"/>
      <c r="O676" s="92"/>
      <c r="P676" s="92"/>
      <c r="Q676" s="92"/>
      <c r="R676" s="92"/>
      <c r="S676" s="92"/>
      <c r="T676" s="93"/>
      <c r="U676" s="39"/>
      <c r="V676" s="39"/>
      <c r="W676" s="39"/>
      <c r="X676" s="39"/>
      <c r="Y676" s="39"/>
      <c r="Z676" s="39"/>
      <c r="AA676" s="39"/>
      <c r="AB676" s="39"/>
      <c r="AC676" s="39"/>
      <c r="AD676" s="39"/>
      <c r="AE676" s="39"/>
      <c r="AT676" s="18" t="s">
        <v>186</v>
      </c>
      <c r="AU676" s="18" t="s">
        <v>90</v>
      </c>
    </row>
    <row r="677" s="14" customFormat="1">
      <c r="A677" s="14"/>
      <c r="B677" s="260"/>
      <c r="C677" s="261"/>
      <c r="D677" s="242" t="s">
        <v>156</v>
      </c>
      <c r="E677" s="262" t="s">
        <v>1</v>
      </c>
      <c r="F677" s="263" t="s">
        <v>811</v>
      </c>
      <c r="G677" s="261"/>
      <c r="H677" s="262" t="s">
        <v>1</v>
      </c>
      <c r="I677" s="264"/>
      <c r="J677" s="261"/>
      <c r="K677" s="261"/>
      <c r="L677" s="265"/>
      <c r="M677" s="266"/>
      <c r="N677" s="267"/>
      <c r="O677" s="267"/>
      <c r="P677" s="267"/>
      <c r="Q677" s="267"/>
      <c r="R677" s="267"/>
      <c r="S677" s="267"/>
      <c r="T677" s="268"/>
      <c r="U677" s="14"/>
      <c r="V677" s="14"/>
      <c r="W677" s="14"/>
      <c r="X677" s="14"/>
      <c r="Y677" s="14"/>
      <c r="Z677" s="14"/>
      <c r="AA677" s="14"/>
      <c r="AB677" s="14"/>
      <c r="AC677" s="14"/>
      <c r="AD677" s="14"/>
      <c r="AE677" s="14"/>
      <c r="AT677" s="269" t="s">
        <v>156</v>
      </c>
      <c r="AU677" s="269" t="s">
        <v>90</v>
      </c>
      <c r="AV677" s="14" t="s">
        <v>85</v>
      </c>
      <c r="AW677" s="14" t="s">
        <v>35</v>
      </c>
      <c r="AX677" s="14" t="s">
        <v>81</v>
      </c>
      <c r="AY677" s="269" t="s">
        <v>146</v>
      </c>
    </row>
    <row r="678" s="13" customFormat="1">
      <c r="A678" s="13"/>
      <c r="B678" s="247"/>
      <c r="C678" s="248"/>
      <c r="D678" s="242" t="s">
        <v>156</v>
      </c>
      <c r="E678" s="249" t="s">
        <v>1</v>
      </c>
      <c r="F678" s="250" t="s">
        <v>812</v>
      </c>
      <c r="G678" s="248"/>
      <c r="H678" s="251">
        <v>10.5</v>
      </c>
      <c r="I678" s="252"/>
      <c r="J678" s="248"/>
      <c r="K678" s="248"/>
      <c r="L678" s="253"/>
      <c r="M678" s="254"/>
      <c r="N678" s="255"/>
      <c r="O678" s="255"/>
      <c r="P678" s="255"/>
      <c r="Q678" s="255"/>
      <c r="R678" s="255"/>
      <c r="S678" s="255"/>
      <c r="T678" s="256"/>
      <c r="U678" s="13"/>
      <c r="V678" s="13"/>
      <c r="W678" s="13"/>
      <c r="X678" s="13"/>
      <c r="Y678" s="13"/>
      <c r="Z678" s="13"/>
      <c r="AA678" s="13"/>
      <c r="AB678" s="13"/>
      <c r="AC678" s="13"/>
      <c r="AD678" s="13"/>
      <c r="AE678" s="13"/>
      <c r="AT678" s="257" t="s">
        <v>156</v>
      </c>
      <c r="AU678" s="257" t="s">
        <v>90</v>
      </c>
      <c r="AV678" s="13" t="s">
        <v>90</v>
      </c>
      <c r="AW678" s="13" t="s">
        <v>35</v>
      </c>
      <c r="AX678" s="13" t="s">
        <v>81</v>
      </c>
      <c r="AY678" s="257" t="s">
        <v>146</v>
      </c>
    </row>
    <row r="679" s="12" customFormat="1" ht="22.8" customHeight="1">
      <c r="A679" s="12"/>
      <c r="B679" s="213"/>
      <c r="C679" s="214"/>
      <c r="D679" s="215" t="s">
        <v>80</v>
      </c>
      <c r="E679" s="227" t="s">
        <v>805</v>
      </c>
      <c r="F679" s="227" t="s">
        <v>820</v>
      </c>
      <c r="G679" s="214"/>
      <c r="H679" s="214"/>
      <c r="I679" s="217"/>
      <c r="J679" s="228">
        <f>BK679</f>
        <v>0</v>
      </c>
      <c r="K679" s="214"/>
      <c r="L679" s="219"/>
      <c r="M679" s="220"/>
      <c r="N679" s="221"/>
      <c r="O679" s="221"/>
      <c r="P679" s="222">
        <f>SUM(P680:P963)</f>
        <v>0</v>
      </c>
      <c r="Q679" s="221"/>
      <c r="R679" s="222">
        <f>SUM(R680:R963)</f>
        <v>0.33216000000000001</v>
      </c>
      <c r="S679" s="221"/>
      <c r="T679" s="223">
        <f>SUM(T680:T963)</f>
        <v>918.89977999999996</v>
      </c>
      <c r="U679" s="12"/>
      <c r="V679" s="12"/>
      <c r="W679" s="12"/>
      <c r="X679" s="12"/>
      <c r="Y679" s="12"/>
      <c r="Z679" s="12"/>
      <c r="AA679" s="12"/>
      <c r="AB679" s="12"/>
      <c r="AC679" s="12"/>
      <c r="AD679" s="12"/>
      <c r="AE679" s="12"/>
      <c r="AR679" s="224" t="s">
        <v>85</v>
      </c>
      <c r="AT679" s="225" t="s">
        <v>80</v>
      </c>
      <c r="AU679" s="225" t="s">
        <v>85</v>
      </c>
      <c r="AY679" s="224" t="s">
        <v>146</v>
      </c>
      <c r="BK679" s="226">
        <f>SUM(BK680:BK963)</f>
        <v>0</v>
      </c>
    </row>
    <row r="680" s="2" customFormat="1" ht="24.15" customHeight="1">
      <c r="A680" s="39"/>
      <c r="B680" s="40"/>
      <c r="C680" s="229" t="s">
        <v>821</v>
      </c>
      <c r="D680" s="229" t="s">
        <v>149</v>
      </c>
      <c r="E680" s="230" t="s">
        <v>822</v>
      </c>
      <c r="F680" s="231" t="s">
        <v>823</v>
      </c>
      <c r="G680" s="232" t="s">
        <v>495</v>
      </c>
      <c r="H680" s="233">
        <v>171</v>
      </c>
      <c r="I680" s="234"/>
      <c r="J680" s="235">
        <f>ROUND(I680*H680,2)</f>
        <v>0</v>
      </c>
      <c r="K680" s="231" t="s">
        <v>161</v>
      </c>
      <c r="L680" s="45"/>
      <c r="M680" s="236" t="s">
        <v>1</v>
      </c>
      <c r="N680" s="237" t="s">
        <v>46</v>
      </c>
      <c r="O680" s="92"/>
      <c r="P680" s="238">
        <f>O680*H680</f>
        <v>0</v>
      </c>
      <c r="Q680" s="238">
        <v>1.0000000000000001E-05</v>
      </c>
      <c r="R680" s="238">
        <f>Q680*H680</f>
        <v>0.0017100000000000002</v>
      </c>
      <c r="S680" s="238">
        <v>0</v>
      </c>
      <c r="T680" s="239">
        <f>S680*H680</f>
        <v>0</v>
      </c>
      <c r="U680" s="39"/>
      <c r="V680" s="39"/>
      <c r="W680" s="39"/>
      <c r="X680" s="39"/>
      <c r="Y680" s="39"/>
      <c r="Z680" s="39"/>
      <c r="AA680" s="39"/>
      <c r="AB680" s="39"/>
      <c r="AC680" s="39"/>
      <c r="AD680" s="39"/>
      <c r="AE680" s="39"/>
      <c r="AR680" s="240" t="s">
        <v>153</v>
      </c>
      <c r="AT680" s="240" t="s">
        <v>149</v>
      </c>
      <c r="AU680" s="240" t="s">
        <v>90</v>
      </c>
      <c r="AY680" s="18" t="s">
        <v>146</v>
      </c>
      <c r="BE680" s="241">
        <f>IF(N680="základní",J680,0)</f>
        <v>0</v>
      </c>
      <c r="BF680" s="241">
        <f>IF(N680="snížená",J680,0)</f>
        <v>0</v>
      </c>
      <c r="BG680" s="241">
        <f>IF(N680="zákl. přenesená",J680,0)</f>
        <v>0</v>
      </c>
      <c r="BH680" s="241">
        <f>IF(N680="sníž. přenesená",J680,0)</f>
        <v>0</v>
      </c>
      <c r="BI680" s="241">
        <f>IF(N680="nulová",J680,0)</f>
        <v>0</v>
      </c>
      <c r="BJ680" s="18" t="s">
        <v>85</v>
      </c>
      <c r="BK680" s="241">
        <f>ROUND(I680*H680,2)</f>
        <v>0</v>
      </c>
      <c r="BL680" s="18" t="s">
        <v>153</v>
      </c>
      <c r="BM680" s="240" t="s">
        <v>824</v>
      </c>
    </row>
    <row r="681" s="2" customFormat="1">
      <c r="A681" s="39"/>
      <c r="B681" s="40"/>
      <c r="C681" s="41"/>
      <c r="D681" s="242" t="s">
        <v>155</v>
      </c>
      <c r="E681" s="41"/>
      <c r="F681" s="243" t="s">
        <v>825</v>
      </c>
      <c r="G681" s="41"/>
      <c r="H681" s="41"/>
      <c r="I681" s="244"/>
      <c r="J681" s="41"/>
      <c r="K681" s="41"/>
      <c r="L681" s="45"/>
      <c r="M681" s="245"/>
      <c r="N681" s="246"/>
      <c r="O681" s="92"/>
      <c r="P681" s="92"/>
      <c r="Q681" s="92"/>
      <c r="R681" s="92"/>
      <c r="S681" s="92"/>
      <c r="T681" s="93"/>
      <c r="U681" s="39"/>
      <c r="V681" s="39"/>
      <c r="W681" s="39"/>
      <c r="X681" s="39"/>
      <c r="Y681" s="39"/>
      <c r="Z681" s="39"/>
      <c r="AA681" s="39"/>
      <c r="AB681" s="39"/>
      <c r="AC681" s="39"/>
      <c r="AD681" s="39"/>
      <c r="AE681" s="39"/>
      <c r="AT681" s="18" t="s">
        <v>155</v>
      </c>
      <c r="AU681" s="18" t="s">
        <v>90</v>
      </c>
    </row>
    <row r="682" s="2" customFormat="1">
      <c r="A682" s="39"/>
      <c r="B682" s="40"/>
      <c r="C682" s="41"/>
      <c r="D682" s="258" t="s">
        <v>164</v>
      </c>
      <c r="E682" s="41"/>
      <c r="F682" s="259" t="s">
        <v>826</v>
      </c>
      <c r="G682" s="41"/>
      <c r="H682" s="41"/>
      <c r="I682" s="244"/>
      <c r="J682" s="41"/>
      <c r="K682" s="41"/>
      <c r="L682" s="45"/>
      <c r="M682" s="245"/>
      <c r="N682" s="246"/>
      <c r="O682" s="92"/>
      <c r="P682" s="92"/>
      <c r="Q682" s="92"/>
      <c r="R682" s="92"/>
      <c r="S682" s="92"/>
      <c r="T682" s="93"/>
      <c r="U682" s="39"/>
      <c r="V682" s="39"/>
      <c r="W682" s="39"/>
      <c r="X682" s="39"/>
      <c r="Y682" s="39"/>
      <c r="Z682" s="39"/>
      <c r="AA682" s="39"/>
      <c r="AB682" s="39"/>
      <c r="AC682" s="39"/>
      <c r="AD682" s="39"/>
      <c r="AE682" s="39"/>
      <c r="AT682" s="18" t="s">
        <v>164</v>
      </c>
      <c r="AU682" s="18" t="s">
        <v>90</v>
      </c>
    </row>
    <row r="683" s="14" customFormat="1">
      <c r="A683" s="14"/>
      <c r="B683" s="260"/>
      <c r="C683" s="261"/>
      <c r="D683" s="242" t="s">
        <v>156</v>
      </c>
      <c r="E683" s="262" t="s">
        <v>1</v>
      </c>
      <c r="F683" s="263" t="s">
        <v>499</v>
      </c>
      <c r="G683" s="261"/>
      <c r="H683" s="262" t="s">
        <v>1</v>
      </c>
      <c r="I683" s="264"/>
      <c r="J683" s="261"/>
      <c r="K683" s="261"/>
      <c r="L683" s="265"/>
      <c r="M683" s="266"/>
      <c r="N683" s="267"/>
      <c r="O683" s="267"/>
      <c r="P683" s="267"/>
      <c r="Q683" s="267"/>
      <c r="R683" s="267"/>
      <c r="S683" s="267"/>
      <c r="T683" s="268"/>
      <c r="U683" s="14"/>
      <c r="V683" s="14"/>
      <c r="W683" s="14"/>
      <c r="X683" s="14"/>
      <c r="Y683" s="14"/>
      <c r="Z683" s="14"/>
      <c r="AA683" s="14"/>
      <c r="AB683" s="14"/>
      <c r="AC683" s="14"/>
      <c r="AD683" s="14"/>
      <c r="AE683" s="14"/>
      <c r="AT683" s="269" t="s">
        <v>156</v>
      </c>
      <c r="AU683" s="269" t="s">
        <v>90</v>
      </c>
      <c r="AV683" s="14" t="s">
        <v>85</v>
      </c>
      <c r="AW683" s="14" t="s">
        <v>35</v>
      </c>
      <c r="AX683" s="14" t="s">
        <v>81</v>
      </c>
      <c r="AY683" s="269" t="s">
        <v>146</v>
      </c>
    </row>
    <row r="684" s="13" customFormat="1">
      <c r="A684" s="13"/>
      <c r="B684" s="247"/>
      <c r="C684" s="248"/>
      <c r="D684" s="242" t="s">
        <v>156</v>
      </c>
      <c r="E684" s="249" t="s">
        <v>1</v>
      </c>
      <c r="F684" s="250" t="s">
        <v>500</v>
      </c>
      <c r="G684" s="248"/>
      <c r="H684" s="251">
        <v>171</v>
      </c>
      <c r="I684" s="252"/>
      <c r="J684" s="248"/>
      <c r="K684" s="248"/>
      <c r="L684" s="253"/>
      <c r="M684" s="254"/>
      <c r="N684" s="255"/>
      <c r="O684" s="255"/>
      <c r="P684" s="255"/>
      <c r="Q684" s="255"/>
      <c r="R684" s="255"/>
      <c r="S684" s="255"/>
      <c r="T684" s="256"/>
      <c r="U684" s="13"/>
      <c r="V684" s="13"/>
      <c r="W684" s="13"/>
      <c r="X684" s="13"/>
      <c r="Y684" s="13"/>
      <c r="Z684" s="13"/>
      <c r="AA684" s="13"/>
      <c r="AB684" s="13"/>
      <c r="AC684" s="13"/>
      <c r="AD684" s="13"/>
      <c r="AE684" s="13"/>
      <c r="AT684" s="257" t="s">
        <v>156</v>
      </c>
      <c r="AU684" s="257" t="s">
        <v>90</v>
      </c>
      <c r="AV684" s="13" t="s">
        <v>90</v>
      </c>
      <c r="AW684" s="13" t="s">
        <v>35</v>
      </c>
      <c r="AX684" s="13" t="s">
        <v>85</v>
      </c>
      <c r="AY684" s="257" t="s">
        <v>146</v>
      </c>
    </row>
    <row r="685" s="2" customFormat="1" ht="16.5" customHeight="1">
      <c r="A685" s="39"/>
      <c r="B685" s="40"/>
      <c r="C685" s="229" t="s">
        <v>827</v>
      </c>
      <c r="D685" s="229" t="s">
        <v>149</v>
      </c>
      <c r="E685" s="230" t="s">
        <v>828</v>
      </c>
      <c r="F685" s="231" t="s">
        <v>829</v>
      </c>
      <c r="G685" s="232" t="s">
        <v>495</v>
      </c>
      <c r="H685" s="233">
        <v>171</v>
      </c>
      <c r="I685" s="234"/>
      <c r="J685" s="235">
        <f>ROUND(I685*H685,2)</f>
        <v>0</v>
      </c>
      <c r="K685" s="231" t="s">
        <v>161</v>
      </c>
      <c r="L685" s="45"/>
      <c r="M685" s="236" t="s">
        <v>1</v>
      </c>
      <c r="N685" s="237" t="s">
        <v>46</v>
      </c>
      <c r="O685" s="92"/>
      <c r="P685" s="238">
        <f>O685*H685</f>
        <v>0</v>
      </c>
      <c r="Q685" s="238">
        <v>0</v>
      </c>
      <c r="R685" s="238">
        <f>Q685*H685</f>
        <v>0</v>
      </c>
      <c r="S685" s="238">
        <v>0</v>
      </c>
      <c r="T685" s="239">
        <f>S685*H685</f>
        <v>0</v>
      </c>
      <c r="U685" s="39"/>
      <c r="V685" s="39"/>
      <c r="W685" s="39"/>
      <c r="X685" s="39"/>
      <c r="Y685" s="39"/>
      <c r="Z685" s="39"/>
      <c r="AA685" s="39"/>
      <c r="AB685" s="39"/>
      <c r="AC685" s="39"/>
      <c r="AD685" s="39"/>
      <c r="AE685" s="39"/>
      <c r="AR685" s="240" t="s">
        <v>276</v>
      </c>
      <c r="AT685" s="240" t="s">
        <v>149</v>
      </c>
      <c r="AU685" s="240" t="s">
        <v>90</v>
      </c>
      <c r="AY685" s="18" t="s">
        <v>146</v>
      </c>
      <c r="BE685" s="241">
        <f>IF(N685="základní",J685,0)</f>
        <v>0</v>
      </c>
      <c r="BF685" s="241">
        <f>IF(N685="snížená",J685,0)</f>
        <v>0</v>
      </c>
      <c r="BG685" s="241">
        <f>IF(N685="zákl. přenesená",J685,0)</f>
        <v>0</v>
      </c>
      <c r="BH685" s="241">
        <f>IF(N685="sníž. přenesená",J685,0)</f>
        <v>0</v>
      </c>
      <c r="BI685" s="241">
        <f>IF(N685="nulová",J685,0)</f>
        <v>0</v>
      </c>
      <c r="BJ685" s="18" t="s">
        <v>85</v>
      </c>
      <c r="BK685" s="241">
        <f>ROUND(I685*H685,2)</f>
        <v>0</v>
      </c>
      <c r="BL685" s="18" t="s">
        <v>276</v>
      </c>
      <c r="BM685" s="240" t="s">
        <v>830</v>
      </c>
    </row>
    <row r="686" s="2" customFormat="1">
      <c r="A686" s="39"/>
      <c r="B686" s="40"/>
      <c r="C686" s="41"/>
      <c r="D686" s="242" t="s">
        <v>155</v>
      </c>
      <c r="E686" s="41"/>
      <c r="F686" s="243" t="s">
        <v>831</v>
      </c>
      <c r="G686" s="41"/>
      <c r="H686" s="41"/>
      <c r="I686" s="244"/>
      <c r="J686" s="41"/>
      <c r="K686" s="41"/>
      <c r="L686" s="45"/>
      <c r="M686" s="245"/>
      <c r="N686" s="246"/>
      <c r="O686" s="92"/>
      <c r="P686" s="92"/>
      <c r="Q686" s="92"/>
      <c r="R686" s="92"/>
      <c r="S686" s="92"/>
      <c r="T686" s="93"/>
      <c r="U686" s="39"/>
      <c r="V686" s="39"/>
      <c r="W686" s="39"/>
      <c r="X686" s="39"/>
      <c r="Y686" s="39"/>
      <c r="Z686" s="39"/>
      <c r="AA686" s="39"/>
      <c r="AB686" s="39"/>
      <c r="AC686" s="39"/>
      <c r="AD686" s="39"/>
      <c r="AE686" s="39"/>
      <c r="AT686" s="18" t="s">
        <v>155</v>
      </c>
      <c r="AU686" s="18" t="s">
        <v>90</v>
      </c>
    </row>
    <row r="687" s="2" customFormat="1">
      <c r="A687" s="39"/>
      <c r="B687" s="40"/>
      <c r="C687" s="41"/>
      <c r="D687" s="258" t="s">
        <v>164</v>
      </c>
      <c r="E687" s="41"/>
      <c r="F687" s="259" t="s">
        <v>832</v>
      </c>
      <c r="G687" s="41"/>
      <c r="H687" s="41"/>
      <c r="I687" s="244"/>
      <c r="J687" s="41"/>
      <c r="K687" s="41"/>
      <c r="L687" s="45"/>
      <c r="M687" s="245"/>
      <c r="N687" s="246"/>
      <c r="O687" s="92"/>
      <c r="P687" s="92"/>
      <c r="Q687" s="92"/>
      <c r="R687" s="92"/>
      <c r="S687" s="92"/>
      <c r="T687" s="93"/>
      <c r="U687" s="39"/>
      <c r="V687" s="39"/>
      <c r="W687" s="39"/>
      <c r="X687" s="39"/>
      <c r="Y687" s="39"/>
      <c r="Z687" s="39"/>
      <c r="AA687" s="39"/>
      <c r="AB687" s="39"/>
      <c r="AC687" s="39"/>
      <c r="AD687" s="39"/>
      <c r="AE687" s="39"/>
      <c r="AT687" s="18" t="s">
        <v>164</v>
      </c>
      <c r="AU687" s="18" t="s">
        <v>90</v>
      </c>
    </row>
    <row r="688" s="2" customFormat="1">
      <c r="A688" s="39"/>
      <c r="B688" s="40"/>
      <c r="C688" s="41"/>
      <c r="D688" s="242" t="s">
        <v>186</v>
      </c>
      <c r="E688" s="41"/>
      <c r="F688" s="270" t="s">
        <v>833</v>
      </c>
      <c r="G688" s="41"/>
      <c r="H688" s="41"/>
      <c r="I688" s="244"/>
      <c r="J688" s="41"/>
      <c r="K688" s="41"/>
      <c r="L688" s="45"/>
      <c r="M688" s="245"/>
      <c r="N688" s="246"/>
      <c r="O688" s="92"/>
      <c r="P688" s="92"/>
      <c r="Q688" s="92"/>
      <c r="R688" s="92"/>
      <c r="S688" s="92"/>
      <c r="T688" s="93"/>
      <c r="U688" s="39"/>
      <c r="V688" s="39"/>
      <c r="W688" s="39"/>
      <c r="X688" s="39"/>
      <c r="Y688" s="39"/>
      <c r="Z688" s="39"/>
      <c r="AA688" s="39"/>
      <c r="AB688" s="39"/>
      <c r="AC688" s="39"/>
      <c r="AD688" s="39"/>
      <c r="AE688" s="39"/>
      <c r="AT688" s="18" t="s">
        <v>186</v>
      </c>
      <c r="AU688" s="18" t="s">
        <v>90</v>
      </c>
    </row>
    <row r="689" s="14" customFormat="1">
      <c r="A689" s="14"/>
      <c r="B689" s="260"/>
      <c r="C689" s="261"/>
      <c r="D689" s="242" t="s">
        <v>156</v>
      </c>
      <c r="E689" s="262" t="s">
        <v>1</v>
      </c>
      <c r="F689" s="263" t="s">
        <v>499</v>
      </c>
      <c r="G689" s="261"/>
      <c r="H689" s="262" t="s">
        <v>1</v>
      </c>
      <c r="I689" s="264"/>
      <c r="J689" s="261"/>
      <c r="K689" s="261"/>
      <c r="L689" s="265"/>
      <c r="M689" s="266"/>
      <c r="N689" s="267"/>
      <c r="O689" s="267"/>
      <c r="P689" s="267"/>
      <c r="Q689" s="267"/>
      <c r="R689" s="267"/>
      <c r="S689" s="267"/>
      <c r="T689" s="268"/>
      <c r="U689" s="14"/>
      <c r="V689" s="14"/>
      <c r="W689" s="14"/>
      <c r="X689" s="14"/>
      <c r="Y689" s="14"/>
      <c r="Z689" s="14"/>
      <c r="AA689" s="14"/>
      <c r="AB689" s="14"/>
      <c r="AC689" s="14"/>
      <c r="AD689" s="14"/>
      <c r="AE689" s="14"/>
      <c r="AT689" s="269" t="s">
        <v>156</v>
      </c>
      <c r="AU689" s="269" t="s">
        <v>90</v>
      </c>
      <c r="AV689" s="14" t="s">
        <v>85</v>
      </c>
      <c r="AW689" s="14" t="s">
        <v>35</v>
      </c>
      <c r="AX689" s="14" t="s">
        <v>81</v>
      </c>
      <c r="AY689" s="269" t="s">
        <v>146</v>
      </c>
    </row>
    <row r="690" s="13" customFormat="1">
      <c r="A690" s="13"/>
      <c r="B690" s="247"/>
      <c r="C690" s="248"/>
      <c r="D690" s="242" t="s">
        <v>156</v>
      </c>
      <c r="E690" s="249" t="s">
        <v>1</v>
      </c>
      <c r="F690" s="250" t="s">
        <v>500</v>
      </c>
      <c r="G690" s="248"/>
      <c r="H690" s="251">
        <v>171</v>
      </c>
      <c r="I690" s="252"/>
      <c r="J690" s="248"/>
      <c r="K690" s="248"/>
      <c r="L690" s="253"/>
      <c r="M690" s="254"/>
      <c r="N690" s="255"/>
      <c r="O690" s="255"/>
      <c r="P690" s="255"/>
      <c r="Q690" s="255"/>
      <c r="R690" s="255"/>
      <c r="S690" s="255"/>
      <c r="T690" s="256"/>
      <c r="U690" s="13"/>
      <c r="V690" s="13"/>
      <c r="W690" s="13"/>
      <c r="X690" s="13"/>
      <c r="Y690" s="13"/>
      <c r="Z690" s="13"/>
      <c r="AA690" s="13"/>
      <c r="AB690" s="13"/>
      <c r="AC690" s="13"/>
      <c r="AD690" s="13"/>
      <c r="AE690" s="13"/>
      <c r="AT690" s="257" t="s">
        <v>156</v>
      </c>
      <c r="AU690" s="257" t="s">
        <v>90</v>
      </c>
      <c r="AV690" s="13" t="s">
        <v>90</v>
      </c>
      <c r="AW690" s="13" t="s">
        <v>35</v>
      </c>
      <c r="AX690" s="13" t="s">
        <v>81</v>
      </c>
      <c r="AY690" s="257" t="s">
        <v>146</v>
      </c>
    </row>
    <row r="691" s="2" customFormat="1" ht="33" customHeight="1">
      <c r="A691" s="39"/>
      <c r="B691" s="40"/>
      <c r="C691" s="229" t="s">
        <v>834</v>
      </c>
      <c r="D691" s="229" t="s">
        <v>149</v>
      </c>
      <c r="E691" s="230" t="s">
        <v>835</v>
      </c>
      <c r="F691" s="231" t="s">
        <v>836</v>
      </c>
      <c r="G691" s="232" t="s">
        <v>160</v>
      </c>
      <c r="H691" s="233">
        <v>7634</v>
      </c>
      <c r="I691" s="234"/>
      <c r="J691" s="235">
        <f>ROUND(I691*H691,2)</f>
        <v>0</v>
      </c>
      <c r="K691" s="231" t="s">
        <v>161</v>
      </c>
      <c r="L691" s="45"/>
      <c r="M691" s="236" t="s">
        <v>1</v>
      </c>
      <c r="N691" s="237" t="s">
        <v>46</v>
      </c>
      <c r="O691" s="92"/>
      <c r="P691" s="238">
        <f>O691*H691</f>
        <v>0</v>
      </c>
      <c r="Q691" s="238">
        <v>3.0000000000000001E-05</v>
      </c>
      <c r="R691" s="238">
        <f>Q691*H691</f>
        <v>0.22902</v>
      </c>
      <c r="S691" s="238">
        <v>0.069000000000000006</v>
      </c>
      <c r="T691" s="239">
        <f>S691*H691</f>
        <v>526.74600000000009</v>
      </c>
      <c r="U691" s="39"/>
      <c r="V691" s="39"/>
      <c r="W691" s="39"/>
      <c r="X691" s="39"/>
      <c r="Y691" s="39"/>
      <c r="Z691" s="39"/>
      <c r="AA691" s="39"/>
      <c r="AB691" s="39"/>
      <c r="AC691" s="39"/>
      <c r="AD691" s="39"/>
      <c r="AE691" s="39"/>
      <c r="AR691" s="240" t="s">
        <v>153</v>
      </c>
      <c r="AT691" s="240" t="s">
        <v>149</v>
      </c>
      <c r="AU691" s="240" t="s">
        <v>90</v>
      </c>
      <c r="AY691" s="18" t="s">
        <v>146</v>
      </c>
      <c r="BE691" s="241">
        <f>IF(N691="základní",J691,0)</f>
        <v>0</v>
      </c>
      <c r="BF691" s="241">
        <f>IF(N691="snížená",J691,0)</f>
        <v>0</v>
      </c>
      <c r="BG691" s="241">
        <f>IF(N691="zákl. přenesená",J691,0)</f>
        <v>0</v>
      </c>
      <c r="BH691" s="241">
        <f>IF(N691="sníž. přenesená",J691,0)</f>
        <v>0</v>
      </c>
      <c r="BI691" s="241">
        <f>IF(N691="nulová",J691,0)</f>
        <v>0</v>
      </c>
      <c r="BJ691" s="18" t="s">
        <v>85</v>
      </c>
      <c r="BK691" s="241">
        <f>ROUND(I691*H691,2)</f>
        <v>0</v>
      </c>
      <c r="BL691" s="18" t="s">
        <v>153</v>
      </c>
      <c r="BM691" s="240" t="s">
        <v>837</v>
      </c>
    </row>
    <row r="692" s="2" customFormat="1">
      <c r="A692" s="39"/>
      <c r="B692" s="40"/>
      <c r="C692" s="41"/>
      <c r="D692" s="242" t="s">
        <v>155</v>
      </c>
      <c r="E692" s="41"/>
      <c r="F692" s="243" t="s">
        <v>838</v>
      </c>
      <c r="G692" s="41"/>
      <c r="H692" s="41"/>
      <c r="I692" s="244"/>
      <c r="J692" s="41"/>
      <c r="K692" s="41"/>
      <c r="L692" s="45"/>
      <c r="M692" s="245"/>
      <c r="N692" s="246"/>
      <c r="O692" s="92"/>
      <c r="P692" s="92"/>
      <c r="Q692" s="92"/>
      <c r="R692" s="92"/>
      <c r="S692" s="92"/>
      <c r="T692" s="93"/>
      <c r="U692" s="39"/>
      <c r="V692" s="39"/>
      <c r="W692" s="39"/>
      <c r="X692" s="39"/>
      <c r="Y692" s="39"/>
      <c r="Z692" s="39"/>
      <c r="AA692" s="39"/>
      <c r="AB692" s="39"/>
      <c r="AC692" s="39"/>
      <c r="AD692" s="39"/>
      <c r="AE692" s="39"/>
      <c r="AT692" s="18" t="s">
        <v>155</v>
      </c>
      <c r="AU692" s="18" t="s">
        <v>90</v>
      </c>
    </row>
    <row r="693" s="2" customFormat="1">
      <c r="A693" s="39"/>
      <c r="B693" s="40"/>
      <c r="C693" s="41"/>
      <c r="D693" s="258" t="s">
        <v>164</v>
      </c>
      <c r="E693" s="41"/>
      <c r="F693" s="259" t="s">
        <v>839</v>
      </c>
      <c r="G693" s="41"/>
      <c r="H693" s="41"/>
      <c r="I693" s="244"/>
      <c r="J693" s="41"/>
      <c r="K693" s="41"/>
      <c r="L693" s="45"/>
      <c r="M693" s="245"/>
      <c r="N693" s="246"/>
      <c r="O693" s="92"/>
      <c r="P693" s="92"/>
      <c r="Q693" s="92"/>
      <c r="R693" s="92"/>
      <c r="S693" s="92"/>
      <c r="T693" s="93"/>
      <c r="U693" s="39"/>
      <c r="V693" s="39"/>
      <c r="W693" s="39"/>
      <c r="X693" s="39"/>
      <c r="Y693" s="39"/>
      <c r="Z693" s="39"/>
      <c r="AA693" s="39"/>
      <c r="AB693" s="39"/>
      <c r="AC693" s="39"/>
      <c r="AD693" s="39"/>
      <c r="AE693" s="39"/>
      <c r="AT693" s="18" t="s">
        <v>164</v>
      </c>
      <c r="AU693" s="18" t="s">
        <v>90</v>
      </c>
    </row>
    <row r="694" s="2" customFormat="1">
      <c r="A694" s="39"/>
      <c r="B694" s="40"/>
      <c r="C694" s="41"/>
      <c r="D694" s="242" t="s">
        <v>186</v>
      </c>
      <c r="E694" s="41"/>
      <c r="F694" s="270" t="s">
        <v>840</v>
      </c>
      <c r="G694" s="41"/>
      <c r="H694" s="41"/>
      <c r="I694" s="244"/>
      <c r="J694" s="41"/>
      <c r="K694" s="41"/>
      <c r="L694" s="45"/>
      <c r="M694" s="245"/>
      <c r="N694" s="246"/>
      <c r="O694" s="92"/>
      <c r="P694" s="92"/>
      <c r="Q694" s="92"/>
      <c r="R694" s="92"/>
      <c r="S694" s="92"/>
      <c r="T694" s="93"/>
      <c r="U694" s="39"/>
      <c r="V694" s="39"/>
      <c r="W694" s="39"/>
      <c r="X694" s="39"/>
      <c r="Y694" s="39"/>
      <c r="Z694" s="39"/>
      <c r="AA694" s="39"/>
      <c r="AB694" s="39"/>
      <c r="AC694" s="39"/>
      <c r="AD694" s="39"/>
      <c r="AE694" s="39"/>
      <c r="AT694" s="18" t="s">
        <v>186</v>
      </c>
      <c r="AU694" s="18" t="s">
        <v>90</v>
      </c>
    </row>
    <row r="695" s="14" customFormat="1">
      <c r="A695" s="14"/>
      <c r="B695" s="260"/>
      <c r="C695" s="261"/>
      <c r="D695" s="242" t="s">
        <v>156</v>
      </c>
      <c r="E695" s="262" t="s">
        <v>1</v>
      </c>
      <c r="F695" s="263" t="s">
        <v>841</v>
      </c>
      <c r="G695" s="261"/>
      <c r="H695" s="262" t="s">
        <v>1</v>
      </c>
      <c r="I695" s="264"/>
      <c r="J695" s="261"/>
      <c r="K695" s="261"/>
      <c r="L695" s="265"/>
      <c r="M695" s="266"/>
      <c r="N695" s="267"/>
      <c r="O695" s="267"/>
      <c r="P695" s="267"/>
      <c r="Q695" s="267"/>
      <c r="R695" s="267"/>
      <c r="S695" s="267"/>
      <c r="T695" s="268"/>
      <c r="U695" s="14"/>
      <c r="V695" s="14"/>
      <c r="W695" s="14"/>
      <c r="X695" s="14"/>
      <c r="Y695" s="14"/>
      <c r="Z695" s="14"/>
      <c r="AA695" s="14"/>
      <c r="AB695" s="14"/>
      <c r="AC695" s="14"/>
      <c r="AD695" s="14"/>
      <c r="AE695" s="14"/>
      <c r="AT695" s="269" t="s">
        <v>156</v>
      </c>
      <c r="AU695" s="269" t="s">
        <v>90</v>
      </c>
      <c r="AV695" s="14" t="s">
        <v>85</v>
      </c>
      <c r="AW695" s="14" t="s">
        <v>35</v>
      </c>
      <c r="AX695" s="14" t="s">
        <v>81</v>
      </c>
      <c r="AY695" s="269" t="s">
        <v>146</v>
      </c>
    </row>
    <row r="696" s="13" customFormat="1">
      <c r="A696" s="13"/>
      <c r="B696" s="247"/>
      <c r="C696" s="248"/>
      <c r="D696" s="242" t="s">
        <v>156</v>
      </c>
      <c r="E696" s="249" t="s">
        <v>1</v>
      </c>
      <c r="F696" s="250" t="s">
        <v>842</v>
      </c>
      <c r="G696" s="248"/>
      <c r="H696" s="251">
        <v>7634</v>
      </c>
      <c r="I696" s="252"/>
      <c r="J696" s="248"/>
      <c r="K696" s="248"/>
      <c r="L696" s="253"/>
      <c r="M696" s="254"/>
      <c r="N696" s="255"/>
      <c r="O696" s="255"/>
      <c r="P696" s="255"/>
      <c r="Q696" s="255"/>
      <c r="R696" s="255"/>
      <c r="S696" s="255"/>
      <c r="T696" s="256"/>
      <c r="U696" s="13"/>
      <c r="V696" s="13"/>
      <c r="W696" s="13"/>
      <c r="X696" s="13"/>
      <c r="Y696" s="13"/>
      <c r="Z696" s="13"/>
      <c r="AA696" s="13"/>
      <c r="AB696" s="13"/>
      <c r="AC696" s="13"/>
      <c r="AD696" s="13"/>
      <c r="AE696" s="13"/>
      <c r="AT696" s="257" t="s">
        <v>156</v>
      </c>
      <c r="AU696" s="257" t="s">
        <v>90</v>
      </c>
      <c r="AV696" s="13" t="s">
        <v>90</v>
      </c>
      <c r="AW696" s="13" t="s">
        <v>35</v>
      </c>
      <c r="AX696" s="13" t="s">
        <v>81</v>
      </c>
      <c r="AY696" s="257" t="s">
        <v>146</v>
      </c>
    </row>
    <row r="697" s="2" customFormat="1" ht="33" customHeight="1">
      <c r="A697" s="39"/>
      <c r="B697" s="40"/>
      <c r="C697" s="229" t="s">
        <v>843</v>
      </c>
      <c r="D697" s="229" t="s">
        <v>149</v>
      </c>
      <c r="E697" s="230" t="s">
        <v>844</v>
      </c>
      <c r="F697" s="231" t="s">
        <v>845</v>
      </c>
      <c r="G697" s="232" t="s">
        <v>160</v>
      </c>
      <c r="H697" s="233">
        <v>1123</v>
      </c>
      <c r="I697" s="234"/>
      <c r="J697" s="235">
        <f>ROUND(I697*H697,2)</f>
        <v>0</v>
      </c>
      <c r="K697" s="231" t="s">
        <v>161</v>
      </c>
      <c r="L697" s="45"/>
      <c r="M697" s="236" t="s">
        <v>1</v>
      </c>
      <c r="N697" s="237" t="s">
        <v>46</v>
      </c>
      <c r="O697" s="92"/>
      <c r="P697" s="238">
        <f>O697*H697</f>
        <v>0</v>
      </c>
      <c r="Q697" s="238">
        <v>4.0000000000000003E-05</v>
      </c>
      <c r="R697" s="238">
        <f>Q697*H697</f>
        <v>0.044920000000000002</v>
      </c>
      <c r="S697" s="238">
        <v>0.091999999999999998</v>
      </c>
      <c r="T697" s="239">
        <f>S697*H697</f>
        <v>103.316</v>
      </c>
      <c r="U697" s="39"/>
      <c r="V697" s="39"/>
      <c r="W697" s="39"/>
      <c r="X697" s="39"/>
      <c r="Y697" s="39"/>
      <c r="Z697" s="39"/>
      <c r="AA697" s="39"/>
      <c r="AB697" s="39"/>
      <c r="AC697" s="39"/>
      <c r="AD697" s="39"/>
      <c r="AE697" s="39"/>
      <c r="AR697" s="240" t="s">
        <v>153</v>
      </c>
      <c r="AT697" s="240" t="s">
        <v>149</v>
      </c>
      <c r="AU697" s="240" t="s">
        <v>90</v>
      </c>
      <c r="AY697" s="18" t="s">
        <v>146</v>
      </c>
      <c r="BE697" s="241">
        <f>IF(N697="základní",J697,0)</f>
        <v>0</v>
      </c>
      <c r="BF697" s="241">
        <f>IF(N697="snížená",J697,0)</f>
        <v>0</v>
      </c>
      <c r="BG697" s="241">
        <f>IF(N697="zákl. přenesená",J697,0)</f>
        <v>0</v>
      </c>
      <c r="BH697" s="241">
        <f>IF(N697="sníž. přenesená",J697,0)</f>
        <v>0</v>
      </c>
      <c r="BI697" s="241">
        <f>IF(N697="nulová",J697,0)</f>
        <v>0</v>
      </c>
      <c r="BJ697" s="18" t="s">
        <v>85</v>
      </c>
      <c r="BK697" s="241">
        <f>ROUND(I697*H697,2)</f>
        <v>0</v>
      </c>
      <c r="BL697" s="18" t="s">
        <v>153</v>
      </c>
      <c r="BM697" s="240" t="s">
        <v>846</v>
      </c>
    </row>
    <row r="698" s="2" customFormat="1">
      <c r="A698" s="39"/>
      <c r="B698" s="40"/>
      <c r="C698" s="41"/>
      <c r="D698" s="242" t="s">
        <v>155</v>
      </c>
      <c r="E698" s="41"/>
      <c r="F698" s="243" t="s">
        <v>847</v>
      </c>
      <c r="G698" s="41"/>
      <c r="H698" s="41"/>
      <c r="I698" s="244"/>
      <c r="J698" s="41"/>
      <c r="K698" s="41"/>
      <c r="L698" s="45"/>
      <c r="M698" s="245"/>
      <c r="N698" s="246"/>
      <c r="O698" s="92"/>
      <c r="P698" s="92"/>
      <c r="Q698" s="92"/>
      <c r="R698" s="92"/>
      <c r="S698" s="92"/>
      <c r="T698" s="93"/>
      <c r="U698" s="39"/>
      <c r="V698" s="39"/>
      <c r="W698" s="39"/>
      <c r="X698" s="39"/>
      <c r="Y698" s="39"/>
      <c r="Z698" s="39"/>
      <c r="AA698" s="39"/>
      <c r="AB698" s="39"/>
      <c r="AC698" s="39"/>
      <c r="AD698" s="39"/>
      <c r="AE698" s="39"/>
      <c r="AT698" s="18" t="s">
        <v>155</v>
      </c>
      <c r="AU698" s="18" t="s">
        <v>90</v>
      </c>
    </row>
    <row r="699" s="2" customFormat="1">
      <c r="A699" s="39"/>
      <c r="B699" s="40"/>
      <c r="C699" s="41"/>
      <c r="D699" s="258" t="s">
        <v>164</v>
      </c>
      <c r="E699" s="41"/>
      <c r="F699" s="259" t="s">
        <v>848</v>
      </c>
      <c r="G699" s="41"/>
      <c r="H699" s="41"/>
      <c r="I699" s="244"/>
      <c r="J699" s="41"/>
      <c r="K699" s="41"/>
      <c r="L699" s="45"/>
      <c r="M699" s="245"/>
      <c r="N699" s="246"/>
      <c r="O699" s="92"/>
      <c r="P699" s="92"/>
      <c r="Q699" s="92"/>
      <c r="R699" s="92"/>
      <c r="S699" s="92"/>
      <c r="T699" s="93"/>
      <c r="U699" s="39"/>
      <c r="V699" s="39"/>
      <c r="W699" s="39"/>
      <c r="X699" s="39"/>
      <c r="Y699" s="39"/>
      <c r="Z699" s="39"/>
      <c r="AA699" s="39"/>
      <c r="AB699" s="39"/>
      <c r="AC699" s="39"/>
      <c r="AD699" s="39"/>
      <c r="AE699" s="39"/>
      <c r="AT699" s="18" t="s">
        <v>164</v>
      </c>
      <c r="AU699" s="18" t="s">
        <v>90</v>
      </c>
    </row>
    <row r="700" s="14" customFormat="1">
      <c r="A700" s="14"/>
      <c r="B700" s="260"/>
      <c r="C700" s="261"/>
      <c r="D700" s="242" t="s">
        <v>156</v>
      </c>
      <c r="E700" s="262" t="s">
        <v>1</v>
      </c>
      <c r="F700" s="263" t="s">
        <v>849</v>
      </c>
      <c r="G700" s="261"/>
      <c r="H700" s="262" t="s">
        <v>1</v>
      </c>
      <c r="I700" s="264"/>
      <c r="J700" s="261"/>
      <c r="K700" s="261"/>
      <c r="L700" s="265"/>
      <c r="M700" s="266"/>
      <c r="N700" s="267"/>
      <c r="O700" s="267"/>
      <c r="P700" s="267"/>
      <c r="Q700" s="267"/>
      <c r="R700" s="267"/>
      <c r="S700" s="267"/>
      <c r="T700" s="268"/>
      <c r="U700" s="14"/>
      <c r="V700" s="14"/>
      <c r="W700" s="14"/>
      <c r="X700" s="14"/>
      <c r="Y700" s="14"/>
      <c r="Z700" s="14"/>
      <c r="AA700" s="14"/>
      <c r="AB700" s="14"/>
      <c r="AC700" s="14"/>
      <c r="AD700" s="14"/>
      <c r="AE700" s="14"/>
      <c r="AT700" s="269" t="s">
        <v>156</v>
      </c>
      <c r="AU700" s="269" t="s">
        <v>90</v>
      </c>
      <c r="AV700" s="14" t="s">
        <v>85</v>
      </c>
      <c r="AW700" s="14" t="s">
        <v>35</v>
      </c>
      <c r="AX700" s="14" t="s">
        <v>81</v>
      </c>
      <c r="AY700" s="269" t="s">
        <v>146</v>
      </c>
    </row>
    <row r="701" s="13" customFormat="1">
      <c r="A701" s="13"/>
      <c r="B701" s="247"/>
      <c r="C701" s="248"/>
      <c r="D701" s="242" t="s">
        <v>156</v>
      </c>
      <c r="E701" s="249" t="s">
        <v>1</v>
      </c>
      <c r="F701" s="250" t="s">
        <v>850</v>
      </c>
      <c r="G701" s="248"/>
      <c r="H701" s="251">
        <v>1123</v>
      </c>
      <c r="I701" s="252"/>
      <c r="J701" s="248"/>
      <c r="K701" s="248"/>
      <c r="L701" s="253"/>
      <c r="M701" s="254"/>
      <c r="N701" s="255"/>
      <c r="O701" s="255"/>
      <c r="P701" s="255"/>
      <c r="Q701" s="255"/>
      <c r="R701" s="255"/>
      <c r="S701" s="255"/>
      <c r="T701" s="256"/>
      <c r="U701" s="13"/>
      <c r="V701" s="13"/>
      <c r="W701" s="13"/>
      <c r="X701" s="13"/>
      <c r="Y701" s="13"/>
      <c r="Z701" s="13"/>
      <c r="AA701" s="13"/>
      <c r="AB701" s="13"/>
      <c r="AC701" s="13"/>
      <c r="AD701" s="13"/>
      <c r="AE701" s="13"/>
      <c r="AT701" s="257" t="s">
        <v>156</v>
      </c>
      <c r="AU701" s="257" t="s">
        <v>90</v>
      </c>
      <c r="AV701" s="13" t="s">
        <v>90</v>
      </c>
      <c r="AW701" s="13" t="s">
        <v>35</v>
      </c>
      <c r="AX701" s="13" t="s">
        <v>81</v>
      </c>
      <c r="AY701" s="257" t="s">
        <v>146</v>
      </c>
    </row>
    <row r="702" s="2" customFormat="1" ht="33" customHeight="1">
      <c r="A702" s="39"/>
      <c r="B702" s="40"/>
      <c r="C702" s="229" t="s">
        <v>851</v>
      </c>
      <c r="D702" s="229" t="s">
        <v>149</v>
      </c>
      <c r="E702" s="230" t="s">
        <v>852</v>
      </c>
      <c r="F702" s="231" t="s">
        <v>853</v>
      </c>
      <c r="G702" s="232" t="s">
        <v>160</v>
      </c>
      <c r="H702" s="233">
        <v>1123</v>
      </c>
      <c r="I702" s="234"/>
      <c r="J702" s="235">
        <f>ROUND(I702*H702,2)</f>
        <v>0</v>
      </c>
      <c r="K702" s="231" t="s">
        <v>161</v>
      </c>
      <c r="L702" s="45"/>
      <c r="M702" s="236" t="s">
        <v>1</v>
      </c>
      <c r="N702" s="237" t="s">
        <v>46</v>
      </c>
      <c r="O702" s="92"/>
      <c r="P702" s="238">
        <f>O702*H702</f>
        <v>0</v>
      </c>
      <c r="Q702" s="238">
        <v>5.0000000000000002E-05</v>
      </c>
      <c r="R702" s="238">
        <f>Q702*H702</f>
        <v>0.056150000000000005</v>
      </c>
      <c r="S702" s="238">
        <v>0.11500000000000001</v>
      </c>
      <c r="T702" s="239">
        <f>S702*H702</f>
        <v>129.14500000000001</v>
      </c>
      <c r="U702" s="39"/>
      <c r="V702" s="39"/>
      <c r="W702" s="39"/>
      <c r="X702" s="39"/>
      <c r="Y702" s="39"/>
      <c r="Z702" s="39"/>
      <c r="AA702" s="39"/>
      <c r="AB702" s="39"/>
      <c r="AC702" s="39"/>
      <c r="AD702" s="39"/>
      <c r="AE702" s="39"/>
      <c r="AR702" s="240" t="s">
        <v>153</v>
      </c>
      <c r="AT702" s="240" t="s">
        <v>149</v>
      </c>
      <c r="AU702" s="240" t="s">
        <v>90</v>
      </c>
      <c r="AY702" s="18" t="s">
        <v>146</v>
      </c>
      <c r="BE702" s="241">
        <f>IF(N702="základní",J702,0)</f>
        <v>0</v>
      </c>
      <c r="BF702" s="241">
        <f>IF(N702="snížená",J702,0)</f>
        <v>0</v>
      </c>
      <c r="BG702" s="241">
        <f>IF(N702="zákl. přenesená",J702,0)</f>
        <v>0</v>
      </c>
      <c r="BH702" s="241">
        <f>IF(N702="sníž. přenesená",J702,0)</f>
        <v>0</v>
      </c>
      <c r="BI702" s="241">
        <f>IF(N702="nulová",J702,0)</f>
        <v>0</v>
      </c>
      <c r="BJ702" s="18" t="s">
        <v>85</v>
      </c>
      <c r="BK702" s="241">
        <f>ROUND(I702*H702,2)</f>
        <v>0</v>
      </c>
      <c r="BL702" s="18" t="s">
        <v>153</v>
      </c>
      <c r="BM702" s="240" t="s">
        <v>854</v>
      </c>
    </row>
    <row r="703" s="2" customFormat="1">
      <c r="A703" s="39"/>
      <c r="B703" s="40"/>
      <c r="C703" s="41"/>
      <c r="D703" s="242" t="s">
        <v>155</v>
      </c>
      <c r="E703" s="41"/>
      <c r="F703" s="243" t="s">
        <v>855</v>
      </c>
      <c r="G703" s="41"/>
      <c r="H703" s="41"/>
      <c r="I703" s="244"/>
      <c r="J703" s="41"/>
      <c r="K703" s="41"/>
      <c r="L703" s="45"/>
      <c r="M703" s="245"/>
      <c r="N703" s="246"/>
      <c r="O703" s="92"/>
      <c r="P703" s="92"/>
      <c r="Q703" s="92"/>
      <c r="R703" s="92"/>
      <c r="S703" s="92"/>
      <c r="T703" s="93"/>
      <c r="U703" s="39"/>
      <c r="V703" s="39"/>
      <c r="W703" s="39"/>
      <c r="X703" s="39"/>
      <c r="Y703" s="39"/>
      <c r="Z703" s="39"/>
      <c r="AA703" s="39"/>
      <c r="AB703" s="39"/>
      <c r="AC703" s="39"/>
      <c r="AD703" s="39"/>
      <c r="AE703" s="39"/>
      <c r="AT703" s="18" t="s">
        <v>155</v>
      </c>
      <c r="AU703" s="18" t="s">
        <v>90</v>
      </c>
    </row>
    <row r="704" s="2" customFormat="1">
      <c r="A704" s="39"/>
      <c r="B704" s="40"/>
      <c r="C704" s="41"/>
      <c r="D704" s="258" t="s">
        <v>164</v>
      </c>
      <c r="E704" s="41"/>
      <c r="F704" s="259" t="s">
        <v>856</v>
      </c>
      <c r="G704" s="41"/>
      <c r="H704" s="41"/>
      <c r="I704" s="244"/>
      <c r="J704" s="41"/>
      <c r="K704" s="41"/>
      <c r="L704" s="45"/>
      <c r="M704" s="245"/>
      <c r="N704" s="246"/>
      <c r="O704" s="92"/>
      <c r="P704" s="92"/>
      <c r="Q704" s="92"/>
      <c r="R704" s="92"/>
      <c r="S704" s="92"/>
      <c r="T704" s="93"/>
      <c r="U704" s="39"/>
      <c r="V704" s="39"/>
      <c r="W704" s="39"/>
      <c r="X704" s="39"/>
      <c r="Y704" s="39"/>
      <c r="Z704" s="39"/>
      <c r="AA704" s="39"/>
      <c r="AB704" s="39"/>
      <c r="AC704" s="39"/>
      <c r="AD704" s="39"/>
      <c r="AE704" s="39"/>
      <c r="AT704" s="18" t="s">
        <v>164</v>
      </c>
      <c r="AU704" s="18" t="s">
        <v>90</v>
      </c>
    </row>
    <row r="705" s="14" customFormat="1">
      <c r="A705" s="14"/>
      <c r="B705" s="260"/>
      <c r="C705" s="261"/>
      <c r="D705" s="242" t="s">
        <v>156</v>
      </c>
      <c r="E705" s="262" t="s">
        <v>1</v>
      </c>
      <c r="F705" s="263" t="s">
        <v>849</v>
      </c>
      <c r="G705" s="261"/>
      <c r="H705" s="262" t="s">
        <v>1</v>
      </c>
      <c r="I705" s="264"/>
      <c r="J705" s="261"/>
      <c r="K705" s="261"/>
      <c r="L705" s="265"/>
      <c r="M705" s="266"/>
      <c r="N705" s="267"/>
      <c r="O705" s="267"/>
      <c r="P705" s="267"/>
      <c r="Q705" s="267"/>
      <c r="R705" s="267"/>
      <c r="S705" s="267"/>
      <c r="T705" s="268"/>
      <c r="U705" s="14"/>
      <c r="V705" s="14"/>
      <c r="W705" s="14"/>
      <c r="X705" s="14"/>
      <c r="Y705" s="14"/>
      <c r="Z705" s="14"/>
      <c r="AA705" s="14"/>
      <c r="AB705" s="14"/>
      <c r="AC705" s="14"/>
      <c r="AD705" s="14"/>
      <c r="AE705" s="14"/>
      <c r="AT705" s="269" t="s">
        <v>156</v>
      </c>
      <c r="AU705" s="269" t="s">
        <v>90</v>
      </c>
      <c r="AV705" s="14" t="s">
        <v>85</v>
      </c>
      <c r="AW705" s="14" t="s">
        <v>35</v>
      </c>
      <c r="AX705" s="14" t="s">
        <v>81</v>
      </c>
      <c r="AY705" s="269" t="s">
        <v>146</v>
      </c>
    </row>
    <row r="706" s="13" customFormat="1">
      <c r="A706" s="13"/>
      <c r="B706" s="247"/>
      <c r="C706" s="248"/>
      <c r="D706" s="242" t="s">
        <v>156</v>
      </c>
      <c r="E706" s="249" t="s">
        <v>1</v>
      </c>
      <c r="F706" s="250" t="s">
        <v>850</v>
      </c>
      <c r="G706" s="248"/>
      <c r="H706" s="251">
        <v>1123</v>
      </c>
      <c r="I706" s="252"/>
      <c r="J706" s="248"/>
      <c r="K706" s="248"/>
      <c r="L706" s="253"/>
      <c r="M706" s="254"/>
      <c r="N706" s="255"/>
      <c r="O706" s="255"/>
      <c r="P706" s="255"/>
      <c r="Q706" s="255"/>
      <c r="R706" s="255"/>
      <c r="S706" s="255"/>
      <c r="T706" s="256"/>
      <c r="U706" s="13"/>
      <c r="V706" s="13"/>
      <c r="W706" s="13"/>
      <c r="X706" s="13"/>
      <c r="Y706" s="13"/>
      <c r="Z706" s="13"/>
      <c r="AA706" s="13"/>
      <c r="AB706" s="13"/>
      <c r="AC706" s="13"/>
      <c r="AD706" s="13"/>
      <c r="AE706" s="13"/>
      <c r="AT706" s="257" t="s">
        <v>156</v>
      </c>
      <c r="AU706" s="257" t="s">
        <v>90</v>
      </c>
      <c r="AV706" s="13" t="s">
        <v>90</v>
      </c>
      <c r="AW706" s="13" t="s">
        <v>35</v>
      </c>
      <c r="AX706" s="13" t="s">
        <v>81</v>
      </c>
      <c r="AY706" s="257" t="s">
        <v>146</v>
      </c>
    </row>
    <row r="707" s="2" customFormat="1" ht="24.15" customHeight="1">
      <c r="A707" s="39"/>
      <c r="B707" s="40"/>
      <c r="C707" s="229" t="s">
        <v>857</v>
      </c>
      <c r="D707" s="229" t="s">
        <v>149</v>
      </c>
      <c r="E707" s="230" t="s">
        <v>858</v>
      </c>
      <c r="F707" s="231" t="s">
        <v>859</v>
      </c>
      <c r="G707" s="232" t="s">
        <v>160</v>
      </c>
      <c r="H707" s="233">
        <v>55.667000000000002</v>
      </c>
      <c r="I707" s="234"/>
      <c r="J707" s="235">
        <f>ROUND(I707*H707,2)</f>
        <v>0</v>
      </c>
      <c r="K707" s="231" t="s">
        <v>161</v>
      </c>
      <c r="L707" s="45"/>
      <c r="M707" s="236" t="s">
        <v>1</v>
      </c>
      <c r="N707" s="237" t="s">
        <v>46</v>
      </c>
      <c r="O707" s="92"/>
      <c r="P707" s="238">
        <f>O707*H707</f>
        <v>0</v>
      </c>
      <c r="Q707" s="238">
        <v>0</v>
      </c>
      <c r="R707" s="238">
        <f>Q707*H707</f>
        <v>0</v>
      </c>
      <c r="S707" s="238">
        <v>0.44</v>
      </c>
      <c r="T707" s="239">
        <f>S707*H707</f>
        <v>24.493480000000002</v>
      </c>
      <c r="U707" s="39"/>
      <c r="V707" s="39"/>
      <c r="W707" s="39"/>
      <c r="X707" s="39"/>
      <c r="Y707" s="39"/>
      <c r="Z707" s="39"/>
      <c r="AA707" s="39"/>
      <c r="AB707" s="39"/>
      <c r="AC707" s="39"/>
      <c r="AD707" s="39"/>
      <c r="AE707" s="39"/>
      <c r="AR707" s="240" t="s">
        <v>153</v>
      </c>
      <c r="AT707" s="240" t="s">
        <v>149</v>
      </c>
      <c r="AU707" s="240" t="s">
        <v>90</v>
      </c>
      <c r="AY707" s="18" t="s">
        <v>146</v>
      </c>
      <c r="BE707" s="241">
        <f>IF(N707="základní",J707,0)</f>
        <v>0</v>
      </c>
      <c r="BF707" s="241">
        <f>IF(N707="snížená",J707,0)</f>
        <v>0</v>
      </c>
      <c r="BG707" s="241">
        <f>IF(N707="zákl. přenesená",J707,0)</f>
        <v>0</v>
      </c>
      <c r="BH707" s="241">
        <f>IF(N707="sníž. přenesená",J707,0)</f>
        <v>0</v>
      </c>
      <c r="BI707" s="241">
        <f>IF(N707="nulová",J707,0)</f>
        <v>0</v>
      </c>
      <c r="BJ707" s="18" t="s">
        <v>85</v>
      </c>
      <c r="BK707" s="241">
        <f>ROUND(I707*H707,2)</f>
        <v>0</v>
      </c>
      <c r="BL707" s="18" t="s">
        <v>153</v>
      </c>
      <c r="BM707" s="240" t="s">
        <v>860</v>
      </c>
    </row>
    <row r="708" s="2" customFormat="1">
      <c r="A708" s="39"/>
      <c r="B708" s="40"/>
      <c r="C708" s="41"/>
      <c r="D708" s="242" t="s">
        <v>155</v>
      </c>
      <c r="E708" s="41"/>
      <c r="F708" s="243" t="s">
        <v>861</v>
      </c>
      <c r="G708" s="41"/>
      <c r="H708" s="41"/>
      <c r="I708" s="244"/>
      <c r="J708" s="41"/>
      <c r="K708" s="41"/>
      <c r="L708" s="45"/>
      <c r="M708" s="245"/>
      <c r="N708" s="246"/>
      <c r="O708" s="92"/>
      <c r="P708" s="92"/>
      <c r="Q708" s="92"/>
      <c r="R708" s="92"/>
      <c r="S708" s="92"/>
      <c r="T708" s="93"/>
      <c r="U708" s="39"/>
      <c r="V708" s="39"/>
      <c r="W708" s="39"/>
      <c r="X708" s="39"/>
      <c r="Y708" s="39"/>
      <c r="Z708" s="39"/>
      <c r="AA708" s="39"/>
      <c r="AB708" s="39"/>
      <c r="AC708" s="39"/>
      <c r="AD708" s="39"/>
      <c r="AE708" s="39"/>
      <c r="AT708" s="18" t="s">
        <v>155</v>
      </c>
      <c r="AU708" s="18" t="s">
        <v>90</v>
      </c>
    </row>
    <row r="709" s="2" customFormat="1">
      <c r="A709" s="39"/>
      <c r="B709" s="40"/>
      <c r="C709" s="41"/>
      <c r="D709" s="258" t="s">
        <v>164</v>
      </c>
      <c r="E709" s="41"/>
      <c r="F709" s="259" t="s">
        <v>862</v>
      </c>
      <c r="G709" s="41"/>
      <c r="H709" s="41"/>
      <c r="I709" s="244"/>
      <c r="J709" s="41"/>
      <c r="K709" s="41"/>
      <c r="L709" s="45"/>
      <c r="M709" s="245"/>
      <c r="N709" s="246"/>
      <c r="O709" s="92"/>
      <c r="P709" s="92"/>
      <c r="Q709" s="92"/>
      <c r="R709" s="92"/>
      <c r="S709" s="92"/>
      <c r="T709" s="93"/>
      <c r="U709" s="39"/>
      <c r="V709" s="39"/>
      <c r="W709" s="39"/>
      <c r="X709" s="39"/>
      <c r="Y709" s="39"/>
      <c r="Z709" s="39"/>
      <c r="AA709" s="39"/>
      <c r="AB709" s="39"/>
      <c r="AC709" s="39"/>
      <c r="AD709" s="39"/>
      <c r="AE709" s="39"/>
      <c r="AT709" s="18" t="s">
        <v>164</v>
      </c>
      <c r="AU709" s="18" t="s">
        <v>90</v>
      </c>
    </row>
    <row r="710" s="14" customFormat="1">
      <c r="A710" s="14"/>
      <c r="B710" s="260"/>
      <c r="C710" s="261"/>
      <c r="D710" s="242" t="s">
        <v>156</v>
      </c>
      <c r="E710" s="262" t="s">
        <v>1</v>
      </c>
      <c r="F710" s="263" t="s">
        <v>863</v>
      </c>
      <c r="G710" s="261"/>
      <c r="H710" s="262" t="s">
        <v>1</v>
      </c>
      <c r="I710" s="264"/>
      <c r="J710" s="261"/>
      <c r="K710" s="261"/>
      <c r="L710" s="265"/>
      <c r="M710" s="266"/>
      <c r="N710" s="267"/>
      <c r="O710" s="267"/>
      <c r="P710" s="267"/>
      <c r="Q710" s="267"/>
      <c r="R710" s="267"/>
      <c r="S710" s="267"/>
      <c r="T710" s="268"/>
      <c r="U710" s="14"/>
      <c r="V710" s="14"/>
      <c r="W710" s="14"/>
      <c r="X710" s="14"/>
      <c r="Y710" s="14"/>
      <c r="Z710" s="14"/>
      <c r="AA710" s="14"/>
      <c r="AB710" s="14"/>
      <c r="AC710" s="14"/>
      <c r="AD710" s="14"/>
      <c r="AE710" s="14"/>
      <c r="AT710" s="269" t="s">
        <v>156</v>
      </c>
      <c r="AU710" s="269" t="s">
        <v>90</v>
      </c>
      <c r="AV710" s="14" t="s">
        <v>85</v>
      </c>
      <c r="AW710" s="14" t="s">
        <v>35</v>
      </c>
      <c r="AX710" s="14" t="s">
        <v>81</v>
      </c>
      <c r="AY710" s="269" t="s">
        <v>146</v>
      </c>
    </row>
    <row r="711" s="14" customFormat="1">
      <c r="A711" s="14"/>
      <c r="B711" s="260"/>
      <c r="C711" s="261"/>
      <c r="D711" s="242" t="s">
        <v>156</v>
      </c>
      <c r="E711" s="262" t="s">
        <v>1</v>
      </c>
      <c r="F711" s="263" t="s">
        <v>864</v>
      </c>
      <c r="G711" s="261"/>
      <c r="H711" s="262" t="s">
        <v>1</v>
      </c>
      <c r="I711" s="264"/>
      <c r="J711" s="261"/>
      <c r="K711" s="261"/>
      <c r="L711" s="265"/>
      <c r="M711" s="266"/>
      <c r="N711" s="267"/>
      <c r="O711" s="267"/>
      <c r="P711" s="267"/>
      <c r="Q711" s="267"/>
      <c r="R711" s="267"/>
      <c r="S711" s="267"/>
      <c r="T711" s="268"/>
      <c r="U711" s="14"/>
      <c r="V711" s="14"/>
      <c r="W711" s="14"/>
      <c r="X711" s="14"/>
      <c r="Y711" s="14"/>
      <c r="Z711" s="14"/>
      <c r="AA711" s="14"/>
      <c r="AB711" s="14"/>
      <c r="AC711" s="14"/>
      <c r="AD711" s="14"/>
      <c r="AE711" s="14"/>
      <c r="AT711" s="269" t="s">
        <v>156</v>
      </c>
      <c r="AU711" s="269" t="s">
        <v>90</v>
      </c>
      <c r="AV711" s="14" t="s">
        <v>85</v>
      </c>
      <c r="AW711" s="14" t="s">
        <v>35</v>
      </c>
      <c r="AX711" s="14" t="s">
        <v>81</v>
      </c>
      <c r="AY711" s="269" t="s">
        <v>146</v>
      </c>
    </row>
    <row r="712" s="13" customFormat="1">
      <c r="A712" s="13"/>
      <c r="B712" s="247"/>
      <c r="C712" s="248"/>
      <c r="D712" s="242" t="s">
        <v>156</v>
      </c>
      <c r="E712" s="249" t="s">
        <v>1</v>
      </c>
      <c r="F712" s="250" t="s">
        <v>865</v>
      </c>
      <c r="G712" s="248"/>
      <c r="H712" s="251">
        <v>55.667000000000002</v>
      </c>
      <c r="I712" s="252"/>
      <c r="J712" s="248"/>
      <c r="K712" s="248"/>
      <c r="L712" s="253"/>
      <c r="M712" s="254"/>
      <c r="N712" s="255"/>
      <c r="O712" s="255"/>
      <c r="P712" s="255"/>
      <c r="Q712" s="255"/>
      <c r="R712" s="255"/>
      <c r="S712" s="255"/>
      <c r="T712" s="256"/>
      <c r="U712" s="13"/>
      <c r="V712" s="13"/>
      <c r="W712" s="13"/>
      <c r="X712" s="13"/>
      <c r="Y712" s="13"/>
      <c r="Z712" s="13"/>
      <c r="AA712" s="13"/>
      <c r="AB712" s="13"/>
      <c r="AC712" s="13"/>
      <c r="AD712" s="13"/>
      <c r="AE712" s="13"/>
      <c r="AT712" s="257" t="s">
        <v>156</v>
      </c>
      <c r="AU712" s="257" t="s">
        <v>90</v>
      </c>
      <c r="AV712" s="13" t="s">
        <v>90</v>
      </c>
      <c r="AW712" s="13" t="s">
        <v>35</v>
      </c>
      <c r="AX712" s="13" t="s">
        <v>81</v>
      </c>
      <c r="AY712" s="257" t="s">
        <v>146</v>
      </c>
    </row>
    <row r="713" s="2" customFormat="1" ht="21.75" customHeight="1">
      <c r="A713" s="39"/>
      <c r="B713" s="40"/>
      <c r="C713" s="229" t="s">
        <v>866</v>
      </c>
      <c r="D713" s="229" t="s">
        <v>149</v>
      </c>
      <c r="E713" s="230" t="s">
        <v>867</v>
      </c>
      <c r="F713" s="231" t="s">
        <v>868</v>
      </c>
      <c r="G713" s="232" t="s">
        <v>261</v>
      </c>
      <c r="H713" s="233">
        <v>808.19299999999998</v>
      </c>
      <c r="I713" s="234"/>
      <c r="J713" s="235">
        <f>ROUND(I713*H713,2)</f>
        <v>0</v>
      </c>
      <c r="K713" s="231" t="s">
        <v>161</v>
      </c>
      <c r="L713" s="45"/>
      <c r="M713" s="236" t="s">
        <v>1</v>
      </c>
      <c r="N713" s="237" t="s">
        <v>46</v>
      </c>
      <c r="O713" s="92"/>
      <c r="P713" s="238">
        <f>O713*H713</f>
        <v>0</v>
      </c>
      <c r="Q713" s="238">
        <v>0</v>
      </c>
      <c r="R713" s="238">
        <f>Q713*H713</f>
        <v>0</v>
      </c>
      <c r="S713" s="238">
        <v>0</v>
      </c>
      <c r="T713" s="239">
        <f>S713*H713</f>
        <v>0</v>
      </c>
      <c r="U713" s="39"/>
      <c r="V713" s="39"/>
      <c r="W713" s="39"/>
      <c r="X713" s="39"/>
      <c r="Y713" s="39"/>
      <c r="Z713" s="39"/>
      <c r="AA713" s="39"/>
      <c r="AB713" s="39"/>
      <c r="AC713" s="39"/>
      <c r="AD713" s="39"/>
      <c r="AE713" s="39"/>
      <c r="AR713" s="240" t="s">
        <v>153</v>
      </c>
      <c r="AT713" s="240" t="s">
        <v>149</v>
      </c>
      <c r="AU713" s="240" t="s">
        <v>90</v>
      </c>
      <c r="AY713" s="18" t="s">
        <v>146</v>
      </c>
      <c r="BE713" s="241">
        <f>IF(N713="základní",J713,0)</f>
        <v>0</v>
      </c>
      <c r="BF713" s="241">
        <f>IF(N713="snížená",J713,0)</f>
        <v>0</v>
      </c>
      <c r="BG713" s="241">
        <f>IF(N713="zákl. přenesená",J713,0)</f>
        <v>0</v>
      </c>
      <c r="BH713" s="241">
        <f>IF(N713="sníž. přenesená",J713,0)</f>
        <v>0</v>
      </c>
      <c r="BI713" s="241">
        <f>IF(N713="nulová",J713,0)</f>
        <v>0</v>
      </c>
      <c r="BJ713" s="18" t="s">
        <v>85</v>
      </c>
      <c r="BK713" s="241">
        <f>ROUND(I713*H713,2)</f>
        <v>0</v>
      </c>
      <c r="BL713" s="18" t="s">
        <v>153</v>
      </c>
      <c r="BM713" s="240" t="s">
        <v>869</v>
      </c>
    </row>
    <row r="714" s="2" customFormat="1">
      <c r="A714" s="39"/>
      <c r="B714" s="40"/>
      <c r="C714" s="41"/>
      <c r="D714" s="242" t="s">
        <v>155</v>
      </c>
      <c r="E714" s="41"/>
      <c r="F714" s="243" t="s">
        <v>870</v>
      </c>
      <c r="G714" s="41"/>
      <c r="H714" s="41"/>
      <c r="I714" s="244"/>
      <c r="J714" s="41"/>
      <c r="K714" s="41"/>
      <c r="L714" s="45"/>
      <c r="M714" s="245"/>
      <c r="N714" s="246"/>
      <c r="O714" s="92"/>
      <c r="P714" s="92"/>
      <c r="Q714" s="92"/>
      <c r="R714" s="92"/>
      <c r="S714" s="92"/>
      <c r="T714" s="93"/>
      <c r="U714" s="39"/>
      <c r="V714" s="39"/>
      <c r="W714" s="39"/>
      <c r="X714" s="39"/>
      <c r="Y714" s="39"/>
      <c r="Z714" s="39"/>
      <c r="AA714" s="39"/>
      <c r="AB714" s="39"/>
      <c r="AC714" s="39"/>
      <c r="AD714" s="39"/>
      <c r="AE714" s="39"/>
      <c r="AT714" s="18" t="s">
        <v>155</v>
      </c>
      <c r="AU714" s="18" t="s">
        <v>90</v>
      </c>
    </row>
    <row r="715" s="2" customFormat="1">
      <c r="A715" s="39"/>
      <c r="B715" s="40"/>
      <c r="C715" s="41"/>
      <c r="D715" s="258" t="s">
        <v>164</v>
      </c>
      <c r="E715" s="41"/>
      <c r="F715" s="259" t="s">
        <v>871</v>
      </c>
      <c r="G715" s="41"/>
      <c r="H715" s="41"/>
      <c r="I715" s="244"/>
      <c r="J715" s="41"/>
      <c r="K715" s="41"/>
      <c r="L715" s="45"/>
      <c r="M715" s="245"/>
      <c r="N715" s="246"/>
      <c r="O715" s="92"/>
      <c r="P715" s="92"/>
      <c r="Q715" s="92"/>
      <c r="R715" s="92"/>
      <c r="S715" s="92"/>
      <c r="T715" s="93"/>
      <c r="U715" s="39"/>
      <c r="V715" s="39"/>
      <c r="W715" s="39"/>
      <c r="X715" s="39"/>
      <c r="Y715" s="39"/>
      <c r="Z715" s="39"/>
      <c r="AA715" s="39"/>
      <c r="AB715" s="39"/>
      <c r="AC715" s="39"/>
      <c r="AD715" s="39"/>
      <c r="AE715" s="39"/>
      <c r="AT715" s="18" t="s">
        <v>164</v>
      </c>
      <c r="AU715" s="18" t="s">
        <v>90</v>
      </c>
    </row>
    <row r="716" s="2" customFormat="1">
      <c r="A716" s="39"/>
      <c r="B716" s="40"/>
      <c r="C716" s="41"/>
      <c r="D716" s="242" t="s">
        <v>186</v>
      </c>
      <c r="E716" s="41"/>
      <c r="F716" s="270" t="s">
        <v>872</v>
      </c>
      <c r="G716" s="41"/>
      <c r="H716" s="41"/>
      <c r="I716" s="244"/>
      <c r="J716" s="41"/>
      <c r="K716" s="41"/>
      <c r="L716" s="45"/>
      <c r="M716" s="245"/>
      <c r="N716" s="246"/>
      <c r="O716" s="92"/>
      <c r="P716" s="92"/>
      <c r="Q716" s="92"/>
      <c r="R716" s="92"/>
      <c r="S716" s="92"/>
      <c r="T716" s="93"/>
      <c r="U716" s="39"/>
      <c r="V716" s="39"/>
      <c r="W716" s="39"/>
      <c r="X716" s="39"/>
      <c r="Y716" s="39"/>
      <c r="Z716" s="39"/>
      <c r="AA716" s="39"/>
      <c r="AB716" s="39"/>
      <c r="AC716" s="39"/>
      <c r="AD716" s="39"/>
      <c r="AE716" s="39"/>
      <c r="AT716" s="18" t="s">
        <v>186</v>
      </c>
      <c r="AU716" s="18" t="s">
        <v>90</v>
      </c>
    </row>
    <row r="717" s="14" customFormat="1">
      <c r="A717" s="14"/>
      <c r="B717" s="260"/>
      <c r="C717" s="261"/>
      <c r="D717" s="242" t="s">
        <v>156</v>
      </c>
      <c r="E717" s="262" t="s">
        <v>1</v>
      </c>
      <c r="F717" s="263" t="s">
        <v>841</v>
      </c>
      <c r="G717" s="261"/>
      <c r="H717" s="262" t="s">
        <v>1</v>
      </c>
      <c r="I717" s="264"/>
      <c r="J717" s="261"/>
      <c r="K717" s="261"/>
      <c r="L717" s="265"/>
      <c r="M717" s="266"/>
      <c r="N717" s="267"/>
      <c r="O717" s="267"/>
      <c r="P717" s="267"/>
      <c r="Q717" s="267"/>
      <c r="R717" s="267"/>
      <c r="S717" s="267"/>
      <c r="T717" s="268"/>
      <c r="U717" s="14"/>
      <c r="V717" s="14"/>
      <c r="W717" s="14"/>
      <c r="X717" s="14"/>
      <c r="Y717" s="14"/>
      <c r="Z717" s="14"/>
      <c r="AA717" s="14"/>
      <c r="AB717" s="14"/>
      <c r="AC717" s="14"/>
      <c r="AD717" s="14"/>
      <c r="AE717" s="14"/>
      <c r="AT717" s="269" t="s">
        <v>156</v>
      </c>
      <c r="AU717" s="269" t="s">
        <v>90</v>
      </c>
      <c r="AV717" s="14" t="s">
        <v>85</v>
      </c>
      <c r="AW717" s="14" t="s">
        <v>35</v>
      </c>
      <c r="AX717" s="14" t="s">
        <v>81</v>
      </c>
      <c r="AY717" s="269" t="s">
        <v>146</v>
      </c>
    </row>
    <row r="718" s="13" customFormat="1">
      <c r="A718" s="13"/>
      <c r="B718" s="247"/>
      <c r="C718" s="248"/>
      <c r="D718" s="242" t="s">
        <v>156</v>
      </c>
      <c r="E718" s="249" t="s">
        <v>1</v>
      </c>
      <c r="F718" s="250" t="s">
        <v>873</v>
      </c>
      <c r="G718" s="248"/>
      <c r="H718" s="251">
        <v>526.74599999999998</v>
      </c>
      <c r="I718" s="252"/>
      <c r="J718" s="248"/>
      <c r="K718" s="248"/>
      <c r="L718" s="253"/>
      <c r="M718" s="254"/>
      <c r="N718" s="255"/>
      <c r="O718" s="255"/>
      <c r="P718" s="255"/>
      <c r="Q718" s="255"/>
      <c r="R718" s="255"/>
      <c r="S718" s="255"/>
      <c r="T718" s="256"/>
      <c r="U718" s="13"/>
      <c r="V718" s="13"/>
      <c r="W718" s="13"/>
      <c r="X718" s="13"/>
      <c r="Y718" s="13"/>
      <c r="Z718" s="13"/>
      <c r="AA718" s="13"/>
      <c r="AB718" s="13"/>
      <c r="AC718" s="13"/>
      <c r="AD718" s="13"/>
      <c r="AE718" s="13"/>
      <c r="AT718" s="257" t="s">
        <v>156</v>
      </c>
      <c r="AU718" s="257" t="s">
        <v>90</v>
      </c>
      <c r="AV718" s="13" t="s">
        <v>90</v>
      </c>
      <c r="AW718" s="13" t="s">
        <v>35</v>
      </c>
      <c r="AX718" s="13" t="s">
        <v>81</v>
      </c>
      <c r="AY718" s="257" t="s">
        <v>146</v>
      </c>
    </row>
    <row r="719" s="14" customFormat="1">
      <c r="A719" s="14"/>
      <c r="B719" s="260"/>
      <c r="C719" s="261"/>
      <c r="D719" s="242" t="s">
        <v>156</v>
      </c>
      <c r="E719" s="262" t="s">
        <v>1</v>
      </c>
      <c r="F719" s="263" t="s">
        <v>874</v>
      </c>
      <c r="G719" s="261"/>
      <c r="H719" s="262" t="s">
        <v>1</v>
      </c>
      <c r="I719" s="264"/>
      <c r="J719" s="261"/>
      <c r="K719" s="261"/>
      <c r="L719" s="265"/>
      <c r="M719" s="266"/>
      <c r="N719" s="267"/>
      <c r="O719" s="267"/>
      <c r="P719" s="267"/>
      <c r="Q719" s="267"/>
      <c r="R719" s="267"/>
      <c r="S719" s="267"/>
      <c r="T719" s="268"/>
      <c r="U719" s="14"/>
      <c r="V719" s="14"/>
      <c r="W719" s="14"/>
      <c r="X719" s="14"/>
      <c r="Y719" s="14"/>
      <c r="Z719" s="14"/>
      <c r="AA719" s="14"/>
      <c r="AB719" s="14"/>
      <c r="AC719" s="14"/>
      <c r="AD719" s="14"/>
      <c r="AE719" s="14"/>
      <c r="AT719" s="269" t="s">
        <v>156</v>
      </c>
      <c r="AU719" s="269" t="s">
        <v>90</v>
      </c>
      <c r="AV719" s="14" t="s">
        <v>85</v>
      </c>
      <c r="AW719" s="14" t="s">
        <v>35</v>
      </c>
      <c r="AX719" s="14" t="s">
        <v>81</v>
      </c>
      <c r="AY719" s="269" t="s">
        <v>146</v>
      </c>
    </row>
    <row r="720" s="13" customFormat="1">
      <c r="A720" s="13"/>
      <c r="B720" s="247"/>
      <c r="C720" s="248"/>
      <c r="D720" s="242" t="s">
        <v>156</v>
      </c>
      <c r="E720" s="249" t="s">
        <v>1</v>
      </c>
      <c r="F720" s="250" t="s">
        <v>875</v>
      </c>
      <c r="G720" s="248"/>
      <c r="H720" s="251">
        <v>232.46100000000001</v>
      </c>
      <c r="I720" s="252"/>
      <c r="J720" s="248"/>
      <c r="K720" s="248"/>
      <c r="L720" s="253"/>
      <c r="M720" s="254"/>
      <c r="N720" s="255"/>
      <c r="O720" s="255"/>
      <c r="P720" s="255"/>
      <c r="Q720" s="255"/>
      <c r="R720" s="255"/>
      <c r="S720" s="255"/>
      <c r="T720" s="256"/>
      <c r="U720" s="13"/>
      <c r="V720" s="13"/>
      <c r="W720" s="13"/>
      <c r="X720" s="13"/>
      <c r="Y720" s="13"/>
      <c r="Z720" s="13"/>
      <c r="AA720" s="13"/>
      <c r="AB720" s="13"/>
      <c r="AC720" s="13"/>
      <c r="AD720" s="13"/>
      <c r="AE720" s="13"/>
      <c r="AT720" s="257" t="s">
        <v>156</v>
      </c>
      <c r="AU720" s="257" t="s">
        <v>90</v>
      </c>
      <c r="AV720" s="13" t="s">
        <v>90</v>
      </c>
      <c r="AW720" s="13" t="s">
        <v>35</v>
      </c>
      <c r="AX720" s="13" t="s">
        <v>81</v>
      </c>
      <c r="AY720" s="257" t="s">
        <v>146</v>
      </c>
    </row>
    <row r="721" s="14" customFormat="1">
      <c r="A721" s="14"/>
      <c r="B721" s="260"/>
      <c r="C721" s="261"/>
      <c r="D721" s="242" t="s">
        <v>156</v>
      </c>
      <c r="E721" s="262" t="s">
        <v>1</v>
      </c>
      <c r="F721" s="263" t="s">
        <v>863</v>
      </c>
      <c r="G721" s="261"/>
      <c r="H721" s="262" t="s">
        <v>1</v>
      </c>
      <c r="I721" s="264"/>
      <c r="J721" s="261"/>
      <c r="K721" s="261"/>
      <c r="L721" s="265"/>
      <c r="M721" s="266"/>
      <c r="N721" s="267"/>
      <c r="O721" s="267"/>
      <c r="P721" s="267"/>
      <c r="Q721" s="267"/>
      <c r="R721" s="267"/>
      <c r="S721" s="267"/>
      <c r="T721" s="268"/>
      <c r="U721" s="14"/>
      <c r="V721" s="14"/>
      <c r="W721" s="14"/>
      <c r="X721" s="14"/>
      <c r="Y721" s="14"/>
      <c r="Z721" s="14"/>
      <c r="AA721" s="14"/>
      <c r="AB721" s="14"/>
      <c r="AC721" s="14"/>
      <c r="AD721" s="14"/>
      <c r="AE721" s="14"/>
      <c r="AT721" s="269" t="s">
        <v>156</v>
      </c>
      <c r="AU721" s="269" t="s">
        <v>90</v>
      </c>
      <c r="AV721" s="14" t="s">
        <v>85</v>
      </c>
      <c r="AW721" s="14" t="s">
        <v>35</v>
      </c>
      <c r="AX721" s="14" t="s">
        <v>81</v>
      </c>
      <c r="AY721" s="269" t="s">
        <v>146</v>
      </c>
    </row>
    <row r="722" s="13" customFormat="1">
      <c r="A722" s="13"/>
      <c r="B722" s="247"/>
      <c r="C722" s="248"/>
      <c r="D722" s="242" t="s">
        <v>156</v>
      </c>
      <c r="E722" s="249" t="s">
        <v>1</v>
      </c>
      <c r="F722" s="250" t="s">
        <v>876</v>
      </c>
      <c r="G722" s="248"/>
      <c r="H722" s="251">
        <v>24.492999999999999</v>
      </c>
      <c r="I722" s="252"/>
      <c r="J722" s="248"/>
      <c r="K722" s="248"/>
      <c r="L722" s="253"/>
      <c r="M722" s="254"/>
      <c r="N722" s="255"/>
      <c r="O722" s="255"/>
      <c r="P722" s="255"/>
      <c r="Q722" s="255"/>
      <c r="R722" s="255"/>
      <c r="S722" s="255"/>
      <c r="T722" s="256"/>
      <c r="U722" s="13"/>
      <c r="V722" s="13"/>
      <c r="W722" s="13"/>
      <c r="X722" s="13"/>
      <c r="Y722" s="13"/>
      <c r="Z722" s="13"/>
      <c r="AA722" s="13"/>
      <c r="AB722" s="13"/>
      <c r="AC722" s="13"/>
      <c r="AD722" s="13"/>
      <c r="AE722" s="13"/>
      <c r="AT722" s="257" t="s">
        <v>156</v>
      </c>
      <c r="AU722" s="257" t="s">
        <v>90</v>
      </c>
      <c r="AV722" s="13" t="s">
        <v>90</v>
      </c>
      <c r="AW722" s="13" t="s">
        <v>35</v>
      </c>
      <c r="AX722" s="13" t="s">
        <v>81</v>
      </c>
      <c r="AY722" s="257" t="s">
        <v>146</v>
      </c>
    </row>
    <row r="723" s="14" customFormat="1">
      <c r="A723" s="14"/>
      <c r="B723" s="260"/>
      <c r="C723" s="261"/>
      <c r="D723" s="242" t="s">
        <v>156</v>
      </c>
      <c r="E723" s="262" t="s">
        <v>1</v>
      </c>
      <c r="F723" s="263" t="s">
        <v>426</v>
      </c>
      <c r="G723" s="261"/>
      <c r="H723" s="262" t="s">
        <v>1</v>
      </c>
      <c r="I723" s="264"/>
      <c r="J723" s="261"/>
      <c r="K723" s="261"/>
      <c r="L723" s="265"/>
      <c r="M723" s="266"/>
      <c r="N723" s="267"/>
      <c r="O723" s="267"/>
      <c r="P723" s="267"/>
      <c r="Q723" s="267"/>
      <c r="R723" s="267"/>
      <c r="S723" s="267"/>
      <c r="T723" s="268"/>
      <c r="U723" s="14"/>
      <c r="V723" s="14"/>
      <c r="W723" s="14"/>
      <c r="X723" s="14"/>
      <c r="Y723" s="14"/>
      <c r="Z723" s="14"/>
      <c r="AA723" s="14"/>
      <c r="AB723" s="14"/>
      <c r="AC723" s="14"/>
      <c r="AD723" s="14"/>
      <c r="AE723" s="14"/>
      <c r="AT723" s="269" t="s">
        <v>156</v>
      </c>
      <c r="AU723" s="269" t="s">
        <v>90</v>
      </c>
      <c r="AV723" s="14" t="s">
        <v>85</v>
      </c>
      <c r="AW723" s="14" t="s">
        <v>35</v>
      </c>
      <c r="AX723" s="14" t="s">
        <v>81</v>
      </c>
      <c r="AY723" s="269" t="s">
        <v>146</v>
      </c>
    </row>
    <row r="724" s="13" customFormat="1">
      <c r="A724" s="13"/>
      <c r="B724" s="247"/>
      <c r="C724" s="248"/>
      <c r="D724" s="242" t="s">
        <v>156</v>
      </c>
      <c r="E724" s="249" t="s">
        <v>1</v>
      </c>
      <c r="F724" s="250" t="s">
        <v>876</v>
      </c>
      <c r="G724" s="248"/>
      <c r="H724" s="251">
        <v>24.492999999999999</v>
      </c>
      <c r="I724" s="252"/>
      <c r="J724" s="248"/>
      <c r="K724" s="248"/>
      <c r="L724" s="253"/>
      <c r="M724" s="254"/>
      <c r="N724" s="255"/>
      <c r="O724" s="255"/>
      <c r="P724" s="255"/>
      <c r="Q724" s="255"/>
      <c r="R724" s="255"/>
      <c r="S724" s="255"/>
      <c r="T724" s="256"/>
      <c r="U724" s="13"/>
      <c r="V724" s="13"/>
      <c r="W724" s="13"/>
      <c r="X724" s="13"/>
      <c r="Y724" s="13"/>
      <c r="Z724" s="13"/>
      <c r="AA724" s="13"/>
      <c r="AB724" s="13"/>
      <c r="AC724" s="13"/>
      <c r="AD724" s="13"/>
      <c r="AE724" s="13"/>
      <c r="AT724" s="257" t="s">
        <v>156</v>
      </c>
      <c r="AU724" s="257" t="s">
        <v>90</v>
      </c>
      <c r="AV724" s="13" t="s">
        <v>90</v>
      </c>
      <c r="AW724" s="13" t="s">
        <v>35</v>
      </c>
      <c r="AX724" s="13" t="s">
        <v>81</v>
      </c>
      <c r="AY724" s="257" t="s">
        <v>146</v>
      </c>
    </row>
    <row r="725" s="2" customFormat="1" ht="24.15" customHeight="1">
      <c r="A725" s="39"/>
      <c r="B725" s="40"/>
      <c r="C725" s="229" t="s">
        <v>877</v>
      </c>
      <c r="D725" s="229" t="s">
        <v>149</v>
      </c>
      <c r="E725" s="230" t="s">
        <v>878</v>
      </c>
      <c r="F725" s="231" t="s">
        <v>879</v>
      </c>
      <c r="G725" s="232" t="s">
        <v>261</v>
      </c>
      <c r="H725" s="233">
        <v>759.20699999999999</v>
      </c>
      <c r="I725" s="234"/>
      <c r="J725" s="235">
        <f>ROUND(I725*H725,2)</f>
        <v>0</v>
      </c>
      <c r="K725" s="231" t="s">
        <v>161</v>
      </c>
      <c r="L725" s="45"/>
      <c r="M725" s="236" t="s">
        <v>1</v>
      </c>
      <c r="N725" s="237" t="s">
        <v>46</v>
      </c>
      <c r="O725" s="92"/>
      <c r="P725" s="238">
        <f>O725*H725</f>
        <v>0</v>
      </c>
      <c r="Q725" s="238">
        <v>0</v>
      </c>
      <c r="R725" s="238">
        <f>Q725*H725</f>
        <v>0</v>
      </c>
      <c r="S725" s="238">
        <v>0</v>
      </c>
      <c r="T725" s="239">
        <f>S725*H725</f>
        <v>0</v>
      </c>
      <c r="U725" s="39"/>
      <c r="V725" s="39"/>
      <c r="W725" s="39"/>
      <c r="X725" s="39"/>
      <c r="Y725" s="39"/>
      <c r="Z725" s="39"/>
      <c r="AA725" s="39"/>
      <c r="AB725" s="39"/>
      <c r="AC725" s="39"/>
      <c r="AD725" s="39"/>
      <c r="AE725" s="39"/>
      <c r="AR725" s="240" t="s">
        <v>153</v>
      </c>
      <c r="AT725" s="240" t="s">
        <v>149</v>
      </c>
      <c r="AU725" s="240" t="s">
        <v>90</v>
      </c>
      <c r="AY725" s="18" t="s">
        <v>146</v>
      </c>
      <c r="BE725" s="241">
        <f>IF(N725="základní",J725,0)</f>
        <v>0</v>
      </c>
      <c r="BF725" s="241">
        <f>IF(N725="snížená",J725,0)</f>
        <v>0</v>
      </c>
      <c r="BG725" s="241">
        <f>IF(N725="zákl. přenesená",J725,0)</f>
        <v>0</v>
      </c>
      <c r="BH725" s="241">
        <f>IF(N725="sníž. přenesená",J725,0)</f>
        <v>0</v>
      </c>
      <c r="BI725" s="241">
        <f>IF(N725="nulová",J725,0)</f>
        <v>0</v>
      </c>
      <c r="BJ725" s="18" t="s">
        <v>85</v>
      </c>
      <c r="BK725" s="241">
        <f>ROUND(I725*H725,2)</f>
        <v>0</v>
      </c>
      <c r="BL725" s="18" t="s">
        <v>153</v>
      </c>
      <c r="BM725" s="240" t="s">
        <v>880</v>
      </c>
    </row>
    <row r="726" s="2" customFormat="1">
      <c r="A726" s="39"/>
      <c r="B726" s="40"/>
      <c r="C726" s="41"/>
      <c r="D726" s="242" t="s">
        <v>155</v>
      </c>
      <c r="E726" s="41"/>
      <c r="F726" s="243" t="s">
        <v>881</v>
      </c>
      <c r="G726" s="41"/>
      <c r="H726" s="41"/>
      <c r="I726" s="244"/>
      <c r="J726" s="41"/>
      <c r="K726" s="41"/>
      <c r="L726" s="45"/>
      <c r="M726" s="245"/>
      <c r="N726" s="246"/>
      <c r="O726" s="92"/>
      <c r="P726" s="92"/>
      <c r="Q726" s="92"/>
      <c r="R726" s="92"/>
      <c r="S726" s="92"/>
      <c r="T726" s="93"/>
      <c r="U726" s="39"/>
      <c r="V726" s="39"/>
      <c r="W726" s="39"/>
      <c r="X726" s="39"/>
      <c r="Y726" s="39"/>
      <c r="Z726" s="39"/>
      <c r="AA726" s="39"/>
      <c r="AB726" s="39"/>
      <c r="AC726" s="39"/>
      <c r="AD726" s="39"/>
      <c r="AE726" s="39"/>
      <c r="AT726" s="18" t="s">
        <v>155</v>
      </c>
      <c r="AU726" s="18" t="s">
        <v>90</v>
      </c>
    </row>
    <row r="727" s="2" customFormat="1">
      <c r="A727" s="39"/>
      <c r="B727" s="40"/>
      <c r="C727" s="41"/>
      <c r="D727" s="258" t="s">
        <v>164</v>
      </c>
      <c r="E727" s="41"/>
      <c r="F727" s="259" t="s">
        <v>882</v>
      </c>
      <c r="G727" s="41"/>
      <c r="H727" s="41"/>
      <c r="I727" s="244"/>
      <c r="J727" s="41"/>
      <c r="K727" s="41"/>
      <c r="L727" s="45"/>
      <c r="M727" s="245"/>
      <c r="N727" s="246"/>
      <c r="O727" s="92"/>
      <c r="P727" s="92"/>
      <c r="Q727" s="92"/>
      <c r="R727" s="92"/>
      <c r="S727" s="92"/>
      <c r="T727" s="93"/>
      <c r="U727" s="39"/>
      <c r="V727" s="39"/>
      <c r="W727" s="39"/>
      <c r="X727" s="39"/>
      <c r="Y727" s="39"/>
      <c r="Z727" s="39"/>
      <c r="AA727" s="39"/>
      <c r="AB727" s="39"/>
      <c r="AC727" s="39"/>
      <c r="AD727" s="39"/>
      <c r="AE727" s="39"/>
      <c r="AT727" s="18" t="s">
        <v>164</v>
      </c>
      <c r="AU727" s="18" t="s">
        <v>90</v>
      </c>
    </row>
    <row r="728" s="2" customFormat="1">
      <c r="A728" s="39"/>
      <c r="B728" s="40"/>
      <c r="C728" s="41"/>
      <c r="D728" s="242" t="s">
        <v>186</v>
      </c>
      <c r="E728" s="41"/>
      <c r="F728" s="270" t="s">
        <v>872</v>
      </c>
      <c r="G728" s="41"/>
      <c r="H728" s="41"/>
      <c r="I728" s="244"/>
      <c r="J728" s="41"/>
      <c r="K728" s="41"/>
      <c r="L728" s="45"/>
      <c r="M728" s="245"/>
      <c r="N728" s="246"/>
      <c r="O728" s="92"/>
      <c r="P728" s="92"/>
      <c r="Q728" s="92"/>
      <c r="R728" s="92"/>
      <c r="S728" s="92"/>
      <c r="T728" s="93"/>
      <c r="U728" s="39"/>
      <c r="V728" s="39"/>
      <c r="W728" s="39"/>
      <c r="X728" s="39"/>
      <c r="Y728" s="39"/>
      <c r="Z728" s="39"/>
      <c r="AA728" s="39"/>
      <c r="AB728" s="39"/>
      <c r="AC728" s="39"/>
      <c r="AD728" s="39"/>
      <c r="AE728" s="39"/>
      <c r="AT728" s="18" t="s">
        <v>186</v>
      </c>
      <c r="AU728" s="18" t="s">
        <v>90</v>
      </c>
    </row>
    <row r="729" s="14" customFormat="1">
      <c r="A729" s="14"/>
      <c r="B729" s="260"/>
      <c r="C729" s="261"/>
      <c r="D729" s="242" t="s">
        <v>156</v>
      </c>
      <c r="E729" s="262" t="s">
        <v>1</v>
      </c>
      <c r="F729" s="263" t="s">
        <v>883</v>
      </c>
      <c r="G729" s="261"/>
      <c r="H729" s="262" t="s">
        <v>1</v>
      </c>
      <c r="I729" s="264"/>
      <c r="J729" s="261"/>
      <c r="K729" s="261"/>
      <c r="L729" s="265"/>
      <c r="M729" s="266"/>
      <c r="N729" s="267"/>
      <c r="O729" s="267"/>
      <c r="P729" s="267"/>
      <c r="Q729" s="267"/>
      <c r="R729" s="267"/>
      <c r="S729" s="267"/>
      <c r="T729" s="268"/>
      <c r="U729" s="14"/>
      <c r="V729" s="14"/>
      <c r="W729" s="14"/>
      <c r="X729" s="14"/>
      <c r="Y729" s="14"/>
      <c r="Z729" s="14"/>
      <c r="AA729" s="14"/>
      <c r="AB729" s="14"/>
      <c r="AC729" s="14"/>
      <c r="AD729" s="14"/>
      <c r="AE729" s="14"/>
      <c r="AT729" s="269" t="s">
        <v>156</v>
      </c>
      <c r="AU729" s="269" t="s">
        <v>90</v>
      </c>
      <c r="AV729" s="14" t="s">
        <v>85</v>
      </c>
      <c r="AW729" s="14" t="s">
        <v>35</v>
      </c>
      <c r="AX729" s="14" t="s">
        <v>81</v>
      </c>
      <c r="AY729" s="269" t="s">
        <v>146</v>
      </c>
    </row>
    <row r="730" s="14" customFormat="1">
      <c r="A730" s="14"/>
      <c r="B730" s="260"/>
      <c r="C730" s="261"/>
      <c r="D730" s="242" t="s">
        <v>156</v>
      </c>
      <c r="E730" s="262" t="s">
        <v>1</v>
      </c>
      <c r="F730" s="263" t="s">
        <v>841</v>
      </c>
      <c r="G730" s="261"/>
      <c r="H730" s="262" t="s">
        <v>1</v>
      </c>
      <c r="I730" s="264"/>
      <c r="J730" s="261"/>
      <c r="K730" s="261"/>
      <c r="L730" s="265"/>
      <c r="M730" s="266"/>
      <c r="N730" s="267"/>
      <c r="O730" s="267"/>
      <c r="P730" s="267"/>
      <c r="Q730" s="267"/>
      <c r="R730" s="267"/>
      <c r="S730" s="267"/>
      <c r="T730" s="268"/>
      <c r="U730" s="14"/>
      <c r="V730" s="14"/>
      <c r="W730" s="14"/>
      <c r="X730" s="14"/>
      <c r="Y730" s="14"/>
      <c r="Z730" s="14"/>
      <c r="AA730" s="14"/>
      <c r="AB730" s="14"/>
      <c r="AC730" s="14"/>
      <c r="AD730" s="14"/>
      <c r="AE730" s="14"/>
      <c r="AT730" s="269" t="s">
        <v>156</v>
      </c>
      <c r="AU730" s="269" t="s">
        <v>90</v>
      </c>
      <c r="AV730" s="14" t="s">
        <v>85</v>
      </c>
      <c r="AW730" s="14" t="s">
        <v>35</v>
      </c>
      <c r="AX730" s="14" t="s">
        <v>81</v>
      </c>
      <c r="AY730" s="269" t="s">
        <v>146</v>
      </c>
    </row>
    <row r="731" s="13" customFormat="1">
      <c r="A731" s="13"/>
      <c r="B731" s="247"/>
      <c r="C731" s="248"/>
      <c r="D731" s="242" t="s">
        <v>156</v>
      </c>
      <c r="E731" s="249" t="s">
        <v>1</v>
      </c>
      <c r="F731" s="250" t="s">
        <v>873</v>
      </c>
      <c r="G731" s="248"/>
      <c r="H731" s="251">
        <v>526.74599999999998</v>
      </c>
      <c r="I731" s="252"/>
      <c r="J731" s="248"/>
      <c r="K731" s="248"/>
      <c r="L731" s="253"/>
      <c r="M731" s="254"/>
      <c r="N731" s="255"/>
      <c r="O731" s="255"/>
      <c r="P731" s="255"/>
      <c r="Q731" s="255"/>
      <c r="R731" s="255"/>
      <c r="S731" s="255"/>
      <c r="T731" s="256"/>
      <c r="U731" s="13"/>
      <c r="V731" s="13"/>
      <c r="W731" s="13"/>
      <c r="X731" s="13"/>
      <c r="Y731" s="13"/>
      <c r="Z731" s="13"/>
      <c r="AA731" s="13"/>
      <c r="AB731" s="13"/>
      <c r="AC731" s="13"/>
      <c r="AD731" s="13"/>
      <c r="AE731" s="13"/>
      <c r="AT731" s="257" t="s">
        <v>156</v>
      </c>
      <c r="AU731" s="257" t="s">
        <v>90</v>
      </c>
      <c r="AV731" s="13" t="s">
        <v>90</v>
      </c>
      <c r="AW731" s="13" t="s">
        <v>35</v>
      </c>
      <c r="AX731" s="13" t="s">
        <v>81</v>
      </c>
      <c r="AY731" s="257" t="s">
        <v>146</v>
      </c>
    </row>
    <row r="732" s="14" customFormat="1">
      <c r="A732" s="14"/>
      <c r="B732" s="260"/>
      <c r="C732" s="261"/>
      <c r="D732" s="242" t="s">
        <v>156</v>
      </c>
      <c r="E732" s="262" t="s">
        <v>1</v>
      </c>
      <c r="F732" s="263" t="s">
        <v>874</v>
      </c>
      <c r="G732" s="261"/>
      <c r="H732" s="262" t="s">
        <v>1</v>
      </c>
      <c r="I732" s="264"/>
      <c r="J732" s="261"/>
      <c r="K732" s="261"/>
      <c r="L732" s="265"/>
      <c r="M732" s="266"/>
      <c r="N732" s="267"/>
      <c r="O732" s="267"/>
      <c r="P732" s="267"/>
      <c r="Q732" s="267"/>
      <c r="R732" s="267"/>
      <c r="S732" s="267"/>
      <c r="T732" s="268"/>
      <c r="U732" s="14"/>
      <c r="V732" s="14"/>
      <c r="W732" s="14"/>
      <c r="X732" s="14"/>
      <c r="Y732" s="14"/>
      <c r="Z732" s="14"/>
      <c r="AA732" s="14"/>
      <c r="AB732" s="14"/>
      <c r="AC732" s="14"/>
      <c r="AD732" s="14"/>
      <c r="AE732" s="14"/>
      <c r="AT732" s="269" t="s">
        <v>156</v>
      </c>
      <c r="AU732" s="269" t="s">
        <v>90</v>
      </c>
      <c r="AV732" s="14" t="s">
        <v>85</v>
      </c>
      <c r="AW732" s="14" t="s">
        <v>35</v>
      </c>
      <c r="AX732" s="14" t="s">
        <v>81</v>
      </c>
      <c r="AY732" s="269" t="s">
        <v>146</v>
      </c>
    </row>
    <row r="733" s="13" customFormat="1">
      <c r="A733" s="13"/>
      <c r="B733" s="247"/>
      <c r="C733" s="248"/>
      <c r="D733" s="242" t="s">
        <v>156</v>
      </c>
      <c r="E733" s="249" t="s">
        <v>1</v>
      </c>
      <c r="F733" s="250" t="s">
        <v>875</v>
      </c>
      <c r="G733" s="248"/>
      <c r="H733" s="251">
        <v>232.46100000000001</v>
      </c>
      <c r="I733" s="252"/>
      <c r="J733" s="248"/>
      <c r="K733" s="248"/>
      <c r="L733" s="253"/>
      <c r="M733" s="254"/>
      <c r="N733" s="255"/>
      <c r="O733" s="255"/>
      <c r="P733" s="255"/>
      <c r="Q733" s="255"/>
      <c r="R733" s="255"/>
      <c r="S733" s="255"/>
      <c r="T733" s="256"/>
      <c r="U733" s="13"/>
      <c r="V733" s="13"/>
      <c r="W733" s="13"/>
      <c r="X733" s="13"/>
      <c r="Y733" s="13"/>
      <c r="Z733" s="13"/>
      <c r="AA733" s="13"/>
      <c r="AB733" s="13"/>
      <c r="AC733" s="13"/>
      <c r="AD733" s="13"/>
      <c r="AE733" s="13"/>
      <c r="AT733" s="257" t="s">
        <v>156</v>
      </c>
      <c r="AU733" s="257" t="s">
        <v>90</v>
      </c>
      <c r="AV733" s="13" t="s">
        <v>90</v>
      </c>
      <c r="AW733" s="13" t="s">
        <v>35</v>
      </c>
      <c r="AX733" s="13" t="s">
        <v>81</v>
      </c>
      <c r="AY733" s="257" t="s">
        <v>146</v>
      </c>
    </row>
    <row r="734" s="2" customFormat="1" ht="24.15" customHeight="1">
      <c r="A734" s="39"/>
      <c r="B734" s="40"/>
      <c r="C734" s="229" t="s">
        <v>884</v>
      </c>
      <c r="D734" s="229" t="s">
        <v>149</v>
      </c>
      <c r="E734" s="230" t="s">
        <v>885</v>
      </c>
      <c r="F734" s="231" t="s">
        <v>886</v>
      </c>
      <c r="G734" s="232" t="s">
        <v>261</v>
      </c>
      <c r="H734" s="233">
        <v>759.20699999999999</v>
      </c>
      <c r="I734" s="234"/>
      <c r="J734" s="235">
        <f>ROUND(I734*H734,2)</f>
        <v>0</v>
      </c>
      <c r="K734" s="231" t="s">
        <v>1</v>
      </c>
      <c r="L734" s="45"/>
      <c r="M734" s="236" t="s">
        <v>1</v>
      </c>
      <c r="N734" s="237" t="s">
        <v>46</v>
      </c>
      <c r="O734" s="92"/>
      <c r="P734" s="238">
        <f>O734*H734</f>
        <v>0</v>
      </c>
      <c r="Q734" s="238">
        <v>0</v>
      </c>
      <c r="R734" s="238">
        <f>Q734*H734</f>
        <v>0</v>
      </c>
      <c r="S734" s="238">
        <v>0</v>
      </c>
      <c r="T734" s="239">
        <f>S734*H734</f>
        <v>0</v>
      </c>
      <c r="U734" s="39"/>
      <c r="V734" s="39"/>
      <c r="W734" s="39"/>
      <c r="X734" s="39"/>
      <c r="Y734" s="39"/>
      <c r="Z734" s="39"/>
      <c r="AA734" s="39"/>
      <c r="AB734" s="39"/>
      <c r="AC734" s="39"/>
      <c r="AD734" s="39"/>
      <c r="AE734" s="39"/>
      <c r="AR734" s="240" t="s">
        <v>153</v>
      </c>
      <c r="AT734" s="240" t="s">
        <v>149</v>
      </c>
      <c r="AU734" s="240" t="s">
        <v>90</v>
      </c>
      <c r="AY734" s="18" t="s">
        <v>146</v>
      </c>
      <c r="BE734" s="241">
        <f>IF(N734="základní",J734,0)</f>
        <v>0</v>
      </c>
      <c r="BF734" s="241">
        <f>IF(N734="snížená",J734,0)</f>
        <v>0</v>
      </c>
      <c r="BG734" s="241">
        <f>IF(N734="zákl. přenesená",J734,0)</f>
        <v>0</v>
      </c>
      <c r="BH734" s="241">
        <f>IF(N734="sníž. přenesená",J734,0)</f>
        <v>0</v>
      </c>
      <c r="BI734" s="241">
        <f>IF(N734="nulová",J734,0)</f>
        <v>0</v>
      </c>
      <c r="BJ734" s="18" t="s">
        <v>85</v>
      </c>
      <c r="BK734" s="241">
        <f>ROUND(I734*H734,2)</f>
        <v>0</v>
      </c>
      <c r="BL734" s="18" t="s">
        <v>153</v>
      </c>
      <c r="BM734" s="240" t="s">
        <v>887</v>
      </c>
    </row>
    <row r="735" s="2" customFormat="1">
      <c r="A735" s="39"/>
      <c r="B735" s="40"/>
      <c r="C735" s="41"/>
      <c r="D735" s="242" t="s">
        <v>155</v>
      </c>
      <c r="E735" s="41"/>
      <c r="F735" s="243" t="s">
        <v>888</v>
      </c>
      <c r="G735" s="41"/>
      <c r="H735" s="41"/>
      <c r="I735" s="244"/>
      <c r="J735" s="41"/>
      <c r="K735" s="41"/>
      <c r="L735" s="45"/>
      <c r="M735" s="245"/>
      <c r="N735" s="246"/>
      <c r="O735" s="92"/>
      <c r="P735" s="92"/>
      <c r="Q735" s="92"/>
      <c r="R735" s="92"/>
      <c r="S735" s="92"/>
      <c r="T735" s="93"/>
      <c r="U735" s="39"/>
      <c r="V735" s="39"/>
      <c r="W735" s="39"/>
      <c r="X735" s="39"/>
      <c r="Y735" s="39"/>
      <c r="Z735" s="39"/>
      <c r="AA735" s="39"/>
      <c r="AB735" s="39"/>
      <c r="AC735" s="39"/>
      <c r="AD735" s="39"/>
      <c r="AE735" s="39"/>
      <c r="AT735" s="18" t="s">
        <v>155</v>
      </c>
      <c r="AU735" s="18" t="s">
        <v>90</v>
      </c>
    </row>
    <row r="736" s="14" customFormat="1">
      <c r="A736" s="14"/>
      <c r="B736" s="260"/>
      <c r="C736" s="261"/>
      <c r="D736" s="242" t="s">
        <v>156</v>
      </c>
      <c r="E736" s="262" t="s">
        <v>1</v>
      </c>
      <c r="F736" s="263" t="s">
        <v>841</v>
      </c>
      <c r="G736" s="261"/>
      <c r="H736" s="262" t="s">
        <v>1</v>
      </c>
      <c r="I736" s="264"/>
      <c r="J736" s="261"/>
      <c r="K736" s="261"/>
      <c r="L736" s="265"/>
      <c r="M736" s="266"/>
      <c r="N736" s="267"/>
      <c r="O736" s="267"/>
      <c r="P736" s="267"/>
      <c r="Q736" s="267"/>
      <c r="R736" s="267"/>
      <c r="S736" s="267"/>
      <c r="T736" s="268"/>
      <c r="U736" s="14"/>
      <c r="V736" s="14"/>
      <c r="W736" s="14"/>
      <c r="X736" s="14"/>
      <c r="Y736" s="14"/>
      <c r="Z736" s="14"/>
      <c r="AA736" s="14"/>
      <c r="AB736" s="14"/>
      <c r="AC736" s="14"/>
      <c r="AD736" s="14"/>
      <c r="AE736" s="14"/>
      <c r="AT736" s="269" t="s">
        <v>156</v>
      </c>
      <c r="AU736" s="269" t="s">
        <v>90</v>
      </c>
      <c r="AV736" s="14" t="s">
        <v>85</v>
      </c>
      <c r="AW736" s="14" t="s">
        <v>35</v>
      </c>
      <c r="AX736" s="14" t="s">
        <v>81</v>
      </c>
      <c r="AY736" s="269" t="s">
        <v>146</v>
      </c>
    </row>
    <row r="737" s="13" customFormat="1">
      <c r="A737" s="13"/>
      <c r="B737" s="247"/>
      <c r="C737" s="248"/>
      <c r="D737" s="242" t="s">
        <v>156</v>
      </c>
      <c r="E737" s="249" t="s">
        <v>1</v>
      </c>
      <c r="F737" s="250" t="s">
        <v>873</v>
      </c>
      <c r="G737" s="248"/>
      <c r="H737" s="251">
        <v>526.74599999999998</v>
      </c>
      <c r="I737" s="252"/>
      <c r="J737" s="248"/>
      <c r="K737" s="248"/>
      <c r="L737" s="253"/>
      <c r="M737" s="254"/>
      <c r="N737" s="255"/>
      <c r="O737" s="255"/>
      <c r="P737" s="255"/>
      <c r="Q737" s="255"/>
      <c r="R737" s="255"/>
      <c r="S737" s="255"/>
      <c r="T737" s="256"/>
      <c r="U737" s="13"/>
      <c r="V737" s="13"/>
      <c r="W737" s="13"/>
      <c r="X737" s="13"/>
      <c r="Y737" s="13"/>
      <c r="Z737" s="13"/>
      <c r="AA737" s="13"/>
      <c r="AB737" s="13"/>
      <c r="AC737" s="13"/>
      <c r="AD737" s="13"/>
      <c r="AE737" s="13"/>
      <c r="AT737" s="257" t="s">
        <v>156</v>
      </c>
      <c r="AU737" s="257" t="s">
        <v>90</v>
      </c>
      <c r="AV737" s="13" t="s">
        <v>90</v>
      </c>
      <c r="AW737" s="13" t="s">
        <v>35</v>
      </c>
      <c r="AX737" s="13" t="s">
        <v>81</v>
      </c>
      <c r="AY737" s="257" t="s">
        <v>146</v>
      </c>
    </row>
    <row r="738" s="14" customFormat="1">
      <c r="A738" s="14"/>
      <c r="B738" s="260"/>
      <c r="C738" s="261"/>
      <c r="D738" s="242" t="s">
        <v>156</v>
      </c>
      <c r="E738" s="262" t="s">
        <v>1</v>
      </c>
      <c r="F738" s="263" t="s">
        <v>874</v>
      </c>
      <c r="G738" s="261"/>
      <c r="H738" s="262" t="s">
        <v>1</v>
      </c>
      <c r="I738" s="264"/>
      <c r="J738" s="261"/>
      <c r="K738" s="261"/>
      <c r="L738" s="265"/>
      <c r="M738" s="266"/>
      <c r="N738" s="267"/>
      <c r="O738" s="267"/>
      <c r="P738" s="267"/>
      <c r="Q738" s="267"/>
      <c r="R738" s="267"/>
      <c r="S738" s="267"/>
      <c r="T738" s="268"/>
      <c r="U738" s="14"/>
      <c r="V738" s="14"/>
      <c r="W738" s="14"/>
      <c r="X738" s="14"/>
      <c r="Y738" s="14"/>
      <c r="Z738" s="14"/>
      <c r="AA738" s="14"/>
      <c r="AB738" s="14"/>
      <c r="AC738" s="14"/>
      <c r="AD738" s="14"/>
      <c r="AE738" s="14"/>
      <c r="AT738" s="269" t="s">
        <v>156</v>
      </c>
      <c r="AU738" s="269" t="s">
        <v>90</v>
      </c>
      <c r="AV738" s="14" t="s">
        <v>85</v>
      </c>
      <c r="AW738" s="14" t="s">
        <v>35</v>
      </c>
      <c r="AX738" s="14" t="s">
        <v>81</v>
      </c>
      <c r="AY738" s="269" t="s">
        <v>146</v>
      </c>
    </row>
    <row r="739" s="13" customFormat="1">
      <c r="A739" s="13"/>
      <c r="B739" s="247"/>
      <c r="C739" s="248"/>
      <c r="D739" s="242" t="s">
        <v>156</v>
      </c>
      <c r="E739" s="249" t="s">
        <v>1</v>
      </c>
      <c r="F739" s="250" t="s">
        <v>875</v>
      </c>
      <c r="G739" s="248"/>
      <c r="H739" s="251">
        <v>232.46100000000001</v>
      </c>
      <c r="I739" s="252"/>
      <c r="J739" s="248"/>
      <c r="K739" s="248"/>
      <c r="L739" s="253"/>
      <c r="M739" s="254"/>
      <c r="N739" s="255"/>
      <c r="O739" s="255"/>
      <c r="P739" s="255"/>
      <c r="Q739" s="255"/>
      <c r="R739" s="255"/>
      <c r="S739" s="255"/>
      <c r="T739" s="256"/>
      <c r="U739" s="13"/>
      <c r="V739" s="13"/>
      <c r="W739" s="13"/>
      <c r="X739" s="13"/>
      <c r="Y739" s="13"/>
      <c r="Z739" s="13"/>
      <c r="AA739" s="13"/>
      <c r="AB739" s="13"/>
      <c r="AC739" s="13"/>
      <c r="AD739" s="13"/>
      <c r="AE739" s="13"/>
      <c r="AT739" s="257" t="s">
        <v>156</v>
      </c>
      <c r="AU739" s="257" t="s">
        <v>90</v>
      </c>
      <c r="AV739" s="13" t="s">
        <v>90</v>
      </c>
      <c r="AW739" s="13" t="s">
        <v>35</v>
      </c>
      <c r="AX739" s="13" t="s">
        <v>81</v>
      </c>
      <c r="AY739" s="257" t="s">
        <v>146</v>
      </c>
    </row>
    <row r="740" s="2" customFormat="1" ht="16.5" customHeight="1">
      <c r="A740" s="39"/>
      <c r="B740" s="40"/>
      <c r="C740" s="229" t="s">
        <v>889</v>
      </c>
      <c r="D740" s="229" t="s">
        <v>149</v>
      </c>
      <c r="E740" s="230" t="s">
        <v>890</v>
      </c>
      <c r="F740" s="231" t="s">
        <v>891</v>
      </c>
      <c r="G740" s="232" t="s">
        <v>495</v>
      </c>
      <c r="H740" s="233">
        <v>84.799999999999997</v>
      </c>
      <c r="I740" s="234"/>
      <c r="J740" s="235">
        <f>ROUND(I740*H740,2)</f>
        <v>0</v>
      </c>
      <c r="K740" s="231" t="s">
        <v>161</v>
      </c>
      <c r="L740" s="45"/>
      <c r="M740" s="236" t="s">
        <v>1</v>
      </c>
      <c r="N740" s="237" t="s">
        <v>46</v>
      </c>
      <c r="O740" s="92"/>
      <c r="P740" s="238">
        <f>O740*H740</f>
        <v>0</v>
      </c>
      <c r="Q740" s="238">
        <v>0</v>
      </c>
      <c r="R740" s="238">
        <f>Q740*H740</f>
        <v>0</v>
      </c>
      <c r="S740" s="238">
        <v>0.28999999999999998</v>
      </c>
      <c r="T740" s="239">
        <f>S740*H740</f>
        <v>24.591999999999999</v>
      </c>
      <c r="U740" s="39"/>
      <c r="V740" s="39"/>
      <c r="W740" s="39"/>
      <c r="X740" s="39"/>
      <c r="Y740" s="39"/>
      <c r="Z740" s="39"/>
      <c r="AA740" s="39"/>
      <c r="AB740" s="39"/>
      <c r="AC740" s="39"/>
      <c r="AD740" s="39"/>
      <c r="AE740" s="39"/>
      <c r="AR740" s="240" t="s">
        <v>153</v>
      </c>
      <c r="AT740" s="240" t="s">
        <v>149</v>
      </c>
      <c r="AU740" s="240" t="s">
        <v>90</v>
      </c>
      <c r="AY740" s="18" t="s">
        <v>146</v>
      </c>
      <c r="BE740" s="241">
        <f>IF(N740="základní",J740,0)</f>
        <v>0</v>
      </c>
      <c r="BF740" s="241">
        <f>IF(N740="snížená",J740,0)</f>
        <v>0</v>
      </c>
      <c r="BG740" s="241">
        <f>IF(N740="zákl. přenesená",J740,0)</f>
        <v>0</v>
      </c>
      <c r="BH740" s="241">
        <f>IF(N740="sníž. přenesená",J740,0)</f>
        <v>0</v>
      </c>
      <c r="BI740" s="241">
        <f>IF(N740="nulová",J740,0)</f>
        <v>0</v>
      </c>
      <c r="BJ740" s="18" t="s">
        <v>85</v>
      </c>
      <c r="BK740" s="241">
        <f>ROUND(I740*H740,2)</f>
        <v>0</v>
      </c>
      <c r="BL740" s="18" t="s">
        <v>153</v>
      </c>
      <c r="BM740" s="240" t="s">
        <v>892</v>
      </c>
    </row>
    <row r="741" s="2" customFormat="1">
      <c r="A741" s="39"/>
      <c r="B741" s="40"/>
      <c r="C741" s="41"/>
      <c r="D741" s="242" t="s">
        <v>155</v>
      </c>
      <c r="E741" s="41"/>
      <c r="F741" s="243" t="s">
        <v>893</v>
      </c>
      <c r="G741" s="41"/>
      <c r="H741" s="41"/>
      <c r="I741" s="244"/>
      <c r="J741" s="41"/>
      <c r="K741" s="41"/>
      <c r="L741" s="45"/>
      <c r="M741" s="245"/>
      <c r="N741" s="246"/>
      <c r="O741" s="92"/>
      <c r="P741" s="92"/>
      <c r="Q741" s="92"/>
      <c r="R741" s="92"/>
      <c r="S741" s="92"/>
      <c r="T741" s="93"/>
      <c r="U741" s="39"/>
      <c r="V741" s="39"/>
      <c r="W741" s="39"/>
      <c r="X741" s="39"/>
      <c r="Y741" s="39"/>
      <c r="Z741" s="39"/>
      <c r="AA741" s="39"/>
      <c r="AB741" s="39"/>
      <c r="AC741" s="39"/>
      <c r="AD741" s="39"/>
      <c r="AE741" s="39"/>
      <c r="AT741" s="18" t="s">
        <v>155</v>
      </c>
      <c r="AU741" s="18" t="s">
        <v>90</v>
      </c>
    </row>
    <row r="742" s="2" customFormat="1">
      <c r="A742" s="39"/>
      <c r="B742" s="40"/>
      <c r="C742" s="41"/>
      <c r="D742" s="258" t="s">
        <v>164</v>
      </c>
      <c r="E742" s="41"/>
      <c r="F742" s="259" t="s">
        <v>894</v>
      </c>
      <c r="G742" s="41"/>
      <c r="H742" s="41"/>
      <c r="I742" s="244"/>
      <c r="J742" s="41"/>
      <c r="K742" s="41"/>
      <c r="L742" s="45"/>
      <c r="M742" s="245"/>
      <c r="N742" s="246"/>
      <c r="O742" s="92"/>
      <c r="P742" s="92"/>
      <c r="Q742" s="92"/>
      <c r="R742" s="92"/>
      <c r="S742" s="92"/>
      <c r="T742" s="93"/>
      <c r="U742" s="39"/>
      <c r="V742" s="39"/>
      <c r="W742" s="39"/>
      <c r="X742" s="39"/>
      <c r="Y742" s="39"/>
      <c r="Z742" s="39"/>
      <c r="AA742" s="39"/>
      <c r="AB742" s="39"/>
      <c r="AC742" s="39"/>
      <c r="AD742" s="39"/>
      <c r="AE742" s="39"/>
      <c r="AT742" s="18" t="s">
        <v>164</v>
      </c>
      <c r="AU742" s="18" t="s">
        <v>90</v>
      </c>
    </row>
    <row r="743" s="2" customFormat="1">
      <c r="A743" s="39"/>
      <c r="B743" s="40"/>
      <c r="C743" s="41"/>
      <c r="D743" s="242" t="s">
        <v>186</v>
      </c>
      <c r="E743" s="41"/>
      <c r="F743" s="270" t="s">
        <v>895</v>
      </c>
      <c r="G743" s="41"/>
      <c r="H743" s="41"/>
      <c r="I743" s="244"/>
      <c r="J743" s="41"/>
      <c r="K743" s="41"/>
      <c r="L743" s="45"/>
      <c r="M743" s="245"/>
      <c r="N743" s="246"/>
      <c r="O743" s="92"/>
      <c r="P743" s="92"/>
      <c r="Q743" s="92"/>
      <c r="R743" s="92"/>
      <c r="S743" s="92"/>
      <c r="T743" s="93"/>
      <c r="U743" s="39"/>
      <c r="V743" s="39"/>
      <c r="W743" s="39"/>
      <c r="X743" s="39"/>
      <c r="Y743" s="39"/>
      <c r="Z743" s="39"/>
      <c r="AA743" s="39"/>
      <c r="AB743" s="39"/>
      <c r="AC743" s="39"/>
      <c r="AD743" s="39"/>
      <c r="AE743" s="39"/>
      <c r="AT743" s="18" t="s">
        <v>186</v>
      </c>
      <c r="AU743" s="18" t="s">
        <v>90</v>
      </c>
    </row>
    <row r="744" s="14" customFormat="1">
      <c r="A744" s="14"/>
      <c r="B744" s="260"/>
      <c r="C744" s="261"/>
      <c r="D744" s="242" t="s">
        <v>156</v>
      </c>
      <c r="E744" s="262" t="s">
        <v>1</v>
      </c>
      <c r="F744" s="263" t="s">
        <v>896</v>
      </c>
      <c r="G744" s="261"/>
      <c r="H744" s="262" t="s">
        <v>1</v>
      </c>
      <c r="I744" s="264"/>
      <c r="J744" s="261"/>
      <c r="K744" s="261"/>
      <c r="L744" s="265"/>
      <c r="M744" s="266"/>
      <c r="N744" s="267"/>
      <c r="O744" s="267"/>
      <c r="P744" s="267"/>
      <c r="Q744" s="267"/>
      <c r="R744" s="267"/>
      <c r="S744" s="267"/>
      <c r="T744" s="268"/>
      <c r="U744" s="14"/>
      <c r="V744" s="14"/>
      <c r="W744" s="14"/>
      <c r="X744" s="14"/>
      <c r="Y744" s="14"/>
      <c r="Z744" s="14"/>
      <c r="AA744" s="14"/>
      <c r="AB744" s="14"/>
      <c r="AC744" s="14"/>
      <c r="AD744" s="14"/>
      <c r="AE744" s="14"/>
      <c r="AT744" s="269" t="s">
        <v>156</v>
      </c>
      <c r="AU744" s="269" t="s">
        <v>90</v>
      </c>
      <c r="AV744" s="14" t="s">
        <v>85</v>
      </c>
      <c r="AW744" s="14" t="s">
        <v>35</v>
      </c>
      <c r="AX744" s="14" t="s">
        <v>81</v>
      </c>
      <c r="AY744" s="269" t="s">
        <v>146</v>
      </c>
    </row>
    <row r="745" s="13" customFormat="1">
      <c r="A745" s="13"/>
      <c r="B745" s="247"/>
      <c r="C745" s="248"/>
      <c r="D745" s="242" t="s">
        <v>156</v>
      </c>
      <c r="E745" s="249" t="s">
        <v>1</v>
      </c>
      <c r="F745" s="250" t="s">
        <v>897</v>
      </c>
      <c r="G745" s="248"/>
      <c r="H745" s="251">
        <v>84.799999999999997</v>
      </c>
      <c r="I745" s="252"/>
      <c r="J745" s="248"/>
      <c r="K745" s="248"/>
      <c r="L745" s="253"/>
      <c r="M745" s="254"/>
      <c r="N745" s="255"/>
      <c r="O745" s="255"/>
      <c r="P745" s="255"/>
      <c r="Q745" s="255"/>
      <c r="R745" s="255"/>
      <c r="S745" s="255"/>
      <c r="T745" s="256"/>
      <c r="U745" s="13"/>
      <c r="V745" s="13"/>
      <c r="W745" s="13"/>
      <c r="X745" s="13"/>
      <c r="Y745" s="13"/>
      <c r="Z745" s="13"/>
      <c r="AA745" s="13"/>
      <c r="AB745" s="13"/>
      <c r="AC745" s="13"/>
      <c r="AD745" s="13"/>
      <c r="AE745" s="13"/>
      <c r="AT745" s="257" t="s">
        <v>156</v>
      </c>
      <c r="AU745" s="257" t="s">
        <v>90</v>
      </c>
      <c r="AV745" s="13" t="s">
        <v>90</v>
      </c>
      <c r="AW745" s="13" t="s">
        <v>35</v>
      </c>
      <c r="AX745" s="13" t="s">
        <v>81</v>
      </c>
      <c r="AY745" s="257" t="s">
        <v>146</v>
      </c>
    </row>
    <row r="746" s="2" customFormat="1" ht="16.5" customHeight="1">
      <c r="A746" s="39"/>
      <c r="B746" s="40"/>
      <c r="C746" s="229" t="s">
        <v>898</v>
      </c>
      <c r="D746" s="229" t="s">
        <v>149</v>
      </c>
      <c r="E746" s="230" t="s">
        <v>899</v>
      </c>
      <c r="F746" s="231" t="s">
        <v>900</v>
      </c>
      <c r="G746" s="232" t="s">
        <v>495</v>
      </c>
      <c r="H746" s="233">
        <v>176.59999999999999</v>
      </c>
      <c r="I746" s="234"/>
      <c r="J746" s="235">
        <f>ROUND(I746*H746,2)</f>
        <v>0</v>
      </c>
      <c r="K746" s="231" t="s">
        <v>161</v>
      </c>
      <c r="L746" s="45"/>
      <c r="M746" s="236" t="s">
        <v>1</v>
      </c>
      <c r="N746" s="237" t="s">
        <v>46</v>
      </c>
      <c r="O746" s="92"/>
      <c r="P746" s="238">
        <f>O746*H746</f>
        <v>0</v>
      </c>
      <c r="Q746" s="238">
        <v>0</v>
      </c>
      <c r="R746" s="238">
        <f>Q746*H746</f>
        <v>0</v>
      </c>
      <c r="S746" s="238">
        <v>0.20499999999999999</v>
      </c>
      <c r="T746" s="239">
        <f>S746*H746</f>
        <v>36.202999999999996</v>
      </c>
      <c r="U746" s="39"/>
      <c r="V746" s="39"/>
      <c r="W746" s="39"/>
      <c r="X746" s="39"/>
      <c r="Y746" s="39"/>
      <c r="Z746" s="39"/>
      <c r="AA746" s="39"/>
      <c r="AB746" s="39"/>
      <c r="AC746" s="39"/>
      <c r="AD746" s="39"/>
      <c r="AE746" s="39"/>
      <c r="AR746" s="240" t="s">
        <v>153</v>
      </c>
      <c r="AT746" s="240" t="s">
        <v>149</v>
      </c>
      <c r="AU746" s="240" t="s">
        <v>90</v>
      </c>
      <c r="AY746" s="18" t="s">
        <v>146</v>
      </c>
      <c r="BE746" s="241">
        <f>IF(N746="základní",J746,0)</f>
        <v>0</v>
      </c>
      <c r="BF746" s="241">
        <f>IF(N746="snížená",J746,0)</f>
        <v>0</v>
      </c>
      <c r="BG746" s="241">
        <f>IF(N746="zákl. přenesená",J746,0)</f>
        <v>0</v>
      </c>
      <c r="BH746" s="241">
        <f>IF(N746="sníž. přenesená",J746,0)</f>
        <v>0</v>
      </c>
      <c r="BI746" s="241">
        <f>IF(N746="nulová",J746,0)</f>
        <v>0</v>
      </c>
      <c r="BJ746" s="18" t="s">
        <v>85</v>
      </c>
      <c r="BK746" s="241">
        <f>ROUND(I746*H746,2)</f>
        <v>0</v>
      </c>
      <c r="BL746" s="18" t="s">
        <v>153</v>
      </c>
      <c r="BM746" s="240" t="s">
        <v>901</v>
      </c>
    </row>
    <row r="747" s="2" customFormat="1">
      <c r="A747" s="39"/>
      <c r="B747" s="40"/>
      <c r="C747" s="41"/>
      <c r="D747" s="242" t="s">
        <v>155</v>
      </c>
      <c r="E747" s="41"/>
      <c r="F747" s="243" t="s">
        <v>902</v>
      </c>
      <c r="G747" s="41"/>
      <c r="H747" s="41"/>
      <c r="I747" s="244"/>
      <c r="J747" s="41"/>
      <c r="K747" s="41"/>
      <c r="L747" s="45"/>
      <c r="M747" s="245"/>
      <c r="N747" s="246"/>
      <c r="O747" s="92"/>
      <c r="P747" s="92"/>
      <c r="Q747" s="92"/>
      <c r="R747" s="92"/>
      <c r="S747" s="92"/>
      <c r="T747" s="93"/>
      <c r="U747" s="39"/>
      <c r="V747" s="39"/>
      <c r="W747" s="39"/>
      <c r="X747" s="39"/>
      <c r="Y747" s="39"/>
      <c r="Z747" s="39"/>
      <c r="AA747" s="39"/>
      <c r="AB747" s="39"/>
      <c r="AC747" s="39"/>
      <c r="AD747" s="39"/>
      <c r="AE747" s="39"/>
      <c r="AT747" s="18" t="s">
        <v>155</v>
      </c>
      <c r="AU747" s="18" t="s">
        <v>90</v>
      </c>
    </row>
    <row r="748" s="2" customFormat="1">
      <c r="A748" s="39"/>
      <c r="B748" s="40"/>
      <c r="C748" s="41"/>
      <c r="D748" s="258" t="s">
        <v>164</v>
      </c>
      <c r="E748" s="41"/>
      <c r="F748" s="259" t="s">
        <v>903</v>
      </c>
      <c r="G748" s="41"/>
      <c r="H748" s="41"/>
      <c r="I748" s="244"/>
      <c r="J748" s="41"/>
      <c r="K748" s="41"/>
      <c r="L748" s="45"/>
      <c r="M748" s="245"/>
      <c r="N748" s="246"/>
      <c r="O748" s="92"/>
      <c r="P748" s="92"/>
      <c r="Q748" s="92"/>
      <c r="R748" s="92"/>
      <c r="S748" s="92"/>
      <c r="T748" s="93"/>
      <c r="U748" s="39"/>
      <c r="V748" s="39"/>
      <c r="W748" s="39"/>
      <c r="X748" s="39"/>
      <c r="Y748" s="39"/>
      <c r="Z748" s="39"/>
      <c r="AA748" s="39"/>
      <c r="AB748" s="39"/>
      <c r="AC748" s="39"/>
      <c r="AD748" s="39"/>
      <c r="AE748" s="39"/>
      <c r="AT748" s="18" t="s">
        <v>164</v>
      </c>
      <c r="AU748" s="18" t="s">
        <v>90</v>
      </c>
    </row>
    <row r="749" s="2" customFormat="1">
      <c r="A749" s="39"/>
      <c r="B749" s="40"/>
      <c r="C749" s="41"/>
      <c r="D749" s="242" t="s">
        <v>186</v>
      </c>
      <c r="E749" s="41"/>
      <c r="F749" s="270" t="s">
        <v>895</v>
      </c>
      <c r="G749" s="41"/>
      <c r="H749" s="41"/>
      <c r="I749" s="244"/>
      <c r="J749" s="41"/>
      <c r="K749" s="41"/>
      <c r="L749" s="45"/>
      <c r="M749" s="245"/>
      <c r="N749" s="246"/>
      <c r="O749" s="92"/>
      <c r="P749" s="92"/>
      <c r="Q749" s="92"/>
      <c r="R749" s="92"/>
      <c r="S749" s="92"/>
      <c r="T749" s="93"/>
      <c r="U749" s="39"/>
      <c r="V749" s="39"/>
      <c r="W749" s="39"/>
      <c r="X749" s="39"/>
      <c r="Y749" s="39"/>
      <c r="Z749" s="39"/>
      <c r="AA749" s="39"/>
      <c r="AB749" s="39"/>
      <c r="AC749" s="39"/>
      <c r="AD749" s="39"/>
      <c r="AE749" s="39"/>
      <c r="AT749" s="18" t="s">
        <v>186</v>
      </c>
      <c r="AU749" s="18" t="s">
        <v>90</v>
      </c>
    </row>
    <row r="750" s="14" customFormat="1">
      <c r="A750" s="14"/>
      <c r="B750" s="260"/>
      <c r="C750" s="261"/>
      <c r="D750" s="242" t="s">
        <v>156</v>
      </c>
      <c r="E750" s="262" t="s">
        <v>1</v>
      </c>
      <c r="F750" s="263" t="s">
        <v>904</v>
      </c>
      <c r="G750" s="261"/>
      <c r="H750" s="262" t="s">
        <v>1</v>
      </c>
      <c r="I750" s="264"/>
      <c r="J750" s="261"/>
      <c r="K750" s="261"/>
      <c r="L750" s="265"/>
      <c r="M750" s="266"/>
      <c r="N750" s="267"/>
      <c r="O750" s="267"/>
      <c r="P750" s="267"/>
      <c r="Q750" s="267"/>
      <c r="R750" s="267"/>
      <c r="S750" s="267"/>
      <c r="T750" s="268"/>
      <c r="U750" s="14"/>
      <c r="V750" s="14"/>
      <c r="W750" s="14"/>
      <c r="X750" s="14"/>
      <c r="Y750" s="14"/>
      <c r="Z750" s="14"/>
      <c r="AA750" s="14"/>
      <c r="AB750" s="14"/>
      <c r="AC750" s="14"/>
      <c r="AD750" s="14"/>
      <c r="AE750" s="14"/>
      <c r="AT750" s="269" t="s">
        <v>156</v>
      </c>
      <c r="AU750" s="269" t="s">
        <v>90</v>
      </c>
      <c r="AV750" s="14" t="s">
        <v>85</v>
      </c>
      <c r="AW750" s="14" t="s">
        <v>35</v>
      </c>
      <c r="AX750" s="14" t="s">
        <v>81</v>
      </c>
      <c r="AY750" s="269" t="s">
        <v>146</v>
      </c>
    </row>
    <row r="751" s="13" customFormat="1">
      <c r="A751" s="13"/>
      <c r="B751" s="247"/>
      <c r="C751" s="248"/>
      <c r="D751" s="242" t="s">
        <v>156</v>
      </c>
      <c r="E751" s="249" t="s">
        <v>1</v>
      </c>
      <c r="F751" s="250" t="s">
        <v>905</v>
      </c>
      <c r="G751" s="248"/>
      <c r="H751" s="251">
        <v>69.200000000000003</v>
      </c>
      <c r="I751" s="252"/>
      <c r="J751" s="248"/>
      <c r="K751" s="248"/>
      <c r="L751" s="253"/>
      <c r="M751" s="254"/>
      <c r="N751" s="255"/>
      <c r="O751" s="255"/>
      <c r="P751" s="255"/>
      <c r="Q751" s="255"/>
      <c r="R751" s="255"/>
      <c r="S751" s="255"/>
      <c r="T751" s="256"/>
      <c r="U751" s="13"/>
      <c r="V751" s="13"/>
      <c r="W751" s="13"/>
      <c r="X751" s="13"/>
      <c r="Y751" s="13"/>
      <c r="Z751" s="13"/>
      <c r="AA751" s="13"/>
      <c r="AB751" s="13"/>
      <c r="AC751" s="13"/>
      <c r="AD751" s="13"/>
      <c r="AE751" s="13"/>
      <c r="AT751" s="257" t="s">
        <v>156</v>
      </c>
      <c r="AU751" s="257" t="s">
        <v>90</v>
      </c>
      <c r="AV751" s="13" t="s">
        <v>90</v>
      </c>
      <c r="AW751" s="13" t="s">
        <v>35</v>
      </c>
      <c r="AX751" s="13" t="s">
        <v>81</v>
      </c>
      <c r="AY751" s="257" t="s">
        <v>146</v>
      </c>
    </row>
    <row r="752" s="14" customFormat="1">
      <c r="A752" s="14"/>
      <c r="B752" s="260"/>
      <c r="C752" s="261"/>
      <c r="D752" s="242" t="s">
        <v>156</v>
      </c>
      <c r="E752" s="262" t="s">
        <v>1</v>
      </c>
      <c r="F752" s="263" t="s">
        <v>906</v>
      </c>
      <c r="G752" s="261"/>
      <c r="H752" s="262" t="s">
        <v>1</v>
      </c>
      <c r="I752" s="264"/>
      <c r="J752" s="261"/>
      <c r="K752" s="261"/>
      <c r="L752" s="265"/>
      <c r="M752" s="266"/>
      <c r="N752" s="267"/>
      <c r="O752" s="267"/>
      <c r="P752" s="267"/>
      <c r="Q752" s="267"/>
      <c r="R752" s="267"/>
      <c r="S752" s="267"/>
      <c r="T752" s="268"/>
      <c r="U752" s="14"/>
      <c r="V752" s="14"/>
      <c r="W752" s="14"/>
      <c r="X752" s="14"/>
      <c r="Y752" s="14"/>
      <c r="Z752" s="14"/>
      <c r="AA752" s="14"/>
      <c r="AB752" s="14"/>
      <c r="AC752" s="14"/>
      <c r="AD752" s="14"/>
      <c r="AE752" s="14"/>
      <c r="AT752" s="269" t="s">
        <v>156</v>
      </c>
      <c r="AU752" s="269" t="s">
        <v>90</v>
      </c>
      <c r="AV752" s="14" t="s">
        <v>85</v>
      </c>
      <c r="AW752" s="14" t="s">
        <v>35</v>
      </c>
      <c r="AX752" s="14" t="s">
        <v>81</v>
      </c>
      <c r="AY752" s="269" t="s">
        <v>146</v>
      </c>
    </row>
    <row r="753" s="13" customFormat="1">
      <c r="A753" s="13"/>
      <c r="B753" s="247"/>
      <c r="C753" s="248"/>
      <c r="D753" s="242" t="s">
        <v>156</v>
      </c>
      <c r="E753" s="249" t="s">
        <v>1</v>
      </c>
      <c r="F753" s="250" t="s">
        <v>907</v>
      </c>
      <c r="G753" s="248"/>
      <c r="H753" s="251">
        <v>107.40000000000001</v>
      </c>
      <c r="I753" s="252"/>
      <c r="J753" s="248"/>
      <c r="K753" s="248"/>
      <c r="L753" s="253"/>
      <c r="M753" s="254"/>
      <c r="N753" s="255"/>
      <c r="O753" s="255"/>
      <c r="P753" s="255"/>
      <c r="Q753" s="255"/>
      <c r="R753" s="255"/>
      <c r="S753" s="255"/>
      <c r="T753" s="256"/>
      <c r="U753" s="13"/>
      <c r="V753" s="13"/>
      <c r="W753" s="13"/>
      <c r="X753" s="13"/>
      <c r="Y753" s="13"/>
      <c r="Z753" s="13"/>
      <c r="AA753" s="13"/>
      <c r="AB753" s="13"/>
      <c r="AC753" s="13"/>
      <c r="AD753" s="13"/>
      <c r="AE753" s="13"/>
      <c r="AT753" s="257" t="s">
        <v>156</v>
      </c>
      <c r="AU753" s="257" t="s">
        <v>90</v>
      </c>
      <c r="AV753" s="13" t="s">
        <v>90</v>
      </c>
      <c r="AW753" s="13" t="s">
        <v>35</v>
      </c>
      <c r="AX753" s="13" t="s">
        <v>81</v>
      </c>
      <c r="AY753" s="257" t="s">
        <v>146</v>
      </c>
    </row>
    <row r="754" s="2" customFormat="1" ht="16.5" customHeight="1">
      <c r="A754" s="39"/>
      <c r="B754" s="40"/>
      <c r="C754" s="229" t="s">
        <v>908</v>
      </c>
      <c r="D754" s="229" t="s">
        <v>149</v>
      </c>
      <c r="E754" s="230" t="s">
        <v>909</v>
      </c>
      <c r="F754" s="231" t="s">
        <v>910</v>
      </c>
      <c r="G754" s="232" t="s">
        <v>495</v>
      </c>
      <c r="H754" s="233">
        <v>40.399999999999999</v>
      </c>
      <c r="I754" s="234"/>
      <c r="J754" s="235">
        <f>ROUND(I754*H754,2)</f>
        <v>0</v>
      </c>
      <c r="K754" s="231" t="s">
        <v>161</v>
      </c>
      <c r="L754" s="45"/>
      <c r="M754" s="236" t="s">
        <v>1</v>
      </c>
      <c r="N754" s="237" t="s">
        <v>46</v>
      </c>
      <c r="O754" s="92"/>
      <c r="P754" s="238">
        <f>O754*H754</f>
        <v>0</v>
      </c>
      <c r="Q754" s="238">
        <v>0</v>
      </c>
      <c r="R754" s="238">
        <f>Q754*H754</f>
        <v>0</v>
      </c>
      <c r="S754" s="238">
        <v>0.040000000000000001</v>
      </c>
      <c r="T754" s="239">
        <f>S754*H754</f>
        <v>1.6159999999999999</v>
      </c>
      <c r="U754" s="39"/>
      <c r="V754" s="39"/>
      <c r="W754" s="39"/>
      <c r="X754" s="39"/>
      <c r="Y754" s="39"/>
      <c r="Z754" s="39"/>
      <c r="AA754" s="39"/>
      <c r="AB754" s="39"/>
      <c r="AC754" s="39"/>
      <c r="AD754" s="39"/>
      <c r="AE754" s="39"/>
      <c r="AR754" s="240" t="s">
        <v>153</v>
      </c>
      <c r="AT754" s="240" t="s">
        <v>149</v>
      </c>
      <c r="AU754" s="240" t="s">
        <v>90</v>
      </c>
      <c r="AY754" s="18" t="s">
        <v>146</v>
      </c>
      <c r="BE754" s="241">
        <f>IF(N754="základní",J754,0)</f>
        <v>0</v>
      </c>
      <c r="BF754" s="241">
        <f>IF(N754="snížená",J754,0)</f>
        <v>0</v>
      </c>
      <c r="BG754" s="241">
        <f>IF(N754="zákl. přenesená",J754,0)</f>
        <v>0</v>
      </c>
      <c r="BH754" s="241">
        <f>IF(N754="sníž. přenesená",J754,0)</f>
        <v>0</v>
      </c>
      <c r="BI754" s="241">
        <f>IF(N754="nulová",J754,0)</f>
        <v>0</v>
      </c>
      <c r="BJ754" s="18" t="s">
        <v>85</v>
      </c>
      <c r="BK754" s="241">
        <f>ROUND(I754*H754,2)</f>
        <v>0</v>
      </c>
      <c r="BL754" s="18" t="s">
        <v>153</v>
      </c>
      <c r="BM754" s="240" t="s">
        <v>911</v>
      </c>
    </row>
    <row r="755" s="2" customFormat="1">
      <c r="A755" s="39"/>
      <c r="B755" s="40"/>
      <c r="C755" s="41"/>
      <c r="D755" s="242" t="s">
        <v>155</v>
      </c>
      <c r="E755" s="41"/>
      <c r="F755" s="243" t="s">
        <v>912</v>
      </c>
      <c r="G755" s="41"/>
      <c r="H755" s="41"/>
      <c r="I755" s="244"/>
      <c r="J755" s="41"/>
      <c r="K755" s="41"/>
      <c r="L755" s="45"/>
      <c r="M755" s="245"/>
      <c r="N755" s="246"/>
      <c r="O755" s="92"/>
      <c r="P755" s="92"/>
      <c r="Q755" s="92"/>
      <c r="R755" s="92"/>
      <c r="S755" s="92"/>
      <c r="T755" s="93"/>
      <c r="U755" s="39"/>
      <c r="V755" s="39"/>
      <c r="W755" s="39"/>
      <c r="X755" s="39"/>
      <c r="Y755" s="39"/>
      <c r="Z755" s="39"/>
      <c r="AA755" s="39"/>
      <c r="AB755" s="39"/>
      <c r="AC755" s="39"/>
      <c r="AD755" s="39"/>
      <c r="AE755" s="39"/>
      <c r="AT755" s="18" t="s">
        <v>155</v>
      </c>
      <c r="AU755" s="18" t="s">
        <v>90</v>
      </c>
    </row>
    <row r="756" s="2" customFormat="1">
      <c r="A756" s="39"/>
      <c r="B756" s="40"/>
      <c r="C756" s="41"/>
      <c r="D756" s="258" t="s">
        <v>164</v>
      </c>
      <c r="E756" s="41"/>
      <c r="F756" s="259" t="s">
        <v>913</v>
      </c>
      <c r="G756" s="41"/>
      <c r="H756" s="41"/>
      <c r="I756" s="244"/>
      <c r="J756" s="41"/>
      <c r="K756" s="41"/>
      <c r="L756" s="45"/>
      <c r="M756" s="245"/>
      <c r="N756" s="246"/>
      <c r="O756" s="92"/>
      <c r="P756" s="92"/>
      <c r="Q756" s="92"/>
      <c r="R756" s="92"/>
      <c r="S756" s="92"/>
      <c r="T756" s="93"/>
      <c r="U756" s="39"/>
      <c r="V756" s="39"/>
      <c r="W756" s="39"/>
      <c r="X756" s="39"/>
      <c r="Y756" s="39"/>
      <c r="Z756" s="39"/>
      <c r="AA756" s="39"/>
      <c r="AB756" s="39"/>
      <c r="AC756" s="39"/>
      <c r="AD756" s="39"/>
      <c r="AE756" s="39"/>
      <c r="AT756" s="18" t="s">
        <v>164</v>
      </c>
      <c r="AU756" s="18" t="s">
        <v>90</v>
      </c>
    </row>
    <row r="757" s="2" customFormat="1">
      <c r="A757" s="39"/>
      <c r="B757" s="40"/>
      <c r="C757" s="41"/>
      <c r="D757" s="242" t="s">
        <v>186</v>
      </c>
      <c r="E757" s="41"/>
      <c r="F757" s="270" t="s">
        <v>895</v>
      </c>
      <c r="G757" s="41"/>
      <c r="H757" s="41"/>
      <c r="I757" s="244"/>
      <c r="J757" s="41"/>
      <c r="K757" s="41"/>
      <c r="L757" s="45"/>
      <c r="M757" s="245"/>
      <c r="N757" s="246"/>
      <c r="O757" s="92"/>
      <c r="P757" s="92"/>
      <c r="Q757" s="92"/>
      <c r="R757" s="92"/>
      <c r="S757" s="92"/>
      <c r="T757" s="93"/>
      <c r="U757" s="39"/>
      <c r="V757" s="39"/>
      <c r="W757" s="39"/>
      <c r="X757" s="39"/>
      <c r="Y757" s="39"/>
      <c r="Z757" s="39"/>
      <c r="AA757" s="39"/>
      <c r="AB757" s="39"/>
      <c r="AC757" s="39"/>
      <c r="AD757" s="39"/>
      <c r="AE757" s="39"/>
      <c r="AT757" s="18" t="s">
        <v>186</v>
      </c>
      <c r="AU757" s="18" t="s">
        <v>90</v>
      </c>
    </row>
    <row r="758" s="14" customFormat="1">
      <c r="A758" s="14"/>
      <c r="B758" s="260"/>
      <c r="C758" s="261"/>
      <c r="D758" s="242" t="s">
        <v>156</v>
      </c>
      <c r="E758" s="262" t="s">
        <v>1</v>
      </c>
      <c r="F758" s="263" t="s">
        <v>906</v>
      </c>
      <c r="G758" s="261"/>
      <c r="H758" s="262" t="s">
        <v>1</v>
      </c>
      <c r="I758" s="264"/>
      <c r="J758" s="261"/>
      <c r="K758" s="261"/>
      <c r="L758" s="265"/>
      <c r="M758" s="266"/>
      <c r="N758" s="267"/>
      <c r="O758" s="267"/>
      <c r="P758" s="267"/>
      <c r="Q758" s="267"/>
      <c r="R758" s="267"/>
      <c r="S758" s="267"/>
      <c r="T758" s="268"/>
      <c r="U758" s="14"/>
      <c r="V758" s="14"/>
      <c r="W758" s="14"/>
      <c r="X758" s="14"/>
      <c r="Y758" s="14"/>
      <c r="Z758" s="14"/>
      <c r="AA758" s="14"/>
      <c r="AB758" s="14"/>
      <c r="AC758" s="14"/>
      <c r="AD758" s="14"/>
      <c r="AE758" s="14"/>
      <c r="AT758" s="269" t="s">
        <v>156</v>
      </c>
      <c r="AU758" s="269" t="s">
        <v>90</v>
      </c>
      <c r="AV758" s="14" t="s">
        <v>85</v>
      </c>
      <c r="AW758" s="14" t="s">
        <v>35</v>
      </c>
      <c r="AX758" s="14" t="s">
        <v>81</v>
      </c>
      <c r="AY758" s="269" t="s">
        <v>146</v>
      </c>
    </row>
    <row r="759" s="13" customFormat="1">
      <c r="A759" s="13"/>
      <c r="B759" s="247"/>
      <c r="C759" s="248"/>
      <c r="D759" s="242" t="s">
        <v>156</v>
      </c>
      <c r="E759" s="249" t="s">
        <v>1</v>
      </c>
      <c r="F759" s="250" t="s">
        <v>914</v>
      </c>
      <c r="G759" s="248"/>
      <c r="H759" s="251">
        <v>40.399999999999999</v>
      </c>
      <c r="I759" s="252"/>
      <c r="J759" s="248"/>
      <c r="K759" s="248"/>
      <c r="L759" s="253"/>
      <c r="M759" s="254"/>
      <c r="N759" s="255"/>
      <c r="O759" s="255"/>
      <c r="P759" s="255"/>
      <c r="Q759" s="255"/>
      <c r="R759" s="255"/>
      <c r="S759" s="255"/>
      <c r="T759" s="256"/>
      <c r="U759" s="13"/>
      <c r="V759" s="13"/>
      <c r="W759" s="13"/>
      <c r="X759" s="13"/>
      <c r="Y759" s="13"/>
      <c r="Z759" s="13"/>
      <c r="AA759" s="13"/>
      <c r="AB759" s="13"/>
      <c r="AC759" s="13"/>
      <c r="AD759" s="13"/>
      <c r="AE759" s="13"/>
      <c r="AT759" s="257" t="s">
        <v>156</v>
      </c>
      <c r="AU759" s="257" t="s">
        <v>90</v>
      </c>
      <c r="AV759" s="13" t="s">
        <v>90</v>
      </c>
      <c r="AW759" s="13" t="s">
        <v>35</v>
      </c>
      <c r="AX759" s="13" t="s">
        <v>81</v>
      </c>
      <c r="AY759" s="257" t="s">
        <v>146</v>
      </c>
    </row>
    <row r="760" s="2" customFormat="1" ht="24.15" customHeight="1">
      <c r="A760" s="39"/>
      <c r="B760" s="40"/>
      <c r="C760" s="229" t="s">
        <v>915</v>
      </c>
      <c r="D760" s="229" t="s">
        <v>149</v>
      </c>
      <c r="E760" s="230" t="s">
        <v>916</v>
      </c>
      <c r="F760" s="231" t="s">
        <v>917</v>
      </c>
      <c r="G760" s="232" t="s">
        <v>160</v>
      </c>
      <c r="H760" s="233">
        <v>85.569999999999993</v>
      </c>
      <c r="I760" s="234"/>
      <c r="J760" s="235">
        <f>ROUND(I760*H760,2)</f>
        <v>0</v>
      </c>
      <c r="K760" s="231" t="s">
        <v>161</v>
      </c>
      <c r="L760" s="45"/>
      <c r="M760" s="236" t="s">
        <v>1</v>
      </c>
      <c r="N760" s="237" t="s">
        <v>46</v>
      </c>
      <c r="O760" s="92"/>
      <c r="P760" s="238">
        <f>O760*H760</f>
        <v>0</v>
      </c>
      <c r="Q760" s="238">
        <v>0</v>
      </c>
      <c r="R760" s="238">
        <f>Q760*H760</f>
        <v>0</v>
      </c>
      <c r="S760" s="238">
        <v>0.23999999999999999</v>
      </c>
      <c r="T760" s="239">
        <f>S760*H760</f>
        <v>20.536799999999996</v>
      </c>
      <c r="U760" s="39"/>
      <c r="V760" s="39"/>
      <c r="W760" s="39"/>
      <c r="X760" s="39"/>
      <c r="Y760" s="39"/>
      <c r="Z760" s="39"/>
      <c r="AA760" s="39"/>
      <c r="AB760" s="39"/>
      <c r="AC760" s="39"/>
      <c r="AD760" s="39"/>
      <c r="AE760" s="39"/>
      <c r="AR760" s="240" t="s">
        <v>153</v>
      </c>
      <c r="AT760" s="240" t="s">
        <v>149</v>
      </c>
      <c r="AU760" s="240" t="s">
        <v>90</v>
      </c>
      <c r="AY760" s="18" t="s">
        <v>146</v>
      </c>
      <c r="BE760" s="241">
        <f>IF(N760="základní",J760,0)</f>
        <v>0</v>
      </c>
      <c r="BF760" s="241">
        <f>IF(N760="snížená",J760,0)</f>
        <v>0</v>
      </c>
      <c r="BG760" s="241">
        <f>IF(N760="zákl. přenesená",J760,0)</f>
        <v>0</v>
      </c>
      <c r="BH760" s="241">
        <f>IF(N760="sníž. přenesená",J760,0)</f>
        <v>0</v>
      </c>
      <c r="BI760" s="241">
        <f>IF(N760="nulová",J760,0)</f>
        <v>0</v>
      </c>
      <c r="BJ760" s="18" t="s">
        <v>85</v>
      </c>
      <c r="BK760" s="241">
        <f>ROUND(I760*H760,2)</f>
        <v>0</v>
      </c>
      <c r="BL760" s="18" t="s">
        <v>153</v>
      </c>
      <c r="BM760" s="240" t="s">
        <v>918</v>
      </c>
    </row>
    <row r="761" s="2" customFormat="1">
      <c r="A761" s="39"/>
      <c r="B761" s="40"/>
      <c r="C761" s="41"/>
      <c r="D761" s="242" t="s">
        <v>155</v>
      </c>
      <c r="E761" s="41"/>
      <c r="F761" s="243" t="s">
        <v>919</v>
      </c>
      <c r="G761" s="41"/>
      <c r="H761" s="41"/>
      <c r="I761" s="244"/>
      <c r="J761" s="41"/>
      <c r="K761" s="41"/>
      <c r="L761" s="45"/>
      <c r="M761" s="245"/>
      <c r="N761" s="246"/>
      <c r="O761" s="92"/>
      <c r="P761" s="92"/>
      <c r="Q761" s="92"/>
      <c r="R761" s="92"/>
      <c r="S761" s="92"/>
      <c r="T761" s="93"/>
      <c r="U761" s="39"/>
      <c r="V761" s="39"/>
      <c r="W761" s="39"/>
      <c r="X761" s="39"/>
      <c r="Y761" s="39"/>
      <c r="Z761" s="39"/>
      <c r="AA761" s="39"/>
      <c r="AB761" s="39"/>
      <c r="AC761" s="39"/>
      <c r="AD761" s="39"/>
      <c r="AE761" s="39"/>
      <c r="AT761" s="18" t="s">
        <v>155</v>
      </c>
      <c r="AU761" s="18" t="s">
        <v>90</v>
      </c>
    </row>
    <row r="762" s="2" customFormat="1">
      <c r="A762" s="39"/>
      <c r="B762" s="40"/>
      <c r="C762" s="41"/>
      <c r="D762" s="258" t="s">
        <v>164</v>
      </c>
      <c r="E762" s="41"/>
      <c r="F762" s="259" t="s">
        <v>920</v>
      </c>
      <c r="G762" s="41"/>
      <c r="H762" s="41"/>
      <c r="I762" s="244"/>
      <c r="J762" s="41"/>
      <c r="K762" s="41"/>
      <c r="L762" s="45"/>
      <c r="M762" s="245"/>
      <c r="N762" s="246"/>
      <c r="O762" s="92"/>
      <c r="P762" s="92"/>
      <c r="Q762" s="92"/>
      <c r="R762" s="92"/>
      <c r="S762" s="92"/>
      <c r="T762" s="93"/>
      <c r="U762" s="39"/>
      <c r="V762" s="39"/>
      <c r="W762" s="39"/>
      <c r="X762" s="39"/>
      <c r="Y762" s="39"/>
      <c r="Z762" s="39"/>
      <c r="AA762" s="39"/>
      <c r="AB762" s="39"/>
      <c r="AC762" s="39"/>
      <c r="AD762" s="39"/>
      <c r="AE762" s="39"/>
      <c r="AT762" s="18" t="s">
        <v>164</v>
      </c>
      <c r="AU762" s="18" t="s">
        <v>90</v>
      </c>
    </row>
    <row r="763" s="14" customFormat="1">
      <c r="A763" s="14"/>
      <c r="B763" s="260"/>
      <c r="C763" s="261"/>
      <c r="D763" s="242" t="s">
        <v>156</v>
      </c>
      <c r="E763" s="262" t="s">
        <v>1</v>
      </c>
      <c r="F763" s="263" t="s">
        <v>904</v>
      </c>
      <c r="G763" s="261"/>
      <c r="H763" s="262" t="s">
        <v>1</v>
      </c>
      <c r="I763" s="264"/>
      <c r="J763" s="261"/>
      <c r="K763" s="261"/>
      <c r="L763" s="265"/>
      <c r="M763" s="266"/>
      <c r="N763" s="267"/>
      <c r="O763" s="267"/>
      <c r="P763" s="267"/>
      <c r="Q763" s="267"/>
      <c r="R763" s="267"/>
      <c r="S763" s="267"/>
      <c r="T763" s="268"/>
      <c r="U763" s="14"/>
      <c r="V763" s="14"/>
      <c r="W763" s="14"/>
      <c r="X763" s="14"/>
      <c r="Y763" s="14"/>
      <c r="Z763" s="14"/>
      <c r="AA763" s="14"/>
      <c r="AB763" s="14"/>
      <c r="AC763" s="14"/>
      <c r="AD763" s="14"/>
      <c r="AE763" s="14"/>
      <c r="AT763" s="269" t="s">
        <v>156</v>
      </c>
      <c r="AU763" s="269" t="s">
        <v>90</v>
      </c>
      <c r="AV763" s="14" t="s">
        <v>85</v>
      </c>
      <c r="AW763" s="14" t="s">
        <v>35</v>
      </c>
      <c r="AX763" s="14" t="s">
        <v>81</v>
      </c>
      <c r="AY763" s="269" t="s">
        <v>146</v>
      </c>
    </row>
    <row r="764" s="13" customFormat="1">
      <c r="A764" s="13"/>
      <c r="B764" s="247"/>
      <c r="C764" s="248"/>
      <c r="D764" s="242" t="s">
        <v>156</v>
      </c>
      <c r="E764" s="249" t="s">
        <v>1</v>
      </c>
      <c r="F764" s="250" t="s">
        <v>921</v>
      </c>
      <c r="G764" s="248"/>
      <c r="H764" s="251">
        <v>20.760000000000002</v>
      </c>
      <c r="I764" s="252"/>
      <c r="J764" s="248"/>
      <c r="K764" s="248"/>
      <c r="L764" s="253"/>
      <c r="M764" s="254"/>
      <c r="N764" s="255"/>
      <c r="O764" s="255"/>
      <c r="P764" s="255"/>
      <c r="Q764" s="255"/>
      <c r="R764" s="255"/>
      <c r="S764" s="255"/>
      <c r="T764" s="256"/>
      <c r="U764" s="13"/>
      <c r="V764" s="13"/>
      <c r="W764" s="13"/>
      <c r="X764" s="13"/>
      <c r="Y764" s="13"/>
      <c r="Z764" s="13"/>
      <c r="AA764" s="13"/>
      <c r="AB764" s="13"/>
      <c r="AC764" s="13"/>
      <c r="AD764" s="13"/>
      <c r="AE764" s="13"/>
      <c r="AT764" s="257" t="s">
        <v>156</v>
      </c>
      <c r="AU764" s="257" t="s">
        <v>90</v>
      </c>
      <c r="AV764" s="13" t="s">
        <v>90</v>
      </c>
      <c r="AW764" s="13" t="s">
        <v>4</v>
      </c>
      <c r="AX764" s="13" t="s">
        <v>81</v>
      </c>
      <c r="AY764" s="257" t="s">
        <v>146</v>
      </c>
    </row>
    <row r="765" s="14" customFormat="1">
      <c r="A765" s="14"/>
      <c r="B765" s="260"/>
      <c r="C765" s="261"/>
      <c r="D765" s="242" t="s">
        <v>156</v>
      </c>
      <c r="E765" s="262" t="s">
        <v>1</v>
      </c>
      <c r="F765" s="263" t="s">
        <v>281</v>
      </c>
      <c r="G765" s="261"/>
      <c r="H765" s="262" t="s">
        <v>1</v>
      </c>
      <c r="I765" s="264"/>
      <c r="J765" s="261"/>
      <c r="K765" s="261"/>
      <c r="L765" s="265"/>
      <c r="M765" s="266"/>
      <c r="N765" s="267"/>
      <c r="O765" s="267"/>
      <c r="P765" s="267"/>
      <c r="Q765" s="267"/>
      <c r="R765" s="267"/>
      <c r="S765" s="267"/>
      <c r="T765" s="268"/>
      <c r="U765" s="14"/>
      <c r="V765" s="14"/>
      <c r="W765" s="14"/>
      <c r="X765" s="14"/>
      <c r="Y765" s="14"/>
      <c r="Z765" s="14"/>
      <c r="AA765" s="14"/>
      <c r="AB765" s="14"/>
      <c r="AC765" s="14"/>
      <c r="AD765" s="14"/>
      <c r="AE765" s="14"/>
      <c r="AT765" s="269" t="s">
        <v>156</v>
      </c>
      <c r="AU765" s="269" t="s">
        <v>90</v>
      </c>
      <c r="AV765" s="14" t="s">
        <v>85</v>
      </c>
      <c r="AW765" s="14" t="s">
        <v>35</v>
      </c>
      <c r="AX765" s="14" t="s">
        <v>81</v>
      </c>
      <c r="AY765" s="269" t="s">
        <v>146</v>
      </c>
    </row>
    <row r="766" s="13" customFormat="1">
      <c r="A766" s="13"/>
      <c r="B766" s="247"/>
      <c r="C766" s="248"/>
      <c r="D766" s="242" t="s">
        <v>156</v>
      </c>
      <c r="E766" s="249" t="s">
        <v>1</v>
      </c>
      <c r="F766" s="250" t="s">
        <v>922</v>
      </c>
      <c r="G766" s="248"/>
      <c r="H766" s="251">
        <v>33.920000000000002</v>
      </c>
      <c r="I766" s="252"/>
      <c r="J766" s="248"/>
      <c r="K766" s="248"/>
      <c r="L766" s="253"/>
      <c r="M766" s="254"/>
      <c r="N766" s="255"/>
      <c r="O766" s="255"/>
      <c r="P766" s="255"/>
      <c r="Q766" s="255"/>
      <c r="R766" s="255"/>
      <c r="S766" s="255"/>
      <c r="T766" s="256"/>
      <c r="U766" s="13"/>
      <c r="V766" s="13"/>
      <c r="W766" s="13"/>
      <c r="X766" s="13"/>
      <c r="Y766" s="13"/>
      <c r="Z766" s="13"/>
      <c r="AA766" s="13"/>
      <c r="AB766" s="13"/>
      <c r="AC766" s="13"/>
      <c r="AD766" s="13"/>
      <c r="AE766" s="13"/>
      <c r="AT766" s="257" t="s">
        <v>156</v>
      </c>
      <c r="AU766" s="257" t="s">
        <v>90</v>
      </c>
      <c r="AV766" s="13" t="s">
        <v>90</v>
      </c>
      <c r="AW766" s="13" t="s">
        <v>35</v>
      </c>
      <c r="AX766" s="13" t="s">
        <v>81</v>
      </c>
      <c r="AY766" s="257" t="s">
        <v>146</v>
      </c>
    </row>
    <row r="767" s="14" customFormat="1">
      <c r="A767" s="14"/>
      <c r="B767" s="260"/>
      <c r="C767" s="261"/>
      <c r="D767" s="242" t="s">
        <v>156</v>
      </c>
      <c r="E767" s="262" t="s">
        <v>1</v>
      </c>
      <c r="F767" s="263" t="s">
        <v>906</v>
      </c>
      <c r="G767" s="261"/>
      <c r="H767" s="262" t="s">
        <v>1</v>
      </c>
      <c r="I767" s="264"/>
      <c r="J767" s="261"/>
      <c r="K767" s="261"/>
      <c r="L767" s="265"/>
      <c r="M767" s="266"/>
      <c r="N767" s="267"/>
      <c r="O767" s="267"/>
      <c r="P767" s="267"/>
      <c r="Q767" s="267"/>
      <c r="R767" s="267"/>
      <c r="S767" s="267"/>
      <c r="T767" s="268"/>
      <c r="U767" s="14"/>
      <c r="V767" s="14"/>
      <c r="W767" s="14"/>
      <c r="X767" s="14"/>
      <c r="Y767" s="14"/>
      <c r="Z767" s="14"/>
      <c r="AA767" s="14"/>
      <c r="AB767" s="14"/>
      <c r="AC767" s="14"/>
      <c r="AD767" s="14"/>
      <c r="AE767" s="14"/>
      <c r="AT767" s="269" t="s">
        <v>156</v>
      </c>
      <c r="AU767" s="269" t="s">
        <v>90</v>
      </c>
      <c r="AV767" s="14" t="s">
        <v>85</v>
      </c>
      <c r="AW767" s="14" t="s">
        <v>35</v>
      </c>
      <c r="AX767" s="14" t="s">
        <v>81</v>
      </c>
      <c r="AY767" s="269" t="s">
        <v>146</v>
      </c>
    </row>
    <row r="768" s="13" customFormat="1">
      <c r="A768" s="13"/>
      <c r="B768" s="247"/>
      <c r="C768" s="248"/>
      <c r="D768" s="242" t="s">
        <v>156</v>
      </c>
      <c r="E768" s="249" t="s">
        <v>1</v>
      </c>
      <c r="F768" s="250" t="s">
        <v>923</v>
      </c>
      <c r="G768" s="248"/>
      <c r="H768" s="251">
        <v>26.850000000000001</v>
      </c>
      <c r="I768" s="252"/>
      <c r="J768" s="248"/>
      <c r="K768" s="248"/>
      <c r="L768" s="253"/>
      <c r="M768" s="254"/>
      <c r="N768" s="255"/>
      <c r="O768" s="255"/>
      <c r="P768" s="255"/>
      <c r="Q768" s="255"/>
      <c r="R768" s="255"/>
      <c r="S768" s="255"/>
      <c r="T768" s="256"/>
      <c r="U768" s="13"/>
      <c r="V768" s="13"/>
      <c r="W768" s="13"/>
      <c r="X768" s="13"/>
      <c r="Y768" s="13"/>
      <c r="Z768" s="13"/>
      <c r="AA768" s="13"/>
      <c r="AB768" s="13"/>
      <c r="AC768" s="13"/>
      <c r="AD768" s="13"/>
      <c r="AE768" s="13"/>
      <c r="AT768" s="257" t="s">
        <v>156</v>
      </c>
      <c r="AU768" s="257" t="s">
        <v>90</v>
      </c>
      <c r="AV768" s="13" t="s">
        <v>90</v>
      </c>
      <c r="AW768" s="13" t="s">
        <v>35</v>
      </c>
      <c r="AX768" s="13" t="s">
        <v>81</v>
      </c>
      <c r="AY768" s="257" t="s">
        <v>146</v>
      </c>
    </row>
    <row r="769" s="14" customFormat="1">
      <c r="A769" s="14"/>
      <c r="B769" s="260"/>
      <c r="C769" s="261"/>
      <c r="D769" s="242" t="s">
        <v>156</v>
      </c>
      <c r="E769" s="262" t="s">
        <v>1</v>
      </c>
      <c r="F769" s="263" t="s">
        <v>924</v>
      </c>
      <c r="G769" s="261"/>
      <c r="H769" s="262" t="s">
        <v>1</v>
      </c>
      <c r="I769" s="264"/>
      <c r="J769" s="261"/>
      <c r="K769" s="261"/>
      <c r="L769" s="265"/>
      <c r="M769" s="266"/>
      <c r="N769" s="267"/>
      <c r="O769" s="267"/>
      <c r="P769" s="267"/>
      <c r="Q769" s="267"/>
      <c r="R769" s="267"/>
      <c r="S769" s="267"/>
      <c r="T769" s="268"/>
      <c r="U769" s="14"/>
      <c r="V769" s="14"/>
      <c r="W769" s="14"/>
      <c r="X769" s="14"/>
      <c r="Y769" s="14"/>
      <c r="Z769" s="14"/>
      <c r="AA769" s="14"/>
      <c r="AB769" s="14"/>
      <c r="AC769" s="14"/>
      <c r="AD769" s="14"/>
      <c r="AE769" s="14"/>
      <c r="AT769" s="269" t="s">
        <v>156</v>
      </c>
      <c r="AU769" s="269" t="s">
        <v>90</v>
      </c>
      <c r="AV769" s="14" t="s">
        <v>85</v>
      </c>
      <c r="AW769" s="14" t="s">
        <v>35</v>
      </c>
      <c r="AX769" s="14" t="s">
        <v>81</v>
      </c>
      <c r="AY769" s="269" t="s">
        <v>146</v>
      </c>
    </row>
    <row r="770" s="13" customFormat="1">
      <c r="A770" s="13"/>
      <c r="B770" s="247"/>
      <c r="C770" s="248"/>
      <c r="D770" s="242" t="s">
        <v>156</v>
      </c>
      <c r="E770" s="249" t="s">
        <v>1</v>
      </c>
      <c r="F770" s="250" t="s">
        <v>925</v>
      </c>
      <c r="G770" s="248"/>
      <c r="H770" s="251">
        <v>4.04</v>
      </c>
      <c r="I770" s="252"/>
      <c r="J770" s="248"/>
      <c r="K770" s="248"/>
      <c r="L770" s="253"/>
      <c r="M770" s="254"/>
      <c r="N770" s="255"/>
      <c r="O770" s="255"/>
      <c r="P770" s="255"/>
      <c r="Q770" s="255"/>
      <c r="R770" s="255"/>
      <c r="S770" s="255"/>
      <c r="T770" s="256"/>
      <c r="U770" s="13"/>
      <c r="V770" s="13"/>
      <c r="W770" s="13"/>
      <c r="X770" s="13"/>
      <c r="Y770" s="13"/>
      <c r="Z770" s="13"/>
      <c r="AA770" s="13"/>
      <c r="AB770" s="13"/>
      <c r="AC770" s="13"/>
      <c r="AD770" s="13"/>
      <c r="AE770" s="13"/>
      <c r="AT770" s="257" t="s">
        <v>156</v>
      </c>
      <c r="AU770" s="257" t="s">
        <v>90</v>
      </c>
      <c r="AV770" s="13" t="s">
        <v>90</v>
      </c>
      <c r="AW770" s="13" t="s">
        <v>35</v>
      </c>
      <c r="AX770" s="13" t="s">
        <v>81</v>
      </c>
      <c r="AY770" s="257" t="s">
        <v>146</v>
      </c>
    </row>
    <row r="771" s="2" customFormat="1" ht="21.75" customHeight="1">
      <c r="A771" s="39"/>
      <c r="B771" s="40"/>
      <c r="C771" s="229" t="s">
        <v>926</v>
      </c>
      <c r="D771" s="229" t="s">
        <v>149</v>
      </c>
      <c r="E771" s="230" t="s">
        <v>927</v>
      </c>
      <c r="F771" s="231" t="s">
        <v>928</v>
      </c>
      <c r="G771" s="232" t="s">
        <v>495</v>
      </c>
      <c r="H771" s="233">
        <v>84.799999999999997</v>
      </c>
      <c r="I771" s="234"/>
      <c r="J771" s="235">
        <f>ROUND(I771*H771,2)</f>
        <v>0</v>
      </c>
      <c r="K771" s="231" t="s">
        <v>161</v>
      </c>
      <c r="L771" s="45"/>
      <c r="M771" s="236" t="s">
        <v>1</v>
      </c>
      <c r="N771" s="237" t="s">
        <v>46</v>
      </c>
      <c r="O771" s="92"/>
      <c r="P771" s="238">
        <f>O771*H771</f>
        <v>0</v>
      </c>
      <c r="Q771" s="238">
        <v>0</v>
      </c>
      <c r="R771" s="238">
        <f>Q771*H771</f>
        <v>0</v>
      </c>
      <c r="S771" s="238">
        <v>0</v>
      </c>
      <c r="T771" s="239">
        <f>S771*H771</f>
        <v>0</v>
      </c>
      <c r="U771" s="39"/>
      <c r="V771" s="39"/>
      <c r="W771" s="39"/>
      <c r="X771" s="39"/>
      <c r="Y771" s="39"/>
      <c r="Z771" s="39"/>
      <c r="AA771" s="39"/>
      <c r="AB771" s="39"/>
      <c r="AC771" s="39"/>
      <c r="AD771" s="39"/>
      <c r="AE771" s="39"/>
      <c r="AR771" s="240" t="s">
        <v>153</v>
      </c>
      <c r="AT771" s="240" t="s">
        <v>149</v>
      </c>
      <c r="AU771" s="240" t="s">
        <v>90</v>
      </c>
      <c r="AY771" s="18" t="s">
        <v>146</v>
      </c>
      <c r="BE771" s="241">
        <f>IF(N771="základní",J771,0)</f>
        <v>0</v>
      </c>
      <c r="BF771" s="241">
        <f>IF(N771="snížená",J771,0)</f>
        <v>0</v>
      </c>
      <c r="BG771" s="241">
        <f>IF(N771="zákl. přenesená",J771,0)</f>
        <v>0</v>
      </c>
      <c r="BH771" s="241">
        <f>IF(N771="sníž. přenesená",J771,0)</f>
        <v>0</v>
      </c>
      <c r="BI771" s="241">
        <f>IF(N771="nulová",J771,0)</f>
        <v>0</v>
      </c>
      <c r="BJ771" s="18" t="s">
        <v>85</v>
      </c>
      <c r="BK771" s="241">
        <f>ROUND(I771*H771,2)</f>
        <v>0</v>
      </c>
      <c r="BL771" s="18" t="s">
        <v>153</v>
      </c>
      <c r="BM771" s="240" t="s">
        <v>929</v>
      </c>
    </row>
    <row r="772" s="2" customFormat="1">
      <c r="A772" s="39"/>
      <c r="B772" s="40"/>
      <c r="C772" s="41"/>
      <c r="D772" s="242" t="s">
        <v>155</v>
      </c>
      <c r="E772" s="41"/>
      <c r="F772" s="243" t="s">
        <v>930</v>
      </c>
      <c r="G772" s="41"/>
      <c r="H772" s="41"/>
      <c r="I772" s="244"/>
      <c r="J772" s="41"/>
      <c r="K772" s="41"/>
      <c r="L772" s="45"/>
      <c r="M772" s="245"/>
      <c r="N772" s="246"/>
      <c r="O772" s="92"/>
      <c r="P772" s="92"/>
      <c r="Q772" s="92"/>
      <c r="R772" s="92"/>
      <c r="S772" s="92"/>
      <c r="T772" s="93"/>
      <c r="U772" s="39"/>
      <c r="V772" s="39"/>
      <c r="W772" s="39"/>
      <c r="X772" s="39"/>
      <c r="Y772" s="39"/>
      <c r="Z772" s="39"/>
      <c r="AA772" s="39"/>
      <c r="AB772" s="39"/>
      <c r="AC772" s="39"/>
      <c r="AD772" s="39"/>
      <c r="AE772" s="39"/>
      <c r="AT772" s="18" t="s">
        <v>155</v>
      </c>
      <c r="AU772" s="18" t="s">
        <v>90</v>
      </c>
    </row>
    <row r="773" s="2" customFormat="1">
      <c r="A773" s="39"/>
      <c r="B773" s="40"/>
      <c r="C773" s="41"/>
      <c r="D773" s="258" t="s">
        <v>164</v>
      </c>
      <c r="E773" s="41"/>
      <c r="F773" s="259" t="s">
        <v>931</v>
      </c>
      <c r="G773" s="41"/>
      <c r="H773" s="41"/>
      <c r="I773" s="244"/>
      <c r="J773" s="41"/>
      <c r="K773" s="41"/>
      <c r="L773" s="45"/>
      <c r="M773" s="245"/>
      <c r="N773" s="246"/>
      <c r="O773" s="92"/>
      <c r="P773" s="92"/>
      <c r="Q773" s="92"/>
      <c r="R773" s="92"/>
      <c r="S773" s="92"/>
      <c r="T773" s="93"/>
      <c r="U773" s="39"/>
      <c r="V773" s="39"/>
      <c r="W773" s="39"/>
      <c r="X773" s="39"/>
      <c r="Y773" s="39"/>
      <c r="Z773" s="39"/>
      <c r="AA773" s="39"/>
      <c r="AB773" s="39"/>
      <c r="AC773" s="39"/>
      <c r="AD773" s="39"/>
      <c r="AE773" s="39"/>
      <c r="AT773" s="18" t="s">
        <v>164</v>
      </c>
      <c r="AU773" s="18" t="s">
        <v>90</v>
      </c>
    </row>
    <row r="774" s="2" customFormat="1">
      <c r="A774" s="39"/>
      <c r="B774" s="40"/>
      <c r="C774" s="41"/>
      <c r="D774" s="242" t="s">
        <v>186</v>
      </c>
      <c r="E774" s="41"/>
      <c r="F774" s="270" t="s">
        <v>932</v>
      </c>
      <c r="G774" s="41"/>
      <c r="H774" s="41"/>
      <c r="I774" s="244"/>
      <c r="J774" s="41"/>
      <c r="K774" s="41"/>
      <c r="L774" s="45"/>
      <c r="M774" s="245"/>
      <c r="N774" s="246"/>
      <c r="O774" s="92"/>
      <c r="P774" s="92"/>
      <c r="Q774" s="92"/>
      <c r="R774" s="92"/>
      <c r="S774" s="92"/>
      <c r="T774" s="93"/>
      <c r="U774" s="39"/>
      <c r="V774" s="39"/>
      <c r="W774" s="39"/>
      <c r="X774" s="39"/>
      <c r="Y774" s="39"/>
      <c r="Z774" s="39"/>
      <c r="AA774" s="39"/>
      <c r="AB774" s="39"/>
      <c r="AC774" s="39"/>
      <c r="AD774" s="39"/>
      <c r="AE774" s="39"/>
      <c r="AT774" s="18" t="s">
        <v>186</v>
      </c>
      <c r="AU774" s="18" t="s">
        <v>90</v>
      </c>
    </row>
    <row r="775" s="14" customFormat="1">
      <c r="A775" s="14"/>
      <c r="B775" s="260"/>
      <c r="C775" s="261"/>
      <c r="D775" s="242" t="s">
        <v>156</v>
      </c>
      <c r="E775" s="262" t="s">
        <v>1</v>
      </c>
      <c r="F775" s="263" t="s">
        <v>896</v>
      </c>
      <c r="G775" s="261"/>
      <c r="H775" s="262" t="s">
        <v>1</v>
      </c>
      <c r="I775" s="264"/>
      <c r="J775" s="261"/>
      <c r="K775" s="261"/>
      <c r="L775" s="265"/>
      <c r="M775" s="266"/>
      <c r="N775" s="267"/>
      <c r="O775" s="267"/>
      <c r="P775" s="267"/>
      <c r="Q775" s="267"/>
      <c r="R775" s="267"/>
      <c r="S775" s="267"/>
      <c r="T775" s="268"/>
      <c r="U775" s="14"/>
      <c r="V775" s="14"/>
      <c r="W775" s="14"/>
      <c r="X775" s="14"/>
      <c r="Y775" s="14"/>
      <c r="Z775" s="14"/>
      <c r="AA775" s="14"/>
      <c r="AB775" s="14"/>
      <c r="AC775" s="14"/>
      <c r="AD775" s="14"/>
      <c r="AE775" s="14"/>
      <c r="AT775" s="269" t="s">
        <v>156</v>
      </c>
      <c r="AU775" s="269" t="s">
        <v>90</v>
      </c>
      <c r="AV775" s="14" t="s">
        <v>85</v>
      </c>
      <c r="AW775" s="14" t="s">
        <v>35</v>
      </c>
      <c r="AX775" s="14" t="s">
        <v>81</v>
      </c>
      <c r="AY775" s="269" t="s">
        <v>146</v>
      </c>
    </row>
    <row r="776" s="13" customFormat="1">
      <c r="A776" s="13"/>
      <c r="B776" s="247"/>
      <c r="C776" s="248"/>
      <c r="D776" s="242" t="s">
        <v>156</v>
      </c>
      <c r="E776" s="249" t="s">
        <v>1</v>
      </c>
      <c r="F776" s="250" t="s">
        <v>897</v>
      </c>
      <c r="G776" s="248"/>
      <c r="H776" s="251">
        <v>84.799999999999997</v>
      </c>
      <c r="I776" s="252"/>
      <c r="J776" s="248"/>
      <c r="K776" s="248"/>
      <c r="L776" s="253"/>
      <c r="M776" s="254"/>
      <c r="N776" s="255"/>
      <c r="O776" s="255"/>
      <c r="P776" s="255"/>
      <c r="Q776" s="255"/>
      <c r="R776" s="255"/>
      <c r="S776" s="255"/>
      <c r="T776" s="256"/>
      <c r="U776" s="13"/>
      <c r="V776" s="13"/>
      <c r="W776" s="13"/>
      <c r="X776" s="13"/>
      <c r="Y776" s="13"/>
      <c r="Z776" s="13"/>
      <c r="AA776" s="13"/>
      <c r="AB776" s="13"/>
      <c r="AC776" s="13"/>
      <c r="AD776" s="13"/>
      <c r="AE776" s="13"/>
      <c r="AT776" s="257" t="s">
        <v>156</v>
      </c>
      <c r="AU776" s="257" t="s">
        <v>90</v>
      </c>
      <c r="AV776" s="13" t="s">
        <v>90</v>
      </c>
      <c r="AW776" s="13" t="s">
        <v>35</v>
      </c>
      <c r="AX776" s="13" t="s">
        <v>81</v>
      </c>
      <c r="AY776" s="257" t="s">
        <v>146</v>
      </c>
    </row>
    <row r="777" s="2" customFormat="1" ht="24.15" customHeight="1">
      <c r="A777" s="39"/>
      <c r="B777" s="40"/>
      <c r="C777" s="229" t="s">
        <v>933</v>
      </c>
      <c r="D777" s="229" t="s">
        <v>149</v>
      </c>
      <c r="E777" s="230" t="s">
        <v>934</v>
      </c>
      <c r="F777" s="231" t="s">
        <v>935</v>
      </c>
      <c r="G777" s="232" t="s">
        <v>160</v>
      </c>
      <c r="H777" s="233">
        <v>17</v>
      </c>
      <c r="I777" s="234"/>
      <c r="J777" s="235">
        <f>ROUND(I777*H777,2)</f>
        <v>0</v>
      </c>
      <c r="K777" s="231" t="s">
        <v>161</v>
      </c>
      <c r="L777" s="45"/>
      <c r="M777" s="236" t="s">
        <v>1</v>
      </c>
      <c r="N777" s="237" t="s">
        <v>46</v>
      </c>
      <c r="O777" s="92"/>
      <c r="P777" s="238">
        <f>O777*H777</f>
        <v>0</v>
      </c>
      <c r="Q777" s="238">
        <v>0</v>
      </c>
      <c r="R777" s="238">
        <f>Q777*H777</f>
        <v>0</v>
      </c>
      <c r="S777" s="238">
        <v>0.38800000000000001</v>
      </c>
      <c r="T777" s="239">
        <f>S777*H777</f>
        <v>6.5960000000000001</v>
      </c>
      <c r="U777" s="39"/>
      <c r="V777" s="39"/>
      <c r="W777" s="39"/>
      <c r="X777" s="39"/>
      <c r="Y777" s="39"/>
      <c r="Z777" s="39"/>
      <c r="AA777" s="39"/>
      <c r="AB777" s="39"/>
      <c r="AC777" s="39"/>
      <c r="AD777" s="39"/>
      <c r="AE777" s="39"/>
      <c r="AR777" s="240" t="s">
        <v>153</v>
      </c>
      <c r="AT777" s="240" t="s">
        <v>149</v>
      </c>
      <c r="AU777" s="240" t="s">
        <v>90</v>
      </c>
      <c r="AY777" s="18" t="s">
        <v>146</v>
      </c>
      <c r="BE777" s="241">
        <f>IF(N777="základní",J777,0)</f>
        <v>0</v>
      </c>
      <c r="BF777" s="241">
        <f>IF(N777="snížená",J777,0)</f>
        <v>0</v>
      </c>
      <c r="BG777" s="241">
        <f>IF(N777="zákl. přenesená",J777,0)</f>
        <v>0</v>
      </c>
      <c r="BH777" s="241">
        <f>IF(N777="sníž. přenesená",J777,0)</f>
        <v>0</v>
      </c>
      <c r="BI777" s="241">
        <f>IF(N777="nulová",J777,0)</f>
        <v>0</v>
      </c>
      <c r="BJ777" s="18" t="s">
        <v>85</v>
      </c>
      <c r="BK777" s="241">
        <f>ROUND(I777*H777,2)</f>
        <v>0</v>
      </c>
      <c r="BL777" s="18" t="s">
        <v>153</v>
      </c>
      <c r="BM777" s="240" t="s">
        <v>936</v>
      </c>
    </row>
    <row r="778" s="2" customFormat="1">
      <c r="A778" s="39"/>
      <c r="B778" s="40"/>
      <c r="C778" s="41"/>
      <c r="D778" s="242" t="s">
        <v>155</v>
      </c>
      <c r="E778" s="41"/>
      <c r="F778" s="243" t="s">
        <v>937</v>
      </c>
      <c r="G778" s="41"/>
      <c r="H778" s="41"/>
      <c r="I778" s="244"/>
      <c r="J778" s="41"/>
      <c r="K778" s="41"/>
      <c r="L778" s="45"/>
      <c r="M778" s="245"/>
      <c r="N778" s="246"/>
      <c r="O778" s="92"/>
      <c r="P778" s="92"/>
      <c r="Q778" s="92"/>
      <c r="R778" s="92"/>
      <c r="S778" s="92"/>
      <c r="T778" s="93"/>
      <c r="U778" s="39"/>
      <c r="V778" s="39"/>
      <c r="W778" s="39"/>
      <c r="X778" s="39"/>
      <c r="Y778" s="39"/>
      <c r="Z778" s="39"/>
      <c r="AA778" s="39"/>
      <c r="AB778" s="39"/>
      <c r="AC778" s="39"/>
      <c r="AD778" s="39"/>
      <c r="AE778" s="39"/>
      <c r="AT778" s="18" t="s">
        <v>155</v>
      </c>
      <c r="AU778" s="18" t="s">
        <v>90</v>
      </c>
    </row>
    <row r="779" s="2" customFormat="1">
      <c r="A779" s="39"/>
      <c r="B779" s="40"/>
      <c r="C779" s="41"/>
      <c r="D779" s="258" t="s">
        <v>164</v>
      </c>
      <c r="E779" s="41"/>
      <c r="F779" s="259" t="s">
        <v>938</v>
      </c>
      <c r="G779" s="41"/>
      <c r="H779" s="41"/>
      <c r="I779" s="244"/>
      <c r="J779" s="41"/>
      <c r="K779" s="41"/>
      <c r="L779" s="45"/>
      <c r="M779" s="245"/>
      <c r="N779" s="246"/>
      <c r="O779" s="92"/>
      <c r="P779" s="92"/>
      <c r="Q779" s="92"/>
      <c r="R779" s="92"/>
      <c r="S779" s="92"/>
      <c r="T779" s="93"/>
      <c r="U779" s="39"/>
      <c r="V779" s="39"/>
      <c r="W779" s="39"/>
      <c r="X779" s="39"/>
      <c r="Y779" s="39"/>
      <c r="Z779" s="39"/>
      <c r="AA779" s="39"/>
      <c r="AB779" s="39"/>
      <c r="AC779" s="39"/>
      <c r="AD779" s="39"/>
      <c r="AE779" s="39"/>
      <c r="AT779" s="18" t="s">
        <v>164</v>
      </c>
      <c r="AU779" s="18" t="s">
        <v>90</v>
      </c>
    </row>
    <row r="780" s="14" customFormat="1">
      <c r="A780" s="14"/>
      <c r="B780" s="260"/>
      <c r="C780" s="261"/>
      <c r="D780" s="242" t="s">
        <v>156</v>
      </c>
      <c r="E780" s="262" t="s">
        <v>1</v>
      </c>
      <c r="F780" s="263" t="s">
        <v>939</v>
      </c>
      <c r="G780" s="261"/>
      <c r="H780" s="262" t="s">
        <v>1</v>
      </c>
      <c r="I780" s="264"/>
      <c r="J780" s="261"/>
      <c r="K780" s="261"/>
      <c r="L780" s="265"/>
      <c r="M780" s="266"/>
      <c r="N780" s="267"/>
      <c r="O780" s="267"/>
      <c r="P780" s="267"/>
      <c r="Q780" s="267"/>
      <c r="R780" s="267"/>
      <c r="S780" s="267"/>
      <c r="T780" s="268"/>
      <c r="U780" s="14"/>
      <c r="V780" s="14"/>
      <c r="W780" s="14"/>
      <c r="X780" s="14"/>
      <c r="Y780" s="14"/>
      <c r="Z780" s="14"/>
      <c r="AA780" s="14"/>
      <c r="AB780" s="14"/>
      <c r="AC780" s="14"/>
      <c r="AD780" s="14"/>
      <c r="AE780" s="14"/>
      <c r="AT780" s="269" t="s">
        <v>156</v>
      </c>
      <c r="AU780" s="269" t="s">
        <v>90</v>
      </c>
      <c r="AV780" s="14" t="s">
        <v>85</v>
      </c>
      <c r="AW780" s="14" t="s">
        <v>35</v>
      </c>
      <c r="AX780" s="14" t="s">
        <v>81</v>
      </c>
      <c r="AY780" s="269" t="s">
        <v>146</v>
      </c>
    </row>
    <row r="781" s="13" customFormat="1">
      <c r="A781" s="13"/>
      <c r="B781" s="247"/>
      <c r="C781" s="248"/>
      <c r="D781" s="242" t="s">
        <v>156</v>
      </c>
      <c r="E781" s="249" t="s">
        <v>1</v>
      </c>
      <c r="F781" s="250" t="s">
        <v>283</v>
      </c>
      <c r="G781" s="248"/>
      <c r="H781" s="251">
        <v>17</v>
      </c>
      <c r="I781" s="252"/>
      <c r="J781" s="248"/>
      <c r="K781" s="248"/>
      <c r="L781" s="253"/>
      <c r="M781" s="254"/>
      <c r="N781" s="255"/>
      <c r="O781" s="255"/>
      <c r="P781" s="255"/>
      <c r="Q781" s="255"/>
      <c r="R781" s="255"/>
      <c r="S781" s="255"/>
      <c r="T781" s="256"/>
      <c r="U781" s="13"/>
      <c r="V781" s="13"/>
      <c r="W781" s="13"/>
      <c r="X781" s="13"/>
      <c r="Y781" s="13"/>
      <c r="Z781" s="13"/>
      <c r="AA781" s="13"/>
      <c r="AB781" s="13"/>
      <c r="AC781" s="13"/>
      <c r="AD781" s="13"/>
      <c r="AE781" s="13"/>
      <c r="AT781" s="257" t="s">
        <v>156</v>
      </c>
      <c r="AU781" s="257" t="s">
        <v>90</v>
      </c>
      <c r="AV781" s="13" t="s">
        <v>90</v>
      </c>
      <c r="AW781" s="13" t="s">
        <v>35</v>
      </c>
      <c r="AX781" s="13" t="s">
        <v>81</v>
      </c>
      <c r="AY781" s="257" t="s">
        <v>146</v>
      </c>
    </row>
    <row r="782" s="2" customFormat="1" ht="24.15" customHeight="1">
      <c r="A782" s="39"/>
      <c r="B782" s="40"/>
      <c r="C782" s="229" t="s">
        <v>940</v>
      </c>
      <c r="D782" s="229" t="s">
        <v>149</v>
      </c>
      <c r="E782" s="230" t="s">
        <v>941</v>
      </c>
      <c r="F782" s="231" t="s">
        <v>942</v>
      </c>
      <c r="G782" s="232" t="s">
        <v>160</v>
      </c>
      <c r="H782" s="233">
        <v>17</v>
      </c>
      <c r="I782" s="234"/>
      <c r="J782" s="235">
        <f>ROUND(I782*H782,2)</f>
        <v>0</v>
      </c>
      <c r="K782" s="231" t="s">
        <v>161</v>
      </c>
      <c r="L782" s="45"/>
      <c r="M782" s="236" t="s">
        <v>1</v>
      </c>
      <c r="N782" s="237" t="s">
        <v>46</v>
      </c>
      <c r="O782" s="92"/>
      <c r="P782" s="238">
        <f>O782*H782</f>
        <v>0</v>
      </c>
      <c r="Q782" s="238">
        <v>0</v>
      </c>
      <c r="R782" s="238">
        <f>Q782*H782</f>
        <v>0</v>
      </c>
      <c r="S782" s="238">
        <v>0</v>
      </c>
      <c r="T782" s="239">
        <f>S782*H782</f>
        <v>0</v>
      </c>
      <c r="U782" s="39"/>
      <c r="V782" s="39"/>
      <c r="W782" s="39"/>
      <c r="X782" s="39"/>
      <c r="Y782" s="39"/>
      <c r="Z782" s="39"/>
      <c r="AA782" s="39"/>
      <c r="AB782" s="39"/>
      <c r="AC782" s="39"/>
      <c r="AD782" s="39"/>
      <c r="AE782" s="39"/>
      <c r="AR782" s="240" t="s">
        <v>153</v>
      </c>
      <c r="AT782" s="240" t="s">
        <v>149</v>
      </c>
      <c r="AU782" s="240" t="s">
        <v>90</v>
      </c>
      <c r="AY782" s="18" t="s">
        <v>146</v>
      </c>
      <c r="BE782" s="241">
        <f>IF(N782="základní",J782,0)</f>
        <v>0</v>
      </c>
      <c r="BF782" s="241">
        <f>IF(N782="snížená",J782,0)</f>
        <v>0</v>
      </c>
      <c r="BG782" s="241">
        <f>IF(N782="zákl. přenesená",J782,0)</f>
        <v>0</v>
      </c>
      <c r="BH782" s="241">
        <f>IF(N782="sníž. přenesená",J782,0)</f>
        <v>0</v>
      </c>
      <c r="BI782" s="241">
        <f>IF(N782="nulová",J782,0)</f>
        <v>0</v>
      </c>
      <c r="BJ782" s="18" t="s">
        <v>85</v>
      </c>
      <c r="BK782" s="241">
        <f>ROUND(I782*H782,2)</f>
        <v>0</v>
      </c>
      <c r="BL782" s="18" t="s">
        <v>153</v>
      </c>
      <c r="BM782" s="240" t="s">
        <v>943</v>
      </c>
    </row>
    <row r="783" s="2" customFormat="1">
      <c r="A783" s="39"/>
      <c r="B783" s="40"/>
      <c r="C783" s="41"/>
      <c r="D783" s="242" t="s">
        <v>155</v>
      </c>
      <c r="E783" s="41"/>
      <c r="F783" s="243" t="s">
        <v>944</v>
      </c>
      <c r="G783" s="41"/>
      <c r="H783" s="41"/>
      <c r="I783" s="244"/>
      <c r="J783" s="41"/>
      <c r="K783" s="41"/>
      <c r="L783" s="45"/>
      <c r="M783" s="245"/>
      <c r="N783" s="246"/>
      <c r="O783" s="92"/>
      <c r="P783" s="92"/>
      <c r="Q783" s="92"/>
      <c r="R783" s="92"/>
      <c r="S783" s="92"/>
      <c r="T783" s="93"/>
      <c r="U783" s="39"/>
      <c r="V783" s="39"/>
      <c r="W783" s="39"/>
      <c r="X783" s="39"/>
      <c r="Y783" s="39"/>
      <c r="Z783" s="39"/>
      <c r="AA783" s="39"/>
      <c r="AB783" s="39"/>
      <c r="AC783" s="39"/>
      <c r="AD783" s="39"/>
      <c r="AE783" s="39"/>
      <c r="AT783" s="18" t="s">
        <v>155</v>
      </c>
      <c r="AU783" s="18" t="s">
        <v>90</v>
      </c>
    </row>
    <row r="784" s="2" customFormat="1">
      <c r="A784" s="39"/>
      <c r="B784" s="40"/>
      <c r="C784" s="41"/>
      <c r="D784" s="258" t="s">
        <v>164</v>
      </c>
      <c r="E784" s="41"/>
      <c r="F784" s="259" t="s">
        <v>945</v>
      </c>
      <c r="G784" s="41"/>
      <c r="H784" s="41"/>
      <c r="I784" s="244"/>
      <c r="J784" s="41"/>
      <c r="K784" s="41"/>
      <c r="L784" s="45"/>
      <c r="M784" s="245"/>
      <c r="N784" s="246"/>
      <c r="O784" s="92"/>
      <c r="P784" s="92"/>
      <c r="Q784" s="92"/>
      <c r="R784" s="92"/>
      <c r="S784" s="92"/>
      <c r="T784" s="93"/>
      <c r="U784" s="39"/>
      <c r="V784" s="39"/>
      <c r="W784" s="39"/>
      <c r="X784" s="39"/>
      <c r="Y784" s="39"/>
      <c r="Z784" s="39"/>
      <c r="AA784" s="39"/>
      <c r="AB784" s="39"/>
      <c r="AC784" s="39"/>
      <c r="AD784" s="39"/>
      <c r="AE784" s="39"/>
      <c r="AT784" s="18" t="s">
        <v>164</v>
      </c>
      <c r="AU784" s="18" t="s">
        <v>90</v>
      </c>
    </row>
    <row r="785" s="2" customFormat="1">
      <c r="A785" s="39"/>
      <c r="B785" s="40"/>
      <c r="C785" s="41"/>
      <c r="D785" s="242" t="s">
        <v>186</v>
      </c>
      <c r="E785" s="41"/>
      <c r="F785" s="270" t="s">
        <v>946</v>
      </c>
      <c r="G785" s="41"/>
      <c r="H785" s="41"/>
      <c r="I785" s="244"/>
      <c r="J785" s="41"/>
      <c r="K785" s="41"/>
      <c r="L785" s="45"/>
      <c r="M785" s="245"/>
      <c r="N785" s="246"/>
      <c r="O785" s="92"/>
      <c r="P785" s="92"/>
      <c r="Q785" s="92"/>
      <c r="R785" s="92"/>
      <c r="S785" s="92"/>
      <c r="T785" s="93"/>
      <c r="U785" s="39"/>
      <c r="V785" s="39"/>
      <c r="W785" s="39"/>
      <c r="X785" s="39"/>
      <c r="Y785" s="39"/>
      <c r="Z785" s="39"/>
      <c r="AA785" s="39"/>
      <c r="AB785" s="39"/>
      <c r="AC785" s="39"/>
      <c r="AD785" s="39"/>
      <c r="AE785" s="39"/>
      <c r="AT785" s="18" t="s">
        <v>186</v>
      </c>
      <c r="AU785" s="18" t="s">
        <v>90</v>
      </c>
    </row>
    <row r="786" s="14" customFormat="1">
      <c r="A786" s="14"/>
      <c r="B786" s="260"/>
      <c r="C786" s="261"/>
      <c r="D786" s="242" t="s">
        <v>156</v>
      </c>
      <c r="E786" s="262" t="s">
        <v>1</v>
      </c>
      <c r="F786" s="263" t="s">
        <v>939</v>
      </c>
      <c r="G786" s="261"/>
      <c r="H786" s="262" t="s">
        <v>1</v>
      </c>
      <c r="I786" s="264"/>
      <c r="J786" s="261"/>
      <c r="K786" s="261"/>
      <c r="L786" s="265"/>
      <c r="M786" s="266"/>
      <c r="N786" s="267"/>
      <c r="O786" s="267"/>
      <c r="P786" s="267"/>
      <c r="Q786" s="267"/>
      <c r="R786" s="267"/>
      <c r="S786" s="267"/>
      <c r="T786" s="268"/>
      <c r="U786" s="14"/>
      <c r="V786" s="14"/>
      <c r="W786" s="14"/>
      <c r="X786" s="14"/>
      <c r="Y786" s="14"/>
      <c r="Z786" s="14"/>
      <c r="AA786" s="14"/>
      <c r="AB786" s="14"/>
      <c r="AC786" s="14"/>
      <c r="AD786" s="14"/>
      <c r="AE786" s="14"/>
      <c r="AT786" s="269" t="s">
        <v>156</v>
      </c>
      <c r="AU786" s="269" t="s">
        <v>90</v>
      </c>
      <c r="AV786" s="14" t="s">
        <v>85</v>
      </c>
      <c r="AW786" s="14" t="s">
        <v>35</v>
      </c>
      <c r="AX786" s="14" t="s">
        <v>81</v>
      </c>
      <c r="AY786" s="269" t="s">
        <v>146</v>
      </c>
    </row>
    <row r="787" s="13" customFormat="1">
      <c r="A787" s="13"/>
      <c r="B787" s="247"/>
      <c r="C787" s="248"/>
      <c r="D787" s="242" t="s">
        <v>156</v>
      </c>
      <c r="E787" s="249" t="s">
        <v>1</v>
      </c>
      <c r="F787" s="250" t="s">
        <v>283</v>
      </c>
      <c r="G787" s="248"/>
      <c r="H787" s="251">
        <v>17</v>
      </c>
      <c r="I787" s="252"/>
      <c r="J787" s="248"/>
      <c r="K787" s="248"/>
      <c r="L787" s="253"/>
      <c r="M787" s="254"/>
      <c r="N787" s="255"/>
      <c r="O787" s="255"/>
      <c r="P787" s="255"/>
      <c r="Q787" s="255"/>
      <c r="R787" s="255"/>
      <c r="S787" s="255"/>
      <c r="T787" s="256"/>
      <c r="U787" s="13"/>
      <c r="V787" s="13"/>
      <c r="W787" s="13"/>
      <c r="X787" s="13"/>
      <c r="Y787" s="13"/>
      <c r="Z787" s="13"/>
      <c r="AA787" s="13"/>
      <c r="AB787" s="13"/>
      <c r="AC787" s="13"/>
      <c r="AD787" s="13"/>
      <c r="AE787" s="13"/>
      <c r="AT787" s="257" t="s">
        <v>156</v>
      </c>
      <c r="AU787" s="257" t="s">
        <v>90</v>
      </c>
      <c r="AV787" s="13" t="s">
        <v>90</v>
      </c>
      <c r="AW787" s="13" t="s">
        <v>35</v>
      </c>
      <c r="AX787" s="13" t="s">
        <v>81</v>
      </c>
      <c r="AY787" s="257" t="s">
        <v>146</v>
      </c>
    </row>
    <row r="788" s="2" customFormat="1" ht="33" customHeight="1">
      <c r="A788" s="39"/>
      <c r="B788" s="40"/>
      <c r="C788" s="229" t="s">
        <v>947</v>
      </c>
      <c r="D788" s="229" t="s">
        <v>149</v>
      </c>
      <c r="E788" s="230" t="s">
        <v>948</v>
      </c>
      <c r="F788" s="231" t="s">
        <v>949</v>
      </c>
      <c r="G788" s="232" t="s">
        <v>160</v>
      </c>
      <c r="H788" s="233">
        <v>140.80000000000001</v>
      </c>
      <c r="I788" s="234"/>
      <c r="J788" s="235">
        <f>ROUND(I788*H788,2)</f>
        <v>0</v>
      </c>
      <c r="K788" s="231" t="s">
        <v>161</v>
      </c>
      <c r="L788" s="45"/>
      <c r="M788" s="236" t="s">
        <v>1</v>
      </c>
      <c r="N788" s="237" t="s">
        <v>46</v>
      </c>
      <c r="O788" s="92"/>
      <c r="P788" s="238">
        <f>O788*H788</f>
        <v>0</v>
      </c>
      <c r="Q788" s="238">
        <v>0</v>
      </c>
      <c r="R788" s="238">
        <f>Q788*H788</f>
        <v>0</v>
      </c>
      <c r="S788" s="238">
        <v>0.255</v>
      </c>
      <c r="T788" s="239">
        <f>S788*H788</f>
        <v>35.904000000000003</v>
      </c>
      <c r="U788" s="39"/>
      <c r="V788" s="39"/>
      <c r="W788" s="39"/>
      <c r="X788" s="39"/>
      <c r="Y788" s="39"/>
      <c r="Z788" s="39"/>
      <c r="AA788" s="39"/>
      <c r="AB788" s="39"/>
      <c r="AC788" s="39"/>
      <c r="AD788" s="39"/>
      <c r="AE788" s="39"/>
      <c r="AR788" s="240" t="s">
        <v>153</v>
      </c>
      <c r="AT788" s="240" t="s">
        <v>149</v>
      </c>
      <c r="AU788" s="240" t="s">
        <v>90</v>
      </c>
      <c r="AY788" s="18" t="s">
        <v>146</v>
      </c>
      <c r="BE788" s="241">
        <f>IF(N788="základní",J788,0)</f>
        <v>0</v>
      </c>
      <c r="BF788" s="241">
        <f>IF(N788="snížená",J788,0)</f>
        <v>0</v>
      </c>
      <c r="BG788" s="241">
        <f>IF(N788="zákl. přenesená",J788,0)</f>
        <v>0</v>
      </c>
      <c r="BH788" s="241">
        <f>IF(N788="sníž. přenesená",J788,0)</f>
        <v>0</v>
      </c>
      <c r="BI788" s="241">
        <f>IF(N788="nulová",J788,0)</f>
        <v>0</v>
      </c>
      <c r="BJ788" s="18" t="s">
        <v>85</v>
      </c>
      <c r="BK788" s="241">
        <f>ROUND(I788*H788,2)</f>
        <v>0</v>
      </c>
      <c r="BL788" s="18" t="s">
        <v>153</v>
      </c>
      <c r="BM788" s="240" t="s">
        <v>950</v>
      </c>
    </row>
    <row r="789" s="2" customFormat="1">
      <c r="A789" s="39"/>
      <c r="B789" s="40"/>
      <c r="C789" s="41"/>
      <c r="D789" s="242" t="s">
        <v>155</v>
      </c>
      <c r="E789" s="41"/>
      <c r="F789" s="243" t="s">
        <v>951</v>
      </c>
      <c r="G789" s="41"/>
      <c r="H789" s="41"/>
      <c r="I789" s="244"/>
      <c r="J789" s="41"/>
      <c r="K789" s="41"/>
      <c r="L789" s="45"/>
      <c r="M789" s="245"/>
      <c r="N789" s="246"/>
      <c r="O789" s="92"/>
      <c r="P789" s="92"/>
      <c r="Q789" s="92"/>
      <c r="R789" s="92"/>
      <c r="S789" s="92"/>
      <c r="T789" s="93"/>
      <c r="U789" s="39"/>
      <c r="V789" s="39"/>
      <c r="W789" s="39"/>
      <c r="X789" s="39"/>
      <c r="Y789" s="39"/>
      <c r="Z789" s="39"/>
      <c r="AA789" s="39"/>
      <c r="AB789" s="39"/>
      <c r="AC789" s="39"/>
      <c r="AD789" s="39"/>
      <c r="AE789" s="39"/>
      <c r="AT789" s="18" t="s">
        <v>155</v>
      </c>
      <c r="AU789" s="18" t="s">
        <v>90</v>
      </c>
    </row>
    <row r="790" s="2" customFormat="1">
      <c r="A790" s="39"/>
      <c r="B790" s="40"/>
      <c r="C790" s="41"/>
      <c r="D790" s="258" t="s">
        <v>164</v>
      </c>
      <c r="E790" s="41"/>
      <c r="F790" s="259" t="s">
        <v>952</v>
      </c>
      <c r="G790" s="41"/>
      <c r="H790" s="41"/>
      <c r="I790" s="244"/>
      <c r="J790" s="41"/>
      <c r="K790" s="41"/>
      <c r="L790" s="45"/>
      <c r="M790" s="245"/>
      <c r="N790" s="246"/>
      <c r="O790" s="92"/>
      <c r="P790" s="92"/>
      <c r="Q790" s="92"/>
      <c r="R790" s="92"/>
      <c r="S790" s="92"/>
      <c r="T790" s="93"/>
      <c r="U790" s="39"/>
      <c r="V790" s="39"/>
      <c r="W790" s="39"/>
      <c r="X790" s="39"/>
      <c r="Y790" s="39"/>
      <c r="Z790" s="39"/>
      <c r="AA790" s="39"/>
      <c r="AB790" s="39"/>
      <c r="AC790" s="39"/>
      <c r="AD790" s="39"/>
      <c r="AE790" s="39"/>
      <c r="AT790" s="18" t="s">
        <v>164</v>
      </c>
      <c r="AU790" s="18" t="s">
        <v>90</v>
      </c>
    </row>
    <row r="791" s="14" customFormat="1">
      <c r="A791" s="14"/>
      <c r="B791" s="260"/>
      <c r="C791" s="261"/>
      <c r="D791" s="242" t="s">
        <v>156</v>
      </c>
      <c r="E791" s="262" t="s">
        <v>1</v>
      </c>
      <c r="F791" s="263" t="s">
        <v>953</v>
      </c>
      <c r="G791" s="261"/>
      <c r="H791" s="262" t="s">
        <v>1</v>
      </c>
      <c r="I791" s="264"/>
      <c r="J791" s="261"/>
      <c r="K791" s="261"/>
      <c r="L791" s="265"/>
      <c r="M791" s="266"/>
      <c r="N791" s="267"/>
      <c r="O791" s="267"/>
      <c r="P791" s="267"/>
      <c r="Q791" s="267"/>
      <c r="R791" s="267"/>
      <c r="S791" s="267"/>
      <c r="T791" s="268"/>
      <c r="U791" s="14"/>
      <c r="V791" s="14"/>
      <c r="W791" s="14"/>
      <c r="X791" s="14"/>
      <c r="Y791" s="14"/>
      <c r="Z791" s="14"/>
      <c r="AA791" s="14"/>
      <c r="AB791" s="14"/>
      <c r="AC791" s="14"/>
      <c r="AD791" s="14"/>
      <c r="AE791" s="14"/>
      <c r="AT791" s="269" t="s">
        <v>156</v>
      </c>
      <c r="AU791" s="269" t="s">
        <v>90</v>
      </c>
      <c r="AV791" s="14" t="s">
        <v>85</v>
      </c>
      <c r="AW791" s="14" t="s">
        <v>35</v>
      </c>
      <c r="AX791" s="14" t="s">
        <v>81</v>
      </c>
      <c r="AY791" s="269" t="s">
        <v>146</v>
      </c>
    </row>
    <row r="792" s="13" customFormat="1">
      <c r="A792" s="13"/>
      <c r="B792" s="247"/>
      <c r="C792" s="248"/>
      <c r="D792" s="242" t="s">
        <v>156</v>
      </c>
      <c r="E792" s="249" t="s">
        <v>1</v>
      </c>
      <c r="F792" s="250" t="s">
        <v>954</v>
      </c>
      <c r="G792" s="248"/>
      <c r="H792" s="251">
        <v>140.80000000000001</v>
      </c>
      <c r="I792" s="252"/>
      <c r="J792" s="248"/>
      <c r="K792" s="248"/>
      <c r="L792" s="253"/>
      <c r="M792" s="254"/>
      <c r="N792" s="255"/>
      <c r="O792" s="255"/>
      <c r="P792" s="255"/>
      <c r="Q792" s="255"/>
      <c r="R792" s="255"/>
      <c r="S792" s="255"/>
      <c r="T792" s="256"/>
      <c r="U792" s="13"/>
      <c r="V792" s="13"/>
      <c r="W792" s="13"/>
      <c r="X792" s="13"/>
      <c r="Y792" s="13"/>
      <c r="Z792" s="13"/>
      <c r="AA792" s="13"/>
      <c r="AB792" s="13"/>
      <c r="AC792" s="13"/>
      <c r="AD792" s="13"/>
      <c r="AE792" s="13"/>
      <c r="AT792" s="257" t="s">
        <v>156</v>
      </c>
      <c r="AU792" s="257" t="s">
        <v>90</v>
      </c>
      <c r="AV792" s="13" t="s">
        <v>90</v>
      </c>
      <c r="AW792" s="13" t="s">
        <v>35</v>
      </c>
      <c r="AX792" s="13" t="s">
        <v>81</v>
      </c>
      <c r="AY792" s="257" t="s">
        <v>146</v>
      </c>
    </row>
    <row r="793" s="2" customFormat="1" ht="24.15" customHeight="1">
      <c r="A793" s="39"/>
      <c r="B793" s="40"/>
      <c r="C793" s="229" t="s">
        <v>955</v>
      </c>
      <c r="D793" s="229" t="s">
        <v>149</v>
      </c>
      <c r="E793" s="230" t="s">
        <v>956</v>
      </c>
      <c r="F793" s="231" t="s">
        <v>957</v>
      </c>
      <c r="G793" s="232" t="s">
        <v>160</v>
      </c>
      <c r="H793" s="233">
        <v>15.800000000000001</v>
      </c>
      <c r="I793" s="234"/>
      <c r="J793" s="235">
        <f>ROUND(I793*H793,2)</f>
        <v>0</v>
      </c>
      <c r="K793" s="231" t="s">
        <v>161</v>
      </c>
      <c r="L793" s="45"/>
      <c r="M793" s="236" t="s">
        <v>1</v>
      </c>
      <c r="N793" s="237" t="s">
        <v>46</v>
      </c>
      <c r="O793" s="92"/>
      <c r="P793" s="238">
        <f>O793*H793</f>
        <v>0</v>
      </c>
      <c r="Q793" s="238">
        <v>0</v>
      </c>
      <c r="R793" s="238">
        <f>Q793*H793</f>
        <v>0</v>
      </c>
      <c r="S793" s="238">
        <v>0.26000000000000001</v>
      </c>
      <c r="T793" s="239">
        <f>S793*H793</f>
        <v>4.1080000000000005</v>
      </c>
      <c r="U793" s="39"/>
      <c r="V793" s="39"/>
      <c r="W793" s="39"/>
      <c r="X793" s="39"/>
      <c r="Y793" s="39"/>
      <c r="Z793" s="39"/>
      <c r="AA793" s="39"/>
      <c r="AB793" s="39"/>
      <c r="AC793" s="39"/>
      <c r="AD793" s="39"/>
      <c r="AE793" s="39"/>
      <c r="AR793" s="240" t="s">
        <v>153</v>
      </c>
      <c r="AT793" s="240" t="s">
        <v>149</v>
      </c>
      <c r="AU793" s="240" t="s">
        <v>90</v>
      </c>
      <c r="AY793" s="18" t="s">
        <v>146</v>
      </c>
      <c r="BE793" s="241">
        <f>IF(N793="základní",J793,0)</f>
        <v>0</v>
      </c>
      <c r="BF793" s="241">
        <f>IF(N793="snížená",J793,0)</f>
        <v>0</v>
      </c>
      <c r="BG793" s="241">
        <f>IF(N793="zákl. přenesená",J793,0)</f>
        <v>0</v>
      </c>
      <c r="BH793" s="241">
        <f>IF(N793="sníž. přenesená",J793,0)</f>
        <v>0</v>
      </c>
      <c r="BI793" s="241">
        <f>IF(N793="nulová",J793,0)</f>
        <v>0</v>
      </c>
      <c r="BJ793" s="18" t="s">
        <v>85</v>
      </c>
      <c r="BK793" s="241">
        <f>ROUND(I793*H793,2)</f>
        <v>0</v>
      </c>
      <c r="BL793" s="18" t="s">
        <v>153</v>
      </c>
      <c r="BM793" s="240" t="s">
        <v>958</v>
      </c>
    </row>
    <row r="794" s="2" customFormat="1">
      <c r="A794" s="39"/>
      <c r="B794" s="40"/>
      <c r="C794" s="41"/>
      <c r="D794" s="242" t="s">
        <v>155</v>
      </c>
      <c r="E794" s="41"/>
      <c r="F794" s="243" t="s">
        <v>959</v>
      </c>
      <c r="G794" s="41"/>
      <c r="H794" s="41"/>
      <c r="I794" s="244"/>
      <c r="J794" s="41"/>
      <c r="K794" s="41"/>
      <c r="L794" s="45"/>
      <c r="M794" s="245"/>
      <c r="N794" s="246"/>
      <c r="O794" s="92"/>
      <c r="P794" s="92"/>
      <c r="Q794" s="92"/>
      <c r="R794" s="92"/>
      <c r="S794" s="92"/>
      <c r="T794" s="93"/>
      <c r="U794" s="39"/>
      <c r="V794" s="39"/>
      <c r="W794" s="39"/>
      <c r="X794" s="39"/>
      <c r="Y794" s="39"/>
      <c r="Z794" s="39"/>
      <c r="AA794" s="39"/>
      <c r="AB794" s="39"/>
      <c r="AC794" s="39"/>
      <c r="AD794" s="39"/>
      <c r="AE794" s="39"/>
      <c r="AT794" s="18" t="s">
        <v>155</v>
      </c>
      <c r="AU794" s="18" t="s">
        <v>90</v>
      </c>
    </row>
    <row r="795" s="2" customFormat="1">
      <c r="A795" s="39"/>
      <c r="B795" s="40"/>
      <c r="C795" s="41"/>
      <c r="D795" s="258" t="s">
        <v>164</v>
      </c>
      <c r="E795" s="41"/>
      <c r="F795" s="259" t="s">
        <v>960</v>
      </c>
      <c r="G795" s="41"/>
      <c r="H795" s="41"/>
      <c r="I795" s="244"/>
      <c r="J795" s="41"/>
      <c r="K795" s="41"/>
      <c r="L795" s="45"/>
      <c r="M795" s="245"/>
      <c r="N795" s="246"/>
      <c r="O795" s="92"/>
      <c r="P795" s="92"/>
      <c r="Q795" s="92"/>
      <c r="R795" s="92"/>
      <c r="S795" s="92"/>
      <c r="T795" s="93"/>
      <c r="U795" s="39"/>
      <c r="V795" s="39"/>
      <c r="W795" s="39"/>
      <c r="X795" s="39"/>
      <c r="Y795" s="39"/>
      <c r="Z795" s="39"/>
      <c r="AA795" s="39"/>
      <c r="AB795" s="39"/>
      <c r="AC795" s="39"/>
      <c r="AD795" s="39"/>
      <c r="AE795" s="39"/>
      <c r="AT795" s="18" t="s">
        <v>164</v>
      </c>
      <c r="AU795" s="18" t="s">
        <v>90</v>
      </c>
    </row>
    <row r="796" s="2" customFormat="1">
      <c r="A796" s="39"/>
      <c r="B796" s="40"/>
      <c r="C796" s="41"/>
      <c r="D796" s="242" t="s">
        <v>186</v>
      </c>
      <c r="E796" s="41"/>
      <c r="F796" s="270" t="s">
        <v>961</v>
      </c>
      <c r="G796" s="41"/>
      <c r="H796" s="41"/>
      <c r="I796" s="244"/>
      <c r="J796" s="41"/>
      <c r="K796" s="41"/>
      <c r="L796" s="45"/>
      <c r="M796" s="245"/>
      <c r="N796" s="246"/>
      <c r="O796" s="92"/>
      <c r="P796" s="92"/>
      <c r="Q796" s="92"/>
      <c r="R796" s="92"/>
      <c r="S796" s="92"/>
      <c r="T796" s="93"/>
      <c r="U796" s="39"/>
      <c r="V796" s="39"/>
      <c r="W796" s="39"/>
      <c r="X796" s="39"/>
      <c r="Y796" s="39"/>
      <c r="Z796" s="39"/>
      <c r="AA796" s="39"/>
      <c r="AB796" s="39"/>
      <c r="AC796" s="39"/>
      <c r="AD796" s="39"/>
      <c r="AE796" s="39"/>
      <c r="AT796" s="18" t="s">
        <v>186</v>
      </c>
      <c r="AU796" s="18" t="s">
        <v>90</v>
      </c>
    </row>
    <row r="797" s="14" customFormat="1">
      <c r="A797" s="14"/>
      <c r="B797" s="260"/>
      <c r="C797" s="261"/>
      <c r="D797" s="242" t="s">
        <v>156</v>
      </c>
      <c r="E797" s="262" t="s">
        <v>1</v>
      </c>
      <c r="F797" s="263" t="s">
        <v>962</v>
      </c>
      <c r="G797" s="261"/>
      <c r="H797" s="262" t="s">
        <v>1</v>
      </c>
      <c r="I797" s="264"/>
      <c r="J797" s="261"/>
      <c r="K797" s="261"/>
      <c r="L797" s="265"/>
      <c r="M797" s="266"/>
      <c r="N797" s="267"/>
      <c r="O797" s="267"/>
      <c r="P797" s="267"/>
      <c r="Q797" s="267"/>
      <c r="R797" s="267"/>
      <c r="S797" s="267"/>
      <c r="T797" s="268"/>
      <c r="U797" s="14"/>
      <c r="V797" s="14"/>
      <c r="W797" s="14"/>
      <c r="X797" s="14"/>
      <c r="Y797" s="14"/>
      <c r="Z797" s="14"/>
      <c r="AA797" s="14"/>
      <c r="AB797" s="14"/>
      <c r="AC797" s="14"/>
      <c r="AD797" s="14"/>
      <c r="AE797" s="14"/>
      <c r="AT797" s="269" t="s">
        <v>156</v>
      </c>
      <c r="AU797" s="269" t="s">
        <v>90</v>
      </c>
      <c r="AV797" s="14" t="s">
        <v>85</v>
      </c>
      <c r="AW797" s="14" t="s">
        <v>35</v>
      </c>
      <c r="AX797" s="14" t="s">
        <v>81</v>
      </c>
      <c r="AY797" s="269" t="s">
        <v>146</v>
      </c>
    </row>
    <row r="798" s="13" customFormat="1">
      <c r="A798" s="13"/>
      <c r="B798" s="247"/>
      <c r="C798" s="248"/>
      <c r="D798" s="242" t="s">
        <v>156</v>
      </c>
      <c r="E798" s="249" t="s">
        <v>1</v>
      </c>
      <c r="F798" s="250" t="s">
        <v>963</v>
      </c>
      <c r="G798" s="248"/>
      <c r="H798" s="251">
        <v>11.6</v>
      </c>
      <c r="I798" s="252"/>
      <c r="J798" s="248"/>
      <c r="K798" s="248"/>
      <c r="L798" s="253"/>
      <c r="M798" s="254"/>
      <c r="N798" s="255"/>
      <c r="O798" s="255"/>
      <c r="P798" s="255"/>
      <c r="Q798" s="255"/>
      <c r="R798" s="255"/>
      <c r="S798" s="255"/>
      <c r="T798" s="256"/>
      <c r="U798" s="13"/>
      <c r="V798" s="13"/>
      <c r="W798" s="13"/>
      <c r="X798" s="13"/>
      <c r="Y798" s="13"/>
      <c r="Z798" s="13"/>
      <c r="AA798" s="13"/>
      <c r="AB798" s="13"/>
      <c r="AC798" s="13"/>
      <c r="AD798" s="13"/>
      <c r="AE798" s="13"/>
      <c r="AT798" s="257" t="s">
        <v>156</v>
      </c>
      <c r="AU798" s="257" t="s">
        <v>90</v>
      </c>
      <c r="AV798" s="13" t="s">
        <v>90</v>
      </c>
      <c r="AW798" s="13" t="s">
        <v>35</v>
      </c>
      <c r="AX798" s="13" t="s">
        <v>81</v>
      </c>
      <c r="AY798" s="257" t="s">
        <v>146</v>
      </c>
    </row>
    <row r="799" s="14" customFormat="1">
      <c r="A799" s="14"/>
      <c r="B799" s="260"/>
      <c r="C799" s="261"/>
      <c r="D799" s="242" t="s">
        <v>156</v>
      </c>
      <c r="E799" s="262" t="s">
        <v>1</v>
      </c>
      <c r="F799" s="263" t="s">
        <v>964</v>
      </c>
      <c r="G799" s="261"/>
      <c r="H799" s="262" t="s">
        <v>1</v>
      </c>
      <c r="I799" s="264"/>
      <c r="J799" s="261"/>
      <c r="K799" s="261"/>
      <c r="L799" s="265"/>
      <c r="M799" s="266"/>
      <c r="N799" s="267"/>
      <c r="O799" s="267"/>
      <c r="P799" s="267"/>
      <c r="Q799" s="267"/>
      <c r="R799" s="267"/>
      <c r="S799" s="267"/>
      <c r="T799" s="268"/>
      <c r="U799" s="14"/>
      <c r="V799" s="14"/>
      <c r="W799" s="14"/>
      <c r="X799" s="14"/>
      <c r="Y799" s="14"/>
      <c r="Z799" s="14"/>
      <c r="AA799" s="14"/>
      <c r="AB799" s="14"/>
      <c r="AC799" s="14"/>
      <c r="AD799" s="14"/>
      <c r="AE799" s="14"/>
      <c r="AT799" s="269" t="s">
        <v>156</v>
      </c>
      <c r="AU799" s="269" t="s">
        <v>90</v>
      </c>
      <c r="AV799" s="14" t="s">
        <v>85</v>
      </c>
      <c r="AW799" s="14" t="s">
        <v>35</v>
      </c>
      <c r="AX799" s="14" t="s">
        <v>81</v>
      </c>
      <c r="AY799" s="269" t="s">
        <v>146</v>
      </c>
    </row>
    <row r="800" s="13" customFormat="1">
      <c r="A800" s="13"/>
      <c r="B800" s="247"/>
      <c r="C800" s="248"/>
      <c r="D800" s="242" t="s">
        <v>156</v>
      </c>
      <c r="E800" s="249" t="s">
        <v>1</v>
      </c>
      <c r="F800" s="250" t="s">
        <v>965</v>
      </c>
      <c r="G800" s="248"/>
      <c r="H800" s="251">
        <v>4.2000000000000002</v>
      </c>
      <c r="I800" s="252"/>
      <c r="J800" s="248"/>
      <c r="K800" s="248"/>
      <c r="L800" s="253"/>
      <c r="M800" s="254"/>
      <c r="N800" s="255"/>
      <c r="O800" s="255"/>
      <c r="P800" s="255"/>
      <c r="Q800" s="255"/>
      <c r="R800" s="255"/>
      <c r="S800" s="255"/>
      <c r="T800" s="256"/>
      <c r="U800" s="13"/>
      <c r="V800" s="13"/>
      <c r="W800" s="13"/>
      <c r="X800" s="13"/>
      <c r="Y800" s="13"/>
      <c r="Z800" s="13"/>
      <c r="AA800" s="13"/>
      <c r="AB800" s="13"/>
      <c r="AC800" s="13"/>
      <c r="AD800" s="13"/>
      <c r="AE800" s="13"/>
      <c r="AT800" s="257" t="s">
        <v>156</v>
      </c>
      <c r="AU800" s="257" t="s">
        <v>90</v>
      </c>
      <c r="AV800" s="13" t="s">
        <v>90</v>
      </c>
      <c r="AW800" s="13" t="s">
        <v>35</v>
      </c>
      <c r="AX800" s="13" t="s">
        <v>81</v>
      </c>
      <c r="AY800" s="257" t="s">
        <v>146</v>
      </c>
    </row>
    <row r="801" s="2" customFormat="1" ht="24.15" customHeight="1">
      <c r="A801" s="39"/>
      <c r="B801" s="40"/>
      <c r="C801" s="229" t="s">
        <v>966</v>
      </c>
      <c r="D801" s="229" t="s">
        <v>149</v>
      </c>
      <c r="E801" s="230" t="s">
        <v>967</v>
      </c>
      <c r="F801" s="231" t="s">
        <v>968</v>
      </c>
      <c r="G801" s="232" t="s">
        <v>160</v>
      </c>
      <c r="H801" s="233">
        <v>15.800000000000001</v>
      </c>
      <c r="I801" s="234"/>
      <c r="J801" s="235">
        <f>ROUND(I801*H801,2)</f>
        <v>0</v>
      </c>
      <c r="K801" s="231" t="s">
        <v>161</v>
      </c>
      <c r="L801" s="45"/>
      <c r="M801" s="236" t="s">
        <v>1</v>
      </c>
      <c r="N801" s="237" t="s">
        <v>46</v>
      </c>
      <c r="O801" s="92"/>
      <c r="P801" s="238">
        <f>O801*H801</f>
        <v>0</v>
      </c>
      <c r="Q801" s="238">
        <v>0</v>
      </c>
      <c r="R801" s="238">
        <f>Q801*H801</f>
        <v>0</v>
      </c>
      <c r="S801" s="238">
        <v>0</v>
      </c>
      <c r="T801" s="239">
        <f>S801*H801</f>
        <v>0</v>
      </c>
      <c r="U801" s="39"/>
      <c r="V801" s="39"/>
      <c r="W801" s="39"/>
      <c r="X801" s="39"/>
      <c r="Y801" s="39"/>
      <c r="Z801" s="39"/>
      <c r="AA801" s="39"/>
      <c r="AB801" s="39"/>
      <c r="AC801" s="39"/>
      <c r="AD801" s="39"/>
      <c r="AE801" s="39"/>
      <c r="AR801" s="240" t="s">
        <v>153</v>
      </c>
      <c r="AT801" s="240" t="s">
        <v>149</v>
      </c>
      <c r="AU801" s="240" t="s">
        <v>90</v>
      </c>
      <c r="AY801" s="18" t="s">
        <v>146</v>
      </c>
      <c r="BE801" s="241">
        <f>IF(N801="základní",J801,0)</f>
        <v>0</v>
      </c>
      <c r="BF801" s="241">
        <f>IF(N801="snížená",J801,0)</f>
        <v>0</v>
      </c>
      <c r="BG801" s="241">
        <f>IF(N801="zákl. přenesená",J801,0)</f>
        <v>0</v>
      </c>
      <c r="BH801" s="241">
        <f>IF(N801="sníž. přenesená",J801,0)</f>
        <v>0</v>
      </c>
      <c r="BI801" s="241">
        <f>IF(N801="nulová",J801,0)</f>
        <v>0</v>
      </c>
      <c r="BJ801" s="18" t="s">
        <v>85</v>
      </c>
      <c r="BK801" s="241">
        <f>ROUND(I801*H801,2)</f>
        <v>0</v>
      </c>
      <c r="BL801" s="18" t="s">
        <v>153</v>
      </c>
      <c r="BM801" s="240" t="s">
        <v>969</v>
      </c>
    </row>
    <row r="802" s="2" customFormat="1">
      <c r="A802" s="39"/>
      <c r="B802" s="40"/>
      <c r="C802" s="41"/>
      <c r="D802" s="242" t="s">
        <v>155</v>
      </c>
      <c r="E802" s="41"/>
      <c r="F802" s="243" t="s">
        <v>970</v>
      </c>
      <c r="G802" s="41"/>
      <c r="H802" s="41"/>
      <c r="I802" s="244"/>
      <c r="J802" s="41"/>
      <c r="K802" s="41"/>
      <c r="L802" s="45"/>
      <c r="M802" s="245"/>
      <c r="N802" s="246"/>
      <c r="O802" s="92"/>
      <c r="P802" s="92"/>
      <c r="Q802" s="92"/>
      <c r="R802" s="92"/>
      <c r="S802" s="92"/>
      <c r="T802" s="93"/>
      <c r="U802" s="39"/>
      <c r="V802" s="39"/>
      <c r="W802" s="39"/>
      <c r="X802" s="39"/>
      <c r="Y802" s="39"/>
      <c r="Z802" s="39"/>
      <c r="AA802" s="39"/>
      <c r="AB802" s="39"/>
      <c r="AC802" s="39"/>
      <c r="AD802" s="39"/>
      <c r="AE802" s="39"/>
      <c r="AT802" s="18" t="s">
        <v>155</v>
      </c>
      <c r="AU802" s="18" t="s">
        <v>90</v>
      </c>
    </row>
    <row r="803" s="2" customFormat="1">
      <c r="A803" s="39"/>
      <c r="B803" s="40"/>
      <c r="C803" s="41"/>
      <c r="D803" s="258" t="s">
        <v>164</v>
      </c>
      <c r="E803" s="41"/>
      <c r="F803" s="259" t="s">
        <v>971</v>
      </c>
      <c r="G803" s="41"/>
      <c r="H803" s="41"/>
      <c r="I803" s="244"/>
      <c r="J803" s="41"/>
      <c r="K803" s="41"/>
      <c r="L803" s="45"/>
      <c r="M803" s="245"/>
      <c r="N803" s="246"/>
      <c r="O803" s="92"/>
      <c r="P803" s="92"/>
      <c r="Q803" s="92"/>
      <c r="R803" s="92"/>
      <c r="S803" s="92"/>
      <c r="T803" s="93"/>
      <c r="U803" s="39"/>
      <c r="V803" s="39"/>
      <c r="W803" s="39"/>
      <c r="X803" s="39"/>
      <c r="Y803" s="39"/>
      <c r="Z803" s="39"/>
      <c r="AA803" s="39"/>
      <c r="AB803" s="39"/>
      <c r="AC803" s="39"/>
      <c r="AD803" s="39"/>
      <c r="AE803" s="39"/>
      <c r="AT803" s="18" t="s">
        <v>164</v>
      </c>
      <c r="AU803" s="18" t="s">
        <v>90</v>
      </c>
    </row>
    <row r="804" s="2" customFormat="1">
      <c r="A804" s="39"/>
      <c r="B804" s="40"/>
      <c r="C804" s="41"/>
      <c r="D804" s="242" t="s">
        <v>186</v>
      </c>
      <c r="E804" s="41"/>
      <c r="F804" s="270" t="s">
        <v>932</v>
      </c>
      <c r="G804" s="41"/>
      <c r="H804" s="41"/>
      <c r="I804" s="244"/>
      <c r="J804" s="41"/>
      <c r="K804" s="41"/>
      <c r="L804" s="45"/>
      <c r="M804" s="245"/>
      <c r="N804" s="246"/>
      <c r="O804" s="92"/>
      <c r="P804" s="92"/>
      <c r="Q804" s="92"/>
      <c r="R804" s="92"/>
      <c r="S804" s="92"/>
      <c r="T804" s="93"/>
      <c r="U804" s="39"/>
      <c r="V804" s="39"/>
      <c r="W804" s="39"/>
      <c r="X804" s="39"/>
      <c r="Y804" s="39"/>
      <c r="Z804" s="39"/>
      <c r="AA804" s="39"/>
      <c r="AB804" s="39"/>
      <c r="AC804" s="39"/>
      <c r="AD804" s="39"/>
      <c r="AE804" s="39"/>
      <c r="AT804" s="18" t="s">
        <v>186</v>
      </c>
      <c r="AU804" s="18" t="s">
        <v>90</v>
      </c>
    </row>
    <row r="805" s="14" customFormat="1">
      <c r="A805" s="14"/>
      <c r="B805" s="260"/>
      <c r="C805" s="261"/>
      <c r="D805" s="242" t="s">
        <v>156</v>
      </c>
      <c r="E805" s="262" t="s">
        <v>1</v>
      </c>
      <c r="F805" s="263" t="s">
        <v>962</v>
      </c>
      <c r="G805" s="261"/>
      <c r="H805" s="262" t="s">
        <v>1</v>
      </c>
      <c r="I805" s="264"/>
      <c r="J805" s="261"/>
      <c r="K805" s="261"/>
      <c r="L805" s="265"/>
      <c r="M805" s="266"/>
      <c r="N805" s="267"/>
      <c r="O805" s="267"/>
      <c r="P805" s="267"/>
      <c r="Q805" s="267"/>
      <c r="R805" s="267"/>
      <c r="S805" s="267"/>
      <c r="T805" s="268"/>
      <c r="U805" s="14"/>
      <c r="V805" s="14"/>
      <c r="W805" s="14"/>
      <c r="X805" s="14"/>
      <c r="Y805" s="14"/>
      <c r="Z805" s="14"/>
      <c r="AA805" s="14"/>
      <c r="AB805" s="14"/>
      <c r="AC805" s="14"/>
      <c r="AD805" s="14"/>
      <c r="AE805" s="14"/>
      <c r="AT805" s="269" t="s">
        <v>156</v>
      </c>
      <c r="AU805" s="269" t="s">
        <v>90</v>
      </c>
      <c r="AV805" s="14" t="s">
        <v>85</v>
      </c>
      <c r="AW805" s="14" t="s">
        <v>35</v>
      </c>
      <c r="AX805" s="14" t="s">
        <v>81</v>
      </c>
      <c r="AY805" s="269" t="s">
        <v>146</v>
      </c>
    </row>
    <row r="806" s="13" customFormat="1">
      <c r="A806" s="13"/>
      <c r="B806" s="247"/>
      <c r="C806" s="248"/>
      <c r="D806" s="242" t="s">
        <v>156</v>
      </c>
      <c r="E806" s="249" t="s">
        <v>1</v>
      </c>
      <c r="F806" s="250" t="s">
        <v>963</v>
      </c>
      <c r="G806" s="248"/>
      <c r="H806" s="251">
        <v>11.6</v>
      </c>
      <c r="I806" s="252"/>
      <c r="J806" s="248"/>
      <c r="K806" s="248"/>
      <c r="L806" s="253"/>
      <c r="M806" s="254"/>
      <c r="N806" s="255"/>
      <c r="O806" s="255"/>
      <c r="P806" s="255"/>
      <c r="Q806" s="255"/>
      <c r="R806" s="255"/>
      <c r="S806" s="255"/>
      <c r="T806" s="256"/>
      <c r="U806" s="13"/>
      <c r="V806" s="13"/>
      <c r="W806" s="13"/>
      <c r="X806" s="13"/>
      <c r="Y806" s="13"/>
      <c r="Z806" s="13"/>
      <c r="AA806" s="13"/>
      <c r="AB806" s="13"/>
      <c r="AC806" s="13"/>
      <c r="AD806" s="13"/>
      <c r="AE806" s="13"/>
      <c r="AT806" s="257" t="s">
        <v>156</v>
      </c>
      <c r="AU806" s="257" t="s">
        <v>90</v>
      </c>
      <c r="AV806" s="13" t="s">
        <v>90</v>
      </c>
      <c r="AW806" s="13" t="s">
        <v>35</v>
      </c>
      <c r="AX806" s="13" t="s">
        <v>81</v>
      </c>
      <c r="AY806" s="257" t="s">
        <v>146</v>
      </c>
    </row>
    <row r="807" s="14" customFormat="1">
      <c r="A807" s="14"/>
      <c r="B807" s="260"/>
      <c r="C807" s="261"/>
      <c r="D807" s="242" t="s">
        <v>156</v>
      </c>
      <c r="E807" s="262" t="s">
        <v>1</v>
      </c>
      <c r="F807" s="263" t="s">
        <v>964</v>
      </c>
      <c r="G807" s="261"/>
      <c r="H807" s="262" t="s">
        <v>1</v>
      </c>
      <c r="I807" s="264"/>
      <c r="J807" s="261"/>
      <c r="K807" s="261"/>
      <c r="L807" s="265"/>
      <c r="M807" s="266"/>
      <c r="N807" s="267"/>
      <c r="O807" s="267"/>
      <c r="P807" s="267"/>
      <c r="Q807" s="267"/>
      <c r="R807" s="267"/>
      <c r="S807" s="267"/>
      <c r="T807" s="268"/>
      <c r="U807" s="14"/>
      <c r="V807" s="14"/>
      <c r="W807" s="14"/>
      <c r="X807" s="14"/>
      <c r="Y807" s="14"/>
      <c r="Z807" s="14"/>
      <c r="AA807" s="14"/>
      <c r="AB807" s="14"/>
      <c r="AC807" s="14"/>
      <c r="AD807" s="14"/>
      <c r="AE807" s="14"/>
      <c r="AT807" s="269" t="s">
        <v>156</v>
      </c>
      <c r="AU807" s="269" t="s">
        <v>90</v>
      </c>
      <c r="AV807" s="14" t="s">
        <v>85</v>
      </c>
      <c r="AW807" s="14" t="s">
        <v>35</v>
      </c>
      <c r="AX807" s="14" t="s">
        <v>81</v>
      </c>
      <c r="AY807" s="269" t="s">
        <v>146</v>
      </c>
    </row>
    <row r="808" s="13" customFormat="1">
      <c r="A808" s="13"/>
      <c r="B808" s="247"/>
      <c r="C808" s="248"/>
      <c r="D808" s="242" t="s">
        <v>156</v>
      </c>
      <c r="E808" s="249" t="s">
        <v>1</v>
      </c>
      <c r="F808" s="250" t="s">
        <v>965</v>
      </c>
      <c r="G808" s="248"/>
      <c r="H808" s="251">
        <v>4.2000000000000002</v>
      </c>
      <c r="I808" s="252"/>
      <c r="J808" s="248"/>
      <c r="K808" s="248"/>
      <c r="L808" s="253"/>
      <c r="M808" s="254"/>
      <c r="N808" s="255"/>
      <c r="O808" s="255"/>
      <c r="P808" s="255"/>
      <c r="Q808" s="255"/>
      <c r="R808" s="255"/>
      <c r="S808" s="255"/>
      <c r="T808" s="256"/>
      <c r="U808" s="13"/>
      <c r="V808" s="13"/>
      <c r="W808" s="13"/>
      <c r="X808" s="13"/>
      <c r="Y808" s="13"/>
      <c r="Z808" s="13"/>
      <c r="AA808" s="13"/>
      <c r="AB808" s="13"/>
      <c r="AC808" s="13"/>
      <c r="AD808" s="13"/>
      <c r="AE808" s="13"/>
      <c r="AT808" s="257" t="s">
        <v>156</v>
      </c>
      <c r="AU808" s="257" t="s">
        <v>90</v>
      </c>
      <c r="AV808" s="13" t="s">
        <v>90</v>
      </c>
      <c r="AW808" s="13" t="s">
        <v>35</v>
      </c>
      <c r="AX808" s="13" t="s">
        <v>81</v>
      </c>
      <c r="AY808" s="257" t="s">
        <v>146</v>
      </c>
    </row>
    <row r="809" s="2" customFormat="1" ht="16.5" customHeight="1">
      <c r="A809" s="39"/>
      <c r="B809" s="40"/>
      <c r="C809" s="229" t="s">
        <v>972</v>
      </c>
      <c r="D809" s="229" t="s">
        <v>149</v>
      </c>
      <c r="E809" s="230" t="s">
        <v>973</v>
      </c>
      <c r="F809" s="231" t="s">
        <v>974</v>
      </c>
      <c r="G809" s="232" t="s">
        <v>152</v>
      </c>
      <c r="H809" s="233">
        <v>0.14399999999999999</v>
      </c>
      <c r="I809" s="234"/>
      <c r="J809" s="235">
        <f>ROUND(I809*H809,2)</f>
        <v>0</v>
      </c>
      <c r="K809" s="231" t="s">
        <v>161</v>
      </c>
      <c r="L809" s="45"/>
      <c r="M809" s="236" t="s">
        <v>1</v>
      </c>
      <c r="N809" s="237" t="s">
        <v>46</v>
      </c>
      <c r="O809" s="92"/>
      <c r="P809" s="238">
        <f>O809*H809</f>
        <v>0</v>
      </c>
      <c r="Q809" s="238">
        <v>0</v>
      </c>
      <c r="R809" s="238">
        <f>Q809*H809</f>
        <v>0</v>
      </c>
      <c r="S809" s="238">
        <v>2</v>
      </c>
      <c r="T809" s="239">
        <f>S809*H809</f>
        <v>0.28799999999999998</v>
      </c>
      <c r="U809" s="39"/>
      <c r="V809" s="39"/>
      <c r="W809" s="39"/>
      <c r="X809" s="39"/>
      <c r="Y809" s="39"/>
      <c r="Z809" s="39"/>
      <c r="AA809" s="39"/>
      <c r="AB809" s="39"/>
      <c r="AC809" s="39"/>
      <c r="AD809" s="39"/>
      <c r="AE809" s="39"/>
      <c r="AR809" s="240" t="s">
        <v>153</v>
      </c>
      <c r="AT809" s="240" t="s">
        <v>149</v>
      </c>
      <c r="AU809" s="240" t="s">
        <v>90</v>
      </c>
      <c r="AY809" s="18" t="s">
        <v>146</v>
      </c>
      <c r="BE809" s="241">
        <f>IF(N809="základní",J809,0)</f>
        <v>0</v>
      </c>
      <c r="BF809" s="241">
        <f>IF(N809="snížená",J809,0)</f>
        <v>0</v>
      </c>
      <c r="BG809" s="241">
        <f>IF(N809="zákl. přenesená",J809,0)</f>
        <v>0</v>
      </c>
      <c r="BH809" s="241">
        <f>IF(N809="sníž. přenesená",J809,0)</f>
        <v>0</v>
      </c>
      <c r="BI809" s="241">
        <f>IF(N809="nulová",J809,0)</f>
        <v>0</v>
      </c>
      <c r="BJ809" s="18" t="s">
        <v>85</v>
      </c>
      <c r="BK809" s="241">
        <f>ROUND(I809*H809,2)</f>
        <v>0</v>
      </c>
      <c r="BL809" s="18" t="s">
        <v>153</v>
      </c>
      <c r="BM809" s="240" t="s">
        <v>975</v>
      </c>
    </row>
    <row r="810" s="2" customFormat="1">
      <c r="A810" s="39"/>
      <c r="B810" s="40"/>
      <c r="C810" s="41"/>
      <c r="D810" s="242" t="s">
        <v>155</v>
      </c>
      <c r="E810" s="41"/>
      <c r="F810" s="243" t="s">
        <v>974</v>
      </c>
      <c r="G810" s="41"/>
      <c r="H810" s="41"/>
      <c r="I810" s="244"/>
      <c r="J810" s="41"/>
      <c r="K810" s="41"/>
      <c r="L810" s="45"/>
      <c r="M810" s="245"/>
      <c r="N810" s="246"/>
      <c r="O810" s="92"/>
      <c r="P810" s="92"/>
      <c r="Q810" s="92"/>
      <c r="R810" s="92"/>
      <c r="S810" s="92"/>
      <c r="T810" s="93"/>
      <c r="U810" s="39"/>
      <c r="V810" s="39"/>
      <c r="W810" s="39"/>
      <c r="X810" s="39"/>
      <c r="Y810" s="39"/>
      <c r="Z810" s="39"/>
      <c r="AA810" s="39"/>
      <c r="AB810" s="39"/>
      <c r="AC810" s="39"/>
      <c r="AD810" s="39"/>
      <c r="AE810" s="39"/>
      <c r="AT810" s="18" t="s">
        <v>155</v>
      </c>
      <c r="AU810" s="18" t="s">
        <v>90</v>
      </c>
    </row>
    <row r="811" s="2" customFormat="1">
      <c r="A811" s="39"/>
      <c r="B811" s="40"/>
      <c r="C811" s="41"/>
      <c r="D811" s="258" t="s">
        <v>164</v>
      </c>
      <c r="E811" s="41"/>
      <c r="F811" s="259" t="s">
        <v>976</v>
      </c>
      <c r="G811" s="41"/>
      <c r="H811" s="41"/>
      <c r="I811" s="244"/>
      <c r="J811" s="41"/>
      <c r="K811" s="41"/>
      <c r="L811" s="45"/>
      <c r="M811" s="245"/>
      <c r="N811" s="246"/>
      <c r="O811" s="92"/>
      <c r="P811" s="92"/>
      <c r="Q811" s="92"/>
      <c r="R811" s="92"/>
      <c r="S811" s="92"/>
      <c r="T811" s="93"/>
      <c r="U811" s="39"/>
      <c r="V811" s="39"/>
      <c r="W811" s="39"/>
      <c r="X811" s="39"/>
      <c r="Y811" s="39"/>
      <c r="Z811" s="39"/>
      <c r="AA811" s="39"/>
      <c r="AB811" s="39"/>
      <c r="AC811" s="39"/>
      <c r="AD811" s="39"/>
      <c r="AE811" s="39"/>
      <c r="AT811" s="18" t="s">
        <v>164</v>
      </c>
      <c r="AU811" s="18" t="s">
        <v>90</v>
      </c>
    </row>
    <row r="812" s="14" customFormat="1">
      <c r="A812" s="14"/>
      <c r="B812" s="260"/>
      <c r="C812" s="261"/>
      <c r="D812" s="242" t="s">
        <v>156</v>
      </c>
      <c r="E812" s="262" t="s">
        <v>1</v>
      </c>
      <c r="F812" s="263" t="s">
        <v>977</v>
      </c>
      <c r="G812" s="261"/>
      <c r="H812" s="262" t="s">
        <v>1</v>
      </c>
      <c r="I812" s="264"/>
      <c r="J812" s="261"/>
      <c r="K812" s="261"/>
      <c r="L812" s="265"/>
      <c r="M812" s="266"/>
      <c r="N812" s="267"/>
      <c r="O812" s="267"/>
      <c r="P812" s="267"/>
      <c r="Q812" s="267"/>
      <c r="R812" s="267"/>
      <c r="S812" s="267"/>
      <c r="T812" s="268"/>
      <c r="U812" s="14"/>
      <c r="V812" s="14"/>
      <c r="W812" s="14"/>
      <c r="X812" s="14"/>
      <c r="Y812" s="14"/>
      <c r="Z812" s="14"/>
      <c r="AA812" s="14"/>
      <c r="AB812" s="14"/>
      <c r="AC812" s="14"/>
      <c r="AD812" s="14"/>
      <c r="AE812" s="14"/>
      <c r="AT812" s="269" t="s">
        <v>156</v>
      </c>
      <c r="AU812" s="269" t="s">
        <v>90</v>
      </c>
      <c r="AV812" s="14" t="s">
        <v>85</v>
      </c>
      <c r="AW812" s="14" t="s">
        <v>35</v>
      </c>
      <c r="AX812" s="14" t="s">
        <v>81</v>
      </c>
      <c r="AY812" s="269" t="s">
        <v>146</v>
      </c>
    </row>
    <row r="813" s="13" customFormat="1">
      <c r="A813" s="13"/>
      <c r="B813" s="247"/>
      <c r="C813" s="248"/>
      <c r="D813" s="242" t="s">
        <v>156</v>
      </c>
      <c r="E813" s="249" t="s">
        <v>1</v>
      </c>
      <c r="F813" s="250" t="s">
        <v>978</v>
      </c>
      <c r="G813" s="248"/>
      <c r="H813" s="251">
        <v>0.14399999999999999</v>
      </c>
      <c r="I813" s="252"/>
      <c r="J813" s="248"/>
      <c r="K813" s="248"/>
      <c r="L813" s="253"/>
      <c r="M813" s="254"/>
      <c r="N813" s="255"/>
      <c r="O813" s="255"/>
      <c r="P813" s="255"/>
      <c r="Q813" s="255"/>
      <c r="R813" s="255"/>
      <c r="S813" s="255"/>
      <c r="T813" s="256"/>
      <c r="U813" s="13"/>
      <c r="V813" s="13"/>
      <c r="W813" s="13"/>
      <c r="X813" s="13"/>
      <c r="Y813" s="13"/>
      <c r="Z813" s="13"/>
      <c r="AA813" s="13"/>
      <c r="AB813" s="13"/>
      <c r="AC813" s="13"/>
      <c r="AD813" s="13"/>
      <c r="AE813" s="13"/>
      <c r="AT813" s="257" t="s">
        <v>156</v>
      </c>
      <c r="AU813" s="257" t="s">
        <v>90</v>
      </c>
      <c r="AV813" s="13" t="s">
        <v>90</v>
      </c>
      <c r="AW813" s="13" t="s">
        <v>35</v>
      </c>
      <c r="AX813" s="13" t="s">
        <v>81</v>
      </c>
      <c r="AY813" s="257" t="s">
        <v>146</v>
      </c>
    </row>
    <row r="814" s="2" customFormat="1" ht="16.5" customHeight="1">
      <c r="A814" s="39"/>
      <c r="B814" s="40"/>
      <c r="C814" s="229" t="s">
        <v>979</v>
      </c>
      <c r="D814" s="229" t="s">
        <v>149</v>
      </c>
      <c r="E814" s="230" t="s">
        <v>980</v>
      </c>
      <c r="F814" s="231" t="s">
        <v>981</v>
      </c>
      <c r="G814" s="232" t="s">
        <v>652</v>
      </c>
      <c r="H814" s="233">
        <v>1</v>
      </c>
      <c r="I814" s="234"/>
      <c r="J814" s="235">
        <f>ROUND(I814*H814,2)</f>
        <v>0</v>
      </c>
      <c r="K814" s="231" t="s">
        <v>1</v>
      </c>
      <c r="L814" s="45"/>
      <c r="M814" s="236" t="s">
        <v>1</v>
      </c>
      <c r="N814" s="237" t="s">
        <v>46</v>
      </c>
      <c r="O814" s="92"/>
      <c r="P814" s="238">
        <f>O814*H814</f>
        <v>0</v>
      </c>
      <c r="Q814" s="238">
        <v>0</v>
      </c>
      <c r="R814" s="238">
        <f>Q814*H814</f>
        <v>0</v>
      </c>
      <c r="S814" s="238">
        <v>0.40000000000000002</v>
      </c>
      <c r="T814" s="239">
        <f>S814*H814</f>
        <v>0.40000000000000002</v>
      </c>
      <c r="U814" s="39"/>
      <c r="V814" s="39"/>
      <c r="W814" s="39"/>
      <c r="X814" s="39"/>
      <c r="Y814" s="39"/>
      <c r="Z814" s="39"/>
      <c r="AA814" s="39"/>
      <c r="AB814" s="39"/>
      <c r="AC814" s="39"/>
      <c r="AD814" s="39"/>
      <c r="AE814" s="39"/>
      <c r="AR814" s="240" t="s">
        <v>153</v>
      </c>
      <c r="AT814" s="240" t="s">
        <v>149</v>
      </c>
      <c r="AU814" s="240" t="s">
        <v>90</v>
      </c>
      <c r="AY814" s="18" t="s">
        <v>146</v>
      </c>
      <c r="BE814" s="241">
        <f>IF(N814="základní",J814,0)</f>
        <v>0</v>
      </c>
      <c r="BF814" s="241">
        <f>IF(N814="snížená",J814,0)</f>
        <v>0</v>
      </c>
      <c r="BG814" s="241">
        <f>IF(N814="zákl. přenesená",J814,0)</f>
        <v>0</v>
      </c>
      <c r="BH814" s="241">
        <f>IF(N814="sníž. přenesená",J814,0)</f>
        <v>0</v>
      </c>
      <c r="BI814" s="241">
        <f>IF(N814="nulová",J814,0)</f>
        <v>0</v>
      </c>
      <c r="BJ814" s="18" t="s">
        <v>85</v>
      </c>
      <c r="BK814" s="241">
        <f>ROUND(I814*H814,2)</f>
        <v>0</v>
      </c>
      <c r="BL814" s="18" t="s">
        <v>153</v>
      </c>
      <c r="BM814" s="240" t="s">
        <v>982</v>
      </c>
    </row>
    <row r="815" s="2" customFormat="1">
      <c r="A815" s="39"/>
      <c r="B815" s="40"/>
      <c r="C815" s="41"/>
      <c r="D815" s="242" t="s">
        <v>155</v>
      </c>
      <c r="E815" s="41"/>
      <c r="F815" s="243" t="s">
        <v>981</v>
      </c>
      <c r="G815" s="41"/>
      <c r="H815" s="41"/>
      <c r="I815" s="244"/>
      <c r="J815" s="41"/>
      <c r="K815" s="41"/>
      <c r="L815" s="45"/>
      <c r="M815" s="245"/>
      <c r="N815" s="246"/>
      <c r="O815" s="92"/>
      <c r="P815" s="92"/>
      <c r="Q815" s="92"/>
      <c r="R815" s="92"/>
      <c r="S815" s="92"/>
      <c r="T815" s="93"/>
      <c r="U815" s="39"/>
      <c r="V815" s="39"/>
      <c r="W815" s="39"/>
      <c r="X815" s="39"/>
      <c r="Y815" s="39"/>
      <c r="Z815" s="39"/>
      <c r="AA815" s="39"/>
      <c r="AB815" s="39"/>
      <c r="AC815" s="39"/>
      <c r="AD815" s="39"/>
      <c r="AE815" s="39"/>
      <c r="AT815" s="18" t="s">
        <v>155</v>
      </c>
      <c r="AU815" s="18" t="s">
        <v>90</v>
      </c>
    </row>
    <row r="816" s="14" customFormat="1">
      <c r="A816" s="14"/>
      <c r="B816" s="260"/>
      <c r="C816" s="261"/>
      <c r="D816" s="242" t="s">
        <v>156</v>
      </c>
      <c r="E816" s="262" t="s">
        <v>1</v>
      </c>
      <c r="F816" s="263" t="s">
        <v>983</v>
      </c>
      <c r="G816" s="261"/>
      <c r="H816" s="262" t="s">
        <v>1</v>
      </c>
      <c r="I816" s="264"/>
      <c r="J816" s="261"/>
      <c r="K816" s="261"/>
      <c r="L816" s="265"/>
      <c r="M816" s="266"/>
      <c r="N816" s="267"/>
      <c r="O816" s="267"/>
      <c r="P816" s="267"/>
      <c r="Q816" s="267"/>
      <c r="R816" s="267"/>
      <c r="S816" s="267"/>
      <c r="T816" s="268"/>
      <c r="U816" s="14"/>
      <c r="V816" s="14"/>
      <c r="W816" s="14"/>
      <c r="X816" s="14"/>
      <c r="Y816" s="14"/>
      <c r="Z816" s="14"/>
      <c r="AA816" s="14"/>
      <c r="AB816" s="14"/>
      <c r="AC816" s="14"/>
      <c r="AD816" s="14"/>
      <c r="AE816" s="14"/>
      <c r="AT816" s="269" t="s">
        <v>156</v>
      </c>
      <c r="AU816" s="269" t="s">
        <v>90</v>
      </c>
      <c r="AV816" s="14" t="s">
        <v>85</v>
      </c>
      <c r="AW816" s="14" t="s">
        <v>35</v>
      </c>
      <c r="AX816" s="14" t="s">
        <v>81</v>
      </c>
      <c r="AY816" s="269" t="s">
        <v>146</v>
      </c>
    </row>
    <row r="817" s="13" customFormat="1">
      <c r="A817" s="13"/>
      <c r="B817" s="247"/>
      <c r="C817" s="248"/>
      <c r="D817" s="242" t="s">
        <v>156</v>
      </c>
      <c r="E817" s="249" t="s">
        <v>1</v>
      </c>
      <c r="F817" s="250" t="s">
        <v>85</v>
      </c>
      <c r="G817" s="248"/>
      <c r="H817" s="251">
        <v>1</v>
      </c>
      <c r="I817" s="252"/>
      <c r="J817" s="248"/>
      <c r="K817" s="248"/>
      <c r="L817" s="253"/>
      <c r="M817" s="254"/>
      <c r="N817" s="255"/>
      <c r="O817" s="255"/>
      <c r="P817" s="255"/>
      <c r="Q817" s="255"/>
      <c r="R817" s="255"/>
      <c r="S817" s="255"/>
      <c r="T817" s="256"/>
      <c r="U817" s="13"/>
      <c r="V817" s="13"/>
      <c r="W817" s="13"/>
      <c r="X817" s="13"/>
      <c r="Y817" s="13"/>
      <c r="Z817" s="13"/>
      <c r="AA817" s="13"/>
      <c r="AB817" s="13"/>
      <c r="AC817" s="13"/>
      <c r="AD817" s="13"/>
      <c r="AE817" s="13"/>
      <c r="AT817" s="257" t="s">
        <v>156</v>
      </c>
      <c r="AU817" s="257" t="s">
        <v>90</v>
      </c>
      <c r="AV817" s="13" t="s">
        <v>90</v>
      </c>
      <c r="AW817" s="13" t="s">
        <v>35</v>
      </c>
      <c r="AX817" s="13" t="s">
        <v>81</v>
      </c>
      <c r="AY817" s="257" t="s">
        <v>146</v>
      </c>
    </row>
    <row r="818" s="2" customFormat="1" ht="24.15" customHeight="1">
      <c r="A818" s="39"/>
      <c r="B818" s="40"/>
      <c r="C818" s="229" t="s">
        <v>984</v>
      </c>
      <c r="D818" s="229" t="s">
        <v>149</v>
      </c>
      <c r="E818" s="230" t="s">
        <v>985</v>
      </c>
      <c r="F818" s="231" t="s">
        <v>986</v>
      </c>
      <c r="G818" s="232" t="s">
        <v>261</v>
      </c>
      <c r="H818" s="233">
        <v>155.14099999999999</v>
      </c>
      <c r="I818" s="234"/>
      <c r="J818" s="235">
        <f>ROUND(I818*H818,2)</f>
        <v>0</v>
      </c>
      <c r="K818" s="231" t="s">
        <v>161</v>
      </c>
      <c r="L818" s="45"/>
      <c r="M818" s="236" t="s">
        <v>1</v>
      </c>
      <c r="N818" s="237" t="s">
        <v>46</v>
      </c>
      <c r="O818" s="92"/>
      <c r="P818" s="238">
        <f>O818*H818</f>
        <v>0</v>
      </c>
      <c r="Q818" s="238">
        <v>0</v>
      </c>
      <c r="R818" s="238">
        <f>Q818*H818</f>
        <v>0</v>
      </c>
      <c r="S818" s="238">
        <v>0</v>
      </c>
      <c r="T818" s="239">
        <f>S818*H818</f>
        <v>0</v>
      </c>
      <c r="U818" s="39"/>
      <c r="V818" s="39"/>
      <c r="W818" s="39"/>
      <c r="X818" s="39"/>
      <c r="Y818" s="39"/>
      <c r="Z818" s="39"/>
      <c r="AA818" s="39"/>
      <c r="AB818" s="39"/>
      <c r="AC818" s="39"/>
      <c r="AD818" s="39"/>
      <c r="AE818" s="39"/>
      <c r="AR818" s="240" t="s">
        <v>153</v>
      </c>
      <c r="AT818" s="240" t="s">
        <v>149</v>
      </c>
      <c r="AU818" s="240" t="s">
        <v>90</v>
      </c>
      <c r="AY818" s="18" t="s">
        <v>146</v>
      </c>
      <c r="BE818" s="241">
        <f>IF(N818="základní",J818,0)</f>
        <v>0</v>
      </c>
      <c r="BF818" s="241">
        <f>IF(N818="snížená",J818,0)</f>
        <v>0</v>
      </c>
      <c r="BG818" s="241">
        <f>IF(N818="zákl. přenesená",J818,0)</f>
        <v>0</v>
      </c>
      <c r="BH818" s="241">
        <f>IF(N818="sníž. přenesená",J818,0)</f>
        <v>0</v>
      </c>
      <c r="BI818" s="241">
        <f>IF(N818="nulová",J818,0)</f>
        <v>0</v>
      </c>
      <c r="BJ818" s="18" t="s">
        <v>85</v>
      </c>
      <c r="BK818" s="241">
        <f>ROUND(I818*H818,2)</f>
        <v>0</v>
      </c>
      <c r="BL818" s="18" t="s">
        <v>153</v>
      </c>
      <c r="BM818" s="240" t="s">
        <v>987</v>
      </c>
    </row>
    <row r="819" s="2" customFormat="1">
      <c r="A819" s="39"/>
      <c r="B819" s="40"/>
      <c r="C819" s="41"/>
      <c r="D819" s="242" t="s">
        <v>155</v>
      </c>
      <c r="E819" s="41"/>
      <c r="F819" s="243" t="s">
        <v>988</v>
      </c>
      <c r="G819" s="41"/>
      <c r="H819" s="41"/>
      <c r="I819" s="244"/>
      <c r="J819" s="41"/>
      <c r="K819" s="41"/>
      <c r="L819" s="45"/>
      <c r="M819" s="245"/>
      <c r="N819" s="246"/>
      <c r="O819" s="92"/>
      <c r="P819" s="92"/>
      <c r="Q819" s="92"/>
      <c r="R819" s="92"/>
      <c r="S819" s="92"/>
      <c r="T819" s="93"/>
      <c r="U819" s="39"/>
      <c r="V819" s="39"/>
      <c r="W819" s="39"/>
      <c r="X819" s="39"/>
      <c r="Y819" s="39"/>
      <c r="Z819" s="39"/>
      <c r="AA819" s="39"/>
      <c r="AB819" s="39"/>
      <c r="AC819" s="39"/>
      <c r="AD819" s="39"/>
      <c r="AE819" s="39"/>
      <c r="AT819" s="18" t="s">
        <v>155</v>
      </c>
      <c r="AU819" s="18" t="s">
        <v>90</v>
      </c>
    </row>
    <row r="820" s="2" customFormat="1">
      <c r="A820" s="39"/>
      <c r="B820" s="40"/>
      <c r="C820" s="41"/>
      <c r="D820" s="258" t="s">
        <v>164</v>
      </c>
      <c r="E820" s="41"/>
      <c r="F820" s="259" t="s">
        <v>989</v>
      </c>
      <c r="G820" s="41"/>
      <c r="H820" s="41"/>
      <c r="I820" s="244"/>
      <c r="J820" s="41"/>
      <c r="K820" s="41"/>
      <c r="L820" s="45"/>
      <c r="M820" s="245"/>
      <c r="N820" s="246"/>
      <c r="O820" s="92"/>
      <c r="P820" s="92"/>
      <c r="Q820" s="92"/>
      <c r="R820" s="92"/>
      <c r="S820" s="92"/>
      <c r="T820" s="93"/>
      <c r="U820" s="39"/>
      <c r="V820" s="39"/>
      <c r="W820" s="39"/>
      <c r="X820" s="39"/>
      <c r="Y820" s="39"/>
      <c r="Z820" s="39"/>
      <c r="AA820" s="39"/>
      <c r="AB820" s="39"/>
      <c r="AC820" s="39"/>
      <c r="AD820" s="39"/>
      <c r="AE820" s="39"/>
      <c r="AT820" s="18" t="s">
        <v>164</v>
      </c>
      <c r="AU820" s="18" t="s">
        <v>90</v>
      </c>
    </row>
    <row r="821" s="2" customFormat="1">
      <c r="A821" s="39"/>
      <c r="B821" s="40"/>
      <c r="C821" s="41"/>
      <c r="D821" s="242" t="s">
        <v>186</v>
      </c>
      <c r="E821" s="41"/>
      <c r="F821" s="270" t="s">
        <v>990</v>
      </c>
      <c r="G821" s="41"/>
      <c r="H821" s="41"/>
      <c r="I821" s="244"/>
      <c r="J821" s="41"/>
      <c r="K821" s="41"/>
      <c r="L821" s="45"/>
      <c r="M821" s="245"/>
      <c r="N821" s="246"/>
      <c r="O821" s="92"/>
      <c r="P821" s="92"/>
      <c r="Q821" s="92"/>
      <c r="R821" s="92"/>
      <c r="S821" s="92"/>
      <c r="T821" s="93"/>
      <c r="U821" s="39"/>
      <c r="V821" s="39"/>
      <c r="W821" s="39"/>
      <c r="X821" s="39"/>
      <c r="Y821" s="39"/>
      <c r="Z821" s="39"/>
      <c r="AA821" s="39"/>
      <c r="AB821" s="39"/>
      <c r="AC821" s="39"/>
      <c r="AD821" s="39"/>
      <c r="AE821" s="39"/>
      <c r="AT821" s="18" t="s">
        <v>186</v>
      </c>
      <c r="AU821" s="18" t="s">
        <v>90</v>
      </c>
    </row>
    <row r="822" s="14" customFormat="1">
      <c r="A822" s="14"/>
      <c r="B822" s="260"/>
      <c r="C822" s="261"/>
      <c r="D822" s="242" t="s">
        <v>156</v>
      </c>
      <c r="E822" s="262" t="s">
        <v>1</v>
      </c>
      <c r="F822" s="263" t="s">
        <v>904</v>
      </c>
      <c r="G822" s="261"/>
      <c r="H822" s="262" t="s">
        <v>1</v>
      </c>
      <c r="I822" s="264"/>
      <c r="J822" s="261"/>
      <c r="K822" s="261"/>
      <c r="L822" s="265"/>
      <c r="M822" s="266"/>
      <c r="N822" s="267"/>
      <c r="O822" s="267"/>
      <c r="P822" s="267"/>
      <c r="Q822" s="267"/>
      <c r="R822" s="267"/>
      <c r="S822" s="267"/>
      <c r="T822" s="268"/>
      <c r="U822" s="14"/>
      <c r="V822" s="14"/>
      <c r="W822" s="14"/>
      <c r="X822" s="14"/>
      <c r="Y822" s="14"/>
      <c r="Z822" s="14"/>
      <c r="AA822" s="14"/>
      <c r="AB822" s="14"/>
      <c r="AC822" s="14"/>
      <c r="AD822" s="14"/>
      <c r="AE822" s="14"/>
      <c r="AT822" s="269" t="s">
        <v>156</v>
      </c>
      <c r="AU822" s="269" t="s">
        <v>90</v>
      </c>
      <c r="AV822" s="14" t="s">
        <v>85</v>
      </c>
      <c r="AW822" s="14" t="s">
        <v>35</v>
      </c>
      <c r="AX822" s="14" t="s">
        <v>81</v>
      </c>
      <c r="AY822" s="269" t="s">
        <v>146</v>
      </c>
    </row>
    <row r="823" s="13" customFormat="1">
      <c r="A823" s="13"/>
      <c r="B823" s="247"/>
      <c r="C823" s="248"/>
      <c r="D823" s="242" t="s">
        <v>156</v>
      </c>
      <c r="E823" s="249" t="s">
        <v>1</v>
      </c>
      <c r="F823" s="250" t="s">
        <v>991</v>
      </c>
      <c r="G823" s="248"/>
      <c r="H823" s="251">
        <v>4.9820000000000002</v>
      </c>
      <c r="I823" s="252"/>
      <c r="J823" s="248"/>
      <c r="K823" s="248"/>
      <c r="L823" s="253"/>
      <c r="M823" s="254"/>
      <c r="N823" s="255"/>
      <c r="O823" s="255"/>
      <c r="P823" s="255"/>
      <c r="Q823" s="255"/>
      <c r="R823" s="255"/>
      <c r="S823" s="255"/>
      <c r="T823" s="256"/>
      <c r="U823" s="13"/>
      <c r="V823" s="13"/>
      <c r="W823" s="13"/>
      <c r="X823" s="13"/>
      <c r="Y823" s="13"/>
      <c r="Z823" s="13"/>
      <c r="AA823" s="13"/>
      <c r="AB823" s="13"/>
      <c r="AC823" s="13"/>
      <c r="AD823" s="13"/>
      <c r="AE823" s="13"/>
      <c r="AT823" s="257" t="s">
        <v>156</v>
      </c>
      <c r="AU823" s="257" t="s">
        <v>90</v>
      </c>
      <c r="AV823" s="13" t="s">
        <v>90</v>
      </c>
      <c r="AW823" s="13" t="s">
        <v>4</v>
      </c>
      <c r="AX823" s="13" t="s">
        <v>81</v>
      </c>
      <c r="AY823" s="257" t="s">
        <v>146</v>
      </c>
    </row>
    <row r="824" s="13" customFormat="1">
      <c r="A824" s="13"/>
      <c r="B824" s="247"/>
      <c r="C824" s="248"/>
      <c r="D824" s="242" t="s">
        <v>156</v>
      </c>
      <c r="E824" s="249" t="s">
        <v>1</v>
      </c>
      <c r="F824" s="250" t="s">
        <v>992</v>
      </c>
      <c r="G824" s="248"/>
      <c r="H824" s="251">
        <v>14.186</v>
      </c>
      <c r="I824" s="252"/>
      <c r="J824" s="248"/>
      <c r="K824" s="248"/>
      <c r="L824" s="253"/>
      <c r="M824" s="254"/>
      <c r="N824" s="255"/>
      <c r="O824" s="255"/>
      <c r="P824" s="255"/>
      <c r="Q824" s="255"/>
      <c r="R824" s="255"/>
      <c r="S824" s="255"/>
      <c r="T824" s="256"/>
      <c r="U824" s="13"/>
      <c r="V824" s="13"/>
      <c r="W824" s="13"/>
      <c r="X824" s="13"/>
      <c r="Y824" s="13"/>
      <c r="Z824" s="13"/>
      <c r="AA824" s="13"/>
      <c r="AB824" s="13"/>
      <c r="AC824" s="13"/>
      <c r="AD824" s="13"/>
      <c r="AE824" s="13"/>
      <c r="AT824" s="257" t="s">
        <v>156</v>
      </c>
      <c r="AU824" s="257" t="s">
        <v>90</v>
      </c>
      <c r="AV824" s="13" t="s">
        <v>90</v>
      </c>
      <c r="AW824" s="13" t="s">
        <v>35</v>
      </c>
      <c r="AX824" s="13" t="s">
        <v>81</v>
      </c>
      <c r="AY824" s="257" t="s">
        <v>146</v>
      </c>
    </row>
    <row r="825" s="14" customFormat="1">
      <c r="A825" s="14"/>
      <c r="B825" s="260"/>
      <c r="C825" s="261"/>
      <c r="D825" s="242" t="s">
        <v>156</v>
      </c>
      <c r="E825" s="262" t="s">
        <v>1</v>
      </c>
      <c r="F825" s="263" t="s">
        <v>281</v>
      </c>
      <c r="G825" s="261"/>
      <c r="H825" s="262" t="s">
        <v>1</v>
      </c>
      <c r="I825" s="264"/>
      <c r="J825" s="261"/>
      <c r="K825" s="261"/>
      <c r="L825" s="265"/>
      <c r="M825" s="266"/>
      <c r="N825" s="267"/>
      <c r="O825" s="267"/>
      <c r="P825" s="267"/>
      <c r="Q825" s="267"/>
      <c r="R825" s="267"/>
      <c r="S825" s="267"/>
      <c r="T825" s="268"/>
      <c r="U825" s="14"/>
      <c r="V825" s="14"/>
      <c r="W825" s="14"/>
      <c r="X825" s="14"/>
      <c r="Y825" s="14"/>
      <c r="Z825" s="14"/>
      <c r="AA825" s="14"/>
      <c r="AB825" s="14"/>
      <c r="AC825" s="14"/>
      <c r="AD825" s="14"/>
      <c r="AE825" s="14"/>
      <c r="AT825" s="269" t="s">
        <v>156</v>
      </c>
      <c r="AU825" s="269" t="s">
        <v>90</v>
      </c>
      <c r="AV825" s="14" t="s">
        <v>85</v>
      </c>
      <c r="AW825" s="14" t="s">
        <v>35</v>
      </c>
      <c r="AX825" s="14" t="s">
        <v>81</v>
      </c>
      <c r="AY825" s="269" t="s">
        <v>146</v>
      </c>
    </row>
    <row r="826" s="13" customFormat="1">
      <c r="A826" s="13"/>
      <c r="B826" s="247"/>
      <c r="C826" s="248"/>
      <c r="D826" s="242" t="s">
        <v>156</v>
      </c>
      <c r="E826" s="249" t="s">
        <v>1</v>
      </c>
      <c r="F826" s="250" t="s">
        <v>993</v>
      </c>
      <c r="G826" s="248"/>
      <c r="H826" s="251">
        <v>8.141</v>
      </c>
      <c r="I826" s="252"/>
      <c r="J826" s="248"/>
      <c r="K826" s="248"/>
      <c r="L826" s="253"/>
      <c r="M826" s="254"/>
      <c r="N826" s="255"/>
      <c r="O826" s="255"/>
      <c r="P826" s="255"/>
      <c r="Q826" s="255"/>
      <c r="R826" s="255"/>
      <c r="S826" s="255"/>
      <c r="T826" s="256"/>
      <c r="U826" s="13"/>
      <c r="V826" s="13"/>
      <c r="W826" s="13"/>
      <c r="X826" s="13"/>
      <c r="Y826" s="13"/>
      <c r="Z826" s="13"/>
      <c r="AA826" s="13"/>
      <c r="AB826" s="13"/>
      <c r="AC826" s="13"/>
      <c r="AD826" s="13"/>
      <c r="AE826" s="13"/>
      <c r="AT826" s="257" t="s">
        <v>156</v>
      </c>
      <c r="AU826" s="257" t="s">
        <v>90</v>
      </c>
      <c r="AV826" s="13" t="s">
        <v>90</v>
      </c>
      <c r="AW826" s="13" t="s">
        <v>35</v>
      </c>
      <c r="AX826" s="13" t="s">
        <v>81</v>
      </c>
      <c r="AY826" s="257" t="s">
        <v>146</v>
      </c>
    </row>
    <row r="827" s="13" customFormat="1">
      <c r="A827" s="13"/>
      <c r="B827" s="247"/>
      <c r="C827" s="248"/>
      <c r="D827" s="242" t="s">
        <v>156</v>
      </c>
      <c r="E827" s="249" t="s">
        <v>1</v>
      </c>
      <c r="F827" s="250" t="s">
        <v>994</v>
      </c>
      <c r="G827" s="248"/>
      <c r="H827" s="251">
        <v>24.591999999999999</v>
      </c>
      <c r="I827" s="252"/>
      <c r="J827" s="248"/>
      <c r="K827" s="248"/>
      <c r="L827" s="253"/>
      <c r="M827" s="254"/>
      <c r="N827" s="255"/>
      <c r="O827" s="255"/>
      <c r="P827" s="255"/>
      <c r="Q827" s="255"/>
      <c r="R827" s="255"/>
      <c r="S827" s="255"/>
      <c r="T827" s="256"/>
      <c r="U827" s="13"/>
      <c r="V827" s="13"/>
      <c r="W827" s="13"/>
      <c r="X827" s="13"/>
      <c r="Y827" s="13"/>
      <c r="Z827" s="13"/>
      <c r="AA827" s="13"/>
      <c r="AB827" s="13"/>
      <c r="AC827" s="13"/>
      <c r="AD827" s="13"/>
      <c r="AE827" s="13"/>
      <c r="AT827" s="257" t="s">
        <v>156</v>
      </c>
      <c r="AU827" s="257" t="s">
        <v>90</v>
      </c>
      <c r="AV827" s="13" t="s">
        <v>90</v>
      </c>
      <c r="AW827" s="13" t="s">
        <v>35</v>
      </c>
      <c r="AX827" s="13" t="s">
        <v>81</v>
      </c>
      <c r="AY827" s="257" t="s">
        <v>146</v>
      </c>
    </row>
    <row r="828" s="14" customFormat="1">
      <c r="A828" s="14"/>
      <c r="B828" s="260"/>
      <c r="C828" s="261"/>
      <c r="D828" s="242" t="s">
        <v>156</v>
      </c>
      <c r="E828" s="262" t="s">
        <v>1</v>
      </c>
      <c r="F828" s="263" t="s">
        <v>906</v>
      </c>
      <c r="G828" s="261"/>
      <c r="H828" s="262" t="s">
        <v>1</v>
      </c>
      <c r="I828" s="264"/>
      <c r="J828" s="261"/>
      <c r="K828" s="261"/>
      <c r="L828" s="265"/>
      <c r="M828" s="266"/>
      <c r="N828" s="267"/>
      <c r="O828" s="267"/>
      <c r="P828" s="267"/>
      <c r="Q828" s="267"/>
      <c r="R828" s="267"/>
      <c r="S828" s="267"/>
      <c r="T828" s="268"/>
      <c r="U828" s="14"/>
      <c r="V828" s="14"/>
      <c r="W828" s="14"/>
      <c r="X828" s="14"/>
      <c r="Y828" s="14"/>
      <c r="Z828" s="14"/>
      <c r="AA828" s="14"/>
      <c r="AB828" s="14"/>
      <c r="AC828" s="14"/>
      <c r="AD828" s="14"/>
      <c r="AE828" s="14"/>
      <c r="AT828" s="269" t="s">
        <v>156</v>
      </c>
      <c r="AU828" s="269" t="s">
        <v>90</v>
      </c>
      <c r="AV828" s="14" t="s">
        <v>85</v>
      </c>
      <c r="AW828" s="14" t="s">
        <v>35</v>
      </c>
      <c r="AX828" s="14" t="s">
        <v>81</v>
      </c>
      <c r="AY828" s="269" t="s">
        <v>146</v>
      </c>
    </row>
    <row r="829" s="13" customFormat="1">
      <c r="A829" s="13"/>
      <c r="B829" s="247"/>
      <c r="C829" s="248"/>
      <c r="D829" s="242" t="s">
        <v>156</v>
      </c>
      <c r="E829" s="249" t="s">
        <v>1</v>
      </c>
      <c r="F829" s="250" t="s">
        <v>995</v>
      </c>
      <c r="G829" s="248"/>
      <c r="H829" s="251">
        <v>6.444</v>
      </c>
      <c r="I829" s="252"/>
      <c r="J829" s="248"/>
      <c r="K829" s="248"/>
      <c r="L829" s="253"/>
      <c r="M829" s="254"/>
      <c r="N829" s="255"/>
      <c r="O829" s="255"/>
      <c r="P829" s="255"/>
      <c r="Q829" s="255"/>
      <c r="R829" s="255"/>
      <c r="S829" s="255"/>
      <c r="T829" s="256"/>
      <c r="U829" s="13"/>
      <c r="V829" s="13"/>
      <c r="W829" s="13"/>
      <c r="X829" s="13"/>
      <c r="Y829" s="13"/>
      <c r="Z829" s="13"/>
      <c r="AA829" s="13"/>
      <c r="AB829" s="13"/>
      <c r="AC829" s="13"/>
      <c r="AD829" s="13"/>
      <c r="AE829" s="13"/>
      <c r="AT829" s="257" t="s">
        <v>156</v>
      </c>
      <c r="AU829" s="257" t="s">
        <v>90</v>
      </c>
      <c r="AV829" s="13" t="s">
        <v>90</v>
      </c>
      <c r="AW829" s="13" t="s">
        <v>35</v>
      </c>
      <c r="AX829" s="13" t="s">
        <v>81</v>
      </c>
      <c r="AY829" s="257" t="s">
        <v>146</v>
      </c>
    </row>
    <row r="830" s="13" customFormat="1">
      <c r="A830" s="13"/>
      <c r="B830" s="247"/>
      <c r="C830" s="248"/>
      <c r="D830" s="242" t="s">
        <v>156</v>
      </c>
      <c r="E830" s="249" t="s">
        <v>1</v>
      </c>
      <c r="F830" s="250" t="s">
        <v>996</v>
      </c>
      <c r="G830" s="248"/>
      <c r="H830" s="251">
        <v>22.016999999999999</v>
      </c>
      <c r="I830" s="252"/>
      <c r="J830" s="248"/>
      <c r="K830" s="248"/>
      <c r="L830" s="253"/>
      <c r="M830" s="254"/>
      <c r="N830" s="255"/>
      <c r="O830" s="255"/>
      <c r="P830" s="255"/>
      <c r="Q830" s="255"/>
      <c r="R830" s="255"/>
      <c r="S830" s="255"/>
      <c r="T830" s="256"/>
      <c r="U830" s="13"/>
      <c r="V830" s="13"/>
      <c r="W830" s="13"/>
      <c r="X830" s="13"/>
      <c r="Y830" s="13"/>
      <c r="Z830" s="13"/>
      <c r="AA830" s="13"/>
      <c r="AB830" s="13"/>
      <c r="AC830" s="13"/>
      <c r="AD830" s="13"/>
      <c r="AE830" s="13"/>
      <c r="AT830" s="257" t="s">
        <v>156</v>
      </c>
      <c r="AU830" s="257" t="s">
        <v>90</v>
      </c>
      <c r="AV830" s="13" t="s">
        <v>90</v>
      </c>
      <c r="AW830" s="13" t="s">
        <v>35</v>
      </c>
      <c r="AX830" s="13" t="s">
        <v>81</v>
      </c>
      <c r="AY830" s="257" t="s">
        <v>146</v>
      </c>
    </row>
    <row r="831" s="14" customFormat="1">
      <c r="A831" s="14"/>
      <c r="B831" s="260"/>
      <c r="C831" s="261"/>
      <c r="D831" s="242" t="s">
        <v>156</v>
      </c>
      <c r="E831" s="262" t="s">
        <v>1</v>
      </c>
      <c r="F831" s="263" t="s">
        <v>924</v>
      </c>
      <c r="G831" s="261"/>
      <c r="H831" s="262" t="s">
        <v>1</v>
      </c>
      <c r="I831" s="264"/>
      <c r="J831" s="261"/>
      <c r="K831" s="261"/>
      <c r="L831" s="265"/>
      <c r="M831" s="266"/>
      <c r="N831" s="267"/>
      <c r="O831" s="267"/>
      <c r="P831" s="267"/>
      <c r="Q831" s="267"/>
      <c r="R831" s="267"/>
      <c r="S831" s="267"/>
      <c r="T831" s="268"/>
      <c r="U831" s="14"/>
      <c r="V831" s="14"/>
      <c r="W831" s="14"/>
      <c r="X831" s="14"/>
      <c r="Y831" s="14"/>
      <c r="Z831" s="14"/>
      <c r="AA831" s="14"/>
      <c r="AB831" s="14"/>
      <c r="AC831" s="14"/>
      <c r="AD831" s="14"/>
      <c r="AE831" s="14"/>
      <c r="AT831" s="269" t="s">
        <v>156</v>
      </c>
      <c r="AU831" s="269" t="s">
        <v>90</v>
      </c>
      <c r="AV831" s="14" t="s">
        <v>85</v>
      </c>
      <c r="AW831" s="14" t="s">
        <v>35</v>
      </c>
      <c r="AX831" s="14" t="s">
        <v>81</v>
      </c>
      <c r="AY831" s="269" t="s">
        <v>146</v>
      </c>
    </row>
    <row r="832" s="13" customFormat="1">
      <c r="A832" s="13"/>
      <c r="B832" s="247"/>
      <c r="C832" s="248"/>
      <c r="D832" s="242" t="s">
        <v>156</v>
      </c>
      <c r="E832" s="249" t="s">
        <v>1</v>
      </c>
      <c r="F832" s="250" t="s">
        <v>997</v>
      </c>
      <c r="G832" s="248"/>
      <c r="H832" s="251">
        <v>0.96999999999999997</v>
      </c>
      <c r="I832" s="252"/>
      <c r="J832" s="248"/>
      <c r="K832" s="248"/>
      <c r="L832" s="253"/>
      <c r="M832" s="254"/>
      <c r="N832" s="255"/>
      <c r="O832" s="255"/>
      <c r="P832" s="255"/>
      <c r="Q832" s="255"/>
      <c r="R832" s="255"/>
      <c r="S832" s="255"/>
      <c r="T832" s="256"/>
      <c r="U832" s="13"/>
      <c r="V832" s="13"/>
      <c r="W832" s="13"/>
      <c r="X832" s="13"/>
      <c r="Y832" s="13"/>
      <c r="Z832" s="13"/>
      <c r="AA832" s="13"/>
      <c r="AB832" s="13"/>
      <c r="AC832" s="13"/>
      <c r="AD832" s="13"/>
      <c r="AE832" s="13"/>
      <c r="AT832" s="257" t="s">
        <v>156</v>
      </c>
      <c r="AU832" s="257" t="s">
        <v>90</v>
      </c>
      <c r="AV832" s="13" t="s">
        <v>90</v>
      </c>
      <c r="AW832" s="13" t="s">
        <v>35</v>
      </c>
      <c r="AX832" s="13" t="s">
        <v>81</v>
      </c>
      <c r="AY832" s="257" t="s">
        <v>146</v>
      </c>
    </row>
    <row r="833" s="13" customFormat="1">
      <c r="A833" s="13"/>
      <c r="B833" s="247"/>
      <c r="C833" s="248"/>
      <c r="D833" s="242" t="s">
        <v>156</v>
      </c>
      <c r="E833" s="249" t="s">
        <v>1</v>
      </c>
      <c r="F833" s="250" t="s">
        <v>998</v>
      </c>
      <c r="G833" s="248"/>
      <c r="H833" s="251">
        <v>1.6160000000000001</v>
      </c>
      <c r="I833" s="252"/>
      <c r="J833" s="248"/>
      <c r="K833" s="248"/>
      <c r="L833" s="253"/>
      <c r="M833" s="254"/>
      <c r="N833" s="255"/>
      <c r="O833" s="255"/>
      <c r="P833" s="255"/>
      <c r="Q833" s="255"/>
      <c r="R833" s="255"/>
      <c r="S833" s="255"/>
      <c r="T833" s="256"/>
      <c r="U833" s="13"/>
      <c r="V833" s="13"/>
      <c r="W833" s="13"/>
      <c r="X833" s="13"/>
      <c r="Y833" s="13"/>
      <c r="Z833" s="13"/>
      <c r="AA833" s="13"/>
      <c r="AB833" s="13"/>
      <c r="AC833" s="13"/>
      <c r="AD833" s="13"/>
      <c r="AE833" s="13"/>
      <c r="AT833" s="257" t="s">
        <v>156</v>
      </c>
      <c r="AU833" s="257" t="s">
        <v>90</v>
      </c>
      <c r="AV833" s="13" t="s">
        <v>90</v>
      </c>
      <c r="AW833" s="13" t="s">
        <v>35</v>
      </c>
      <c r="AX833" s="13" t="s">
        <v>81</v>
      </c>
      <c r="AY833" s="257" t="s">
        <v>146</v>
      </c>
    </row>
    <row r="834" s="14" customFormat="1">
      <c r="A834" s="14"/>
      <c r="B834" s="260"/>
      <c r="C834" s="261"/>
      <c r="D834" s="242" t="s">
        <v>156</v>
      </c>
      <c r="E834" s="262" t="s">
        <v>1</v>
      </c>
      <c r="F834" s="263" t="s">
        <v>999</v>
      </c>
      <c r="G834" s="261"/>
      <c r="H834" s="262" t="s">
        <v>1</v>
      </c>
      <c r="I834" s="264"/>
      <c r="J834" s="261"/>
      <c r="K834" s="261"/>
      <c r="L834" s="265"/>
      <c r="M834" s="266"/>
      <c r="N834" s="267"/>
      <c r="O834" s="267"/>
      <c r="P834" s="267"/>
      <c r="Q834" s="267"/>
      <c r="R834" s="267"/>
      <c r="S834" s="267"/>
      <c r="T834" s="268"/>
      <c r="U834" s="14"/>
      <c r="V834" s="14"/>
      <c r="W834" s="14"/>
      <c r="X834" s="14"/>
      <c r="Y834" s="14"/>
      <c r="Z834" s="14"/>
      <c r="AA834" s="14"/>
      <c r="AB834" s="14"/>
      <c r="AC834" s="14"/>
      <c r="AD834" s="14"/>
      <c r="AE834" s="14"/>
      <c r="AT834" s="269" t="s">
        <v>156</v>
      </c>
      <c r="AU834" s="269" t="s">
        <v>90</v>
      </c>
      <c r="AV834" s="14" t="s">
        <v>85</v>
      </c>
      <c r="AW834" s="14" t="s">
        <v>35</v>
      </c>
      <c r="AX834" s="14" t="s">
        <v>81</v>
      </c>
      <c r="AY834" s="269" t="s">
        <v>146</v>
      </c>
    </row>
    <row r="835" s="13" customFormat="1">
      <c r="A835" s="13"/>
      <c r="B835" s="247"/>
      <c r="C835" s="248"/>
      <c r="D835" s="242" t="s">
        <v>156</v>
      </c>
      <c r="E835" s="249" t="s">
        <v>1</v>
      </c>
      <c r="F835" s="250" t="s">
        <v>1000</v>
      </c>
      <c r="G835" s="248"/>
      <c r="H835" s="251">
        <v>0.192</v>
      </c>
      <c r="I835" s="252"/>
      <c r="J835" s="248"/>
      <c r="K835" s="248"/>
      <c r="L835" s="253"/>
      <c r="M835" s="254"/>
      <c r="N835" s="255"/>
      <c r="O835" s="255"/>
      <c r="P835" s="255"/>
      <c r="Q835" s="255"/>
      <c r="R835" s="255"/>
      <c r="S835" s="255"/>
      <c r="T835" s="256"/>
      <c r="U835" s="13"/>
      <c r="V835" s="13"/>
      <c r="W835" s="13"/>
      <c r="X835" s="13"/>
      <c r="Y835" s="13"/>
      <c r="Z835" s="13"/>
      <c r="AA835" s="13"/>
      <c r="AB835" s="13"/>
      <c r="AC835" s="13"/>
      <c r="AD835" s="13"/>
      <c r="AE835" s="13"/>
      <c r="AT835" s="257" t="s">
        <v>156</v>
      </c>
      <c r="AU835" s="257" t="s">
        <v>90</v>
      </c>
      <c r="AV835" s="13" t="s">
        <v>90</v>
      </c>
      <c r="AW835" s="13" t="s">
        <v>35</v>
      </c>
      <c r="AX835" s="13" t="s">
        <v>81</v>
      </c>
      <c r="AY835" s="257" t="s">
        <v>146</v>
      </c>
    </row>
    <row r="836" s="14" customFormat="1">
      <c r="A836" s="14"/>
      <c r="B836" s="260"/>
      <c r="C836" s="261"/>
      <c r="D836" s="242" t="s">
        <v>156</v>
      </c>
      <c r="E836" s="262" t="s">
        <v>1</v>
      </c>
      <c r="F836" s="263" t="s">
        <v>962</v>
      </c>
      <c r="G836" s="261"/>
      <c r="H836" s="262" t="s">
        <v>1</v>
      </c>
      <c r="I836" s="264"/>
      <c r="J836" s="261"/>
      <c r="K836" s="261"/>
      <c r="L836" s="265"/>
      <c r="M836" s="266"/>
      <c r="N836" s="267"/>
      <c r="O836" s="267"/>
      <c r="P836" s="267"/>
      <c r="Q836" s="267"/>
      <c r="R836" s="267"/>
      <c r="S836" s="267"/>
      <c r="T836" s="268"/>
      <c r="U836" s="14"/>
      <c r="V836" s="14"/>
      <c r="W836" s="14"/>
      <c r="X836" s="14"/>
      <c r="Y836" s="14"/>
      <c r="Z836" s="14"/>
      <c r="AA836" s="14"/>
      <c r="AB836" s="14"/>
      <c r="AC836" s="14"/>
      <c r="AD836" s="14"/>
      <c r="AE836" s="14"/>
      <c r="AT836" s="269" t="s">
        <v>156</v>
      </c>
      <c r="AU836" s="269" t="s">
        <v>90</v>
      </c>
      <c r="AV836" s="14" t="s">
        <v>85</v>
      </c>
      <c r="AW836" s="14" t="s">
        <v>35</v>
      </c>
      <c r="AX836" s="14" t="s">
        <v>81</v>
      </c>
      <c r="AY836" s="269" t="s">
        <v>146</v>
      </c>
    </row>
    <row r="837" s="13" customFormat="1">
      <c r="A837" s="13"/>
      <c r="B837" s="247"/>
      <c r="C837" s="248"/>
      <c r="D837" s="242" t="s">
        <v>156</v>
      </c>
      <c r="E837" s="249" t="s">
        <v>1</v>
      </c>
      <c r="F837" s="250" t="s">
        <v>1001</v>
      </c>
      <c r="G837" s="248"/>
      <c r="H837" s="251">
        <v>3.016</v>
      </c>
      <c r="I837" s="252"/>
      <c r="J837" s="248"/>
      <c r="K837" s="248"/>
      <c r="L837" s="253"/>
      <c r="M837" s="254"/>
      <c r="N837" s="255"/>
      <c r="O837" s="255"/>
      <c r="P837" s="255"/>
      <c r="Q837" s="255"/>
      <c r="R837" s="255"/>
      <c r="S837" s="255"/>
      <c r="T837" s="256"/>
      <c r="U837" s="13"/>
      <c r="V837" s="13"/>
      <c r="W837" s="13"/>
      <c r="X837" s="13"/>
      <c r="Y837" s="13"/>
      <c r="Z837" s="13"/>
      <c r="AA837" s="13"/>
      <c r="AB837" s="13"/>
      <c r="AC837" s="13"/>
      <c r="AD837" s="13"/>
      <c r="AE837" s="13"/>
      <c r="AT837" s="257" t="s">
        <v>156</v>
      </c>
      <c r="AU837" s="257" t="s">
        <v>90</v>
      </c>
      <c r="AV837" s="13" t="s">
        <v>90</v>
      </c>
      <c r="AW837" s="13" t="s">
        <v>35</v>
      </c>
      <c r="AX837" s="13" t="s">
        <v>81</v>
      </c>
      <c r="AY837" s="257" t="s">
        <v>146</v>
      </c>
    </row>
    <row r="838" s="14" customFormat="1">
      <c r="A838" s="14"/>
      <c r="B838" s="260"/>
      <c r="C838" s="261"/>
      <c r="D838" s="242" t="s">
        <v>156</v>
      </c>
      <c r="E838" s="262" t="s">
        <v>1</v>
      </c>
      <c r="F838" s="263" t="s">
        <v>964</v>
      </c>
      <c r="G838" s="261"/>
      <c r="H838" s="262" t="s">
        <v>1</v>
      </c>
      <c r="I838" s="264"/>
      <c r="J838" s="261"/>
      <c r="K838" s="261"/>
      <c r="L838" s="265"/>
      <c r="M838" s="266"/>
      <c r="N838" s="267"/>
      <c r="O838" s="267"/>
      <c r="P838" s="267"/>
      <c r="Q838" s="267"/>
      <c r="R838" s="267"/>
      <c r="S838" s="267"/>
      <c r="T838" s="268"/>
      <c r="U838" s="14"/>
      <c r="V838" s="14"/>
      <c r="W838" s="14"/>
      <c r="X838" s="14"/>
      <c r="Y838" s="14"/>
      <c r="Z838" s="14"/>
      <c r="AA838" s="14"/>
      <c r="AB838" s="14"/>
      <c r="AC838" s="14"/>
      <c r="AD838" s="14"/>
      <c r="AE838" s="14"/>
      <c r="AT838" s="269" t="s">
        <v>156</v>
      </c>
      <c r="AU838" s="269" t="s">
        <v>90</v>
      </c>
      <c r="AV838" s="14" t="s">
        <v>85</v>
      </c>
      <c r="AW838" s="14" t="s">
        <v>35</v>
      </c>
      <c r="AX838" s="14" t="s">
        <v>81</v>
      </c>
      <c r="AY838" s="269" t="s">
        <v>146</v>
      </c>
    </row>
    <row r="839" s="13" customFormat="1">
      <c r="A839" s="13"/>
      <c r="B839" s="247"/>
      <c r="C839" s="248"/>
      <c r="D839" s="242" t="s">
        <v>156</v>
      </c>
      <c r="E839" s="249" t="s">
        <v>1</v>
      </c>
      <c r="F839" s="250" t="s">
        <v>1002</v>
      </c>
      <c r="G839" s="248"/>
      <c r="H839" s="251">
        <v>1.0920000000000001</v>
      </c>
      <c r="I839" s="252"/>
      <c r="J839" s="248"/>
      <c r="K839" s="248"/>
      <c r="L839" s="253"/>
      <c r="M839" s="254"/>
      <c r="N839" s="255"/>
      <c r="O839" s="255"/>
      <c r="P839" s="255"/>
      <c r="Q839" s="255"/>
      <c r="R839" s="255"/>
      <c r="S839" s="255"/>
      <c r="T839" s="256"/>
      <c r="U839" s="13"/>
      <c r="V839" s="13"/>
      <c r="W839" s="13"/>
      <c r="X839" s="13"/>
      <c r="Y839" s="13"/>
      <c r="Z839" s="13"/>
      <c r="AA839" s="13"/>
      <c r="AB839" s="13"/>
      <c r="AC839" s="13"/>
      <c r="AD839" s="13"/>
      <c r="AE839" s="13"/>
      <c r="AT839" s="257" t="s">
        <v>156</v>
      </c>
      <c r="AU839" s="257" t="s">
        <v>90</v>
      </c>
      <c r="AV839" s="13" t="s">
        <v>90</v>
      </c>
      <c r="AW839" s="13" t="s">
        <v>35</v>
      </c>
      <c r="AX839" s="13" t="s">
        <v>81</v>
      </c>
      <c r="AY839" s="257" t="s">
        <v>146</v>
      </c>
    </row>
    <row r="840" s="14" customFormat="1">
      <c r="A840" s="14"/>
      <c r="B840" s="260"/>
      <c r="C840" s="261"/>
      <c r="D840" s="242" t="s">
        <v>156</v>
      </c>
      <c r="E840" s="262" t="s">
        <v>1</v>
      </c>
      <c r="F840" s="263" t="s">
        <v>953</v>
      </c>
      <c r="G840" s="261"/>
      <c r="H840" s="262" t="s">
        <v>1</v>
      </c>
      <c r="I840" s="264"/>
      <c r="J840" s="261"/>
      <c r="K840" s="261"/>
      <c r="L840" s="265"/>
      <c r="M840" s="266"/>
      <c r="N840" s="267"/>
      <c r="O840" s="267"/>
      <c r="P840" s="267"/>
      <c r="Q840" s="267"/>
      <c r="R840" s="267"/>
      <c r="S840" s="267"/>
      <c r="T840" s="268"/>
      <c r="U840" s="14"/>
      <c r="V840" s="14"/>
      <c r="W840" s="14"/>
      <c r="X840" s="14"/>
      <c r="Y840" s="14"/>
      <c r="Z840" s="14"/>
      <c r="AA840" s="14"/>
      <c r="AB840" s="14"/>
      <c r="AC840" s="14"/>
      <c r="AD840" s="14"/>
      <c r="AE840" s="14"/>
      <c r="AT840" s="269" t="s">
        <v>156</v>
      </c>
      <c r="AU840" s="269" t="s">
        <v>90</v>
      </c>
      <c r="AV840" s="14" t="s">
        <v>85</v>
      </c>
      <c r="AW840" s="14" t="s">
        <v>35</v>
      </c>
      <c r="AX840" s="14" t="s">
        <v>81</v>
      </c>
      <c r="AY840" s="269" t="s">
        <v>146</v>
      </c>
    </row>
    <row r="841" s="13" customFormat="1">
      <c r="A841" s="13"/>
      <c r="B841" s="247"/>
      <c r="C841" s="248"/>
      <c r="D841" s="242" t="s">
        <v>156</v>
      </c>
      <c r="E841" s="249" t="s">
        <v>1</v>
      </c>
      <c r="F841" s="250" t="s">
        <v>1003</v>
      </c>
      <c r="G841" s="248"/>
      <c r="H841" s="251">
        <v>35.904000000000003</v>
      </c>
      <c r="I841" s="252"/>
      <c r="J841" s="248"/>
      <c r="K841" s="248"/>
      <c r="L841" s="253"/>
      <c r="M841" s="254"/>
      <c r="N841" s="255"/>
      <c r="O841" s="255"/>
      <c r="P841" s="255"/>
      <c r="Q841" s="255"/>
      <c r="R841" s="255"/>
      <c r="S841" s="255"/>
      <c r="T841" s="256"/>
      <c r="U841" s="13"/>
      <c r="V841" s="13"/>
      <c r="W841" s="13"/>
      <c r="X841" s="13"/>
      <c r="Y841" s="13"/>
      <c r="Z841" s="13"/>
      <c r="AA841" s="13"/>
      <c r="AB841" s="13"/>
      <c r="AC841" s="13"/>
      <c r="AD841" s="13"/>
      <c r="AE841" s="13"/>
      <c r="AT841" s="257" t="s">
        <v>156</v>
      </c>
      <c r="AU841" s="257" t="s">
        <v>90</v>
      </c>
      <c r="AV841" s="13" t="s">
        <v>90</v>
      </c>
      <c r="AW841" s="13" t="s">
        <v>35</v>
      </c>
      <c r="AX841" s="13" t="s">
        <v>81</v>
      </c>
      <c r="AY841" s="257" t="s">
        <v>146</v>
      </c>
    </row>
    <row r="842" s="14" customFormat="1">
      <c r="A842" s="14"/>
      <c r="B842" s="260"/>
      <c r="C842" s="261"/>
      <c r="D842" s="242" t="s">
        <v>156</v>
      </c>
      <c r="E842" s="262" t="s">
        <v>1</v>
      </c>
      <c r="F842" s="263" t="s">
        <v>939</v>
      </c>
      <c r="G842" s="261"/>
      <c r="H842" s="262" t="s">
        <v>1</v>
      </c>
      <c r="I842" s="264"/>
      <c r="J842" s="261"/>
      <c r="K842" s="261"/>
      <c r="L842" s="265"/>
      <c r="M842" s="266"/>
      <c r="N842" s="267"/>
      <c r="O842" s="267"/>
      <c r="P842" s="267"/>
      <c r="Q842" s="267"/>
      <c r="R842" s="267"/>
      <c r="S842" s="267"/>
      <c r="T842" s="268"/>
      <c r="U842" s="14"/>
      <c r="V842" s="14"/>
      <c r="W842" s="14"/>
      <c r="X842" s="14"/>
      <c r="Y842" s="14"/>
      <c r="Z842" s="14"/>
      <c r="AA842" s="14"/>
      <c r="AB842" s="14"/>
      <c r="AC842" s="14"/>
      <c r="AD842" s="14"/>
      <c r="AE842" s="14"/>
      <c r="AT842" s="269" t="s">
        <v>156</v>
      </c>
      <c r="AU842" s="269" t="s">
        <v>90</v>
      </c>
      <c r="AV842" s="14" t="s">
        <v>85</v>
      </c>
      <c r="AW842" s="14" t="s">
        <v>35</v>
      </c>
      <c r="AX842" s="14" t="s">
        <v>81</v>
      </c>
      <c r="AY842" s="269" t="s">
        <v>146</v>
      </c>
    </row>
    <row r="843" s="13" customFormat="1">
      <c r="A843" s="13"/>
      <c r="B843" s="247"/>
      <c r="C843" s="248"/>
      <c r="D843" s="242" t="s">
        <v>156</v>
      </c>
      <c r="E843" s="249" t="s">
        <v>1</v>
      </c>
      <c r="F843" s="250" t="s">
        <v>1004</v>
      </c>
      <c r="G843" s="248"/>
      <c r="H843" s="251">
        <v>6.5960000000000001</v>
      </c>
      <c r="I843" s="252"/>
      <c r="J843" s="248"/>
      <c r="K843" s="248"/>
      <c r="L843" s="253"/>
      <c r="M843" s="254"/>
      <c r="N843" s="255"/>
      <c r="O843" s="255"/>
      <c r="P843" s="255"/>
      <c r="Q843" s="255"/>
      <c r="R843" s="255"/>
      <c r="S843" s="255"/>
      <c r="T843" s="256"/>
      <c r="U843" s="13"/>
      <c r="V843" s="13"/>
      <c r="W843" s="13"/>
      <c r="X843" s="13"/>
      <c r="Y843" s="13"/>
      <c r="Z843" s="13"/>
      <c r="AA843" s="13"/>
      <c r="AB843" s="13"/>
      <c r="AC843" s="13"/>
      <c r="AD843" s="13"/>
      <c r="AE843" s="13"/>
      <c r="AT843" s="257" t="s">
        <v>156</v>
      </c>
      <c r="AU843" s="257" t="s">
        <v>90</v>
      </c>
      <c r="AV843" s="13" t="s">
        <v>90</v>
      </c>
      <c r="AW843" s="13" t="s">
        <v>35</v>
      </c>
      <c r="AX843" s="13" t="s">
        <v>81</v>
      </c>
      <c r="AY843" s="257" t="s">
        <v>146</v>
      </c>
    </row>
    <row r="844" s="14" customFormat="1">
      <c r="A844" s="14"/>
      <c r="B844" s="260"/>
      <c r="C844" s="261"/>
      <c r="D844" s="242" t="s">
        <v>156</v>
      </c>
      <c r="E844" s="262" t="s">
        <v>1</v>
      </c>
      <c r="F844" s="263" t="s">
        <v>983</v>
      </c>
      <c r="G844" s="261"/>
      <c r="H844" s="262" t="s">
        <v>1</v>
      </c>
      <c r="I844" s="264"/>
      <c r="J844" s="261"/>
      <c r="K844" s="261"/>
      <c r="L844" s="265"/>
      <c r="M844" s="266"/>
      <c r="N844" s="267"/>
      <c r="O844" s="267"/>
      <c r="P844" s="267"/>
      <c r="Q844" s="267"/>
      <c r="R844" s="267"/>
      <c r="S844" s="267"/>
      <c r="T844" s="268"/>
      <c r="U844" s="14"/>
      <c r="V844" s="14"/>
      <c r="W844" s="14"/>
      <c r="X844" s="14"/>
      <c r="Y844" s="14"/>
      <c r="Z844" s="14"/>
      <c r="AA844" s="14"/>
      <c r="AB844" s="14"/>
      <c r="AC844" s="14"/>
      <c r="AD844" s="14"/>
      <c r="AE844" s="14"/>
      <c r="AT844" s="269" t="s">
        <v>156</v>
      </c>
      <c r="AU844" s="269" t="s">
        <v>90</v>
      </c>
      <c r="AV844" s="14" t="s">
        <v>85</v>
      </c>
      <c r="AW844" s="14" t="s">
        <v>35</v>
      </c>
      <c r="AX844" s="14" t="s">
        <v>81</v>
      </c>
      <c r="AY844" s="269" t="s">
        <v>146</v>
      </c>
    </row>
    <row r="845" s="13" customFormat="1">
      <c r="A845" s="13"/>
      <c r="B845" s="247"/>
      <c r="C845" s="248"/>
      <c r="D845" s="242" t="s">
        <v>156</v>
      </c>
      <c r="E845" s="249" t="s">
        <v>1</v>
      </c>
      <c r="F845" s="250" t="s">
        <v>1005</v>
      </c>
      <c r="G845" s="248"/>
      <c r="H845" s="251">
        <v>0.90000000000000002</v>
      </c>
      <c r="I845" s="252"/>
      <c r="J845" s="248"/>
      <c r="K845" s="248"/>
      <c r="L845" s="253"/>
      <c r="M845" s="254"/>
      <c r="N845" s="255"/>
      <c r="O845" s="255"/>
      <c r="P845" s="255"/>
      <c r="Q845" s="255"/>
      <c r="R845" s="255"/>
      <c r="S845" s="255"/>
      <c r="T845" s="256"/>
      <c r="U845" s="13"/>
      <c r="V845" s="13"/>
      <c r="W845" s="13"/>
      <c r="X845" s="13"/>
      <c r="Y845" s="13"/>
      <c r="Z845" s="13"/>
      <c r="AA845" s="13"/>
      <c r="AB845" s="13"/>
      <c r="AC845" s="13"/>
      <c r="AD845" s="13"/>
      <c r="AE845" s="13"/>
      <c r="AT845" s="257" t="s">
        <v>156</v>
      </c>
      <c r="AU845" s="257" t="s">
        <v>90</v>
      </c>
      <c r="AV845" s="13" t="s">
        <v>90</v>
      </c>
      <c r="AW845" s="13" t="s">
        <v>35</v>
      </c>
      <c r="AX845" s="13" t="s">
        <v>81</v>
      </c>
      <c r="AY845" s="257" t="s">
        <v>146</v>
      </c>
    </row>
    <row r="846" s="14" customFormat="1">
      <c r="A846" s="14"/>
      <c r="B846" s="260"/>
      <c r="C846" s="261"/>
      <c r="D846" s="242" t="s">
        <v>156</v>
      </c>
      <c r="E846" s="262" t="s">
        <v>1</v>
      </c>
      <c r="F846" s="263" t="s">
        <v>426</v>
      </c>
      <c r="G846" s="261"/>
      <c r="H846" s="262" t="s">
        <v>1</v>
      </c>
      <c r="I846" s="264"/>
      <c r="J846" s="261"/>
      <c r="K846" s="261"/>
      <c r="L846" s="265"/>
      <c r="M846" s="266"/>
      <c r="N846" s="267"/>
      <c r="O846" s="267"/>
      <c r="P846" s="267"/>
      <c r="Q846" s="267"/>
      <c r="R846" s="267"/>
      <c r="S846" s="267"/>
      <c r="T846" s="268"/>
      <c r="U846" s="14"/>
      <c r="V846" s="14"/>
      <c r="W846" s="14"/>
      <c r="X846" s="14"/>
      <c r="Y846" s="14"/>
      <c r="Z846" s="14"/>
      <c r="AA846" s="14"/>
      <c r="AB846" s="14"/>
      <c r="AC846" s="14"/>
      <c r="AD846" s="14"/>
      <c r="AE846" s="14"/>
      <c r="AT846" s="269" t="s">
        <v>156</v>
      </c>
      <c r="AU846" s="269" t="s">
        <v>90</v>
      </c>
      <c r="AV846" s="14" t="s">
        <v>85</v>
      </c>
      <c r="AW846" s="14" t="s">
        <v>35</v>
      </c>
      <c r="AX846" s="14" t="s">
        <v>81</v>
      </c>
      <c r="AY846" s="269" t="s">
        <v>146</v>
      </c>
    </row>
    <row r="847" s="13" customFormat="1">
      <c r="A847" s="13"/>
      <c r="B847" s="247"/>
      <c r="C847" s="248"/>
      <c r="D847" s="242" t="s">
        <v>156</v>
      </c>
      <c r="E847" s="249" t="s">
        <v>1</v>
      </c>
      <c r="F847" s="250" t="s">
        <v>876</v>
      </c>
      <c r="G847" s="248"/>
      <c r="H847" s="251">
        <v>24.492999999999999</v>
      </c>
      <c r="I847" s="252"/>
      <c r="J847" s="248"/>
      <c r="K847" s="248"/>
      <c r="L847" s="253"/>
      <c r="M847" s="254"/>
      <c r="N847" s="255"/>
      <c r="O847" s="255"/>
      <c r="P847" s="255"/>
      <c r="Q847" s="255"/>
      <c r="R847" s="255"/>
      <c r="S847" s="255"/>
      <c r="T847" s="256"/>
      <c r="U847" s="13"/>
      <c r="V847" s="13"/>
      <c r="W847" s="13"/>
      <c r="X847" s="13"/>
      <c r="Y847" s="13"/>
      <c r="Z847" s="13"/>
      <c r="AA847" s="13"/>
      <c r="AB847" s="13"/>
      <c r="AC847" s="13"/>
      <c r="AD847" s="13"/>
      <c r="AE847" s="13"/>
      <c r="AT847" s="257" t="s">
        <v>156</v>
      </c>
      <c r="AU847" s="257" t="s">
        <v>90</v>
      </c>
      <c r="AV847" s="13" t="s">
        <v>90</v>
      </c>
      <c r="AW847" s="13" t="s">
        <v>35</v>
      </c>
      <c r="AX847" s="13" t="s">
        <v>81</v>
      </c>
      <c r="AY847" s="257" t="s">
        <v>146</v>
      </c>
    </row>
    <row r="848" s="2" customFormat="1" ht="24.15" customHeight="1">
      <c r="A848" s="39"/>
      <c r="B848" s="40"/>
      <c r="C848" s="229" t="s">
        <v>1006</v>
      </c>
      <c r="D848" s="229" t="s">
        <v>149</v>
      </c>
      <c r="E848" s="230" t="s">
        <v>1007</v>
      </c>
      <c r="F848" s="231" t="s">
        <v>1008</v>
      </c>
      <c r="G848" s="232" t="s">
        <v>261</v>
      </c>
      <c r="H848" s="233">
        <v>7.6879999999999997</v>
      </c>
      <c r="I848" s="234"/>
      <c r="J848" s="235">
        <f>ROUND(I848*H848,2)</f>
        <v>0</v>
      </c>
      <c r="K848" s="231" t="s">
        <v>161</v>
      </c>
      <c r="L848" s="45"/>
      <c r="M848" s="236" t="s">
        <v>1</v>
      </c>
      <c r="N848" s="237" t="s">
        <v>46</v>
      </c>
      <c r="O848" s="92"/>
      <c r="P848" s="238">
        <f>O848*H848</f>
        <v>0</v>
      </c>
      <c r="Q848" s="238">
        <v>0</v>
      </c>
      <c r="R848" s="238">
        <f>Q848*H848</f>
        <v>0</v>
      </c>
      <c r="S848" s="238">
        <v>0</v>
      </c>
      <c r="T848" s="239">
        <f>S848*H848</f>
        <v>0</v>
      </c>
      <c r="U848" s="39"/>
      <c r="V848" s="39"/>
      <c r="W848" s="39"/>
      <c r="X848" s="39"/>
      <c r="Y848" s="39"/>
      <c r="Z848" s="39"/>
      <c r="AA848" s="39"/>
      <c r="AB848" s="39"/>
      <c r="AC848" s="39"/>
      <c r="AD848" s="39"/>
      <c r="AE848" s="39"/>
      <c r="AR848" s="240" t="s">
        <v>153</v>
      </c>
      <c r="AT848" s="240" t="s">
        <v>149</v>
      </c>
      <c r="AU848" s="240" t="s">
        <v>90</v>
      </c>
      <c r="AY848" s="18" t="s">
        <v>146</v>
      </c>
      <c r="BE848" s="241">
        <f>IF(N848="základní",J848,0)</f>
        <v>0</v>
      </c>
      <c r="BF848" s="241">
        <f>IF(N848="snížená",J848,0)</f>
        <v>0</v>
      </c>
      <c r="BG848" s="241">
        <f>IF(N848="zákl. přenesená",J848,0)</f>
        <v>0</v>
      </c>
      <c r="BH848" s="241">
        <f>IF(N848="sníž. přenesená",J848,0)</f>
        <v>0</v>
      </c>
      <c r="BI848" s="241">
        <f>IF(N848="nulová",J848,0)</f>
        <v>0</v>
      </c>
      <c r="BJ848" s="18" t="s">
        <v>85</v>
      </c>
      <c r="BK848" s="241">
        <f>ROUND(I848*H848,2)</f>
        <v>0</v>
      </c>
      <c r="BL848" s="18" t="s">
        <v>153</v>
      </c>
      <c r="BM848" s="240" t="s">
        <v>1009</v>
      </c>
    </row>
    <row r="849" s="2" customFormat="1">
      <c r="A849" s="39"/>
      <c r="B849" s="40"/>
      <c r="C849" s="41"/>
      <c r="D849" s="242" t="s">
        <v>155</v>
      </c>
      <c r="E849" s="41"/>
      <c r="F849" s="243" t="s">
        <v>1010</v>
      </c>
      <c r="G849" s="41"/>
      <c r="H849" s="41"/>
      <c r="I849" s="244"/>
      <c r="J849" s="41"/>
      <c r="K849" s="41"/>
      <c r="L849" s="45"/>
      <c r="M849" s="245"/>
      <c r="N849" s="246"/>
      <c r="O849" s="92"/>
      <c r="P849" s="92"/>
      <c r="Q849" s="92"/>
      <c r="R849" s="92"/>
      <c r="S849" s="92"/>
      <c r="T849" s="93"/>
      <c r="U849" s="39"/>
      <c r="V849" s="39"/>
      <c r="W849" s="39"/>
      <c r="X849" s="39"/>
      <c r="Y849" s="39"/>
      <c r="Z849" s="39"/>
      <c r="AA849" s="39"/>
      <c r="AB849" s="39"/>
      <c r="AC849" s="39"/>
      <c r="AD849" s="39"/>
      <c r="AE849" s="39"/>
      <c r="AT849" s="18" t="s">
        <v>155</v>
      </c>
      <c r="AU849" s="18" t="s">
        <v>90</v>
      </c>
    </row>
    <row r="850" s="2" customFormat="1">
      <c r="A850" s="39"/>
      <c r="B850" s="40"/>
      <c r="C850" s="41"/>
      <c r="D850" s="258" t="s">
        <v>164</v>
      </c>
      <c r="E850" s="41"/>
      <c r="F850" s="259" t="s">
        <v>1011</v>
      </c>
      <c r="G850" s="41"/>
      <c r="H850" s="41"/>
      <c r="I850" s="244"/>
      <c r="J850" s="41"/>
      <c r="K850" s="41"/>
      <c r="L850" s="45"/>
      <c r="M850" s="245"/>
      <c r="N850" s="246"/>
      <c r="O850" s="92"/>
      <c r="P850" s="92"/>
      <c r="Q850" s="92"/>
      <c r="R850" s="92"/>
      <c r="S850" s="92"/>
      <c r="T850" s="93"/>
      <c r="U850" s="39"/>
      <c r="V850" s="39"/>
      <c r="W850" s="39"/>
      <c r="X850" s="39"/>
      <c r="Y850" s="39"/>
      <c r="Z850" s="39"/>
      <c r="AA850" s="39"/>
      <c r="AB850" s="39"/>
      <c r="AC850" s="39"/>
      <c r="AD850" s="39"/>
      <c r="AE850" s="39"/>
      <c r="AT850" s="18" t="s">
        <v>164</v>
      </c>
      <c r="AU850" s="18" t="s">
        <v>90</v>
      </c>
    </row>
    <row r="851" s="2" customFormat="1">
      <c r="A851" s="39"/>
      <c r="B851" s="40"/>
      <c r="C851" s="41"/>
      <c r="D851" s="242" t="s">
        <v>186</v>
      </c>
      <c r="E851" s="41"/>
      <c r="F851" s="270" t="s">
        <v>1012</v>
      </c>
      <c r="G851" s="41"/>
      <c r="H851" s="41"/>
      <c r="I851" s="244"/>
      <c r="J851" s="41"/>
      <c r="K851" s="41"/>
      <c r="L851" s="45"/>
      <c r="M851" s="245"/>
      <c r="N851" s="246"/>
      <c r="O851" s="92"/>
      <c r="P851" s="92"/>
      <c r="Q851" s="92"/>
      <c r="R851" s="92"/>
      <c r="S851" s="92"/>
      <c r="T851" s="93"/>
      <c r="U851" s="39"/>
      <c r="V851" s="39"/>
      <c r="W851" s="39"/>
      <c r="X851" s="39"/>
      <c r="Y851" s="39"/>
      <c r="Z851" s="39"/>
      <c r="AA851" s="39"/>
      <c r="AB851" s="39"/>
      <c r="AC851" s="39"/>
      <c r="AD851" s="39"/>
      <c r="AE851" s="39"/>
      <c r="AT851" s="18" t="s">
        <v>186</v>
      </c>
      <c r="AU851" s="18" t="s">
        <v>90</v>
      </c>
    </row>
    <row r="852" s="14" customFormat="1">
      <c r="A852" s="14"/>
      <c r="B852" s="260"/>
      <c r="C852" s="261"/>
      <c r="D852" s="242" t="s">
        <v>156</v>
      </c>
      <c r="E852" s="262" t="s">
        <v>1</v>
      </c>
      <c r="F852" s="263" t="s">
        <v>964</v>
      </c>
      <c r="G852" s="261"/>
      <c r="H852" s="262" t="s">
        <v>1</v>
      </c>
      <c r="I852" s="264"/>
      <c r="J852" s="261"/>
      <c r="K852" s="261"/>
      <c r="L852" s="265"/>
      <c r="M852" s="266"/>
      <c r="N852" s="267"/>
      <c r="O852" s="267"/>
      <c r="P852" s="267"/>
      <c r="Q852" s="267"/>
      <c r="R852" s="267"/>
      <c r="S852" s="267"/>
      <c r="T852" s="268"/>
      <c r="U852" s="14"/>
      <c r="V852" s="14"/>
      <c r="W852" s="14"/>
      <c r="X852" s="14"/>
      <c r="Y852" s="14"/>
      <c r="Z852" s="14"/>
      <c r="AA852" s="14"/>
      <c r="AB852" s="14"/>
      <c r="AC852" s="14"/>
      <c r="AD852" s="14"/>
      <c r="AE852" s="14"/>
      <c r="AT852" s="269" t="s">
        <v>156</v>
      </c>
      <c r="AU852" s="269" t="s">
        <v>90</v>
      </c>
      <c r="AV852" s="14" t="s">
        <v>85</v>
      </c>
      <c r="AW852" s="14" t="s">
        <v>35</v>
      </c>
      <c r="AX852" s="14" t="s">
        <v>81</v>
      </c>
      <c r="AY852" s="269" t="s">
        <v>146</v>
      </c>
    </row>
    <row r="853" s="13" customFormat="1">
      <c r="A853" s="13"/>
      <c r="B853" s="247"/>
      <c r="C853" s="248"/>
      <c r="D853" s="242" t="s">
        <v>156</v>
      </c>
      <c r="E853" s="249" t="s">
        <v>1</v>
      </c>
      <c r="F853" s="250" t="s">
        <v>1002</v>
      </c>
      <c r="G853" s="248"/>
      <c r="H853" s="251">
        <v>1.0920000000000001</v>
      </c>
      <c r="I853" s="252"/>
      <c r="J853" s="248"/>
      <c r="K853" s="248"/>
      <c r="L853" s="253"/>
      <c r="M853" s="254"/>
      <c r="N853" s="255"/>
      <c r="O853" s="255"/>
      <c r="P853" s="255"/>
      <c r="Q853" s="255"/>
      <c r="R853" s="255"/>
      <c r="S853" s="255"/>
      <c r="T853" s="256"/>
      <c r="U853" s="13"/>
      <c r="V853" s="13"/>
      <c r="W853" s="13"/>
      <c r="X853" s="13"/>
      <c r="Y853" s="13"/>
      <c r="Z853" s="13"/>
      <c r="AA853" s="13"/>
      <c r="AB853" s="13"/>
      <c r="AC853" s="13"/>
      <c r="AD853" s="13"/>
      <c r="AE853" s="13"/>
      <c r="AT853" s="257" t="s">
        <v>156</v>
      </c>
      <c r="AU853" s="257" t="s">
        <v>90</v>
      </c>
      <c r="AV853" s="13" t="s">
        <v>90</v>
      </c>
      <c r="AW853" s="13" t="s">
        <v>35</v>
      </c>
      <c r="AX853" s="13" t="s">
        <v>81</v>
      </c>
      <c r="AY853" s="257" t="s">
        <v>146</v>
      </c>
    </row>
    <row r="854" s="14" customFormat="1">
      <c r="A854" s="14"/>
      <c r="B854" s="260"/>
      <c r="C854" s="261"/>
      <c r="D854" s="242" t="s">
        <v>156</v>
      </c>
      <c r="E854" s="262" t="s">
        <v>1</v>
      </c>
      <c r="F854" s="263" t="s">
        <v>939</v>
      </c>
      <c r="G854" s="261"/>
      <c r="H854" s="262" t="s">
        <v>1</v>
      </c>
      <c r="I854" s="264"/>
      <c r="J854" s="261"/>
      <c r="K854" s="261"/>
      <c r="L854" s="265"/>
      <c r="M854" s="266"/>
      <c r="N854" s="267"/>
      <c r="O854" s="267"/>
      <c r="P854" s="267"/>
      <c r="Q854" s="267"/>
      <c r="R854" s="267"/>
      <c r="S854" s="267"/>
      <c r="T854" s="268"/>
      <c r="U854" s="14"/>
      <c r="V854" s="14"/>
      <c r="W854" s="14"/>
      <c r="X854" s="14"/>
      <c r="Y854" s="14"/>
      <c r="Z854" s="14"/>
      <c r="AA854" s="14"/>
      <c r="AB854" s="14"/>
      <c r="AC854" s="14"/>
      <c r="AD854" s="14"/>
      <c r="AE854" s="14"/>
      <c r="AT854" s="269" t="s">
        <v>156</v>
      </c>
      <c r="AU854" s="269" t="s">
        <v>90</v>
      </c>
      <c r="AV854" s="14" t="s">
        <v>85</v>
      </c>
      <c r="AW854" s="14" t="s">
        <v>35</v>
      </c>
      <c r="AX854" s="14" t="s">
        <v>81</v>
      </c>
      <c r="AY854" s="269" t="s">
        <v>146</v>
      </c>
    </row>
    <row r="855" s="13" customFormat="1">
      <c r="A855" s="13"/>
      <c r="B855" s="247"/>
      <c r="C855" s="248"/>
      <c r="D855" s="242" t="s">
        <v>156</v>
      </c>
      <c r="E855" s="249" t="s">
        <v>1</v>
      </c>
      <c r="F855" s="250" t="s">
        <v>1004</v>
      </c>
      <c r="G855" s="248"/>
      <c r="H855" s="251">
        <v>6.5960000000000001</v>
      </c>
      <c r="I855" s="252"/>
      <c r="J855" s="248"/>
      <c r="K855" s="248"/>
      <c r="L855" s="253"/>
      <c r="M855" s="254"/>
      <c r="N855" s="255"/>
      <c r="O855" s="255"/>
      <c r="P855" s="255"/>
      <c r="Q855" s="255"/>
      <c r="R855" s="255"/>
      <c r="S855" s="255"/>
      <c r="T855" s="256"/>
      <c r="U855" s="13"/>
      <c r="V855" s="13"/>
      <c r="W855" s="13"/>
      <c r="X855" s="13"/>
      <c r="Y855" s="13"/>
      <c r="Z855" s="13"/>
      <c r="AA855" s="13"/>
      <c r="AB855" s="13"/>
      <c r="AC855" s="13"/>
      <c r="AD855" s="13"/>
      <c r="AE855" s="13"/>
      <c r="AT855" s="257" t="s">
        <v>156</v>
      </c>
      <c r="AU855" s="257" t="s">
        <v>90</v>
      </c>
      <c r="AV855" s="13" t="s">
        <v>90</v>
      </c>
      <c r="AW855" s="13" t="s">
        <v>35</v>
      </c>
      <c r="AX855" s="13" t="s">
        <v>81</v>
      </c>
      <c r="AY855" s="257" t="s">
        <v>146</v>
      </c>
    </row>
    <row r="856" s="15" customFormat="1">
      <c r="A856" s="15"/>
      <c r="B856" s="271"/>
      <c r="C856" s="272"/>
      <c r="D856" s="242" t="s">
        <v>156</v>
      </c>
      <c r="E856" s="273" t="s">
        <v>1</v>
      </c>
      <c r="F856" s="274" t="s">
        <v>192</v>
      </c>
      <c r="G856" s="272"/>
      <c r="H856" s="275">
        <v>7.6879999999999997</v>
      </c>
      <c r="I856" s="276"/>
      <c r="J856" s="272"/>
      <c r="K856" s="272"/>
      <c r="L856" s="277"/>
      <c r="M856" s="278"/>
      <c r="N856" s="279"/>
      <c r="O856" s="279"/>
      <c r="P856" s="279"/>
      <c r="Q856" s="279"/>
      <c r="R856" s="279"/>
      <c r="S856" s="279"/>
      <c r="T856" s="280"/>
      <c r="U856" s="15"/>
      <c r="V856" s="15"/>
      <c r="W856" s="15"/>
      <c r="X856" s="15"/>
      <c r="Y856" s="15"/>
      <c r="Z856" s="15"/>
      <c r="AA856" s="15"/>
      <c r="AB856" s="15"/>
      <c r="AC856" s="15"/>
      <c r="AD856" s="15"/>
      <c r="AE856" s="15"/>
      <c r="AT856" s="281" t="s">
        <v>156</v>
      </c>
      <c r="AU856" s="281" t="s">
        <v>90</v>
      </c>
      <c r="AV856" s="15" t="s">
        <v>153</v>
      </c>
      <c r="AW856" s="15" t="s">
        <v>35</v>
      </c>
      <c r="AX856" s="15" t="s">
        <v>85</v>
      </c>
      <c r="AY856" s="281" t="s">
        <v>146</v>
      </c>
    </row>
    <row r="857" s="2" customFormat="1" ht="21.75" customHeight="1">
      <c r="A857" s="39"/>
      <c r="B857" s="40"/>
      <c r="C857" s="229" t="s">
        <v>1013</v>
      </c>
      <c r="D857" s="229" t="s">
        <v>149</v>
      </c>
      <c r="E857" s="230" t="s">
        <v>1014</v>
      </c>
      <c r="F857" s="231" t="s">
        <v>1015</v>
      </c>
      <c r="G857" s="232" t="s">
        <v>261</v>
      </c>
      <c r="H857" s="233">
        <v>87.055999999999997</v>
      </c>
      <c r="I857" s="234"/>
      <c r="J857" s="235">
        <f>ROUND(I857*H857,2)</f>
        <v>0</v>
      </c>
      <c r="K857" s="231" t="s">
        <v>161</v>
      </c>
      <c r="L857" s="45"/>
      <c r="M857" s="236" t="s">
        <v>1</v>
      </c>
      <c r="N857" s="237" t="s">
        <v>46</v>
      </c>
      <c r="O857" s="92"/>
      <c r="P857" s="238">
        <f>O857*H857</f>
        <v>0</v>
      </c>
      <c r="Q857" s="238">
        <v>0</v>
      </c>
      <c r="R857" s="238">
        <f>Q857*H857</f>
        <v>0</v>
      </c>
      <c r="S857" s="238">
        <v>0</v>
      </c>
      <c r="T857" s="239">
        <f>S857*H857</f>
        <v>0</v>
      </c>
      <c r="U857" s="39"/>
      <c r="V857" s="39"/>
      <c r="W857" s="39"/>
      <c r="X857" s="39"/>
      <c r="Y857" s="39"/>
      <c r="Z857" s="39"/>
      <c r="AA857" s="39"/>
      <c r="AB857" s="39"/>
      <c r="AC857" s="39"/>
      <c r="AD857" s="39"/>
      <c r="AE857" s="39"/>
      <c r="AR857" s="240" t="s">
        <v>153</v>
      </c>
      <c r="AT857" s="240" t="s">
        <v>149</v>
      </c>
      <c r="AU857" s="240" t="s">
        <v>90</v>
      </c>
      <c r="AY857" s="18" t="s">
        <v>146</v>
      </c>
      <c r="BE857" s="241">
        <f>IF(N857="základní",J857,0)</f>
        <v>0</v>
      </c>
      <c r="BF857" s="241">
        <f>IF(N857="snížená",J857,0)</f>
        <v>0</v>
      </c>
      <c r="BG857" s="241">
        <f>IF(N857="zákl. přenesená",J857,0)</f>
        <v>0</v>
      </c>
      <c r="BH857" s="241">
        <f>IF(N857="sníž. přenesená",J857,0)</f>
        <v>0</v>
      </c>
      <c r="BI857" s="241">
        <f>IF(N857="nulová",J857,0)</f>
        <v>0</v>
      </c>
      <c r="BJ857" s="18" t="s">
        <v>85</v>
      </c>
      <c r="BK857" s="241">
        <f>ROUND(I857*H857,2)</f>
        <v>0</v>
      </c>
      <c r="BL857" s="18" t="s">
        <v>153</v>
      </c>
      <c r="BM857" s="240" t="s">
        <v>1016</v>
      </c>
    </row>
    <row r="858" s="2" customFormat="1">
      <c r="A858" s="39"/>
      <c r="B858" s="40"/>
      <c r="C858" s="41"/>
      <c r="D858" s="242" t="s">
        <v>155</v>
      </c>
      <c r="E858" s="41"/>
      <c r="F858" s="243" t="s">
        <v>1017</v>
      </c>
      <c r="G858" s="41"/>
      <c r="H858" s="41"/>
      <c r="I858" s="244"/>
      <c r="J858" s="41"/>
      <c r="K858" s="41"/>
      <c r="L858" s="45"/>
      <c r="M858" s="245"/>
      <c r="N858" s="246"/>
      <c r="O858" s="92"/>
      <c r="P858" s="92"/>
      <c r="Q858" s="92"/>
      <c r="R858" s="92"/>
      <c r="S858" s="92"/>
      <c r="T858" s="93"/>
      <c r="U858" s="39"/>
      <c r="V858" s="39"/>
      <c r="W858" s="39"/>
      <c r="X858" s="39"/>
      <c r="Y858" s="39"/>
      <c r="Z858" s="39"/>
      <c r="AA858" s="39"/>
      <c r="AB858" s="39"/>
      <c r="AC858" s="39"/>
      <c r="AD858" s="39"/>
      <c r="AE858" s="39"/>
      <c r="AT858" s="18" t="s">
        <v>155</v>
      </c>
      <c r="AU858" s="18" t="s">
        <v>90</v>
      </c>
    </row>
    <row r="859" s="2" customFormat="1">
      <c r="A859" s="39"/>
      <c r="B859" s="40"/>
      <c r="C859" s="41"/>
      <c r="D859" s="258" t="s">
        <v>164</v>
      </c>
      <c r="E859" s="41"/>
      <c r="F859" s="259" t="s">
        <v>1018</v>
      </c>
      <c r="G859" s="41"/>
      <c r="H859" s="41"/>
      <c r="I859" s="244"/>
      <c r="J859" s="41"/>
      <c r="K859" s="41"/>
      <c r="L859" s="45"/>
      <c r="M859" s="245"/>
      <c r="N859" s="246"/>
      <c r="O859" s="92"/>
      <c r="P859" s="92"/>
      <c r="Q859" s="92"/>
      <c r="R859" s="92"/>
      <c r="S859" s="92"/>
      <c r="T859" s="93"/>
      <c r="U859" s="39"/>
      <c r="V859" s="39"/>
      <c r="W859" s="39"/>
      <c r="X859" s="39"/>
      <c r="Y859" s="39"/>
      <c r="Z859" s="39"/>
      <c r="AA859" s="39"/>
      <c r="AB859" s="39"/>
      <c r="AC859" s="39"/>
      <c r="AD859" s="39"/>
      <c r="AE859" s="39"/>
      <c r="AT859" s="18" t="s">
        <v>164</v>
      </c>
      <c r="AU859" s="18" t="s">
        <v>90</v>
      </c>
    </row>
    <row r="860" s="2" customFormat="1">
      <c r="A860" s="39"/>
      <c r="B860" s="40"/>
      <c r="C860" s="41"/>
      <c r="D860" s="242" t="s">
        <v>186</v>
      </c>
      <c r="E860" s="41"/>
      <c r="F860" s="270" t="s">
        <v>872</v>
      </c>
      <c r="G860" s="41"/>
      <c r="H860" s="41"/>
      <c r="I860" s="244"/>
      <c r="J860" s="41"/>
      <c r="K860" s="41"/>
      <c r="L860" s="45"/>
      <c r="M860" s="245"/>
      <c r="N860" s="246"/>
      <c r="O860" s="92"/>
      <c r="P860" s="92"/>
      <c r="Q860" s="92"/>
      <c r="R860" s="92"/>
      <c r="S860" s="92"/>
      <c r="T860" s="93"/>
      <c r="U860" s="39"/>
      <c r="V860" s="39"/>
      <c r="W860" s="39"/>
      <c r="X860" s="39"/>
      <c r="Y860" s="39"/>
      <c r="Z860" s="39"/>
      <c r="AA860" s="39"/>
      <c r="AB860" s="39"/>
      <c r="AC860" s="39"/>
      <c r="AD860" s="39"/>
      <c r="AE860" s="39"/>
      <c r="AT860" s="18" t="s">
        <v>186</v>
      </c>
      <c r="AU860" s="18" t="s">
        <v>90</v>
      </c>
    </row>
    <row r="861" s="14" customFormat="1">
      <c r="A861" s="14"/>
      <c r="B861" s="260"/>
      <c r="C861" s="261"/>
      <c r="D861" s="242" t="s">
        <v>156</v>
      </c>
      <c r="E861" s="262" t="s">
        <v>1</v>
      </c>
      <c r="F861" s="263" t="s">
        <v>904</v>
      </c>
      <c r="G861" s="261"/>
      <c r="H861" s="262" t="s">
        <v>1</v>
      </c>
      <c r="I861" s="264"/>
      <c r="J861" s="261"/>
      <c r="K861" s="261"/>
      <c r="L861" s="265"/>
      <c r="M861" s="266"/>
      <c r="N861" s="267"/>
      <c r="O861" s="267"/>
      <c r="P861" s="267"/>
      <c r="Q861" s="267"/>
      <c r="R861" s="267"/>
      <c r="S861" s="267"/>
      <c r="T861" s="268"/>
      <c r="U861" s="14"/>
      <c r="V861" s="14"/>
      <c r="W861" s="14"/>
      <c r="X861" s="14"/>
      <c r="Y861" s="14"/>
      <c r="Z861" s="14"/>
      <c r="AA861" s="14"/>
      <c r="AB861" s="14"/>
      <c r="AC861" s="14"/>
      <c r="AD861" s="14"/>
      <c r="AE861" s="14"/>
      <c r="AT861" s="269" t="s">
        <v>156</v>
      </c>
      <c r="AU861" s="269" t="s">
        <v>90</v>
      </c>
      <c r="AV861" s="14" t="s">
        <v>85</v>
      </c>
      <c r="AW861" s="14" t="s">
        <v>35</v>
      </c>
      <c r="AX861" s="14" t="s">
        <v>81</v>
      </c>
      <c r="AY861" s="269" t="s">
        <v>146</v>
      </c>
    </row>
    <row r="862" s="13" customFormat="1">
      <c r="A862" s="13"/>
      <c r="B862" s="247"/>
      <c r="C862" s="248"/>
      <c r="D862" s="242" t="s">
        <v>156</v>
      </c>
      <c r="E862" s="249" t="s">
        <v>1</v>
      </c>
      <c r="F862" s="250" t="s">
        <v>991</v>
      </c>
      <c r="G862" s="248"/>
      <c r="H862" s="251">
        <v>4.9820000000000002</v>
      </c>
      <c r="I862" s="252"/>
      <c r="J862" s="248"/>
      <c r="K862" s="248"/>
      <c r="L862" s="253"/>
      <c r="M862" s="254"/>
      <c r="N862" s="255"/>
      <c r="O862" s="255"/>
      <c r="P862" s="255"/>
      <c r="Q862" s="255"/>
      <c r="R862" s="255"/>
      <c r="S862" s="255"/>
      <c r="T862" s="256"/>
      <c r="U862" s="13"/>
      <c r="V862" s="13"/>
      <c r="W862" s="13"/>
      <c r="X862" s="13"/>
      <c r="Y862" s="13"/>
      <c r="Z862" s="13"/>
      <c r="AA862" s="13"/>
      <c r="AB862" s="13"/>
      <c r="AC862" s="13"/>
      <c r="AD862" s="13"/>
      <c r="AE862" s="13"/>
      <c r="AT862" s="257" t="s">
        <v>156</v>
      </c>
      <c r="AU862" s="257" t="s">
        <v>90</v>
      </c>
      <c r="AV862" s="13" t="s">
        <v>90</v>
      </c>
      <c r="AW862" s="13" t="s">
        <v>4</v>
      </c>
      <c r="AX862" s="13" t="s">
        <v>81</v>
      </c>
      <c r="AY862" s="257" t="s">
        <v>146</v>
      </c>
    </row>
    <row r="863" s="13" customFormat="1">
      <c r="A863" s="13"/>
      <c r="B863" s="247"/>
      <c r="C863" s="248"/>
      <c r="D863" s="242" t="s">
        <v>156</v>
      </c>
      <c r="E863" s="249" t="s">
        <v>1</v>
      </c>
      <c r="F863" s="250" t="s">
        <v>992</v>
      </c>
      <c r="G863" s="248"/>
      <c r="H863" s="251">
        <v>14.186</v>
      </c>
      <c r="I863" s="252"/>
      <c r="J863" s="248"/>
      <c r="K863" s="248"/>
      <c r="L863" s="253"/>
      <c r="M863" s="254"/>
      <c r="N863" s="255"/>
      <c r="O863" s="255"/>
      <c r="P863" s="255"/>
      <c r="Q863" s="255"/>
      <c r="R863" s="255"/>
      <c r="S863" s="255"/>
      <c r="T863" s="256"/>
      <c r="U863" s="13"/>
      <c r="V863" s="13"/>
      <c r="W863" s="13"/>
      <c r="X863" s="13"/>
      <c r="Y863" s="13"/>
      <c r="Z863" s="13"/>
      <c r="AA863" s="13"/>
      <c r="AB863" s="13"/>
      <c r="AC863" s="13"/>
      <c r="AD863" s="13"/>
      <c r="AE863" s="13"/>
      <c r="AT863" s="257" t="s">
        <v>156</v>
      </c>
      <c r="AU863" s="257" t="s">
        <v>90</v>
      </c>
      <c r="AV863" s="13" t="s">
        <v>90</v>
      </c>
      <c r="AW863" s="13" t="s">
        <v>35</v>
      </c>
      <c r="AX863" s="13" t="s">
        <v>81</v>
      </c>
      <c r="AY863" s="257" t="s">
        <v>146</v>
      </c>
    </row>
    <row r="864" s="14" customFormat="1">
      <c r="A864" s="14"/>
      <c r="B864" s="260"/>
      <c r="C864" s="261"/>
      <c r="D864" s="242" t="s">
        <v>156</v>
      </c>
      <c r="E864" s="262" t="s">
        <v>1</v>
      </c>
      <c r="F864" s="263" t="s">
        <v>281</v>
      </c>
      <c r="G864" s="261"/>
      <c r="H864" s="262" t="s">
        <v>1</v>
      </c>
      <c r="I864" s="264"/>
      <c r="J864" s="261"/>
      <c r="K864" s="261"/>
      <c r="L864" s="265"/>
      <c r="M864" s="266"/>
      <c r="N864" s="267"/>
      <c r="O864" s="267"/>
      <c r="P864" s="267"/>
      <c r="Q864" s="267"/>
      <c r="R864" s="267"/>
      <c r="S864" s="267"/>
      <c r="T864" s="268"/>
      <c r="U864" s="14"/>
      <c r="V864" s="14"/>
      <c r="W864" s="14"/>
      <c r="X864" s="14"/>
      <c r="Y864" s="14"/>
      <c r="Z864" s="14"/>
      <c r="AA864" s="14"/>
      <c r="AB864" s="14"/>
      <c r="AC864" s="14"/>
      <c r="AD864" s="14"/>
      <c r="AE864" s="14"/>
      <c r="AT864" s="269" t="s">
        <v>156</v>
      </c>
      <c r="AU864" s="269" t="s">
        <v>90</v>
      </c>
      <c r="AV864" s="14" t="s">
        <v>85</v>
      </c>
      <c r="AW864" s="14" t="s">
        <v>35</v>
      </c>
      <c r="AX864" s="14" t="s">
        <v>81</v>
      </c>
      <c r="AY864" s="269" t="s">
        <v>146</v>
      </c>
    </row>
    <row r="865" s="13" customFormat="1">
      <c r="A865" s="13"/>
      <c r="B865" s="247"/>
      <c r="C865" s="248"/>
      <c r="D865" s="242" t="s">
        <v>156</v>
      </c>
      <c r="E865" s="249" t="s">
        <v>1</v>
      </c>
      <c r="F865" s="250" t="s">
        <v>993</v>
      </c>
      <c r="G865" s="248"/>
      <c r="H865" s="251">
        <v>8.141</v>
      </c>
      <c r="I865" s="252"/>
      <c r="J865" s="248"/>
      <c r="K865" s="248"/>
      <c r="L865" s="253"/>
      <c r="M865" s="254"/>
      <c r="N865" s="255"/>
      <c r="O865" s="255"/>
      <c r="P865" s="255"/>
      <c r="Q865" s="255"/>
      <c r="R865" s="255"/>
      <c r="S865" s="255"/>
      <c r="T865" s="256"/>
      <c r="U865" s="13"/>
      <c r="V865" s="13"/>
      <c r="W865" s="13"/>
      <c r="X865" s="13"/>
      <c r="Y865" s="13"/>
      <c r="Z865" s="13"/>
      <c r="AA865" s="13"/>
      <c r="AB865" s="13"/>
      <c r="AC865" s="13"/>
      <c r="AD865" s="13"/>
      <c r="AE865" s="13"/>
      <c r="AT865" s="257" t="s">
        <v>156</v>
      </c>
      <c r="AU865" s="257" t="s">
        <v>90</v>
      </c>
      <c r="AV865" s="13" t="s">
        <v>90</v>
      </c>
      <c r="AW865" s="13" t="s">
        <v>35</v>
      </c>
      <c r="AX865" s="13" t="s">
        <v>81</v>
      </c>
      <c r="AY865" s="257" t="s">
        <v>146</v>
      </c>
    </row>
    <row r="866" s="13" customFormat="1">
      <c r="A866" s="13"/>
      <c r="B866" s="247"/>
      <c r="C866" s="248"/>
      <c r="D866" s="242" t="s">
        <v>156</v>
      </c>
      <c r="E866" s="249" t="s">
        <v>1</v>
      </c>
      <c r="F866" s="250" t="s">
        <v>994</v>
      </c>
      <c r="G866" s="248"/>
      <c r="H866" s="251">
        <v>24.591999999999999</v>
      </c>
      <c r="I866" s="252"/>
      <c r="J866" s="248"/>
      <c r="K866" s="248"/>
      <c r="L866" s="253"/>
      <c r="M866" s="254"/>
      <c r="N866" s="255"/>
      <c r="O866" s="255"/>
      <c r="P866" s="255"/>
      <c r="Q866" s="255"/>
      <c r="R866" s="255"/>
      <c r="S866" s="255"/>
      <c r="T866" s="256"/>
      <c r="U866" s="13"/>
      <c r="V866" s="13"/>
      <c r="W866" s="13"/>
      <c r="X866" s="13"/>
      <c r="Y866" s="13"/>
      <c r="Z866" s="13"/>
      <c r="AA866" s="13"/>
      <c r="AB866" s="13"/>
      <c r="AC866" s="13"/>
      <c r="AD866" s="13"/>
      <c r="AE866" s="13"/>
      <c r="AT866" s="257" t="s">
        <v>156</v>
      </c>
      <c r="AU866" s="257" t="s">
        <v>90</v>
      </c>
      <c r="AV866" s="13" t="s">
        <v>90</v>
      </c>
      <c r="AW866" s="13" t="s">
        <v>35</v>
      </c>
      <c r="AX866" s="13" t="s">
        <v>81</v>
      </c>
      <c r="AY866" s="257" t="s">
        <v>146</v>
      </c>
    </row>
    <row r="867" s="14" customFormat="1">
      <c r="A867" s="14"/>
      <c r="B867" s="260"/>
      <c r="C867" s="261"/>
      <c r="D867" s="242" t="s">
        <v>156</v>
      </c>
      <c r="E867" s="262" t="s">
        <v>1</v>
      </c>
      <c r="F867" s="263" t="s">
        <v>906</v>
      </c>
      <c r="G867" s="261"/>
      <c r="H867" s="262" t="s">
        <v>1</v>
      </c>
      <c r="I867" s="264"/>
      <c r="J867" s="261"/>
      <c r="K867" s="261"/>
      <c r="L867" s="265"/>
      <c r="M867" s="266"/>
      <c r="N867" s="267"/>
      <c r="O867" s="267"/>
      <c r="P867" s="267"/>
      <c r="Q867" s="267"/>
      <c r="R867" s="267"/>
      <c r="S867" s="267"/>
      <c r="T867" s="268"/>
      <c r="U867" s="14"/>
      <c r="V867" s="14"/>
      <c r="W867" s="14"/>
      <c r="X867" s="14"/>
      <c r="Y867" s="14"/>
      <c r="Z867" s="14"/>
      <c r="AA867" s="14"/>
      <c r="AB867" s="14"/>
      <c r="AC867" s="14"/>
      <c r="AD867" s="14"/>
      <c r="AE867" s="14"/>
      <c r="AT867" s="269" t="s">
        <v>156</v>
      </c>
      <c r="AU867" s="269" t="s">
        <v>90</v>
      </c>
      <c r="AV867" s="14" t="s">
        <v>85</v>
      </c>
      <c r="AW867" s="14" t="s">
        <v>35</v>
      </c>
      <c r="AX867" s="14" t="s">
        <v>81</v>
      </c>
      <c r="AY867" s="269" t="s">
        <v>146</v>
      </c>
    </row>
    <row r="868" s="13" customFormat="1">
      <c r="A868" s="13"/>
      <c r="B868" s="247"/>
      <c r="C868" s="248"/>
      <c r="D868" s="242" t="s">
        <v>156</v>
      </c>
      <c r="E868" s="249" t="s">
        <v>1</v>
      </c>
      <c r="F868" s="250" t="s">
        <v>995</v>
      </c>
      <c r="G868" s="248"/>
      <c r="H868" s="251">
        <v>6.444</v>
      </c>
      <c r="I868" s="252"/>
      <c r="J868" s="248"/>
      <c r="K868" s="248"/>
      <c r="L868" s="253"/>
      <c r="M868" s="254"/>
      <c r="N868" s="255"/>
      <c r="O868" s="255"/>
      <c r="P868" s="255"/>
      <c r="Q868" s="255"/>
      <c r="R868" s="255"/>
      <c r="S868" s="255"/>
      <c r="T868" s="256"/>
      <c r="U868" s="13"/>
      <c r="V868" s="13"/>
      <c r="W868" s="13"/>
      <c r="X868" s="13"/>
      <c r="Y868" s="13"/>
      <c r="Z868" s="13"/>
      <c r="AA868" s="13"/>
      <c r="AB868" s="13"/>
      <c r="AC868" s="13"/>
      <c r="AD868" s="13"/>
      <c r="AE868" s="13"/>
      <c r="AT868" s="257" t="s">
        <v>156</v>
      </c>
      <c r="AU868" s="257" t="s">
        <v>90</v>
      </c>
      <c r="AV868" s="13" t="s">
        <v>90</v>
      </c>
      <c r="AW868" s="13" t="s">
        <v>35</v>
      </c>
      <c r="AX868" s="13" t="s">
        <v>81</v>
      </c>
      <c r="AY868" s="257" t="s">
        <v>146</v>
      </c>
    </row>
    <row r="869" s="13" customFormat="1">
      <c r="A869" s="13"/>
      <c r="B869" s="247"/>
      <c r="C869" s="248"/>
      <c r="D869" s="242" t="s">
        <v>156</v>
      </c>
      <c r="E869" s="249" t="s">
        <v>1</v>
      </c>
      <c r="F869" s="250" t="s">
        <v>996</v>
      </c>
      <c r="G869" s="248"/>
      <c r="H869" s="251">
        <v>22.016999999999999</v>
      </c>
      <c r="I869" s="252"/>
      <c r="J869" s="248"/>
      <c r="K869" s="248"/>
      <c r="L869" s="253"/>
      <c r="M869" s="254"/>
      <c r="N869" s="255"/>
      <c r="O869" s="255"/>
      <c r="P869" s="255"/>
      <c r="Q869" s="255"/>
      <c r="R869" s="255"/>
      <c r="S869" s="255"/>
      <c r="T869" s="256"/>
      <c r="U869" s="13"/>
      <c r="V869" s="13"/>
      <c r="W869" s="13"/>
      <c r="X869" s="13"/>
      <c r="Y869" s="13"/>
      <c r="Z869" s="13"/>
      <c r="AA869" s="13"/>
      <c r="AB869" s="13"/>
      <c r="AC869" s="13"/>
      <c r="AD869" s="13"/>
      <c r="AE869" s="13"/>
      <c r="AT869" s="257" t="s">
        <v>156</v>
      </c>
      <c r="AU869" s="257" t="s">
        <v>90</v>
      </c>
      <c r="AV869" s="13" t="s">
        <v>90</v>
      </c>
      <c r="AW869" s="13" t="s">
        <v>35</v>
      </c>
      <c r="AX869" s="13" t="s">
        <v>81</v>
      </c>
      <c r="AY869" s="257" t="s">
        <v>146</v>
      </c>
    </row>
    <row r="870" s="14" customFormat="1">
      <c r="A870" s="14"/>
      <c r="B870" s="260"/>
      <c r="C870" s="261"/>
      <c r="D870" s="242" t="s">
        <v>156</v>
      </c>
      <c r="E870" s="262" t="s">
        <v>1</v>
      </c>
      <c r="F870" s="263" t="s">
        <v>924</v>
      </c>
      <c r="G870" s="261"/>
      <c r="H870" s="262" t="s">
        <v>1</v>
      </c>
      <c r="I870" s="264"/>
      <c r="J870" s="261"/>
      <c r="K870" s="261"/>
      <c r="L870" s="265"/>
      <c r="M870" s="266"/>
      <c r="N870" s="267"/>
      <c r="O870" s="267"/>
      <c r="P870" s="267"/>
      <c r="Q870" s="267"/>
      <c r="R870" s="267"/>
      <c r="S870" s="267"/>
      <c r="T870" s="268"/>
      <c r="U870" s="14"/>
      <c r="V870" s="14"/>
      <c r="W870" s="14"/>
      <c r="X870" s="14"/>
      <c r="Y870" s="14"/>
      <c r="Z870" s="14"/>
      <c r="AA870" s="14"/>
      <c r="AB870" s="14"/>
      <c r="AC870" s="14"/>
      <c r="AD870" s="14"/>
      <c r="AE870" s="14"/>
      <c r="AT870" s="269" t="s">
        <v>156</v>
      </c>
      <c r="AU870" s="269" t="s">
        <v>90</v>
      </c>
      <c r="AV870" s="14" t="s">
        <v>85</v>
      </c>
      <c r="AW870" s="14" t="s">
        <v>35</v>
      </c>
      <c r="AX870" s="14" t="s">
        <v>81</v>
      </c>
      <c r="AY870" s="269" t="s">
        <v>146</v>
      </c>
    </row>
    <row r="871" s="13" customFormat="1">
      <c r="A871" s="13"/>
      <c r="B871" s="247"/>
      <c r="C871" s="248"/>
      <c r="D871" s="242" t="s">
        <v>156</v>
      </c>
      <c r="E871" s="249" t="s">
        <v>1</v>
      </c>
      <c r="F871" s="250" t="s">
        <v>997</v>
      </c>
      <c r="G871" s="248"/>
      <c r="H871" s="251">
        <v>0.96999999999999997</v>
      </c>
      <c r="I871" s="252"/>
      <c r="J871" s="248"/>
      <c r="K871" s="248"/>
      <c r="L871" s="253"/>
      <c r="M871" s="254"/>
      <c r="N871" s="255"/>
      <c r="O871" s="255"/>
      <c r="P871" s="255"/>
      <c r="Q871" s="255"/>
      <c r="R871" s="255"/>
      <c r="S871" s="255"/>
      <c r="T871" s="256"/>
      <c r="U871" s="13"/>
      <c r="V871" s="13"/>
      <c r="W871" s="13"/>
      <c r="X871" s="13"/>
      <c r="Y871" s="13"/>
      <c r="Z871" s="13"/>
      <c r="AA871" s="13"/>
      <c r="AB871" s="13"/>
      <c r="AC871" s="13"/>
      <c r="AD871" s="13"/>
      <c r="AE871" s="13"/>
      <c r="AT871" s="257" t="s">
        <v>156</v>
      </c>
      <c r="AU871" s="257" t="s">
        <v>90</v>
      </c>
      <c r="AV871" s="13" t="s">
        <v>90</v>
      </c>
      <c r="AW871" s="13" t="s">
        <v>35</v>
      </c>
      <c r="AX871" s="13" t="s">
        <v>81</v>
      </c>
      <c r="AY871" s="257" t="s">
        <v>146</v>
      </c>
    </row>
    <row r="872" s="13" customFormat="1">
      <c r="A872" s="13"/>
      <c r="B872" s="247"/>
      <c r="C872" s="248"/>
      <c r="D872" s="242" t="s">
        <v>156</v>
      </c>
      <c r="E872" s="249" t="s">
        <v>1</v>
      </c>
      <c r="F872" s="250" t="s">
        <v>998</v>
      </c>
      <c r="G872" s="248"/>
      <c r="H872" s="251">
        <v>1.6160000000000001</v>
      </c>
      <c r="I872" s="252"/>
      <c r="J872" s="248"/>
      <c r="K872" s="248"/>
      <c r="L872" s="253"/>
      <c r="M872" s="254"/>
      <c r="N872" s="255"/>
      <c r="O872" s="255"/>
      <c r="P872" s="255"/>
      <c r="Q872" s="255"/>
      <c r="R872" s="255"/>
      <c r="S872" s="255"/>
      <c r="T872" s="256"/>
      <c r="U872" s="13"/>
      <c r="V872" s="13"/>
      <c r="W872" s="13"/>
      <c r="X872" s="13"/>
      <c r="Y872" s="13"/>
      <c r="Z872" s="13"/>
      <c r="AA872" s="13"/>
      <c r="AB872" s="13"/>
      <c r="AC872" s="13"/>
      <c r="AD872" s="13"/>
      <c r="AE872" s="13"/>
      <c r="AT872" s="257" t="s">
        <v>156</v>
      </c>
      <c r="AU872" s="257" t="s">
        <v>90</v>
      </c>
      <c r="AV872" s="13" t="s">
        <v>90</v>
      </c>
      <c r="AW872" s="13" t="s">
        <v>35</v>
      </c>
      <c r="AX872" s="13" t="s">
        <v>81</v>
      </c>
      <c r="AY872" s="257" t="s">
        <v>146</v>
      </c>
    </row>
    <row r="873" s="14" customFormat="1">
      <c r="A873" s="14"/>
      <c r="B873" s="260"/>
      <c r="C873" s="261"/>
      <c r="D873" s="242" t="s">
        <v>156</v>
      </c>
      <c r="E873" s="262" t="s">
        <v>1</v>
      </c>
      <c r="F873" s="263" t="s">
        <v>999</v>
      </c>
      <c r="G873" s="261"/>
      <c r="H873" s="262" t="s">
        <v>1</v>
      </c>
      <c r="I873" s="264"/>
      <c r="J873" s="261"/>
      <c r="K873" s="261"/>
      <c r="L873" s="265"/>
      <c r="M873" s="266"/>
      <c r="N873" s="267"/>
      <c r="O873" s="267"/>
      <c r="P873" s="267"/>
      <c r="Q873" s="267"/>
      <c r="R873" s="267"/>
      <c r="S873" s="267"/>
      <c r="T873" s="268"/>
      <c r="U873" s="14"/>
      <c r="V873" s="14"/>
      <c r="W873" s="14"/>
      <c r="X873" s="14"/>
      <c r="Y873" s="14"/>
      <c r="Z873" s="14"/>
      <c r="AA873" s="14"/>
      <c r="AB873" s="14"/>
      <c r="AC873" s="14"/>
      <c r="AD873" s="14"/>
      <c r="AE873" s="14"/>
      <c r="AT873" s="269" t="s">
        <v>156</v>
      </c>
      <c r="AU873" s="269" t="s">
        <v>90</v>
      </c>
      <c r="AV873" s="14" t="s">
        <v>85</v>
      </c>
      <c r="AW873" s="14" t="s">
        <v>35</v>
      </c>
      <c r="AX873" s="14" t="s">
        <v>81</v>
      </c>
      <c r="AY873" s="269" t="s">
        <v>146</v>
      </c>
    </row>
    <row r="874" s="13" customFormat="1">
      <c r="A874" s="13"/>
      <c r="B874" s="247"/>
      <c r="C874" s="248"/>
      <c r="D874" s="242" t="s">
        <v>156</v>
      </c>
      <c r="E874" s="249" t="s">
        <v>1</v>
      </c>
      <c r="F874" s="250" t="s">
        <v>1000</v>
      </c>
      <c r="G874" s="248"/>
      <c r="H874" s="251">
        <v>0.192</v>
      </c>
      <c r="I874" s="252"/>
      <c r="J874" s="248"/>
      <c r="K874" s="248"/>
      <c r="L874" s="253"/>
      <c r="M874" s="254"/>
      <c r="N874" s="255"/>
      <c r="O874" s="255"/>
      <c r="P874" s="255"/>
      <c r="Q874" s="255"/>
      <c r="R874" s="255"/>
      <c r="S874" s="255"/>
      <c r="T874" s="256"/>
      <c r="U874" s="13"/>
      <c r="V874" s="13"/>
      <c r="W874" s="13"/>
      <c r="X874" s="13"/>
      <c r="Y874" s="13"/>
      <c r="Z874" s="13"/>
      <c r="AA874" s="13"/>
      <c r="AB874" s="13"/>
      <c r="AC874" s="13"/>
      <c r="AD874" s="13"/>
      <c r="AE874" s="13"/>
      <c r="AT874" s="257" t="s">
        <v>156</v>
      </c>
      <c r="AU874" s="257" t="s">
        <v>90</v>
      </c>
      <c r="AV874" s="13" t="s">
        <v>90</v>
      </c>
      <c r="AW874" s="13" t="s">
        <v>35</v>
      </c>
      <c r="AX874" s="13" t="s">
        <v>81</v>
      </c>
      <c r="AY874" s="257" t="s">
        <v>146</v>
      </c>
    </row>
    <row r="875" s="14" customFormat="1">
      <c r="A875" s="14"/>
      <c r="B875" s="260"/>
      <c r="C875" s="261"/>
      <c r="D875" s="242" t="s">
        <v>156</v>
      </c>
      <c r="E875" s="262" t="s">
        <v>1</v>
      </c>
      <c r="F875" s="263" t="s">
        <v>962</v>
      </c>
      <c r="G875" s="261"/>
      <c r="H875" s="262" t="s">
        <v>1</v>
      </c>
      <c r="I875" s="264"/>
      <c r="J875" s="261"/>
      <c r="K875" s="261"/>
      <c r="L875" s="265"/>
      <c r="M875" s="266"/>
      <c r="N875" s="267"/>
      <c r="O875" s="267"/>
      <c r="P875" s="267"/>
      <c r="Q875" s="267"/>
      <c r="R875" s="267"/>
      <c r="S875" s="267"/>
      <c r="T875" s="268"/>
      <c r="U875" s="14"/>
      <c r="V875" s="14"/>
      <c r="W875" s="14"/>
      <c r="X875" s="14"/>
      <c r="Y875" s="14"/>
      <c r="Z875" s="14"/>
      <c r="AA875" s="14"/>
      <c r="AB875" s="14"/>
      <c r="AC875" s="14"/>
      <c r="AD875" s="14"/>
      <c r="AE875" s="14"/>
      <c r="AT875" s="269" t="s">
        <v>156</v>
      </c>
      <c r="AU875" s="269" t="s">
        <v>90</v>
      </c>
      <c r="AV875" s="14" t="s">
        <v>85</v>
      </c>
      <c r="AW875" s="14" t="s">
        <v>35</v>
      </c>
      <c r="AX875" s="14" t="s">
        <v>81</v>
      </c>
      <c r="AY875" s="269" t="s">
        <v>146</v>
      </c>
    </row>
    <row r="876" s="13" customFormat="1">
      <c r="A876" s="13"/>
      <c r="B876" s="247"/>
      <c r="C876" s="248"/>
      <c r="D876" s="242" t="s">
        <v>156</v>
      </c>
      <c r="E876" s="249" t="s">
        <v>1</v>
      </c>
      <c r="F876" s="250" t="s">
        <v>1001</v>
      </c>
      <c r="G876" s="248"/>
      <c r="H876" s="251">
        <v>3.016</v>
      </c>
      <c r="I876" s="252"/>
      <c r="J876" s="248"/>
      <c r="K876" s="248"/>
      <c r="L876" s="253"/>
      <c r="M876" s="254"/>
      <c r="N876" s="255"/>
      <c r="O876" s="255"/>
      <c r="P876" s="255"/>
      <c r="Q876" s="255"/>
      <c r="R876" s="255"/>
      <c r="S876" s="255"/>
      <c r="T876" s="256"/>
      <c r="U876" s="13"/>
      <c r="V876" s="13"/>
      <c r="W876" s="13"/>
      <c r="X876" s="13"/>
      <c r="Y876" s="13"/>
      <c r="Z876" s="13"/>
      <c r="AA876" s="13"/>
      <c r="AB876" s="13"/>
      <c r="AC876" s="13"/>
      <c r="AD876" s="13"/>
      <c r="AE876" s="13"/>
      <c r="AT876" s="257" t="s">
        <v>156</v>
      </c>
      <c r="AU876" s="257" t="s">
        <v>90</v>
      </c>
      <c r="AV876" s="13" t="s">
        <v>90</v>
      </c>
      <c r="AW876" s="13" t="s">
        <v>35</v>
      </c>
      <c r="AX876" s="13" t="s">
        <v>81</v>
      </c>
      <c r="AY876" s="257" t="s">
        <v>146</v>
      </c>
    </row>
    <row r="877" s="14" customFormat="1">
      <c r="A877" s="14"/>
      <c r="B877" s="260"/>
      <c r="C877" s="261"/>
      <c r="D877" s="242" t="s">
        <v>156</v>
      </c>
      <c r="E877" s="262" t="s">
        <v>1</v>
      </c>
      <c r="F877" s="263" t="s">
        <v>983</v>
      </c>
      <c r="G877" s="261"/>
      <c r="H877" s="262" t="s">
        <v>1</v>
      </c>
      <c r="I877" s="264"/>
      <c r="J877" s="261"/>
      <c r="K877" s="261"/>
      <c r="L877" s="265"/>
      <c r="M877" s="266"/>
      <c r="N877" s="267"/>
      <c r="O877" s="267"/>
      <c r="P877" s="267"/>
      <c r="Q877" s="267"/>
      <c r="R877" s="267"/>
      <c r="S877" s="267"/>
      <c r="T877" s="268"/>
      <c r="U877" s="14"/>
      <c r="V877" s="14"/>
      <c r="W877" s="14"/>
      <c r="X877" s="14"/>
      <c r="Y877" s="14"/>
      <c r="Z877" s="14"/>
      <c r="AA877" s="14"/>
      <c r="AB877" s="14"/>
      <c r="AC877" s="14"/>
      <c r="AD877" s="14"/>
      <c r="AE877" s="14"/>
      <c r="AT877" s="269" t="s">
        <v>156</v>
      </c>
      <c r="AU877" s="269" t="s">
        <v>90</v>
      </c>
      <c r="AV877" s="14" t="s">
        <v>85</v>
      </c>
      <c r="AW877" s="14" t="s">
        <v>35</v>
      </c>
      <c r="AX877" s="14" t="s">
        <v>81</v>
      </c>
      <c r="AY877" s="269" t="s">
        <v>146</v>
      </c>
    </row>
    <row r="878" s="13" customFormat="1">
      <c r="A878" s="13"/>
      <c r="B878" s="247"/>
      <c r="C878" s="248"/>
      <c r="D878" s="242" t="s">
        <v>156</v>
      </c>
      <c r="E878" s="249" t="s">
        <v>1</v>
      </c>
      <c r="F878" s="250" t="s">
        <v>1005</v>
      </c>
      <c r="G878" s="248"/>
      <c r="H878" s="251">
        <v>0.90000000000000002</v>
      </c>
      <c r="I878" s="252"/>
      <c r="J878" s="248"/>
      <c r="K878" s="248"/>
      <c r="L878" s="253"/>
      <c r="M878" s="254"/>
      <c r="N878" s="255"/>
      <c r="O878" s="255"/>
      <c r="P878" s="255"/>
      <c r="Q878" s="255"/>
      <c r="R878" s="255"/>
      <c r="S878" s="255"/>
      <c r="T878" s="256"/>
      <c r="U878" s="13"/>
      <c r="V878" s="13"/>
      <c r="W878" s="13"/>
      <c r="X878" s="13"/>
      <c r="Y878" s="13"/>
      <c r="Z878" s="13"/>
      <c r="AA878" s="13"/>
      <c r="AB878" s="13"/>
      <c r="AC878" s="13"/>
      <c r="AD878" s="13"/>
      <c r="AE878" s="13"/>
      <c r="AT878" s="257" t="s">
        <v>156</v>
      </c>
      <c r="AU878" s="257" t="s">
        <v>90</v>
      </c>
      <c r="AV878" s="13" t="s">
        <v>90</v>
      </c>
      <c r="AW878" s="13" t="s">
        <v>35</v>
      </c>
      <c r="AX878" s="13" t="s">
        <v>81</v>
      </c>
      <c r="AY878" s="257" t="s">
        <v>146</v>
      </c>
    </row>
    <row r="879" s="2" customFormat="1" ht="24.15" customHeight="1">
      <c r="A879" s="39"/>
      <c r="B879" s="40"/>
      <c r="C879" s="229" t="s">
        <v>1019</v>
      </c>
      <c r="D879" s="229" t="s">
        <v>149</v>
      </c>
      <c r="E879" s="230" t="s">
        <v>1020</v>
      </c>
      <c r="F879" s="231" t="s">
        <v>1021</v>
      </c>
      <c r="G879" s="232" t="s">
        <v>261</v>
      </c>
      <c r="H879" s="233">
        <v>233.559</v>
      </c>
      <c r="I879" s="234"/>
      <c r="J879" s="235">
        <f>ROUND(I879*H879,2)</f>
        <v>0</v>
      </c>
      <c r="K879" s="231" t="s">
        <v>161</v>
      </c>
      <c r="L879" s="45"/>
      <c r="M879" s="236" t="s">
        <v>1</v>
      </c>
      <c r="N879" s="237" t="s">
        <v>46</v>
      </c>
      <c r="O879" s="92"/>
      <c r="P879" s="238">
        <f>O879*H879</f>
        <v>0</v>
      </c>
      <c r="Q879" s="238">
        <v>0</v>
      </c>
      <c r="R879" s="238">
        <f>Q879*H879</f>
        <v>0</v>
      </c>
      <c r="S879" s="238">
        <v>0</v>
      </c>
      <c r="T879" s="239">
        <f>S879*H879</f>
        <v>0</v>
      </c>
      <c r="U879" s="39"/>
      <c r="V879" s="39"/>
      <c r="W879" s="39"/>
      <c r="X879" s="39"/>
      <c r="Y879" s="39"/>
      <c r="Z879" s="39"/>
      <c r="AA879" s="39"/>
      <c r="AB879" s="39"/>
      <c r="AC879" s="39"/>
      <c r="AD879" s="39"/>
      <c r="AE879" s="39"/>
      <c r="AR879" s="240" t="s">
        <v>153</v>
      </c>
      <c r="AT879" s="240" t="s">
        <v>149</v>
      </c>
      <c r="AU879" s="240" t="s">
        <v>90</v>
      </c>
      <c r="AY879" s="18" t="s">
        <v>146</v>
      </c>
      <c r="BE879" s="241">
        <f>IF(N879="základní",J879,0)</f>
        <v>0</v>
      </c>
      <c r="BF879" s="241">
        <f>IF(N879="snížená",J879,0)</f>
        <v>0</v>
      </c>
      <c r="BG879" s="241">
        <f>IF(N879="zákl. přenesená",J879,0)</f>
        <v>0</v>
      </c>
      <c r="BH879" s="241">
        <f>IF(N879="sníž. přenesená",J879,0)</f>
        <v>0</v>
      </c>
      <c r="BI879" s="241">
        <f>IF(N879="nulová",J879,0)</f>
        <v>0</v>
      </c>
      <c r="BJ879" s="18" t="s">
        <v>85</v>
      </c>
      <c r="BK879" s="241">
        <f>ROUND(I879*H879,2)</f>
        <v>0</v>
      </c>
      <c r="BL879" s="18" t="s">
        <v>153</v>
      </c>
      <c r="BM879" s="240" t="s">
        <v>1022</v>
      </c>
    </row>
    <row r="880" s="2" customFormat="1">
      <c r="A880" s="39"/>
      <c r="B880" s="40"/>
      <c r="C880" s="41"/>
      <c r="D880" s="242" t="s">
        <v>155</v>
      </c>
      <c r="E880" s="41"/>
      <c r="F880" s="243" t="s">
        <v>881</v>
      </c>
      <c r="G880" s="41"/>
      <c r="H880" s="41"/>
      <c r="I880" s="244"/>
      <c r="J880" s="41"/>
      <c r="K880" s="41"/>
      <c r="L880" s="45"/>
      <c r="M880" s="245"/>
      <c r="N880" s="246"/>
      <c r="O880" s="92"/>
      <c r="P880" s="92"/>
      <c r="Q880" s="92"/>
      <c r="R880" s="92"/>
      <c r="S880" s="92"/>
      <c r="T880" s="93"/>
      <c r="U880" s="39"/>
      <c r="V880" s="39"/>
      <c r="W880" s="39"/>
      <c r="X880" s="39"/>
      <c r="Y880" s="39"/>
      <c r="Z880" s="39"/>
      <c r="AA880" s="39"/>
      <c r="AB880" s="39"/>
      <c r="AC880" s="39"/>
      <c r="AD880" s="39"/>
      <c r="AE880" s="39"/>
      <c r="AT880" s="18" t="s">
        <v>155</v>
      </c>
      <c r="AU880" s="18" t="s">
        <v>90</v>
      </c>
    </row>
    <row r="881" s="2" customFormat="1">
      <c r="A881" s="39"/>
      <c r="B881" s="40"/>
      <c r="C881" s="41"/>
      <c r="D881" s="258" t="s">
        <v>164</v>
      </c>
      <c r="E881" s="41"/>
      <c r="F881" s="259" t="s">
        <v>1023</v>
      </c>
      <c r="G881" s="41"/>
      <c r="H881" s="41"/>
      <c r="I881" s="244"/>
      <c r="J881" s="41"/>
      <c r="K881" s="41"/>
      <c r="L881" s="45"/>
      <c r="M881" s="245"/>
      <c r="N881" s="246"/>
      <c r="O881" s="92"/>
      <c r="P881" s="92"/>
      <c r="Q881" s="92"/>
      <c r="R881" s="92"/>
      <c r="S881" s="92"/>
      <c r="T881" s="93"/>
      <c r="U881" s="39"/>
      <c r="V881" s="39"/>
      <c r="W881" s="39"/>
      <c r="X881" s="39"/>
      <c r="Y881" s="39"/>
      <c r="Z881" s="39"/>
      <c r="AA881" s="39"/>
      <c r="AB881" s="39"/>
      <c r="AC881" s="39"/>
      <c r="AD881" s="39"/>
      <c r="AE881" s="39"/>
      <c r="AT881" s="18" t="s">
        <v>164</v>
      </c>
      <c r="AU881" s="18" t="s">
        <v>90</v>
      </c>
    </row>
    <row r="882" s="2" customFormat="1">
      <c r="A882" s="39"/>
      <c r="B882" s="40"/>
      <c r="C882" s="41"/>
      <c r="D882" s="242" t="s">
        <v>186</v>
      </c>
      <c r="E882" s="41"/>
      <c r="F882" s="270" t="s">
        <v>872</v>
      </c>
      <c r="G882" s="41"/>
      <c r="H882" s="41"/>
      <c r="I882" s="244"/>
      <c r="J882" s="41"/>
      <c r="K882" s="41"/>
      <c r="L882" s="45"/>
      <c r="M882" s="245"/>
      <c r="N882" s="246"/>
      <c r="O882" s="92"/>
      <c r="P882" s="92"/>
      <c r="Q882" s="92"/>
      <c r="R882" s="92"/>
      <c r="S882" s="92"/>
      <c r="T882" s="93"/>
      <c r="U882" s="39"/>
      <c r="V882" s="39"/>
      <c r="W882" s="39"/>
      <c r="X882" s="39"/>
      <c r="Y882" s="39"/>
      <c r="Z882" s="39"/>
      <c r="AA882" s="39"/>
      <c r="AB882" s="39"/>
      <c r="AC882" s="39"/>
      <c r="AD882" s="39"/>
      <c r="AE882" s="39"/>
      <c r="AT882" s="18" t="s">
        <v>186</v>
      </c>
      <c r="AU882" s="18" t="s">
        <v>90</v>
      </c>
    </row>
    <row r="883" s="14" customFormat="1">
      <c r="A883" s="14"/>
      <c r="B883" s="260"/>
      <c r="C883" s="261"/>
      <c r="D883" s="242" t="s">
        <v>156</v>
      </c>
      <c r="E883" s="262" t="s">
        <v>1</v>
      </c>
      <c r="F883" s="263" t="s">
        <v>1024</v>
      </c>
      <c r="G883" s="261"/>
      <c r="H883" s="262" t="s">
        <v>1</v>
      </c>
      <c r="I883" s="264"/>
      <c r="J883" s="261"/>
      <c r="K883" s="261"/>
      <c r="L883" s="265"/>
      <c r="M883" s="266"/>
      <c r="N883" s="267"/>
      <c r="O883" s="267"/>
      <c r="P883" s="267"/>
      <c r="Q883" s="267"/>
      <c r="R883" s="267"/>
      <c r="S883" s="267"/>
      <c r="T883" s="268"/>
      <c r="U883" s="14"/>
      <c r="V883" s="14"/>
      <c r="W883" s="14"/>
      <c r="X883" s="14"/>
      <c r="Y883" s="14"/>
      <c r="Z883" s="14"/>
      <c r="AA883" s="14"/>
      <c r="AB883" s="14"/>
      <c r="AC883" s="14"/>
      <c r="AD883" s="14"/>
      <c r="AE883" s="14"/>
      <c r="AT883" s="269" t="s">
        <v>156</v>
      </c>
      <c r="AU883" s="269" t="s">
        <v>90</v>
      </c>
      <c r="AV883" s="14" t="s">
        <v>85</v>
      </c>
      <c r="AW883" s="14" t="s">
        <v>35</v>
      </c>
      <c r="AX883" s="14" t="s">
        <v>81</v>
      </c>
      <c r="AY883" s="269" t="s">
        <v>146</v>
      </c>
    </row>
    <row r="884" s="14" customFormat="1">
      <c r="A884" s="14"/>
      <c r="B884" s="260"/>
      <c r="C884" s="261"/>
      <c r="D884" s="242" t="s">
        <v>156</v>
      </c>
      <c r="E884" s="262" t="s">
        <v>1</v>
      </c>
      <c r="F884" s="263" t="s">
        <v>904</v>
      </c>
      <c r="G884" s="261"/>
      <c r="H884" s="262" t="s">
        <v>1</v>
      </c>
      <c r="I884" s="264"/>
      <c r="J884" s="261"/>
      <c r="K884" s="261"/>
      <c r="L884" s="265"/>
      <c r="M884" s="266"/>
      <c r="N884" s="267"/>
      <c r="O884" s="267"/>
      <c r="P884" s="267"/>
      <c r="Q884" s="267"/>
      <c r="R884" s="267"/>
      <c r="S884" s="267"/>
      <c r="T884" s="268"/>
      <c r="U884" s="14"/>
      <c r="V884" s="14"/>
      <c r="W884" s="14"/>
      <c r="X884" s="14"/>
      <c r="Y884" s="14"/>
      <c r="Z884" s="14"/>
      <c r="AA884" s="14"/>
      <c r="AB884" s="14"/>
      <c r="AC884" s="14"/>
      <c r="AD884" s="14"/>
      <c r="AE884" s="14"/>
      <c r="AT884" s="269" t="s">
        <v>156</v>
      </c>
      <c r="AU884" s="269" t="s">
        <v>90</v>
      </c>
      <c r="AV884" s="14" t="s">
        <v>85</v>
      </c>
      <c r="AW884" s="14" t="s">
        <v>35</v>
      </c>
      <c r="AX884" s="14" t="s">
        <v>81</v>
      </c>
      <c r="AY884" s="269" t="s">
        <v>146</v>
      </c>
    </row>
    <row r="885" s="13" customFormat="1">
      <c r="A885" s="13"/>
      <c r="B885" s="247"/>
      <c r="C885" s="248"/>
      <c r="D885" s="242" t="s">
        <v>156</v>
      </c>
      <c r="E885" s="249" t="s">
        <v>1</v>
      </c>
      <c r="F885" s="250" t="s">
        <v>1025</v>
      </c>
      <c r="G885" s="248"/>
      <c r="H885" s="251">
        <v>14.946999999999999</v>
      </c>
      <c r="I885" s="252"/>
      <c r="J885" s="248"/>
      <c r="K885" s="248"/>
      <c r="L885" s="253"/>
      <c r="M885" s="254"/>
      <c r="N885" s="255"/>
      <c r="O885" s="255"/>
      <c r="P885" s="255"/>
      <c r="Q885" s="255"/>
      <c r="R885" s="255"/>
      <c r="S885" s="255"/>
      <c r="T885" s="256"/>
      <c r="U885" s="13"/>
      <c r="V885" s="13"/>
      <c r="W885" s="13"/>
      <c r="X885" s="13"/>
      <c r="Y885" s="13"/>
      <c r="Z885" s="13"/>
      <c r="AA885" s="13"/>
      <c r="AB885" s="13"/>
      <c r="AC885" s="13"/>
      <c r="AD885" s="13"/>
      <c r="AE885" s="13"/>
      <c r="AT885" s="257" t="s">
        <v>156</v>
      </c>
      <c r="AU885" s="257" t="s">
        <v>90</v>
      </c>
      <c r="AV885" s="13" t="s">
        <v>90</v>
      </c>
      <c r="AW885" s="13" t="s">
        <v>4</v>
      </c>
      <c r="AX885" s="13" t="s">
        <v>81</v>
      </c>
      <c r="AY885" s="257" t="s">
        <v>146</v>
      </c>
    </row>
    <row r="886" s="13" customFormat="1">
      <c r="A886" s="13"/>
      <c r="B886" s="247"/>
      <c r="C886" s="248"/>
      <c r="D886" s="242" t="s">
        <v>156</v>
      </c>
      <c r="E886" s="249" t="s">
        <v>1</v>
      </c>
      <c r="F886" s="250" t="s">
        <v>1026</v>
      </c>
      <c r="G886" s="248"/>
      <c r="H886" s="251">
        <v>42.558</v>
      </c>
      <c r="I886" s="252"/>
      <c r="J886" s="248"/>
      <c r="K886" s="248"/>
      <c r="L886" s="253"/>
      <c r="M886" s="254"/>
      <c r="N886" s="255"/>
      <c r="O886" s="255"/>
      <c r="P886" s="255"/>
      <c r="Q886" s="255"/>
      <c r="R886" s="255"/>
      <c r="S886" s="255"/>
      <c r="T886" s="256"/>
      <c r="U886" s="13"/>
      <c r="V886" s="13"/>
      <c r="W886" s="13"/>
      <c r="X886" s="13"/>
      <c r="Y886" s="13"/>
      <c r="Z886" s="13"/>
      <c r="AA886" s="13"/>
      <c r="AB886" s="13"/>
      <c r="AC886" s="13"/>
      <c r="AD886" s="13"/>
      <c r="AE886" s="13"/>
      <c r="AT886" s="257" t="s">
        <v>156</v>
      </c>
      <c r="AU886" s="257" t="s">
        <v>90</v>
      </c>
      <c r="AV886" s="13" t="s">
        <v>90</v>
      </c>
      <c r="AW886" s="13" t="s">
        <v>35</v>
      </c>
      <c r="AX886" s="13" t="s">
        <v>81</v>
      </c>
      <c r="AY886" s="257" t="s">
        <v>146</v>
      </c>
    </row>
    <row r="887" s="14" customFormat="1">
      <c r="A887" s="14"/>
      <c r="B887" s="260"/>
      <c r="C887" s="261"/>
      <c r="D887" s="242" t="s">
        <v>156</v>
      </c>
      <c r="E887" s="262" t="s">
        <v>1</v>
      </c>
      <c r="F887" s="263" t="s">
        <v>281</v>
      </c>
      <c r="G887" s="261"/>
      <c r="H887" s="262" t="s">
        <v>1</v>
      </c>
      <c r="I887" s="264"/>
      <c r="J887" s="261"/>
      <c r="K887" s="261"/>
      <c r="L887" s="265"/>
      <c r="M887" s="266"/>
      <c r="N887" s="267"/>
      <c r="O887" s="267"/>
      <c r="P887" s="267"/>
      <c r="Q887" s="267"/>
      <c r="R887" s="267"/>
      <c r="S887" s="267"/>
      <c r="T887" s="268"/>
      <c r="U887" s="14"/>
      <c r="V887" s="14"/>
      <c r="W887" s="14"/>
      <c r="X887" s="14"/>
      <c r="Y887" s="14"/>
      <c r="Z887" s="14"/>
      <c r="AA887" s="14"/>
      <c r="AB887" s="14"/>
      <c r="AC887" s="14"/>
      <c r="AD887" s="14"/>
      <c r="AE887" s="14"/>
      <c r="AT887" s="269" t="s">
        <v>156</v>
      </c>
      <c r="AU887" s="269" t="s">
        <v>90</v>
      </c>
      <c r="AV887" s="14" t="s">
        <v>85</v>
      </c>
      <c r="AW887" s="14" t="s">
        <v>35</v>
      </c>
      <c r="AX887" s="14" t="s">
        <v>81</v>
      </c>
      <c r="AY887" s="269" t="s">
        <v>146</v>
      </c>
    </row>
    <row r="888" s="13" customFormat="1">
      <c r="A888" s="13"/>
      <c r="B888" s="247"/>
      <c r="C888" s="248"/>
      <c r="D888" s="242" t="s">
        <v>156</v>
      </c>
      <c r="E888" s="249" t="s">
        <v>1</v>
      </c>
      <c r="F888" s="250" t="s">
        <v>1027</v>
      </c>
      <c r="G888" s="248"/>
      <c r="H888" s="251">
        <v>24.422000000000001</v>
      </c>
      <c r="I888" s="252"/>
      <c r="J888" s="248"/>
      <c r="K888" s="248"/>
      <c r="L888" s="253"/>
      <c r="M888" s="254"/>
      <c r="N888" s="255"/>
      <c r="O888" s="255"/>
      <c r="P888" s="255"/>
      <c r="Q888" s="255"/>
      <c r="R888" s="255"/>
      <c r="S888" s="255"/>
      <c r="T888" s="256"/>
      <c r="U888" s="13"/>
      <c r="V888" s="13"/>
      <c r="W888" s="13"/>
      <c r="X888" s="13"/>
      <c r="Y888" s="13"/>
      <c r="Z888" s="13"/>
      <c r="AA888" s="13"/>
      <c r="AB888" s="13"/>
      <c r="AC888" s="13"/>
      <c r="AD888" s="13"/>
      <c r="AE888" s="13"/>
      <c r="AT888" s="257" t="s">
        <v>156</v>
      </c>
      <c r="AU888" s="257" t="s">
        <v>90</v>
      </c>
      <c r="AV888" s="13" t="s">
        <v>90</v>
      </c>
      <c r="AW888" s="13" t="s">
        <v>35</v>
      </c>
      <c r="AX888" s="13" t="s">
        <v>81</v>
      </c>
      <c r="AY888" s="257" t="s">
        <v>146</v>
      </c>
    </row>
    <row r="889" s="14" customFormat="1">
      <c r="A889" s="14"/>
      <c r="B889" s="260"/>
      <c r="C889" s="261"/>
      <c r="D889" s="242" t="s">
        <v>156</v>
      </c>
      <c r="E889" s="262" t="s">
        <v>1</v>
      </c>
      <c r="F889" s="263" t="s">
        <v>906</v>
      </c>
      <c r="G889" s="261"/>
      <c r="H889" s="262" t="s">
        <v>1</v>
      </c>
      <c r="I889" s="264"/>
      <c r="J889" s="261"/>
      <c r="K889" s="261"/>
      <c r="L889" s="265"/>
      <c r="M889" s="266"/>
      <c r="N889" s="267"/>
      <c r="O889" s="267"/>
      <c r="P889" s="267"/>
      <c r="Q889" s="267"/>
      <c r="R889" s="267"/>
      <c r="S889" s="267"/>
      <c r="T889" s="268"/>
      <c r="U889" s="14"/>
      <c r="V889" s="14"/>
      <c r="W889" s="14"/>
      <c r="X889" s="14"/>
      <c r="Y889" s="14"/>
      <c r="Z889" s="14"/>
      <c r="AA889" s="14"/>
      <c r="AB889" s="14"/>
      <c r="AC889" s="14"/>
      <c r="AD889" s="14"/>
      <c r="AE889" s="14"/>
      <c r="AT889" s="269" t="s">
        <v>156</v>
      </c>
      <c r="AU889" s="269" t="s">
        <v>90</v>
      </c>
      <c r="AV889" s="14" t="s">
        <v>85</v>
      </c>
      <c r="AW889" s="14" t="s">
        <v>35</v>
      </c>
      <c r="AX889" s="14" t="s">
        <v>81</v>
      </c>
      <c r="AY889" s="269" t="s">
        <v>146</v>
      </c>
    </row>
    <row r="890" s="13" customFormat="1">
      <c r="A890" s="13"/>
      <c r="B890" s="247"/>
      <c r="C890" s="248"/>
      <c r="D890" s="242" t="s">
        <v>156</v>
      </c>
      <c r="E890" s="249" t="s">
        <v>1</v>
      </c>
      <c r="F890" s="250" t="s">
        <v>1028</v>
      </c>
      <c r="G890" s="248"/>
      <c r="H890" s="251">
        <v>19.332000000000001</v>
      </c>
      <c r="I890" s="252"/>
      <c r="J890" s="248"/>
      <c r="K890" s="248"/>
      <c r="L890" s="253"/>
      <c r="M890" s="254"/>
      <c r="N890" s="255"/>
      <c r="O890" s="255"/>
      <c r="P890" s="255"/>
      <c r="Q890" s="255"/>
      <c r="R890" s="255"/>
      <c r="S890" s="255"/>
      <c r="T890" s="256"/>
      <c r="U890" s="13"/>
      <c r="V890" s="13"/>
      <c r="W890" s="13"/>
      <c r="X890" s="13"/>
      <c r="Y890" s="13"/>
      <c r="Z890" s="13"/>
      <c r="AA890" s="13"/>
      <c r="AB890" s="13"/>
      <c r="AC890" s="13"/>
      <c r="AD890" s="13"/>
      <c r="AE890" s="13"/>
      <c r="AT890" s="257" t="s">
        <v>156</v>
      </c>
      <c r="AU890" s="257" t="s">
        <v>90</v>
      </c>
      <c r="AV890" s="13" t="s">
        <v>90</v>
      </c>
      <c r="AW890" s="13" t="s">
        <v>35</v>
      </c>
      <c r="AX890" s="13" t="s">
        <v>81</v>
      </c>
      <c r="AY890" s="257" t="s">
        <v>146</v>
      </c>
    </row>
    <row r="891" s="13" customFormat="1">
      <c r="A891" s="13"/>
      <c r="B891" s="247"/>
      <c r="C891" s="248"/>
      <c r="D891" s="242" t="s">
        <v>156</v>
      </c>
      <c r="E891" s="249" t="s">
        <v>1</v>
      </c>
      <c r="F891" s="250" t="s">
        <v>1029</v>
      </c>
      <c r="G891" s="248"/>
      <c r="H891" s="251">
        <v>66.051000000000002</v>
      </c>
      <c r="I891" s="252"/>
      <c r="J891" s="248"/>
      <c r="K891" s="248"/>
      <c r="L891" s="253"/>
      <c r="M891" s="254"/>
      <c r="N891" s="255"/>
      <c r="O891" s="255"/>
      <c r="P891" s="255"/>
      <c r="Q891" s="255"/>
      <c r="R891" s="255"/>
      <c r="S891" s="255"/>
      <c r="T891" s="256"/>
      <c r="U891" s="13"/>
      <c r="V891" s="13"/>
      <c r="W891" s="13"/>
      <c r="X891" s="13"/>
      <c r="Y891" s="13"/>
      <c r="Z891" s="13"/>
      <c r="AA891" s="13"/>
      <c r="AB891" s="13"/>
      <c r="AC891" s="13"/>
      <c r="AD891" s="13"/>
      <c r="AE891" s="13"/>
      <c r="AT891" s="257" t="s">
        <v>156</v>
      </c>
      <c r="AU891" s="257" t="s">
        <v>90</v>
      </c>
      <c r="AV891" s="13" t="s">
        <v>90</v>
      </c>
      <c r="AW891" s="13" t="s">
        <v>35</v>
      </c>
      <c r="AX891" s="13" t="s">
        <v>81</v>
      </c>
      <c r="AY891" s="257" t="s">
        <v>146</v>
      </c>
    </row>
    <row r="892" s="14" customFormat="1">
      <c r="A892" s="14"/>
      <c r="B892" s="260"/>
      <c r="C892" s="261"/>
      <c r="D892" s="242" t="s">
        <v>156</v>
      </c>
      <c r="E892" s="262" t="s">
        <v>1</v>
      </c>
      <c r="F892" s="263" t="s">
        <v>924</v>
      </c>
      <c r="G892" s="261"/>
      <c r="H892" s="262" t="s">
        <v>1</v>
      </c>
      <c r="I892" s="264"/>
      <c r="J892" s="261"/>
      <c r="K892" s="261"/>
      <c r="L892" s="265"/>
      <c r="M892" s="266"/>
      <c r="N892" s="267"/>
      <c r="O892" s="267"/>
      <c r="P892" s="267"/>
      <c r="Q892" s="267"/>
      <c r="R892" s="267"/>
      <c r="S892" s="267"/>
      <c r="T892" s="268"/>
      <c r="U892" s="14"/>
      <c r="V892" s="14"/>
      <c r="W892" s="14"/>
      <c r="X892" s="14"/>
      <c r="Y892" s="14"/>
      <c r="Z892" s="14"/>
      <c r="AA892" s="14"/>
      <c r="AB892" s="14"/>
      <c r="AC892" s="14"/>
      <c r="AD892" s="14"/>
      <c r="AE892" s="14"/>
      <c r="AT892" s="269" t="s">
        <v>156</v>
      </c>
      <c r="AU892" s="269" t="s">
        <v>90</v>
      </c>
      <c r="AV892" s="14" t="s">
        <v>85</v>
      </c>
      <c r="AW892" s="14" t="s">
        <v>35</v>
      </c>
      <c r="AX892" s="14" t="s">
        <v>81</v>
      </c>
      <c r="AY892" s="269" t="s">
        <v>146</v>
      </c>
    </row>
    <row r="893" s="13" customFormat="1">
      <c r="A893" s="13"/>
      <c r="B893" s="247"/>
      <c r="C893" s="248"/>
      <c r="D893" s="242" t="s">
        <v>156</v>
      </c>
      <c r="E893" s="249" t="s">
        <v>1</v>
      </c>
      <c r="F893" s="250" t="s">
        <v>1030</v>
      </c>
      <c r="G893" s="248"/>
      <c r="H893" s="251">
        <v>2.9089999999999998</v>
      </c>
      <c r="I893" s="252"/>
      <c r="J893" s="248"/>
      <c r="K893" s="248"/>
      <c r="L893" s="253"/>
      <c r="M893" s="254"/>
      <c r="N893" s="255"/>
      <c r="O893" s="255"/>
      <c r="P893" s="255"/>
      <c r="Q893" s="255"/>
      <c r="R893" s="255"/>
      <c r="S893" s="255"/>
      <c r="T893" s="256"/>
      <c r="U893" s="13"/>
      <c r="V893" s="13"/>
      <c r="W893" s="13"/>
      <c r="X893" s="13"/>
      <c r="Y893" s="13"/>
      <c r="Z893" s="13"/>
      <c r="AA893" s="13"/>
      <c r="AB893" s="13"/>
      <c r="AC893" s="13"/>
      <c r="AD893" s="13"/>
      <c r="AE893" s="13"/>
      <c r="AT893" s="257" t="s">
        <v>156</v>
      </c>
      <c r="AU893" s="257" t="s">
        <v>90</v>
      </c>
      <c r="AV893" s="13" t="s">
        <v>90</v>
      </c>
      <c r="AW893" s="13" t="s">
        <v>35</v>
      </c>
      <c r="AX893" s="13" t="s">
        <v>81</v>
      </c>
      <c r="AY893" s="257" t="s">
        <v>146</v>
      </c>
    </row>
    <row r="894" s="13" customFormat="1">
      <c r="A894" s="13"/>
      <c r="B894" s="247"/>
      <c r="C894" s="248"/>
      <c r="D894" s="242" t="s">
        <v>156</v>
      </c>
      <c r="E894" s="249" t="s">
        <v>1</v>
      </c>
      <c r="F894" s="250" t="s">
        <v>1031</v>
      </c>
      <c r="G894" s="248"/>
      <c r="H894" s="251">
        <v>4.8479999999999999</v>
      </c>
      <c r="I894" s="252"/>
      <c r="J894" s="248"/>
      <c r="K894" s="248"/>
      <c r="L894" s="253"/>
      <c r="M894" s="254"/>
      <c r="N894" s="255"/>
      <c r="O894" s="255"/>
      <c r="P894" s="255"/>
      <c r="Q894" s="255"/>
      <c r="R894" s="255"/>
      <c r="S894" s="255"/>
      <c r="T894" s="256"/>
      <c r="U894" s="13"/>
      <c r="V894" s="13"/>
      <c r="W894" s="13"/>
      <c r="X894" s="13"/>
      <c r="Y894" s="13"/>
      <c r="Z894" s="13"/>
      <c r="AA894" s="13"/>
      <c r="AB894" s="13"/>
      <c r="AC894" s="13"/>
      <c r="AD894" s="13"/>
      <c r="AE894" s="13"/>
      <c r="AT894" s="257" t="s">
        <v>156</v>
      </c>
      <c r="AU894" s="257" t="s">
        <v>90</v>
      </c>
      <c r="AV894" s="13" t="s">
        <v>90</v>
      </c>
      <c r="AW894" s="13" t="s">
        <v>35</v>
      </c>
      <c r="AX894" s="13" t="s">
        <v>81</v>
      </c>
      <c r="AY894" s="257" t="s">
        <v>146</v>
      </c>
    </row>
    <row r="895" s="14" customFormat="1">
      <c r="A895" s="14"/>
      <c r="B895" s="260"/>
      <c r="C895" s="261"/>
      <c r="D895" s="242" t="s">
        <v>156</v>
      </c>
      <c r="E895" s="262" t="s">
        <v>1</v>
      </c>
      <c r="F895" s="263" t="s">
        <v>999</v>
      </c>
      <c r="G895" s="261"/>
      <c r="H895" s="262" t="s">
        <v>1</v>
      </c>
      <c r="I895" s="264"/>
      <c r="J895" s="261"/>
      <c r="K895" s="261"/>
      <c r="L895" s="265"/>
      <c r="M895" s="266"/>
      <c r="N895" s="267"/>
      <c r="O895" s="267"/>
      <c r="P895" s="267"/>
      <c r="Q895" s="267"/>
      <c r="R895" s="267"/>
      <c r="S895" s="267"/>
      <c r="T895" s="268"/>
      <c r="U895" s="14"/>
      <c r="V895" s="14"/>
      <c r="W895" s="14"/>
      <c r="X895" s="14"/>
      <c r="Y895" s="14"/>
      <c r="Z895" s="14"/>
      <c r="AA895" s="14"/>
      <c r="AB895" s="14"/>
      <c r="AC895" s="14"/>
      <c r="AD895" s="14"/>
      <c r="AE895" s="14"/>
      <c r="AT895" s="269" t="s">
        <v>156</v>
      </c>
      <c r="AU895" s="269" t="s">
        <v>90</v>
      </c>
      <c r="AV895" s="14" t="s">
        <v>85</v>
      </c>
      <c r="AW895" s="14" t="s">
        <v>35</v>
      </c>
      <c r="AX895" s="14" t="s">
        <v>81</v>
      </c>
      <c r="AY895" s="269" t="s">
        <v>146</v>
      </c>
    </row>
    <row r="896" s="13" customFormat="1">
      <c r="A896" s="13"/>
      <c r="B896" s="247"/>
      <c r="C896" s="248"/>
      <c r="D896" s="242" t="s">
        <v>156</v>
      </c>
      <c r="E896" s="249" t="s">
        <v>1</v>
      </c>
      <c r="F896" s="250" t="s">
        <v>1032</v>
      </c>
      <c r="G896" s="248"/>
      <c r="H896" s="251">
        <v>0.57599999999999996</v>
      </c>
      <c r="I896" s="252"/>
      <c r="J896" s="248"/>
      <c r="K896" s="248"/>
      <c r="L896" s="253"/>
      <c r="M896" s="254"/>
      <c r="N896" s="255"/>
      <c r="O896" s="255"/>
      <c r="P896" s="255"/>
      <c r="Q896" s="255"/>
      <c r="R896" s="255"/>
      <c r="S896" s="255"/>
      <c r="T896" s="256"/>
      <c r="U896" s="13"/>
      <c r="V896" s="13"/>
      <c r="W896" s="13"/>
      <c r="X896" s="13"/>
      <c r="Y896" s="13"/>
      <c r="Z896" s="13"/>
      <c r="AA896" s="13"/>
      <c r="AB896" s="13"/>
      <c r="AC896" s="13"/>
      <c r="AD896" s="13"/>
      <c r="AE896" s="13"/>
      <c r="AT896" s="257" t="s">
        <v>156</v>
      </c>
      <c r="AU896" s="257" t="s">
        <v>90</v>
      </c>
      <c r="AV896" s="13" t="s">
        <v>90</v>
      </c>
      <c r="AW896" s="13" t="s">
        <v>35</v>
      </c>
      <c r="AX896" s="13" t="s">
        <v>81</v>
      </c>
      <c r="AY896" s="257" t="s">
        <v>146</v>
      </c>
    </row>
    <row r="897" s="14" customFormat="1">
      <c r="A897" s="14"/>
      <c r="B897" s="260"/>
      <c r="C897" s="261"/>
      <c r="D897" s="242" t="s">
        <v>156</v>
      </c>
      <c r="E897" s="262" t="s">
        <v>1</v>
      </c>
      <c r="F897" s="263" t="s">
        <v>983</v>
      </c>
      <c r="G897" s="261"/>
      <c r="H897" s="262" t="s">
        <v>1</v>
      </c>
      <c r="I897" s="264"/>
      <c r="J897" s="261"/>
      <c r="K897" s="261"/>
      <c r="L897" s="265"/>
      <c r="M897" s="266"/>
      <c r="N897" s="267"/>
      <c r="O897" s="267"/>
      <c r="P897" s="267"/>
      <c r="Q897" s="267"/>
      <c r="R897" s="267"/>
      <c r="S897" s="267"/>
      <c r="T897" s="268"/>
      <c r="U897" s="14"/>
      <c r="V897" s="14"/>
      <c r="W897" s="14"/>
      <c r="X897" s="14"/>
      <c r="Y897" s="14"/>
      <c r="Z897" s="14"/>
      <c r="AA897" s="14"/>
      <c r="AB897" s="14"/>
      <c r="AC897" s="14"/>
      <c r="AD897" s="14"/>
      <c r="AE897" s="14"/>
      <c r="AT897" s="269" t="s">
        <v>156</v>
      </c>
      <c r="AU897" s="269" t="s">
        <v>90</v>
      </c>
      <c r="AV897" s="14" t="s">
        <v>85</v>
      </c>
      <c r="AW897" s="14" t="s">
        <v>35</v>
      </c>
      <c r="AX897" s="14" t="s">
        <v>81</v>
      </c>
      <c r="AY897" s="269" t="s">
        <v>146</v>
      </c>
    </row>
    <row r="898" s="13" customFormat="1">
      <c r="A898" s="13"/>
      <c r="B898" s="247"/>
      <c r="C898" s="248"/>
      <c r="D898" s="242" t="s">
        <v>156</v>
      </c>
      <c r="E898" s="249" t="s">
        <v>1</v>
      </c>
      <c r="F898" s="250" t="s">
        <v>1033</v>
      </c>
      <c r="G898" s="248"/>
      <c r="H898" s="251">
        <v>2.7000000000000002</v>
      </c>
      <c r="I898" s="252"/>
      <c r="J898" s="248"/>
      <c r="K898" s="248"/>
      <c r="L898" s="253"/>
      <c r="M898" s="254"/>
      <c r="N898" s="255"/>
      <c r="O898" s="255"/>
      <c r="P898" s="255"/>
      <c r="Q898" s="255"/>
      <c r="R898" s="255"/>
      <c r="S898" s="255"/>
      <c r="T898" s="256"/>
      <c r="U898" s="13"/>
      <c r="V898" s="13"/>
      <c r="W898" s="13"/>
      <c r="X898" s="13"/>
      <c r="Y898" s="13"/>
      <c r="Z898" s="13"/>
      <c r="AA898" s="13"/>
      <c r="AB898" s="13"/>
      <c r="AC898" s="13"/>
      <c r="AD898" s="13"/>
      <c r="AE898" s="13"/>
      <c r="AT898" s="257" t="s">
        <v>156</v>
      </c>
      <c r="AU898" s="257" t="s">
        <v>90</v>
      </c>
      <c r="AV898" s="13" t="s">
        <v>90</v>
      </c>
      <c r="AW898" s="13" t="s">
        <v>35</v>
      </c>
      <c r="AX898" s="13" t="s">
        <v>81</v>
      </c>
      <c r="AY898" s="257" t="s">
        <v>146</v>
      </c>
    </row>
    <row r="899" s="14" customFormat="1">
      <c r="A899" s="14"/>
      <c r="B899" s="260"/>
      <c r="C899" s="261"/>
      <c r="D899" s="242" t="s">
        <v>156</v>
      </c>
      <c r="E899" s="262" t="s">
        <v>1</v>
      </c>
      <c r="F899" s="263" t="s">
        <v>1034</v>
      </c>
      <c r="G899" s="261"/>
      <c r="H899" s="262" t="s">
        <v>1</v>
      </c>
      <c r="I899" s="264"/>
      <c r="J899" s="261"/>
      <c r="K899" s="261"/>
      <c r="L899" s="265"/>
      <c r="M899" s="266"/>
      <c r="N899" s="267"/>
      <c r="O899" s="267"/>
      <c r="P899" s="267"/>
      <c r="Q899" s="267"/>
      <c r="R899" s="267"/>
      <c r="S899" s="267"/>
      <c r="T899" s="268"/>
      <c r="U899" s="14"/>
      <c r="V899" s="14"/>
      <c r="W899" s="14"/>
      <c r="X899" s="14"/>
      <c r="Y899" s="14"/>
      <c r="Z899" s="14"/>
      <c r="AA899" s="14"/>
      <c r="AB899" s="14"/>
      <c r="AC899" s="14"/>
      <c r="AD899" s="14"/>
      <c r="AE899" s="14"/>
      <c r="AT899" s="269" t="s">
        <v>156</v>
      </c>
      <c r="AU899" s="269" t="s">
        <v>90</v>
      </c>
      <c r="AV899" s="14" t="s">
        <v>85</v>
      </c>
      <c r="AW899" s="14" t="s">
        <v>35</v>
      </c>
      <c r="AX899" s="14" t="s">
        <v>81</v>
      </c>
      <c r="AY899" s="269" t="s">
        <v>146</v>
      </c>
    </row>
    <row r="900" s="14" customFormat="1">
      <c r="A900" s="14"/>
      <c r="B900" s="260"/>
      <c r="C900" s="261"/>
      <c r="D900" s="242" t="s">
        <v>156</v>
      </c>
      <c r="E900" s="262" t="s">
        <v>1</v>
      </c>
      <c r="F900" s="263" t="s">
        <v>281</v>
      </c>
      <c r="G900" s="261"/>
      <c r="H900" s="262" t="s">
        <v>1</v>
      </c>
      <c r="I900" s="264"/>
      <c r="J900" s="261"/>
      <c r="K900" s="261"/>
      <c r="L900" s="265"/>
      <c r="M900" s="266"/>
      <c r="N900" s="267"/>
      <c r="O900" s="267"/>
      <c r="P900" s="267"/>
      <c r="Q900" s="267"/>
      <c r="R900" s="267"/>
      <c r="S900" s="267"/>
      <c r="T900" s="268"/>
      <c r="U900" s="14"/>
      <c r="V900" s="14"/>
      <c r="W900" s="14"/>
      <c r="X900" s="14"/>
      <c r="Y900" s="14"/>
      <c r="Z900" s="14"/>
      <c r="AA900" s="14"/>
      <c r="AB900" s="14"/>
      <c r="AC900" s="14"/>
      <c r="AD900" s="14"/>
      <c r="AE900" s="14"/>
      <c r="AT900" s="269" t="s">
        <v>156</v>
      </c>
      <c r="AU900" s="269" t="s">
        <v>90</v>
      </c>
      <c r="AV900" s="14" t="s">
        <v>85</v>
      </c>
      <c r="AW900" s="14" t="s">
        <v>35</v>
      </c>
      <c r="AX900" s="14" t="s">
        <v>81</v>
      </c>
      <c r="AY900" s="269" t="s">
        <v>146</v>
      </c>
    </row>
    <row r="901" s="13" customFormat="1">
      <c r="A901" s="13"/>
      <c r="B901" s="247"/>
      <c r="C901" s="248"/>
      <c r="D901" s="242" t="s">
        <v>156</v>
      </c>
      <c r="E901" s="249" t="s">
        <v>1</v>
      </c>
      <c r="F901" s="250" t="s">
        <v>1035</v>
      </c>
      <c r="G901" s="248"/>
      <c r="H901" s="251">
        <v>49.183999999999998</v>
      </c>
      <c r="I901" s="252"/>
      <c r="J901" s="248"/>
      <c r="K901" s="248"/>
      <c r="L901" s="253"/>
      <c r="M901" s="254"/>
      <c r="N901" s="255"/>
      <c r="O901" s="255"/>
      <c r="P901" s="255"/>
      <c r="Q901" s="255"/>
      <c r="R901" s="255"/>
      <c r="S901" s="255"/>
      <c r="T901" s="256"/>
      <c r="U901" s="13"/>
      <c r="V901" s="13"/>
      <c r="W901" s="13"/>
      <c r="X901" s="13"/>
      <c r="Y901" s="13"/>
      <c r="Z901" s="13"/>
      <c r="AA901" s="13"/>
      <c r="AB901" s="13"/>
      <c r="AC901" s="13"/>
      <c r="AD901" s="13"/>
      <c r="AE901" s="13"/>
      <c r="AT901" s="257" t="s">
        <v>156</v>
      </c>
      <c r="AU901" s="257" t="s">
        <v>90</v>
      </c>
      <c r="AV901" s="13" t="s">
        <v>90</v>
      </c>
      <c r="AW901" s="13" t="s">
        <v>35</v>
      </c>
      <c r="AX901" s="13" t="s">
        <v>81</v>
      </c>
      <c r="AY901" s="257" t="s">
        <v>146</v>
      </c>
    </row>
    <row r="902" s="14" customFormat="1">
      <c r="A902" s="14"/>
      <c r="B902" s="260"/>
      <c r="C902" s="261"/>
      <c r="D902" s="242" t="s">
        <v>156</v>
      </c>
      <c r="E902" s="262" t="s">
        <v>1</v>
      </c>
      <c r="F902" s="263" t="s">
        <v>962</v>
      </c>
      <c r="G902" s="261"/>
      <c r="H902" s="262" t="s">
        <v>1</v>
      </c>
      <c r="I902" s="264"/>
      <c r="J902" s="261"/>
      <c r="K902" s="261"/>
      <c r="L902" s="265"/>
      <c r="M902" s="266"/>
      <c r="N902" s="267"/>
      <c r="O902" s="267"/>
      <c r="P902" s="267"/>
      <c r="Q902" s="267"/>
      <c r="R902" s="267"/>
      <c r="S902" s="267"/>
      <c r="T902" s="268"/>
      <c r="U902" s="14"/>
      <c r="V902" s="14"/>
      <c r="W902" s="14"/>
      <c r="X902" s="14"/>
      <c r="Y902" s="14"/>
      <c r="Z902" s="14"/>
      <c r="AA902" s="14"/>
      <c r="AB902" s="14"/>
      <c r="AC902" s="14"/>
      <c r="AD902" s="14"/>
      <c r="AE902" s="14"/>
      <c r="AT902" s="269" t="s">
        <v>156</v>
      </c>
      <c r="AU902" s="269" t="s">
        <v>90</v>
      </c>
      <c r="AV902" s="14" t="s">
        <v>85</v>
      </c>
      <c r="AW902" s="14" t="s">
        <v>35</v>
      </c>
      <c r="AX902" s="14" t="s">
        <v>81</v>
      </c>
      <c r="AY902" s="269" t="s">
        <v>146</v>
      </c>
    </row>
    <row r="903" s="13" customFormat="1">
      <c r="A903" s="13"/>
      <c r="B903" s="247"/>
      <c r="C903" s="248"/>
      <c r="D903" s="242" t="s">
        <v>156</v>
      </c>
      <c r="E903" s="249" t="s">
        <v>1</v>
      </c>
      <c r="F903" s="250" t="s">
        <v>1036</v>
      </c>
      <c r="G903" s="248"/>
      <c r="H903" s="251">
        <v>6.032</v>
      </c>
      <c r="I903" s="252"/>
      <c r="J903" s="248"/>
      <c r="K903" s="248"/>
      <c r="L903" s="253"/>
      <c r="M903" s="254"/>
      <c r="N903" s="255"/>
      <c r="O903" s="255"/>
      <c r="P903" s="255"/>
      <c r="Q903" s="255"/>
      <c r="R903" s="255"/>
      <c r="S903" s="255"/>
      <c r="T903" s="256"/>
      <c r="U903" s="13"/>
      <c r="V903" s="13"/>
      <c r="W903" s="13"/>
      <c r="X903" s="13"/>
      <c r="Y903" s="13"/>
      <c r="Z903" s="13"/>
      <c r="AA903" s="13"/>
      <c r="AB903" s="13"/>
      <c r="AC903" s="13"/>
      <c r="AD903" s="13"/>
      <c r="AE903" s="13"/>
      <c r="AT903" s="257" t="s">
        <v>156</v>
      </c>
      <c r="AU903" s="257" t="s">
        <v>90</v>
      </c>
      <c r="AV903" s="13" t="s">
        <v>90</v>
      </c>
      <c r="AW903" s="13" t="s">
        <v>35</v>
      </c>
      <c r="AX903" s="13" t="s">
        <v>81</v>
      </c>
      <c r="AY903" s="257" t="s">
        <v>146</v>
      </c>
    </row>
    <row r="904" s="2" customFormat="1" ht="24.15" customHeight="1">
      <c r="A904" s="39"/>
      <c r="B904" s="40"/>
      <c r="C904" s="229" t="s">
        <v>1037</v>
      </c>
      <c r="D904" s="229" t="s">
        <v>149</v>
      </c>
      <c r="E904" s="230" t="s">
        <v>1038</v>
      </c>
      <c r="F904" s="231" t="s">
        <v>1039</v>
      </c>
      <c r="G904" s="232" t="s">
        <v>652</v>
      </c>
      <c r="H904" s="233">
        <v>1</v>
      </c>
      <c r="I904" s="234"/>
      <c r="J904" s="235">
        <f>ROUND(I904*H904,2)</f>
        <v>0</v>
      </c>
      <c r="K904" s="231" t="s">
        <v>161</v>
      </c>
      <c r="L904" s="45"/>
      <c r="M904" s="236" t="s">
        <v>1</v>
      </c>
      <c r="N904" s="237" t="s">
        <v>46</v>
      </c>
      <c r="O904" s="92"/>
      <c r="P904" s="238">
        <f>O904*H904</f>
        <v>0</v>
      </c>
      <c r="Q904" s="238">
        <v>0</v>
      </c>
      <c r="R904" s="238">
        <f>Q904*H904</f>
        <v>0</v>
      </c>
      <c r="S904" s="238">
        <v>0.082000000000000003</v>
      </c>
      <c r="T904" s="239">
        <f>S904*H904</f>
        <v>0.082000000000000003</v>
      </c>
      <c r="U904" s="39"/>
      <c r="V904" s="39"/>
      <c r="W904" s="39"/>
      <c r="X904" s="39"/>
      <c r="Y904" s="39"/>
      <c r="Z904" s="39"/>
      <c r="AA904" s="39"/>
      <c r="AB904" s="39"/>
      <c r="AC904" s="39"/>
      <c r="AD904" s="39"/>
      <c r="AE904" s="39"/>
      <c r="AR904" s="240" t="s">
        <v>153</v>
      </c>
      <c r="AT904" s="240" t="s">
        <v>149</v>
      </c>
      <c r="AU904" s="240" t="s">
        <v>90</v>
      </c>
      <c r="AY904" s="18" t="s">
        <v>146</v>
      </c>
      <c r="BE904" s="241">
        <f>IF(N904="základní",J904,0)</f>
        <v>0</v>
      </c>
      <c r="BF904" s="241">
        <f>IF(N904="snížená",J904,0)</f>
        <v>0</v>
      </c>
      <c r="BG904" s="241">
        <f>IF(N904="zákl. přenesená",J904,0)</f>
        <v>0</v>
      </c>
      <c r="BH904" s="241">
        <f>IF(N904="sníž. přenesená",J904,0)</f>
        <v>0</v>
      </c>
      <c r="BI904" s="241">
        <f>IF(N904="nulová",J904,0)</f>
        <v>0</v>
      </c>
      <c r="BJ904" s="18" t="s">
        <v>85</v>
      </c>
      <c r="BK904" s="241">
        <f>ROUND(I904*H904,2)</f>
        <v>0</v>
      </c>
      <c r="BL904" s="18" t="s">
        <v>153</v>
      </c>
      <c r="BM904" s="240" t="s">
        <v>1040</v>
      </c>
    </row>
    <row r="905" s="2" customFormat="1">
      <c r="A905" s="39"/>
      <c r="B905" s="40"/>
      <c r="C905" s="41"/>
      <c r="D905" s="242" t="s">
        <v>155</v>
      </c>
      <c r="E905" s="41"/>
      <c r="F905" s="243" t="s">
        <v>1041</v>
      </c>
      <c r="G905" s="41"/>
      <c r="H905" s="41"/>
      <c r="I905" s="244"/>
      <c r="J905" s="41"/>
      <c r="K905" s="41"/>
      <c r="L905" s="45"/>
      <c r="M905" s="245"/>
      <c r="N905" s="246"/>
      <c r="O905" s="92"/>
      <c r="P905" s="92"/>
      <c r="Q905" s="92"/>
      <c r="R905" s="92"/>
      <c r="S905" s="92"/>
      <c r="T905" s="93"/>
      <c r="U905" s="39"/>
      <c r="V905" s="39"/>
      <c r="W905" s="39"/>
      <c r="X905" s="39"/>
      <c r="Y905" s="39"/>
      <c r="Z905" s="39"/>
      <c r="AA905" s="39"/>
      <c r="AB905" s="39"/>
      <c r="AC905" s="39"/>
      <c r="AD905" s="39"/>
      <c r="AE905" s="39"/>
      <c r="AT905" s="18" t="s">
        <v>155</v>
      </c>
      <c r="AU905" s="18" t="s">
        <v>90</v>
      </c>
    </row>
    <row r="906" s="2" customFormat="1">
      <c r="A906" s="39"/>
      <c r="B906" s="40"/>
      <c r="C906" s="41"/>
      <c r="D906" s="258" t="s">
        <v>164</v>
      </c>
      <c r="E906" s="41"/>
      <c r="F906" s="259" t="s">
        <v>1042</v>
      </c>
      <c r="G906" s="41"/>
      <c r="H906" s="41"/>
      <c r="I906" s="244"/>
      <c r="J906" s="41"/>
      <c r="K906" s="41"/>
      <c r="L906" s="45"/>
      <c r="M906" s="245"/>
      <c r="N906" s="246"/>
      <c r="O906" s="92"/>
      <c r="P906" s="92"/>
      <c r="Q906" s="92"/>
      <c r="R906" s="92"/>
      <c r="S906" s="92"/>
      <c r="T906" s="93"/>
      <c r="U906" s="39"/>
      <c r="V906" s="39"/>
      <c r="W906" s="39"/>
      <c r="X906" s="39"/>
      <c r="Y906" s="39"/>
      <c r="Z906" s="39"/>
      <c r="AA906" s="39"/>
      <c r="AB906" s="39"/>
      <c r="AC906" s="39"/>
      <c r="AD906" s="39"/>
      <c r="AE906" s="39"/>
      <c r="AT906" s="18" t="s">
        <v>164</v>
      </c>
      <c r="AU906" s="18" t="s">
        <v>90</v>
      </c>
    </row>
    <row r="907" s="2" customFormat="1">
      <c r="A907" s="39"/>
      <c r="B907" s="40"/>
      <c r="C907" s="41"/>
      <c r="D907" s="242" t="s">
        <v>186</v>
      </c>
      <c r="E907" s="41"/>
      <c r="F907" s="270" t="s">
        <v>1043</v>
      </c>
      <c r="G907" s="41"/>
      <c r="H907" s="41"/>
      <c r="I907" s="244"/>
      <c r="J907" s="41"/>
      <c r="K907" s="41"/>
      <c r="L907" s="45"/>
      <c r="M907" s="245"/>
      <c r="N907" s="246"/>
      <c r="O907" s="92"/>
      <c r="P907" s="92"/>
      <c r="Q907" s="92"/>
      <c r="R907" s="92"/>
      <c r="S907" s="92"/>
      <c r="T907" s="93"/>
      <c r="U907" s="39"/>
      <c r="V907" s="39"/>
      <c r="W907" s="39"/>
      <c r="X907" s="39"/>
      <c r="Y907" s="39"/>
      <c r="Z907" s="39"/>
      <c r="AA907" s="39"/>
      <c r="AB907" s="39"/>
      <c r="AC907" s="39"/>
      <c r="AD907" s="39"/>
      <c r="AE907" s="39"/>
      <c r="AT907" s="18" t="s">
        <v>186</v>
      </c>
      <c r="AU907" s="18" t="s">
        <v>90</v>
      </c>
    </row>
    <row r="908" s="14" customFormat="1">
      <c r="A908" s="14"/>
      <c r="B908" s="260"/>
      <c r="C908" s="261"/>
      <c r="D908" s="242" t="s">
        <v>156</v>
      </c>
      <c r="E908" s="262" t="s">
        <v>1</v>
      </c>
      <c r="F908" s="263" t="s">
        <v>1044</v>
      </c>
      <c r="G908" s="261"/>
      <c r="H908" s="262" t="s">
        <v>1</v>
      </c>
      <c r="I908" s="264"/>
      <c r="J908" s="261"/>
      <c r="K908" s="261"/>
      <c r="L908" s="265"/>
      <c r="M908" s="266"/>
      <c r="N908" s="267"/>
      <c r="O908" s="267"/>
      <c r="P908" s="267"/>
      <c r="Q908" s="267"/>
      <c r="R908" s="267"/>
      <c r="S908" s="267"/>
      <c r="T908" s="268"/>
      <c r="U908" s="14"/>
      <c r="V908" s="14"/>
      <c r="W908" s="14"/>
      <c r="X908" s="14"/>
      <c r="Y908" s="14"/>
      <c r="Z908" s="14"/>
      <c r="AA908" s="14"/>
      <c r="AB908" s="14"/>
      <c r="AC908" s="14"/>
      <c r="AD908" s="14"/>
      <c r="AE908" s="14"/>
      <c r="AT908" s="269" t="s">
        <v>156</v>
      </c>
      <c r="AU908" s="269" t="s">
        <v>90</v>
      </c>
      <c r="AV908" s="14" t="s">
        <v>85</v>
      </c>
      <c r="AW908" s="14" t="s">
        <v>35</v>
      </c>
      <c r="AX908" s="14" t="s">
        <v>81</v>
      </c>
      <c r="AY908" s="269" t="s">
        <v>146</v>
      </c>
    </row>
    <row r="909" s="13" customFormat="1">
      <c r="A909" s="13"/>
      <c r="B909" s="247"/>
      <c r="C909" s="248"/>
      <c r="D909" s="242" t="s">
        <v>156</v>
      </c>
      <c r="E909" s="249" t="s">
        <v>1</v>
      </c>
      <c r="F909" s="250" t="s">
        <v>85</v>
      </c>
      <c r="G909" s="248"/>
      <c r="H909" s="251">
        <v>1</v>
      </c>
      <c r="I909" s="252"/>
      <c r="J909" s="248"/>
      <c r="K909" s="248"/>
      <c r="L909" s="253"/>
      <c r="M909" s="254"/>
      <c r="N909" s="255"/>
      <c r="O909" s="255"/>
      <c r="P909" s="255"/>
      <c r="Q909" s="255"/>
      <c r="R909" s="255"/>
      <c r="S909" s="255"/>
      <c r="T909" s="256"/>
      <c r="U909" s="13"/>
      <c r="V909" s="13"/>
      <c r="W909" s="13"/>
      <c r="X909" s="13"/>
      <c r="Y909" s="13"/>
      <c r="Z909" s="13"/>
      <c r="AA909" s="13"/>
      <c r="AB909" s="13"/>
      <c r="AC909" s="13"/>
      <c r="AD909" s="13"/>
      <c r="AE909" s="13"/>
      <c r="AT909" s="257" t="s">
        <v>156</v>
      </c>
      <c r="AU909" s="257" t="s">
        <v>90</v>
      </c>
      <c r="AV909" s="13" t="s">
        <v>90</v>
      </c>
      <c r="AW909" s="13" t="s">
        <v>35</v>
      </c>
      <c r="AX909" s="13" t="s">
        <v>81</v>
      </c>
      <c r="AY909" s="257" t="s">
        <v>146</v>
      </c>
    </row>
    <row r="910" s="2" customFormat="1" ht="16.5" customHeight="1">
      <c r="A910" s="39"/>
      <c r="B910" s="40"/>
      <c r="C910" s="229" t="s">
        <v>1045</v>
      </c>
      <c r="D910" s="229" t="s">
        <v>149</v>
      </c>
      <c r="E910" s="230" t="s">
        <v>1046</v>
      </c>
      <c r="F910" s="231" t="s">
        <v>1047</v>
      </c>
      <c r="G910" s="232" t="s">
        <v>495</v>
      </c>
      <c r="H910" s="233">
        <v>4.5</v>
      </c>
      <c r="I910" s="234"/>
      <c r="J910" s="235">
        <f>ROUND(I910*H910,2)</f>
        <v>0</v>
      </c>
      <c r="K910" s="231" t="s">
        <v>161</v>
      </c>
      <c r="L910" s="45"/>
      <c r="M910" s="236" t="s">
        <v>1</v>
      </c>
      <c r="N910" s="237" t="s">
        <v>46</v>
      </c>
      <c r="O910" s="92"/>
      <c r="P910" s="238">
        <f>O910*H910</f>
        <v>0</v>
      </c>
      <c r="Q910" s="238">
        <v>8.0000000000000007E-05</v>
      </c>
      <c r="R910" s="238">
        <f>Q910*H910</f>
        <v>0.00036000000000000002</v>
      </c>
      <c r="S910" s="238">
        <v>0.017999999999999999</v>
      </c>
      <c r="T910" s="239">
        <f>S910*H910</f>
        <v>0.080999999999999989</v>
      </c>
      <c r="U910" s="39"/>
      <c r="V910" s="39"/>
      <c r="W910" s="39"/>
      <c r="X910" s="39"/>
      <c r="Y910" s="39"/>
      <c r="Z910" s="39"/>
      <c r="AA910" s="39"/>
      <c r="AB910" s="39"/>
      <c r="AC910" s="39"/>
      <c r="AD910" s="39"/>
      <c r="AE910" s="39"/>
      <c r="AR910" s="240" t="s">
        <v>153</v>
      </c>
      <c r="AT910" s="240" t="s">
        <v>149</v>
      </c>
      <c r="AU910" s="240" t="s">
        <v>90</v>
      </c>
      <c r="AY910" s="18" t="s">
        <v>146</v>
      </c>
      <c r="BE910" s="241">
        <f>IF(N910="základní",J910,0)</f>
        <v>0</v>
      </c>
      <c r="BF910" s="241">
        <f>IF(N910="snížená",J910,0)</f>
        <v>0</v>
      </c>
      <c r="BG910" s="241">
        <f>IF(N910="zákl. přenesená",J910,0)</f>
        <v>0</v>
      </c>
      <c r="BH910" s="241">
        <f>IF(N910="sníž. přenesená",J910,0)</f>
        <v>0</v>
      </c>
      <c r="BI910" s="241">
        <f>IF(N910="nulová",J910,0)</f>
        <v>0</v>
      </c>
      <c r="BJ910" s="18" t="s">
        <v>85</v>
      </c>
      <c r="BK910" s="241">
        <f>ROUND(I910*H910,2)</f>
        <v>0</v>
      </c>
      <c r="BL910" s="18" t="s">
        <v>153</v>
      </c>
      <c r="BM910" s="240" t="s">
        <v>1048</v>
      </c>
    </row>
    <row r="911" s="2" customFormat="1">
      <c r="A911" s="39"/>
      <c r="B911" s="40"/>
      <c r="C911" s="41"/>
      <c r="D911" s="242" t="s">
        <v>155</v>
      </c>
      <c r="E911" s="41"/>
      <c r="F911" s="243" t="s">
        <v>1049</v>
      </c>
      <c r="G911" s="41"/>
      <c r="H911" s="41"/>
      <c r="I911" s="244"/>
      <c r="J911" s="41"/>
      <c r="K911" s="41"/>
      <c r="L911" s="45"/>
      <c r="M911" s="245"/>
      <c r="N911" s="246"/>
      <c r="O911" s="92"/>
      <c r="P911" s="92"/>
      <c r="Q911" s="92"/>
      <c r="R911" s="92"/>
      <c r="S911" s="92"/>
      <c r="T911" s="93"/>
      <c r="U911" s="39"/>
      <c r="V911" s="39"/>
      <c r="W911" s="39"/>
      <c r="X911" s="39"/>
      <c r="Y911" s="39"/>
      <c r="Z911" s="39"/>
      <c r="AA911" s="39"/>
      <c r="AB911" s="39"/>
      <c r="AC911" s="39"/>
      <c r="AD911" s="39"/>
      <c r="AE911" s="39"/>
      <c r="AT911" s="18" t="s">
        <v>155</v>
      </c>
      <c r="AU911" s="18" t="s">
        <v>90</v>
      </c>
    </row>
    <row r="912" s="2" customFormat="1">
      <c r="A912" s="39"/>
      <c r="B912" s="40"/>
      <c r="C912" s="41"/>
      <c r="D912" s="258" t="s">
        <v>164</v>
      </c>
      <c r="E912" s="41"/>
      <c r="F912" s="259" t="s">
        <v>1050</v>
      </c>
      <c r="G912" s="41"/>
      <c r="H912" s="41"/>
      <c r="I912" s="244"/>
      <c r="J912" s="41"/>
      <c r="K912" s="41"/>
      <c r="L912" s="45"/>
      <c r="M912" s="245"/>
      <c r="N912" s="246"/>
      <c r="O912" s="92"/>
      <c r="P912" s="92"/>
      <c r="Q912" s="92"/>
      <c r="R912" s="92"/>
      <c r="S912" s="92"/>
      <c r="T912" s="93"/>
      <c r="U912" s="39"/>
      <c r="V912" s="39"/>
      <c r="W912" s="39"/>
      <c r="X912" s="39"/>
      <c r="Y912" s="39"/>
      <c r="Z912" s="39"/>
      <c r="AA912" s="39"/>
      <c r="AB912" s="39"/>
      <c r="AC912" s="39"/>
      <c r="AD912" s="39"/>
      <c r="AE912" s="39"/>
      <c r="AT912" s="18" t="s">
        <v>164</v>
      </c>
      <c r="AU912" s="18" t="s">
        <v>90</v>
      </c>
    </row>
    <row r="913" s="14" customFormat="1">
      <c r="A913" s="14"/>
      <c r="B913" s="260"/>
      <c r="C913" s="261"/>
      <c r="D913" s="242" t="s">
        <v>156</v>
      </c>
      <c r="E913" s="262" t="s">
        <v>1</v>
      </c>
      <c r="F913" s="263" t="s">
        <v>1051</v>
      </c>
      <c r="G913" s="261"/>
      <c r="H913" s="262" t="s">
        <v>1</v>
      </c>
      <c r="I913" s="264"/>
      <c r="J913" s="261"/>
      <c r="K913" s="261"/>
      <c r="L913" s="265"/>
      <c r="M913" s="266"/>
      <c r="N913" s="267"/>
      <c r="O913" s="267"/>
      <c r="P913" s="267"/>
      <c r="Q913" s="267"/>
      <c r="R913" s="267"/>
      <c r="S913" s="267"/>
      <c r="T913" s="268"/>
      <c r="U913" s="14"/>
      <c r="V913" s="14"/>
      <c r="W913" s="14"/>
      <c r="X913" s="14"/>
      <c r="Y913" s="14"/>
      <c r="Z913" s="14"/>
      <c r="AA913" s="14"/>
      <c r="AB913" s="14"/>
      <c r="AC913" s="14"/>
      <c r="AD913" s="14"/>
      <c r="AE913" s="14"/>
      <c r="AT913" s="269" t="s">
        <v>156</v>
      </c>
      <c r="AU913" s="269" t="s">
        <v>90</v>
      </c>
      <c r="AV913" s="14" t="s">
        <v>85</v>
      </c>
      <c r="AW913" s="14" t="s">
        <v>35</v>
      </c>
      <c r="AX913" s="14" t="s">
        <v>81</v>
      </c>
      <c r="AY913" s="269" t="s">
        <v>146</v>
      </c>
    </row>
    <row r="914" s="13" customFormat="1">
      <c r="A914" s="13"/>
      <c r="B914" s="247"/>
      <c r="C914" s="248"/>
      <c r="D914" s="242" t="s">
        <v>156</v>
      </c>
      <c r="E914" s="249" t="s">
        <v>1</v>
      </c>
      <c r="F914" s="250" t="s">
        <v>1052</v>
      </c>
      <c r="G914" s="248"/>
      <c r="H914" s="251">
        <v>4.5</v>
      </c>
      <c r="I914" s="252"/>
      <c r="J914" s="248"/>
      <c r="K914" s="248"/>
      <c r="L914" s="253"/>
      <c r="M914" s="254"/>
      <c r="N914" s="255"/>
      <c r="O914" s="255"/>
      <c r="P914" s="255"/>
      <c r="Q914" s="255"/>
      <c r="R914" s="255"/>
      <c r="S914" s="255"/>
      <c r="T914" s="256"/>
      <c r="U914" s="13"/>
      <c r="V914" s="13"/>
      <c r="W914" s="13"/>
      <c r="X914" s="13"/>
      <c r="Y914" s="13"/>
      <c r="Z914" s="13"/>
      <c r="AA914" s="13"/>
      <c r="AB914" s="13"/>
      <c r="AC914" s="13"/>
      <c r="AD914" s="13"/>
      <c r="AE914" s="13"/>
      <c r="AT914" s="257" t="s">
        <v>156</v>
      </c>
      <c r="AU914" s="257" t="s">
        <v>90</v>
      </c>
      <c r="AV914" s="13" t="s">
        <v>90</v>
      </c>
      <c r="AW914" s="13" t="s">
        <v>35</v>
      </c>
      <c r="AX914" s="13" t="s">
        <v>81</v>
      </c>
      <c r="AY914" s="257" t="s">
        <v>146</v>
      </c>
    </row>
    <row r="915" s="2" customFormat="1" ht="16.5" customHeight="1">
      <c r="A915" s="39"/>
      <c r="B915" s="40"/>
      <c r="C915" s="229" t="s">
        <v>1053</v>
      </c>
      <c r="D915" s="229" t="s">
        <v>149</v>
      </c>
      <c r="E915" s="230" t="s">
        <v>1054</v>
      </c>
      <c r="F915" s="231" t="s">
        <v>1055</v>
      </c>
      <c r="G915" s="232" t="s">
        <v>160</v>
      </c>
      <c r="H915" s="233">
        <v>13.5</v>
      </c>
      <c r="I915" s="234"/>
      <c r="J915" s="235">
        <f>ROUND(I915*H915,2)</f>
        <v>0</v>
      </c>
      <c r="K915" s="231" t="s">
        <v>161</v>
      </c>
      <c r="L915" s="45"/>
      <c r="M915" s="236" t="s">
        <v>1</v>
      </c>
      <c r="N915" s="237" t="s">
        <v>46</v>
      </c>
      <c r="O915" s="92"/>
      <c r="P915" s="238">
        <f>O915*H915</f>
        <v>0</v>
      </c>
      <c r="Q915" s="238">
        <v>0</v>
      </c>
      <c r="R915" s="238">
        <f>Q915*H915</f>
        <v>0</v>
      </c>
      <c r="S915" s="238">
        <v>0.35499999999999998</v>
      </c>
      <c r="T915" s="239">
        <f>S915*H915</f>
        <v>4.7924999999999995</v>
      </c>
      <c r="U915" s="39"/>
      <c r="V915" s="39"/>
      <c r="W915" s="39"/>
      <c r="X915" s="39"/>
      <c r="Y915" s="39"/>
      <c r="Z915" s="39"/>
      <c r="AA915" s="39"/>
      <c r="AB915" s="39"/>
      <c r="AC915" s="39"/>
      <c r="AD915" s="39"/>
      <c r="AE915" s="39"/>
      <c r="AR915" s="240" t="s">
        <v>153</v>
      </c>
      <c r="AT915" s="240" t="s">
        <v>149</v>
      </c>
      <c r="AU915" s="240" t="s">
        <v>90</v>
      </c>
      <c r="AY915" s="18" t="s">
        <v>146</v>
      </c>
      <c r="BE915" s="241">
        <f>IF(N915="základní",J915,0)</f>
        <v>0</v>
      </c>
      <c r="BF915" s="241">
        <f>IF(N915="snížená",J915,0)</f>
        <v>0</v>
      </c>
      <c r="BG915" s="241">
        <f>IF(N915="zákl. přenesená",J915,0)</f>
        <v>0</v>
      </c>
      <c r="BH915" s="241">
        <f>IF(N915="sníž. přenesená",J915,0)</f>
        <v>0</v>
      </c>
      <c r="BI915" s="241">
        <f>IF(N915="nulová",J915,0)</f>
        <v>0</v>
      </c>
      <c r="BJ915" s="18" t="s">
        <v>85</v>
      </c>
      <c r="BK915" s="241">
        <f>ROUND(I915*H915,2)</f>
        <v>0</v>
      </c>
      <c r="BL915" s="18" t="s">
        <v>153</v>
      </c>
      <c r="BM915" s="240" t="s">
        <v>1056</v>
      </c>
    </row>
    <row r="916" s="2" customFormat="1">
      <c r="A916" s="39"/>
      <c r="B916" s="40"/>
      <c r="C916" s="41"/>
      <c r="D916" s="242" t="s">
        <v>155</v>
      </c>
      <c r="E916" s="41"/>
      <c r="F916" s="243" t="s">
        <v>1057</v>
      </c>
      <c r="G916" s="41"/>
      <c r="H916" s="41"/>
      <c r="I916" s="244"/>
      <c r="J916" s="41"/>
      <c r="K916" s="41"/>
      <c r="L916" s="45"/>
      <c r="M916" s="245"/>
      <c r="N916" s="246"/>
      <c r="O916" s="92"/>
      <c r="P916" s="92"/>
      <c r="Q916" s="92"/>
      <c r="R916" s="92"/>
      <c r="S916" s="92"/>
      <c r="T916" s="93"/>
      <c r="U916" s="39"/>
      <c r="V916" s="39"/>
      <c r="W916" s="39"/>
      <c r="X916" s="39"/>
      <c r="Y916" s="39"/>
      <c r="Z916" s="39"/>
      <c r="AA916" s="39"/>
      <c r="AB916" s="39"/>
      <c r="AC916" s="39"/>
      <c r="AD916" s="39"/>
      <c r="AE916" s="39"/>
      <c r="AT916" s="18" t="s">
        <v>155</v>
      </c>
      <c r="AU916" s="18" t="s">
        <v>90</v>
      </c>
    </row>
    <row r="917" s="2" customFormat="1">
      <c r="A917" s="39"/>
      <c r="B917" s="40"/>
      <c r="C917" s="41"/>
      <c r="D917" s="258" t="s">
        <v>164</v>
      </c>
      <c r="E917" s="41"/>
      <c r="F917" s="259" t="s">
        <v>1058</v>
      </c>
      <c r="G917" s="41"/>
      <c r="H917" s="41"/>
      <c r="I917" s="244"/>
      <c r="J917" s="41"/>
      <c r="K917" s="41"/>
      <c r="L917" s="45"/>
      <c r="M917" s="245"/>
      <c r="N917" s="246"/>
      <c r="O917" s="92"/>
      <c r="P917" s="92"/>
      <c r="Q917" s="92"/>
      <c r="R917" s="92"/>
      <c r="S917" s="92"/>
      <c r="T917" s="93"/>
      <c r="U917" s="39"/>
      <c r="V917" s="39"/>
      <c r="W917" s="39"/>
      <c r="X917" s="39"/>
      <c r="Y917" s="39"/>
      <c r="Z917" s="39"/>
      <c r="AA917" s="39"/>
      <c r="AB917" s="39"/>
      <c r="AC917" s="39"/>
      <c r="AD917" s="39"/>
      <c r="AE917" s="39"/>
      <c r="AT917" s="18" t="s">
        <v>164</v>
      </c>
      <c r="AU917" s="18" t="s">
        <v>90</v>
      </c>
    </row>
    <row r="918" s="14" customFormat="1">
      <c r="A918" s="14"/>
      <c r="B918" s="260"/>
      <c r="C918" s="261"/>
      <c r="D918" s="242" t="s">
        <v>156</v>
      </c>
      <c r="E918" s="262" t="s">
        <v>1</v>
      </c>
      <c r="F918" s="263" t="s">
        <v>1051</v>
      </c>
      <c r="G918" s="261"/>
      <c r="H918" s="262" t="s">
        <v>1</v>
      </c>
      <c r="I918" s="264"/>
      <c r="J918" s="261"/>
      <c r="K918" s="261"/>
      <c r="L918" s="265"/>
      <c r="M918" s="266"/>
      <c r="N918" s="267"/>
      <c r="O918" s="267"/>
      <c r="P918" s="267"/>
      <c r="Q918" s="267"/>
      <c r="R918" s="267"/>
      <c r="S918" s="267"/>
      <c r="T918" s="268"/>
      <c r="U918" s="14"/>
      <c r="V918" s="14"/>
      <c r="W918" s="14"/>
      <c r="X918" s="14"/>
      <c r="Y918" s="14"/>
      <c r="Z918" s="14"/>
      <c r="AA918" s="14"/>
      <c r="AB918" s="14"/>
      <c r="AC918" s="14"/>
      <c r="AD918" s="14"/>
      <c r="AE918" s="14"/>
      <c r="AT918" s="269" t="s">
        <v>156</v>
      </c>
      <c r="AU918" s="269" t="s">
        <v>90</v>
      </c>
      <c r="AV918" s="14" t="s">
        <v>85</v>
      </c>
      <c r="AW918" s="14" t="s">
        <v>35</v>
      </c>
      <c r="AX918" s="14" t="s">
        <v>81</v>
      </c>
      <c r="AY918" s="269" t="s">
        <v>146</v>
      </c>
    </row>
    <row r="919" s="13" customFormat="1">
      <c r="A919" s="13"/>
      <c r="B919" s="247"/>
      <c r="C919" s="248"/>
      <c r="D919" s="242" t="s">
        <v>156</v>
      </c>
      <c r="E919" s="249" t="s">
        <v>1</v>
      </c>
      <c r="F919" s="250" t="s">
        <v>1059</v>
      </c>
      <c r="G919" s="248"/>
      <c r="H919" s="251">
        <v>13.5</v>
      </c>
      <c r="I919" s="252"/>
      <c r="J919" s="248"/>
      <c r="K919" s="248"/>
      <c r="L919" s="253"/>
      <c r="M919" s="254"/>
      <c r="N919" s="255"/>
      <c r="O919" s="255"/>
      <c r="P919" s="255"/>
      <c r="Q919" s="255"/>
      <c r="R919" s="255"/>
      <c r="S919" s="255"/>
      <c r="T919" s="256"/>
      <c r="U919" s="13"/>
      <c r="V919" s="13"/>
      <c r="W919" s="13"/>
      <c r="X919" s="13"/>
      <c r="Y919" s="13"/>
      <c r="Z919" s="13"/>
      <c r="AA919" s="13"/>
      <c r="AB919" s="13"/>
      <c r="AC919" s="13"/>
      <c r="AD919" s="13"/>
      <c r="AE919" s="13"/>
      <c r="AT919" s="257" t="s">
        <v>156</v>
      </c>
      <c r="AU919" s="257" t="s">
        <v>90</v>
      </c>
      <c r="AV919" s="13" t="s">
        <v>90</v>
      </c>
      <c r="AW919" s="13" t="s">
        <v>35</v>
      </c>
      <c r="AX919" s="13" t="s">
        <v>81</v>
      </c>
      <c r="AY919" s="257" t="s">
        <v>146</v>
      </c>
    </row>
    <row r="920" s="2" customFormat="1" ht="24.15" customHeight="1">
      <c r="A920" s="39"/>
      <c r="B920" s="40"/>
      <c r="C920" s="229" t="s">
        <v>1060</v>
      </c>
      <c r="D920" s="229" t="s">
        <v>149</v>
      </c>
      <c r="E920" s="230" t="s">
        <v>1061</v>
      </c>
      <c r="F920" s="231" t="s">
        <v>1062</v>
      </c>
      <c r="G920" s="232" t="s">
        <v>261</v>
      </c>
      <c r="H920" s="233">
        <v>4.8739999999999997</v>
      </c>
      <c r="I920" s="234"/>
      <c r="J920" s="235">
        <f>ROUND(I920*H920,2)</f>
        <v>0</v>
      </c>
      <c r="K920" s="231" t="s">
        <v>161</v>
      </c>
      <c r="L920" s="45"/>
      <c r="M920" s="236" t="s">
        <v>1</v>
      </c>
      <c r="N920" s="237" t="s">
        <v>46</v>
      </c>
      <c r="O920" s="92"/>
      <c r="P920" s="238">
        <f>O920*H920</f>
        <v>0</v>
      </c>
      <c r="Q920" s="238">
        <v>0</v>
      </c>
      <c r="R920" s="238">
        <f>Q920*H920</f>
        <v>0</v>
      </c>
      <c r="S920" s="238">
        <v>0</v>
      </c>
      <c r="T920" s="239">
        <f>S920*H920</f>
        <v>0</v>
      </c>
      <c r="U920" s="39"/>
      <c r="V920" s="39"/>
      <c r="W920" s="39"/>
      <c r="X920" s="39"/>
      <c r="Y920" s="39"/>
      <c r="Z920" s="39"/>
      <c r="AA920" s="39"/>
      <c r="AB920" s="39"/>
      <c r="AC920" s="39"/>
      <c r="AD920" s="39"/>
      <c r="AE920" s="39"/>
      <c r="AR920" s="240" t="s">
        <v>153</v>
      </c>
      <c r="AT920" s="240" t="s">
        <v>149</v>
      </c>
      <c r="AU920" s="240" t="s">
        <v>90</v>
      </c>
      <c r="AY920" s="18" t="s">
        <v>146</v>
      </c>
      <c r="BE920" s="241">
        <f>IF(N920="základní",J920,0)</f>
        <v>0</v>
      </c>
      <c r="BF920" s="241">
        <f>IF(N920="snížená",J920,0)</f>
        <v>0</v>
      </c>
      <c r="BG920" s="241">
        <f>IF(N920="zákl. přenesená",J920,0)</f>
        <v>0</v>
      </c>
      <c r="BH920" s="241">
        <f>IF(N920="sníž. přenesená",J920,0)</f>
        <v>0</v>
      </c>
      <c r="BI920" s="241">
        <f>IF(N920="nulová",J920,0)</f>
        <v>0</v>
      </c>
      <c r="BJ920" s="18" t="s">
        <v>85</v>
      </c>
      <c r="BK920" s="241">
        <f>ROUND(I920*H920,2)</f>
        <v>0</v>
      </c>
      <c r="BL920" s="18" t="s">
        <v>153</v>
      </c>
      <c r="BM920" s="240" t="s">
        <v>1063</v>
      </c>
    </row>
    <row r="921" s="2" customFormat="1">
      <c r="A921" s="39"/>
      <c r="B921" s="40"/>
      <c r="C921" s="41"/>
      <c r="D921" s="242" t="s">
        <v>155</v>
      </c>
      <c r="E921" s="41"/>
      <c r="F921" s="243" t="s">
        <v>1064</v>
      </c>
      <c r="G921" s="41"/>
      <c r="H921" s="41"/>
      <c r="I921" s="244"/>
      <c r="J921" s="41"/>
      <c r="K921" s="41"/>
      <c r="L921" s="45"/>
      <c r="M921" s="245"/>
      <c r="N921" s="246"/>
      <c r="O921" s="92"/>
      <c r="P921" s="92"/>
      <c r="Q921" s="92"/>
      <c r="R921" s="92"/>
      <c r="S921" s="92"/>
      <c r="T921" s="93"/>
      <c r="U921" s="39"/>
      <c r="V921" s="39"/>
      <c r="W921" s="39"/>
      <c r="X921" s="39"/>
      <c r="Y921" s="39"/>
      <c r="Z921" s="39"/>
      <c r="AA921" s="39"/>
      <c r="AB921" s="39"/>
      <c r="AC921" s="39"/>
      <c r="AD921" s="39"/>
      <c r="AE921" s="39"/>
      <c r="AT921" s="18" t="s">
        <v>155</v>
      </c>
      <c r="AU921" s="18" t="s">
        <v>90</v>
      </c>
    </row>
    <row r="922" s="2" customFormat="1">
      <c r="A922" s="39"/>
      <c r="B922" s="40"/>
      <c r="C922" s="41"/>
      <c r="D922" s="258" t="s">
        <v>164</v>
      </c>
      <c r="E922" s="41"/>
      <c r="F922" s="259" t="s">
        <v>1065</v>
      </c>
      <c r="G922" s="41"/>
      <c r="H922" s="41"/>
      <c r="I922" s="244"/>
      <c r="J922" s="41"/>
      <c r="K922" s="41"/>
      <c r="L922" s="45"/>
      <c r="M922" s="245"/>
      <c r="N922" s="246"/>
      <c r="O922" s="92"/>
      <c r="P922" s="92"/>
      <c r="Q922" s="92"/>
      <c r="R922" s="92"/>
      <c r="S922" s="92"/>
      <c r="T922" s="93"/>
      <c r="U922" s="39"/>
      <c r="V922" s="39"/>
      <c r="W922" s="39"/>
      <c r="X922" s="39"/>
      <c r="Y922" s="39"/>
      <c r="Z922" s="39"/>
      <c r="AA922" s="39"/>
      <c r="AB922" s="39"/>
      <c r="AC922" s="39"/>
      <c r="AD922" s="39"/>
      <c r="AE922" s="39"/>
      <c r="AT922" s="18" t="s">
        <v>164</v>
      </c>
      <c r="AU922" s="18" t="s">
        <v>90</v>
      </c>
    </row>
    <row r="923" s="2" customFormat="1">
      <c r="A923" s="39"/>
      <c r="B923" s="40"/>
      <c r="C923" s="41"/>
      <c r="D923" s="242" t="s">
        <v>186</v>
      </c>
      <c r="E923" s="41"/>
      <c r="F923" s="270" t="s">
        <v>990</v>
      </c>
      <c r="G923" s="41"/>
      <c r="H923" s="41"/>
      <c r="I923" s="244"/>
      <c r="J923" s="41"/>
      <c r="K923" s="41"/>
      <c r="L923" s="45"/>
      <c r="M923" s="245"/>
      <c r="N923" s="246"/>
      <c r="O923" s="92"/>
      <c r="P923" s="92"/>
      <c r="Q923" s="92"/>
      <c r="R923" s="92"/>
      <c r="S923" s="92"/>
      <c r="T923" s="93"/>
      <c r="U923" s="39"/>
      <c r="V923" s="39"/>
      <c r="W923" s="39"/>
      <c r="X923" s="39"/>
      <c r="Y923" s="39"/>
      <c r="Z923" s="39"/>
      <c r="AA923" s="39"/>
      <c r="AB923" s="39"/>
      <c r="AC923" s="39"/>
      <c r="AD923" s="39"/>
      <c r="AE923" s="39"/>
      <c r="AT923" s="18" t="s">
        <v>186</v>
      </c>
      <c r="AU923" s="18" t="s">
        <v>90</v>
      </c>
    </row>
    <row r="924" s="14" customFormat="1">
      <c r="A924" s="14"/>
      <c r="B924" s="260"/>
      <c r="C924" s="261"/>
      <c r="D924" s="242" t="s">
        <v>156</v>
      </c>
      <c r="E924" s="262" t="s">
        <v>1</v>
      </c>
      <c r="F924" s="263" t="s">
        <v>1051</v>
      </c>
      <c r="G924" s="261"/>
      <c r="H924" s="262" t="s">
        <v>1</v>
      </c>
      <c r="I924" s="264"/>
      <c r="J924" s="261"/>
      <c r="K924" s="261"/>
      <c r="L924" s="265"/>
      <c r="M924" s="266"/>
      <c r="N924" s="267"/>
      <c r="O924" s="267"/>
      <c r="P924" s="267"/>
      <c r="Q924" s="267"/>
      <c r="R924" s="267"/>
      <c r="S924" s="267"/>
      <c r="T924" s="268"/>
      <c r="U924" s="14"/>
      <c r="V924" s="14"/>
      <c r="W924" s="14"/>
      <c r="X924" s="14"/>
      <c r="Y924" s="14"/>
      <c r="Z924" s="14"/>
      <c r="AA924" s="14"/>
      <c r="AB924" s="14"/>
      <c r="AC924" s="14"/>
      <c r="AD924" s="14"/>
      <c r="AE924" s="14"/>
      <c r="AT924" s="269" t="s">
        <v>156</v>
      </c>
      <c r="AU924" s="269" t="s">
        <v>90</v>
      </c>
      <c r="AV924" s="14" t="s">
        <v>85</v>
      </c>
      <c r="AW924" s="14" t="s">
        <v>35</v>
      </c>
      <c r="AX924" s="14" t="s">
        <v>81</v>
      </c>
      <c r="AY924" s="269" t="s">
        <v>146</v>
      </c>
    </row>
    <row r="925" s="13" customFormat="1">
      <c r="A925" s="13"/>
      <c r="B925" s="247"/>
      <c r="C925" s="248"/>
      <c r="D925" s="242" t="s">
        <v>156</v>
      </c>
      <c r="E925" s="249" t="s">
        <v>1</v>
      </c>
      <c r="F925" s="250" t="s">
        <v>1066</v>
      </c>
      <c r="G925" s="248"/>
      <c r="H925" s="251">
        <v>4.8739999999999997</v>
      </c>
      <c r="I925" s="252"/>
      <c r="J925" s="248"/>
      <c r="K925" s="248"/>
      <c r="L925" s="253"/>
      <c r="M925" s="254"/>
      <c r="N925" s="255"/>
      <c r="O925" s="255"/>
      <c r="P925" s="255"/>
      <c r="Q925" s="255"/>
      <c r="R925" s="255"/>
      <c r="S925" s="255"/>
      <c r="T925" s="256"/>
      <c r="U925" s="13"/>
      <c r="V925" s="13"/>
      <c r="W925" s="13"/>
      <c r="X925" s="13"/>
      <c r="Y925" s="13"/>
      <c r="Z925" s="13"/>
      <c r="AA925" s="13"/>
      <c r="AB925" s="13"/>
      <c r="AC925" s="13"/>
      <c r="AD925" s="13"/>
      <c r="AE925" s="13"/>
      <c r="AT925" s="257" t="s">
        <v>156</v>
      </c>
      <c r="AU925" s="257" t="s">
        <v>90</v>
      </c>
      <c r="AV925" s="13" t="s">
        <v>90</v>
      </c>
      <c r="AW925" s="13" t="s">
        <v>35</v>
      </c>
      <c r="AX925" s="13" t="s">
        <v>81</v>
      </c>
      <c r="AY925" s="257" t="s">
        <v>146</v>
      </c>
    </row>
    <row r="926" s="2" customFormat="1" ht="16.5" customHeight="1">
      <c r="A926" s="39"/>
      <c r="B926" s="40"/>
      <c r="C926" s="229" t="s">
        <v>1067</v>
      </c>
      <c r="D926" s="229" t="s">
        <v>149</v>
      </c>
      <c r="E926" s="230" t="s">
        <v>1068</v>
      </c>
      <c r="F926" s="231" t="s">
        <v>1069</v>
      </c>
      <c r="G926" s="232" t="s">
        <v>261</v>
      </c>
      <c r="H926" s="233">
        <v>4.8739999999999997</v>
      </c>
      <c r="I926" s="234"/>
      <c r="J926" s="235">
        <f>ROUND(I926*H926,2)</f>
        <v>0</v>
      </c>
      <c r="K926" s="231" t="s">
        <v>161</v>
      </c>
      <c r="L926" s="45"/>
      <c r="M926" s="236" t="s">
        <v>1</v>
      </c>
      <c r="N926" s="237" t="s">
        <v>46</v>
      </c>
      <c r="O926" s="92"/>
      <c r="P926" s="238">
        <f>O926*H926</f>
        <v>0</v>
      </c>
      <c r="Q926" s="238">
        <v>0</v>
      </c>
      <c r="R926" s="238">
        <f>Q926*H926</f>
        <v>0</v>
      </c>
      <c r="S926" s="238">
        <v>0</v>
      </c>
      <c r="T926" s="239">
        <f>S926*H926</f>
        <v>0</v>
      </c>
      <c r="U926" s="39"/>
      <c r="V926" s="39"/>
      <c r="W926" s="39"/>
      <c r="X926" s="39"/>
      <c r="Y926" s="39"/>
      <c r="Z926" s="39"/>
      <c r="AA926" s="39"/>
      <c r="AB926" s="39"/>
      <c r="AC926" s="39"/>
      <c r="AD926" s="39"/>
      <c r="AE926" s="39"/>
      <c r="AR926" s="240" t="s">
        <v>153</v>
      </c>
      <c r="AT926" s="240" t="s">
        <v>149</v>
      </c>
      <c r="AU926" s="240" t="s">
        <v>90</v>
      </c>
      <c r="AY926" s="18" t="s">
        <v>146</v>
      </c>
      <c r="BE926" s="241">
        <f>IF(N926="základní",J926,0)</f>
        <v>0</v>
      </c>
      <c r="BF926" s="241">
        <f>IF(N926="snížená",J926,0)</f>
        <v>0</v>
      </c>
      <c r="BG926" s="241">
        <f>IF(N926="zákl. přenesená",J926,0)</f>
        <v>0</v>
      </c>
      <c r="BH926" s="241">
        <f>IF(N926="sníž. přenesená",J926,0)</f>
        <v>0</v>
      </c>
      <c r="BI926" s="241">
        <f>IF(N926="nulová",J926,0)</f>
        <v>0</v>
      </c>
      <c r="BJ926" s="18" t="s">
        <v>85</v>
      </c>
      <c r="BK926" s="241">
        <f>ROUND(I926*H926,2)</f>
        <v>0</v>
      </c>
      <c r="BL926" s="18" t="s">
        <v>153</v>
      </c>
      <c r="BM926" s="240" t="s">
        <v>1070</v>
      </c>
    </row>
    <row r="927" s="2" customFormat="1">
      <c r="A927" s="39"/>
      <c r="B927" s="40"/>
      <c r="C927" s="41"/>
      <c r="D927" s="242" t="s">
        <v>155</v>
      </c>
      <c r="E927" s="41"/>
      <c r="F927" s="243" t="s">
        <v>1071</v>
      </c>
      <c r="G927" s="41"/>
      <c r="H927" s="41"/>
      <c r="I927" s="244"/>
      <c r="J927" s="41"/>
      <c r="K927" s="41"/>
      <c r="L927" s="45"/>
      <c r="M927" s="245"/>
      <c r="N927" s="246"/>
      <c r="O927" s="92"/>
      <c r="P927" s="92"/>
      <c r="Q927" s="92"/>
      <c r="R927" s="92"/>
      <c r="S927" s="92"/>
      <c r="T927" s="93"/>
      <c r="U927" s="39"/>
      <c r="V927" s="39"/>
      <c r="W927" s="39"/>
      <c r="X927" s="39"/>
      <c r="Y927" s="39"/>
      <c r="Z927" s="39"/>
      <c r="AA927" s="39"/>
      <c r="AB927" s="39"/>
      <c r="AC927" s="39"/>
      <c r="AD927" s="39"/>
      <c r="AE927" s="39"/>
      <c r="AT927" s="18" t="s">
        <v>155</v>
      </c>
      <c r="AU927" s="18" t="s">
        <v>90</v>
      </c>
    </row>
    <row r="928" s="2" customFormat="1">
      <c r="A928" s="39"/>
      <c r="B928" s="40"/>
      <c r="C928" s="41"/>
      <c r="D928" s="258" t="s">
        <v>164</v>
      </c>
      <c r="E928" s="41"/>
      <c r="F928" s="259" t="s">
        <v>1072</v>
      </c>
      <c r="G928" s="41"/>
      <c r="H928" s="41"/>
      <c r="I928" s="244"/>
      <c r="J928" s="41"/>
      <c r="K928" s="41"/>
      <c r="L928" s="45"/>
      <c r="M928" s="245"/>
      <c r="N928" s="246"/>
      <c r="O928" s="92"/>
      <c r="P928" s="92"/>
      <c r="Q928" s="92"/>
      <c r="R928" s="92"/>
      <c r="S928" s="92"/>
      <c r="T928" s="93"/>
      <c r="U928" s="39"/>
      <c r="V928" s="39"/>
      <c r="W928" s="39"/>
      <c r="X928" s="39"/>
      <c r="Y928" s="39"/>
      <c r="Z928" s="39"/>
      <c r="AA928" s="39"/>
      <c r="AB928" s="39"/>
      <c r="AC928" s="39"/>
      <c r="AD928" s="39"/>
      <c r="AE928" s="39"/>
      <c r="AT928" s="18" t="s">
        <v>164</v>
      </c>
      <c r="AU928" s="18" t="s">
        <v>90</v>
      </c>
    </row>
    <row r="929" s="2" customFormat="1">
      <c r="A929" s="39"/>
      <c r="B929" s="40"/>
      <c r="C929" s="41"/>
      <c r="D929" s="242" t="s">
        <v>186</v>
      </c>
      <c r="E929" s="41"/>
      <c r="F929" s="270" t="s">
        <v>1073</v>
      </c>
      <c r="G929" s="41"/>
      <c r="H929" s="41"/>
      <c r="I929" s="244"/>
      <c r="J929" s="41"/>
      <c r="K929" s="41"/>
      <c r="L929" s="45"/>
      <c r="M929" s="245"/>
      <c r="N929" s="246"/>
      <c r="O929" s="92"/>
      <c r="P929" s="92"/>
      <c r="Q929" s="92"/>
      <c r="R929" s="92"/>
      <c r="S929" s="92"/>
      <c r="T929" s="93"/>
      <c r="U929" s="39"/>
      <c r="V929" s="39"/>
      <c r="W929" s="39"/>
      <c r="X929" s="39"/>
      <c r="Y929" s="39"/>
      <c r="Z929" s="39"/>
      <c r="AA929" s="39"/>
      <c r="AB929" s="39"/>
      <c r="AC929" s="39"/>
      <c r="AD929" s="39"/>
      <c r="AE929" s="39"/>
      <c r="AT929" s="18" t="s">
        <v>186</v>
      </c>
      <c r="AU929" s="18" t="s">
        <v>90</v>
      </c>
    </row>
    <row r="930" s="14" customFormat="1">
      <c r="A930" s="14"/>
      <c r="B930" s="260"/>
      <c r="C930" s="261"/>
      <c r="D930" s="242" t="s">
        <v>156</v>
      </c>
      <c r="E930" s="262" t="s">
        <v>1</v>
      </c>
      <c r="F930" s="263" t="s">
        <v>1051</v>
      </c>
      <c r="G930" s="261"/>
      <c r="H930" s="262" t="s">
        <v>1</v>
      </c>
      <c r="I930" s="264"/>
      <c r="J930" s="261"/>
      <c r="K930" s="261"/>
      <c r="L930" s="265"/>
      <c r="M930" s="266"/>
      <c r="N930" s="267"/>
      <c r="O930" s="267"/>
      <c r="P930" s="267"/>
      <c r="Q930" s="267"/>
      <c r="R930" s="267"/>
      <c r="S930" s="267"/>
      <c r="T930" s="268"/>
      <c r="U930" s="14"/>
      <c r="V930" s="14"/>
      <c r="W930" s="14"/>
      <c r="X930" s="14"/>
      <c r="Y930" s="14"/>
      <c r="Z930" s="14"/>
      <c r="AA930" s="14"/>
      <c r="AB930" s="14"/>
      <c r="AC930" s="14"/>
      <c r="AD930" s="14"/>
      <c r="AE930" s="14"/>
      <c r="AT930" s="269" t="s">
        <v>156</v>
      </c>
      <c r="AU930" s="269" t="s">
        <v>90</v>
      </c>
      <c r="AV930" s="14" t="s">
        <v>85</v>
      </c>
      <c r="AW930" s="14" t="s">
        <v>35</v>
      </c>
      <c r="AX930" s="14" t="s">
        <v>81</v>
      </c>
      <c r="AY930" s="269" t="s">
        <v>146</v>
      </c>
    </row>
    <row r="931" s="13" customFormat="1">
      <c r="A931" s="13"/>
      <c r="B931" s="247"/>
      <c r="C931" s="248"/>
      <c r="D931" s="242" t="s">
        <v>156</v>
      </c>
      <c r="E931" s="249" t="s">
        <v>1</v>
      </c>
      <c r="F931" s="250" t="s">
        <v>1066</v>
      </c>
      <c r="G931" s="248"/>
      <c r="H931" s="251">
        <v>4.8739999999999997</v>
      </c>
      <c r="I931" s="252"/>
      <c r="J931" s="248"/>
      <c r="K931" s="248"/>
      <c r="L931" s="253"/>
      <c r="M931" s="254"/>
      <c r="N931" s="255"/>
      <c r="O931" s="255"/>
      <c r="P931" s="255"/>
      <c r="Q931" s="255"/>
      <c r="R931" s="255"/>
      <c r="S931" s="255"/>
      <c r="T931" s="256"/>
      <c r="U931" s="13"/>
      <c r="V931" s="13"/>
      <c r="W931" s="13"/>
      <c r="X931" s="13"/>
      <c r="Y931" s="13"/>
      <c r="Z931" s="13"/>
      <c r="AA931" s="13"/>
      <c r="AB931" s="13"/>
      <c r="AC931" s="13"/>
      <c r="AD931" s="13"/>
      <c r="AE931" s="13"/>
      <c r="AT931" s="257" t="s">
        <v>156</v>
      </c>
      <c r="AU931" s="257" t="s">
        <v>90</v>
      </c>
      <c r="AV931" s="13" t="s">
        <v>90</v>
      </c>
      <c r="AW931" s="13" t="s">
        <v>35</v>
      </c>
      <c r="AX931" s="13" t="s">
        <v>81</v>
      </c>
      <c r="AY931" s="257" t="s">
        <v>146</v>
      </c>
    </row>
    <row r="932" s="2" customFormat="1" ht="24.15" customHeight="1">
      <c r="A932" s="39"/>
      <c r="B932" s="40"/>
      <c r="C932" s="229" t="s">
        <v>1074</v>
      </c>
      <c r="D932" s="229" t="s">
        <v>149</v>
      </c>
      <c r="E932" s="230" t="s">
        <v>1075</v>
      </c>
      <c r="F932" s="231" t="s">
        <v>1076</v>
      </c>
      <c r="G932" s="232" t="s">
        <v>261</v>
      </c>
      <c r="H932" s="233">
        <v>14.621</v>
      </c>
      <c r="I932" s="234"/>
      <c r="J932" s="235">
        <f>ROUND(I932*H932,2)</f>
        <v>0</v>
      </c>
      <c r="K932" s="231" t="s">
        <v>161</v>
      </c>
      <c r="L932" s="45"/>
      <c r="M932" s="236" t="s">
        <v>1</v>
      </c>
      <c r="N932" s="237" t="s">
        <v>46</v>
      </c>
      <c r="O932" s="92"/>
      <c r="P932" s="238">
        <f>O932*H932</f>
        <v>0</v>
      </c>
      <c r="Q932" s="238">
        <v>0</v>
      </c>
      <c r="R932" s="238">
        <f>Q932*H932</f>
        <v>0</v>
      </c>
      <c r="S932" s="238">
        <v>0</v>
      </c>
      <c r="T932" s="239">
        <f>S932*H932</f>
        <v>0</v>
      </c>
      <c r="U932" s="39"/>
      <c r="V932" s="39"/>
      <c r="W932" s="39"/>
      <c r="X932" s="39"/>
      <c r="Y932" s="39"/>
      <c r="Z932" s="39"/>
      <c r="AA932" s="39"/>
      <c r="AB932" s="39"/>
      <c r="AC932" s="39"/>
      <c r="AD932" s="39"/>
      <c r="AE932" s="39"/>
      <c r="AR932" s="240" t="s">
        <v>153</v>
      </c>
      <c r="AT932" s="240" t="s">
        <v>149</v>
      </c>
      <c r="AU932" s="240" t="s">
        <v>90</v>
      </c>
      <c r="AY932" s="18" t="s">
        <v>146</v>
      </c>
      <c r="BE932" s="241">
        <f>IF(N932="základní",J932,0)</f>
        <v>0</v>
      </c>
      <c r="BF932" s="241">
        <f>IF(N932="snížená",J932,0)</f>
        <v>0</v>
      </c>
      <c r="BG932" s="241">
        <f>IF(N932="zákl. přenesená",J932,0)</f>
        <v>0</v>
      </c>
      <c r="BH932" s="241">
        <f>IF(N932="sníž. přenesená",J932,0)</f>
        <v>0</v>
      </c>
      <c r="BI932" s="241">
        <f>IF(N932="nulová",J932,0)</f>
        <v>0</v>
      </c>
      <c r="BJ932" s="18" t="s">
        <v>85</v>
      </c>
      <c r="BK932" s="241">
        <f>ROUND(I932*H932,2)</f>
        <v>0</v>
      </c>
      <c r="BL932" s="18" t="s">
        <v>153</v>
      </c>
      <c r="BM932" s="240" t="s">
        <v>1077</v>
      </c>
    </row>
    <row r="933" s="2" customFormat="1">
      <c r="A933" s="39"/>
      <c r="B933" s="40"/>
      <c r="C933" s="41"/>
      <c r="D933" s="242" t="s">
        <v>155</v>
      </c>
      <c r="E933" s="41"/>
      <c r="F933" s="243" t="s">
        <v>1078</v>
      </c>
      <c r="G933" s="41"/>
      <c r="H933" s="41"/>
      <c r="I933" s="244"/>
      <c r="J933" s="41"/>
      <c r="K933" s="41"/>
      <c r="L933" s="45"/>
      <c r="M933" s="245"/>
      <c r="N933" s="246"/>
      <c r="O933" s="92"/>
      <c r="P933" s="92"/>
      <c r="Q933" s="92"/>
      <c r="R933" s="92"/>
      <c r="S933" s="92"/>
      <c r="T933" s="93"/>
      <c r="U933" s="39"/>
      <c r="V933" s="39"/>
      <c r="W933" s="39"/>
      <c r="X933" s="39"/>
      <c r="Y933" s="39"/>
      <c r="Z933" s="39"/>
      <c r="AA933" s="39"/>
      <c r="AB933" s="39"/>
      <c r="AC933" s="39"/>
      <c r="AD933" s="39"/>
      <c r="AE933" s="39"/>
      <c r="AT933" s="18" t="s">
        <v>155</v>
      </c>
      <c r="AU933" s="18" t="s">
        <v>90</v>
      </c>
    </row>
    <row r="934" s="2" customFormat="1">
      <c r="A934" s="39"/>
      <c r="B934" s="40"/>
      <c r="C934" s="41"/>
      <c r="D934" s="258" t="s">
        <v>164</v>
      </c>
      <c r="E934" s="41"/>
      <c r="F934" s="259" t="s">
        <v>1079</v>
      </c>
      <c r="G934" s="41"/>
      <c r="H934" s="41"/>
      <c r="I934" s="244"/>
      <c r="J934" s="41"/>
      <c r="K934" s="41"/>
      <c r="L934" s="45"/>
      <c r="M934" s="245"/>
      <c r="N934" s="246"/>
      <c r="O934" s="92"/>
      <c r="P934" s="92"/>
      <c r="Q934" s="92"/>
      <c r="R934" s="92"/>
      <c r="S934" s="92"/>
      <c r="T934" s="93"/>
      <c r="U934" s="39"/>
      <c r="V934" s="39"/>
      <c r="W934" s="39"/>
      <c r="X934" s="39"/>
      <c r="Y934" s="39"/>
      <c r="Z934" s="39"/>
      <c r="AA934" s="39"/>
      <c r="AB934" s="39"/>
      <c r="AC934" s="39"/>
      <c r="AD934" s="39"/>
      <c r="AE934" s="39"/>
      <c r="AT934" s="18" t="s">
        <v>164</v>
      </c>
      <c r="AU934" s="18" t="s">
        <v>90</v>
      </c>
    </row>
    <row r="935" s="2" customFormat="1">
      <c r="A935" s="39"/>
      <c r="B935" s="40"/>
      <c r="C935" s="41"/>
      <c r="D935" s="242" t="s">
        <v>186</v>
      </c>
      <c r="E935" s="41"/>
      <c r="F935" s="270" t="s">
        <v>1073</v>
      </c>
      <c r="G935" s="41"/>
      <c r="H935" s="41"/>
      <c r="I935" s="244"/>
      <c r="J935" s="41"/>
      <c r="K935" s="41"/>
      <c r="L935" s="45"/>
      <c r="M935" s="245"/>
      <c r="N935" s="246"/>
      <c r="O935" s="92"/>
      <c r="P935" s="92"/>
      <c r="Q935" s="92"/>
      <c r="R935" s="92"/>
      <c r="S935" s="92"/>
      <c r="T935" s="93"/>
      <c r="U935" s="39"/>
      <c r="V935" s="39"/>
      <c r="W935" s="39"/>
      <c r="X935" s="39"/>
      <c r="Y935" s="39"/>
      <c r="Z935" s="39"/>
      <c r="AA935" s="39"/>
      <c r="AB935" s="39"/>
      <c r="AC935" s="39"/>
      <c r="AD935" s="39"/>
      <c r="AE935" s="39"/>
      <c r="AT935" s="18" t="s">
        <v>186</v>
      </c>
      <c r="AU935" s="18" t="s">
        <v>90</v>
      </c>
    </row>
    <row r="936" s="14" customFormat="1">
      <c r="A936" s="14"/>
      <c r="B936" s="260"/>
      <c r="C936" s="261"/>
      <c r="D936" s="242" t="s">
        <v>156</v>
      </c>
      <c r="E936" s="262" t="s">
        <v>1</v>
      </c>
      <c r="F936" s="263" t="s">
        <v>1080</v>
      </c>
      <c r="G936" s="261"/>
      <c r="H936" s="262" t="s">
        <v>1</v>
      </c>
      <c r="I936" s="264"/>
      <c r="J936" s="261"/>
      <c r="K936" s="261"/>
      <c r="L936" s="265"/>
      <c r="M936" s="266"/>
      <c r="N936" s="267"/>
      <c r="O936" s="267"/>
      <c r="P936" s="267"/>
      <c r="Q936" s="267"/>
      <c r="R936" s="267"/>
      <c r="S936" s="267"/>
      <c r="T936" s="268"/>
      <c r="U936" s="14"/>
      <c r="V936" s="14"/>
      <c r="W936" s="14"/>
      <c r="X936" s="14"/>
      <c r="Y936" s="14"/>
      <c r="Z936" s="14"/>
      <c r="AA936" s="14"/>
      <c r="AB936" s="14"/>
      <c r="AC936" s="14"/>
      <c r="AD936" s="14"/>
      <c r="AE936" s="14"/>
      <c r="AT936" s="269" t="s">
        <v>156</v>
      </c>
      <c r="AU936" s="269" t="s">
        <v>90</v>
      </c>
      <c r="AV936" s="14" t="s">
        <v>85</v>
      </c>
      <c r="AW936" s="14" t="s">
        <v>35</v>
      </c>
      <c r="AX936" s="14" t="s">
        <v>81</v>
      </c>
      <c r="AY936" s="269" t="s">
        <v>146</v>
      </c>
    </row>
    <row r="937" s="14" customFormat="1">
      <c r="A937" s="14"/>
      <c r="B937" s="260"/>
      <c r="C937" s="261"/>
      <c r="D937" s="242" t="s">
        <v>156</v>
      </c>
      <c r="E937" s="262" t="s">
        <v>1</v>
      </c>
      <c r="F937" s="263" t="s">
        <v>1051</v>
      </c>
      <c r="G937" s="261"/>
      <c r="H937" s="262" t="s">
        <v>1</v>
      </c>
      <c r="I937" s="264"/>
      <c r="J937" s="261"/>
      <c r="K937" s="261"/>
      <c r="L937" s="265"/>
      <c r="M937" s="266"/>
      <c r="N937" s="267"/>
      <c r="O937" s="267"/>
      <c r="P937" s="267"/>
      <c r="Q937" s="267"/>
      <c r="R937" s="267"/>
      <c r="S937" s="267"/>
      <c r="T937" s="268"/>
      <c r="U937" s="14"/>
      <c r="V937" s="14"/>
      <c r="W937" s="14"/>
      <c r="X937" s="14"/>
      <c r="Y937" s="14"/>
      <c r="Z937" s="14"/>
      <c r="AA937" s="14"/>
      <c r="AB937" s="14"/>
      <c r="AC937" s="14"/>
      <c r="AD937" s="14"/>
      <c r="AE937" s="14"/>
      <c r="AT937" s="269" t="s">
        <v>156</v>
      </c>
      <c r="AU937" s="269" t="s">
        <v>90</v>
      </c>
      <c r="AV937" s="14" t="s">
        <v>85</v>
      </c>
      <c r="AW937" s="14" t="s">
        <v>35</v>
      </c>
      <c r="AX937" s="14" t="s">
        <v>81</v>
      </c>
      <c r="AY937" s="269" t="s">
        <v>146</v>
      </c>
    </row>
    <row r="938" s="13" customFormat="1">
      <c r="A938" s="13"/>
      <c r="B938" s="247"/>
      <c r="C938" s="248"/>
      <c r="D938" s="242" t="s">
        <v>156</v>
      </c>
      <c r="E938" s="249" t="s">
        <v>1</v>
      </c>
      <c r="F938" s="250" t="s">
        <v>1081</v>
      </c>
      <c r="G938" s="248"/>
      <c r="H938" s="251">
        <v>14.621</v>
      </c>
      <c r="I938" s="252"/>
      <c r="J938" s="248"/>
      <c r="K938" s="248"/>
      <c r="L938" s="253"/>
      <c r="M938" s="254"/>
      <c r="N938" s="255"/>
      <c r="O938" s="255"/>
      <c r="P938" s="255"/>
      <c r="Q938" s="255"/>
      <c r="R938" s="255"/>
      <c r="S938" s="255"/>
      <c r="T938" s="256"/>
      <c r="U938" s="13"/>
      <c r="V938" s="13"/>
      <c r="W938" s="13"/>
      <c r="X938" s="13"/>
      <c r="Y938" s="13"/>
      <c r="Z938" s="13"/>
      <c r="AA938" s="13"/>
      <c r="AB938" s="13"/>
      <c r="AC938" s="13"/>
      <c r="AD938" s="13"/>
      <c r="AE938" s="13"/>
      <c r="AT938" s="257" t="s">
        <v>156</v>
      </c>
      <c r="AU938" s="257" t="s">
        <v>90</v>
      </c>
      <c r="AV938" s="13" t="s">
        <v>90</v>
      </c>
      <c r="AW938" s="13" t="s">
        <v>35</v>
      </c>
      <c r="AX938" s="13" t="s">
        <v>85</v>
      </c>
      <c r="AY938" s="257" t="s">
        <v>146</v>
      </c>
    </row>
    <row r="939" s="2" customFormat="1" ht="37.8" customHeight="1">
      <c r="A939" s="39"/>
      <c r="B939" s="40"/>
      <c r="C939" s="229" t="s">
        <v>1082</v>
      </c>
      <c r="D939" s="229" t="s">
        <v>149</v>
      </c>
      <c r="E939" s="230" t="s">
        <v>1083</v>
      </c>
      <c r="F939" s="231" t="s">
        <v>1084</v>
      </c>
      <c r="G939" s="232" t="s">
        <v>261</v>
      </c>
      <c r="H939" s="233">
        <v>59.448</v>
      </c>
      <c r="I939" s="234"/>
      <c r="J939" s="235">
        <f>ROUND(I939*H939,2)</f>
        <v>0</v>
      </c>
      <c r="K939" s="231" t="s">
        <v>161</v>
      </c>
      <c r="L939" s="45"/>
      <c r="M939" s="236" t="s">
        <v>1</v>
      </c>
      <c r="N939" s="237" t="s">
        <v>46</v>
      </c>
      <c r="O939" s="92"/>
      <c r="P939" s="238">
        <f>O939*H939</f>
        <v>0</v>
      </c>
      <c r="Q939" s="238">
        <v>0</v>
      </c>
      <c r="R939" s="238">
        <f>Q939*H939</f>
        <v>0</v>
      </c>
      <c r="S939" s="238">
        <v>0</v>
      </c>
      <c r="T939" s="239">
        <f>S939*H939</f>
        <v>0</v>
      </c>
      <c r="U939" s="39"/>
      <c r="V939" s="39"/>
      <c r="W939" s="39"/>
      <c r="X939" s="39"/>
      <c r="Y939" s="39"/>
      <c r="Z939" s="39"/>
      <c r="AA939" s="39"/>
      <c r="AB939" s="39"/>
      <c r="AC939" s="39"/>
      <c r="AD939" s="39"/>
      <c r="AE939" s="39"/>
      <c r="AR939" s="240" t="s">
        <v>153</v>
      </c>
      <c r="AT939" s="240" t="s">
        <v>149</v>
      </c>
      <c r="AU939" s="240" t="s">
        <v>90</v>
      </c>
      <c r="AY939" s="18" t="s">
        <v>146</v>
      </c>
      <c r="BE939" s="241">
        <f>IF(N939="základní",J939,0)</f>
        <v>0</v>
      </c>
      <c r="BF939" s="241">
        <f>IF(N939="snížená",J939,0)</f>
        <v>0</v>
      </c>
      <c r="BG939" s="241">
        <f>IF(N939="zákl. přenesená",J939,0)</f>
        <v>0</v>
      </c>
      <c r="BH939" s="241">
        <f>IF(N939="sníž. přenesená",J939,0)</f>
        <v>0</v>
      </c>
      <c r="BI939" s="241">
        <f>IF(N939="nulová",J939,0)</f>
        <v>0</v>
      </c>
      <c r="BJ939" s="18" t="s">
        <v>85</v>
      </c>
      <c r="BK939" s="241">
        <f>ROUND(I939*H939,2)</f>
        <v>0</v>
      </c>
      <c r="BL939" s="18" t="s">
        <v>153</v>
      </c>
      <c r="BM939" s="240" t="s">
        <v>1085</v>
      </c>
    </row>
    <row r="940" s="2" customFormat="1">
      <c r="A940" s="39"/>
      <c r="B940" s="40"/>
      <c r="C940" s="41"/>
      <c r="D940" s="242" t="s">
        <v>155</v>
      </c>
      <c r="E940" s="41"/>
      <c r="F940" s="243" t="s">
        <v>1086</v>
      </c>
      <c r="G940" s="41"/>
      <c r="H940" s="41"/>
      <c r="I940" s="244"/>
      <c r="J940" s="41"/>
      <c r="K940" s="41"/>
      <c r="L940" s="45"/>
      <c r="M940" s="245"/>
      <c r="N940" s="246"/>
      <c r="O940" s="92"/>
      <c r="P940" s="92"/>
      <c r="Q940" s="92"/>
      <c r="R940" s="92"/>
      <c r="S940" s="92"/>
      <c r="T940" s="93"/>
      <c r="U940" s="39"/>
      <c r="V940" s="39"/>
      <c r="W940" s="39"/>
      <c r="X940" s="39"/>
      <c r="Y940" s="39"/>
      <c r="Z940" s="39"/>
      <c r="AA940" s="39"/>
      <c r="AB940" s="39"/>
      <c r="AC940" s="39"/>
      <c r="AD940" s="39"/>
      <c r="AE940" s="39"/>
      <c r="AT940" s="18" t="s">
        <v>155</v>
      </c>
      <c r="AU940" s="18" t="s">
        <v>90</v>
      </c>
    </row>
    <row r="941" s="2" customFormat="1">
      <c r="A941" s="39"/>
      <c r="B941" s="40"/>
      <c r="C941" s="41"/>
      <c r="D941" s="258" t="s">
        <v>164</v>
      </c>
      <c r="E941" s="41"/>
      <c r="F941" s="259" t="s">
        <v>1087</v>
      </c>
      <c r="G941" s="41"/>
      <c r="H941" s="41"/>
      <c r="I941" s="244"/>
      <c r="J941" s="41"/>
      <c r="K941" s="41"/>
      <c r="L941" s="45"/>
      <c r="M941" s="245"/>
      <c r="N941" s="246"/>
      <c r="O941" s="92"/>
      <c r="P941" s="92"/>
      <c r="Q941" s="92"/>
      <c r="R941" s="92"/>
      <c r="S941" s="92"/>
      <c r="T941" s="93"/>
      <c r="U941" s="39"/>
      <c r="V941" s="39"/>
      <c r="W941" s="39"/>
      <c r="X941" s="39"/>
      <c r="Y941" s="39"/>
      <c r="Z941" s="39"/>
      <c r="AA941" s="39"/>
      <c r="AB941" s="39"/>
      <c r="AC941" s="39"/>
      <c r="AD941" s="39"/>
      <c r="AE941" s="39"/>
      <c r="AT941" s="18" t="s">
        <v>164</v>
      </c>
      <c r="AU941" s="18" t="s">
        <v>90</v>
      </c>
    </row>
    <row r="942" s="2" customFormat="1">
      <c r="A942" s="39"/>
      <c r="B942" s="40"/>
      <c r="C942" s="41"/>
      <c r="D942" s="242" t="s">
        <v>186</v>
      </c>
      <c r="E942" s="41"/>
      <c r="F942" s="270" t="s">
        <v>265</v>
      </c>
      <c r="G942" s="41"/>
      <c r="H942" s="41"/>
      <c r="I942" s="244"/>
      <c r="J942" s="41"/>
      <c r="K942" s="41"/>
      <c r="L942" s="45"/>
      <c r="M942" s="245"/>
      <c r="N942" s="246"/>
      <c r="O942" s="92"/>
      <c r="P942" s="92"/>
      <c r="Q942" s="92"/>
      <c r="R942" s="92"/>
      <c r="S942" s="92"/>
      <c r="T942" s="93"/>
      <c r="U942" s="39"/>
      <c r="V942" s="39"/>
      <c r="W942" s="39"/>
      <c r="X942" s="39"/>
      <c r="Y942" s="39"/>
      <c r="Z942" s="39"/>
      <c r="AA942" s="39"/>
      <c r="AB942" s="39"/>
      <c r="AC942" s="39"/>
      <c r="AD942" s="39"/>
      <c r="AE942" s="39"/>
      <c r="AT942" s="18" t="s">
        <v>186</v>
      </c>
      <c r="AU942" s="18" t="s">
        <v>90</v>
      </c>
    </row>
    <row r="943" s="14" customFormat="1">
      <c r="A943" s="14"/>
      <c r="B943" s="260"/>
      <c r="C943" s="261"/>
      <c r="D943" s="242" t="s">
        <v>156</v>
      </c>
      <c r="E943" s="262" t="s">
        <v>1</v>
      </c>
      <c r="F943" s="263" t="s">
        <v>1024</v>
      </c>
      <c r="G943" s="261"/>
      <c r="H943" s="262" t="s">
        <v>1</v>
      </c>
      <c r="I943" s="264"/>
      <c r="J943" s="261"/>
      <c r="K943" s="261"/>
      <c r="L943" s="265"/>
      <c r="M943" s="266"/>
      <c r="N943" s="267"/>
      <c r="O943" s="267"/>
      <c r="P943" s="267"/>
      <c r="Q943" s="267"/>
      <c r="R943" s="267"/>
      <c r="S943" s="267"/>
      <c r="T943" s="268"/>
      <c r="U943" s="14"/>
      <c r="V943" s="14"/>
      <c r="W943" s="14"/>
      <c r="X943" s="14"/>
      <c r="Y943" s="14"/>
      <c r="Z943" s="14"/>
      <c r="AA943" s="14"/>
      <c r="AB943" s="14"/>
      <c r="AC943" s="14"/>
      <c r="AD943" s="14"/>
      <c r="AE943" s="14"/>
      <c r="AT943" s="269" t="s">
        <v>156</v>
      </c>
      <c r="AU943" s="269" t="s">
        <v>90</v>
      </c>
      <c r="AV943" s="14" t="s">
        <v>85</v>
      </c>
      <c r="AW943" s="14" t="s">
        <v>35</v>
      </c>
      <c r="AX943" s="14" t="s">
        <v>81</v>
      </c>
      <c r="AY943" s="269" t="s">
        <v>146</v>
      </c>
    </row>
    <row r="944" s="14" customFormat="1">
      <c r="A944" s="14"/>
      <c r="B944" s="260"/>
      <c r="C944" s="261"/>
      <c r="D944" s="242" t="s">
        <v>156</v>
      </c>
      <c r="E944" s="262" t="s">
        <v>1</v>
      </c>
      <c r="F944" s="263" t="s">
        <v>904</v>
      </c>
      <c r="G944" s="261"/>
      <c r="H944" s="262" t="s">
        <v>1</v>
      </c>
      <c r="I944" s="264"/>
      <c r="J944" s="261"/>
      <c r="K944" s="261"/>
      <c r="L944" s="265"/>
      <c r="M944" s="266"/>
      <c r="N944" s="267"/>
      <c r="O944" s="267"/>
      <c r="P944" s="267"/>
      <c r="Q944" s="267"/>
      <c r="R944" s="267"/>
      <c r="S944" s="267"/>
      <c r="T944" s="268"/>
      <c r="U944" s="14"/>
      <c r="V944" s="14"/>
      <c r="W944" s="14"/>
      <c r="X944" s="14"/>
      <c r="Y944" s="14"/>
      <c r="Z944" s="14"/>
      <c r="AA944" s="14"/>
      <c r="AB944" s="14"/>
      <c r="AC944" s="14"/>
      <c r="AD944" s="14"/>
      <c r="AE944" s="14"/>
      <c r="AT944" s="269" t="s">
        <v>156</v>
      </c>
      <c r="AU944" s="269" t="s">
        <v>90</v>
      </c>
      <c r="AV944" s="14" t="s">
        <v>85</v>
      </c>
      <c r="AW944" s="14" t="s">
        <v>35</v>
      </c>
      <c r="AX944" s="14" t="s">
        <v>81</v>
      </c>
      <c r="AY944" s="269" t="s">
        <v>146</v>
      </c>
    </row>
    <row r="945" s="13" customFormat="1">
      <c r="A945" s="13"/>
      <c r="B945" s="247"/>
      <c r="C945" s="248"/>
      <c r="D945" s="242" t="s">
        <v>156</v>
      </c>
      <c r="E945" s="249" t="s">
        <v>1</v>
      </c>
      <c r="F945" s="250" t="s">
        <v>991</v>
      </c>
      <c r="G945" s="248"/>
      <c r="H945" s="251">
        <v>4.9820000000000002</v>
      </c>
      <c r="I945" s="252"/>
      <c r="J945" s="248"/>
      <c r="K945" s="248"/>
      <c r="L945" s="253"/>
      <c r="M945" s="254"/>
      <c r="N945" s="255"/>
      <c r="O945" s="255"/>
      <c r="P945" s="255"/>
      <c r="Q945" s="255"/>
      <c r="R945" s="255"/>
      <c r="S945" s="255"/>
      <c r="T945" s="256"/>
      <c r="U945" s="13"/>
      <c r="V945" s="13"/>
      <c r="W945" s="13"/>
      <c r="X945" s="13"/>
      <c r="Y945" s="13"/>
      <c r="Z945" s="13"/>
      <c r="AA945" s="13"/>
      <c r="AB945" s="13"/>
      <c r="AC945" s="13"/>
      <c r="AD945" s="13"/>
      <c r="AE945" s="13"/>
      <c r="AT945" s="257" t="s">
        <v>156</v>
      </c>
      <c r="AU945" s="257" t="s">
        <v>90</v>
      </c>
      <c r="AV945" s="13" t="s">
        <v>90</v>
      </c>
      <c r="AW945" s="13" t="s">
        <v>4</v>
      </c>
      <c r="AX945" s="13" t="s">
        <v>81</v>
      </c>
      <c r="AY945" s="257" t="s">
        <v>146</v>
      </c>
    </row>
    <row r="946" s="13" customFormat="1">
      <c r="A946" s="13"/>
      <c r="B946" s="247"/>
      <c r="C946" s="248"/>
      <c r="D946" s="242" t="s">
        <v>156</v>
      </c>
      <c r="E946" s="249" t="s">
        <v>1</v>
      </c>
      <c r="F946" s="250" t="s">
        <v>992</v>
      </c>
      <c r="G946" s="248"/>
      <c r="H946" s="251">
        <v>14.186</v>
      </c>
      <c r="I946" s="252"/>
      <c r="J946" s="248"/>
      <c r="K946" s="248"/>
      <c r="L946" s="253"/>
      <c r="M946" s="254"/>
      <c r="N946" s="255"/>
      <c r="O946" s="255"/>
      <c r="P946" s="255"/>
      <c r="Q946" s="255"/>
      <c r="R946" s="255"/>
      <c r="S946" s="255"/>
      <c r="T946" s="256"/>
      <c r="U946" s="13"/>
      <c r="V946" s="13"/>
      <c r="W946" s="13"/>
      <c r="X946" s="13"/>
      <c r="Y946" s="13"/>
      <c r="Z946" s="13"/>
      <c r="AA946" s="13"/>
      <c r="AB946" s="13"/>
      <c r="AC946" s="13"/>
      <c r="AD946" s="13"/>
      <c r="AE946" s="13"/>
      <c r="AT946" s="257" t="s">
        <v>156</v>
      </c>
      <c r="AU946" s="257" t="s">
        <v>90</v>
      </c>
      <c r="AV946" s="13" t="s">
        <v>90</v>
      </c>
      <c r="AW946" s="13" t="s">
        <v>35</v>
      </c>
      <c r="AX946" s="13" t="s">
        <v>81</v>
      </c>
      <c r="AY946" s="257" t="s">
        <v>146</v>
      </c>
    </row>
    <row r="947" s="14" customFormat="1">
      <c r="A947" s="14"/>
      <c r="B947" s="260"/>
      <c r="C947" s="261"/>
      <c r="D947" s="242" t="s">
        <v>156</v>
      </c>
      <c r="E947" s="262" t="s">
        <v>1</v>
      </c>
      <c r="F947" s="263" t="s">
        <v>281</v>
      </c>
      <c r="G947" s="261"/>
      <c r="H947" s="262" t="s">
        <v>1</v>
      </c>
      <c r="I947" s="264"/>
      <c r="J947" s="261"/>
      <c r="K947" s="261"/>
      <c r="L947" s="265"/>
      <c r="M947" s="266"/>
      <c r="N947" s="267"/>
      <c r="O947" s="267"/>
      <c r="P947" s="267"/>
      <c r="Q947" s="267"/>
      <c r="R947" s="267"/>
      <c r="S947" s="267"/>
      <c r="T947" s="268"/>
      <c r="U947" s="14"/>
      <c r="V947" s="14"/>
      <c r="W947" s="14"/>
      <c r="X947" s="14"/>
      <c r="Y947" s="14"/>
      <c r="Z947" s="14"/>
      <c r="AA947" s="14"/>
      <c r="AB947" s="14"/>
      <c r="AC947" s="14"/>
      <c r="AD947" s="14"/>
      <c r="AE947" s="14"/>
      <c r="AT947" s="269" t="s">
        <v>156</v>
      </c>
      <c r="AU947" s="269" t="s">
        <v>90</v>
      </c>
      <c r="AV947" s="14" t="s">
        <v>85</v>
      </c>
      <c r="AW947" s="14" t="s">
        <v>35</v>
      </c>
      <c r="AX947" s="14" t="s">
        <v>81</v>
      </c>
      <c r="AY947" s="269" t="s">
        <v>146</v>
      </c>
    </row>
    <row r="948" s="13" customFormat="1">
      <c r="A948" s="13"/>
      <c r="B948" s="247"/>
      <c r="C948" s="248"/>
      <c r="D948" s="242" t="s">
        <v>156</v>
      </c>
      <c r="E948" s="249" t="s">
        <v>1</v>
      </c>
      <c r="F948" s="250" t="s">
        <v>993</v>
      </c>
      <c r="G948" s="248"/>
      <c r="H948" s="251">
        <v>8.141</v>
      </c>
      <c r="I948" s="252"/>
      <c r="J948" s="248"/>
      <c r="K948" s="248"/>
      <c r="L948" s="253"/>
      <c r="M948" s="254"/>
      <c r="N948" s="255"/>
      <c r="O948" s="255"/>
      <c r="P948" s="255"/>
      <c r="Q948" s="255"/>
      <c r="R948" s="255"/>
      <c r="S948" s="255"/>
      <c r="T948" s="256"/>
      <c r="U948" s="13"/>
      <c r="V948" s="13"/>
      <c r="W948" s="13"/>
      <c r="X948" s="13"/>
      <c r="Y948" s="13"/>
      <c r="Z948" s="13"/>
      <c r="AA948" s="13"/>
      <c r="AB948" s="13"/>
      <c r="AC948" s="13"/>
      <c r="AD948" s="13"/>
      <c r="AE948" s="13"/>
      <c r="AT948" s="257" t="s">
        <v>156</v>
      </c>
      <c r="AU948" s="257" t="s">
        <v>90</v>
      </c>
      <c r="AV948" s="13" t="s">
        <v>90</v>
      </c>
      <c r="AW948" s="13" t="s">
        <v>35</v>
      </c>
      <c r="AX948" s="13" t="s">
        <v>81</v>
      </c>
      <c r="AY948" s="257" t="s">
        <v>146</v>
      </c>
    </row>
    <row r="949" s="14" customFormat="1">
      <c r="A949" s="14"/>
      <c r="B949" s="260"/>
      <c r="C949" s="261"/>
      <c r="D949" s="242" t="s">
        <v>156</v>
      </c>
      <c r="E949" s="262" t="s">
        <v>1</v>
      </c>
      <c r="F949" s="263" t="s">
        <v>906</v>
      </c>
      <c r="G949" s="261"/>
      <c r="H949" s="262" t="s">
        <v>1</v>
      </c>
      <c r="I949" s="264"/>
      <c r="J949" s="261"/>
      <c r="K949" s="261"/>
      <c r="L949" s="265"/>
      <c r="M949" s="266"/>
      <c r="N949" s="267"/>
      <c r="O949" s="267"/>
      <c r="P949" s="267"/>
      <c r="Q949" s="267"/>
      <c r="R949" s="267"/>
      <c r="S949" s="267"/>
      <c r="T949" s="268"/>
      <c r="U949" s="14"/>
      <c r="V949" s="14"/>
      <c r="W949" s="14"/>
      <c r="X949" s="14"/>
      <c r="Y949" s="14"/>
      <c r="Z949" s="14"/>
      <c r="AA949" s="14"/>
      <c r="AB949" s="14"/>
      <c r="AC949" s="14"/>
      <c r="AD949" s="14"/>
      <c r="AE949" s="14"/>
      <c r="AT949" s="269" t="s">
        <v>156</v>
      </c>
      <c r="AU949" s="269" t="s">
        <v>90</v>
      </c>
      <c r="AV949" s="14" t="s">
        <v>85</v>
      </c>
      <c r="AW949" s="14" t="s">
        <v>35</v>
      </c>
      <c r="AX949" s="14" t="s">
        <v>81</v>
      </c>
      <c r="AY949" s="269" t="s">
        <v>146</v>
      </c>
    </row>
    <row r="950" s="13" customFormat="1">
      <c r="A950" s="13"/>
      <c r="B950" s="247"/>
      <c r="C950" s="248"/>
      <c r="D950" s="242" t="s">
        <v>156</v>
      </c>
      <c r="E950" s="249" t="s">
        <v>1</v>
      </c>
      <c r="F950" s="250" t="s">
        <v>995</v>
      </c>
      <c r="G950" s="248"/>
      <c r="H950" s="251">
        <v>6.444</v>
      </c>
      <c r="I950" s="252"/>
      <c r="J950" s="248"/>
      <c r="K950" s="248"/>
      <c r="L950" s="253"/>
      <c r="M950" s="254"/>
      <c r="N950" s="255"/>
      <c r="O950" s="255"/>
      <c r="P950" s="255"/>
      <c r="Q950" s="255"/>
      <c r="R950" s="255"/>
      <c r="S950" s="255"/>
      <c r="T950" s="256"/>
      <c r="U950" s="13"/>
      <c r="V950" s="13"/>
      <c r="W950" s="13"/>
      <c r="X950" s="13"/>
      <c r="Y950" s="13"/>
      <c r="Z950" s="13"/>
      <c r="AA950" s="13"/>
      <c r="AB950" s="13"/>
      <c r="AC950" s="13"/>
      <c r="AD950" s="13"/>
      <c r="AE950" s="13"/>
      <c r="AT950" s="257" t="s">
        <v>156</v>
      </c>
      <c r="AU950" s="257" t="s">
        <v>90</v>
      </c>
      <c r="AV950" s="13" t="s">
        <v>90</v>
      </c>
      <c r="AW950" s="13" t="s">
        <v>35</v>
      </c>
      <c r="AX950" s="13" t="s">
        <v>81</v>
      </c>
      <c r="AY950" s="257" t="s">
        <v>146</v>
      </c>
    </row>
    <row r="951" s="13" customFormat="1">
      <c r="A951" s="13"/>
      <c r="B951" s="247"/>
      <c r="C951" s="248"/>
      <c r="D951" s="242" t="s">
        <v>156</v>
      </c>
      <c r="E951" s="249" t="s">
        <v>1</v>
      </c>
      <c r="F951" s="250" t="s">
        <v>996</v>
      </c>
      <c r="G951" s="248"/>
      <c r="H951" s="251">
        <v>22.016999999999999</v>
      </c>
      <c r="I951" s="252"/>
      <c r="J951" s="248"/>
      <c r="K951" s="248"/>
      <c r="L951" s="253"/>
      <c r="M951" s="254"/>
      <c r="N951" s="255"/>
      <c r="O951" s="255"/>
      <c r="P951" s="255"/>
      <c r="Q951" s="255"/>
      <c r="R951" s="255"/>
      <c r="S951" s="255"/>
      <c r="T951" s="256"/>
      <c r="U951" s="13"/>
      <c r="V951" s="13"/>
      <c r="W951" s="13"/>
      <c r="X951" s="13"/>
      <c r="Y951" s="13"/>
      <c r="Z951" s="13"/>
      <c r="AA951" s="13"/>
      <c r="AB951" s="13"/>
      <c r="AC951" s="13"/>
      <c r="AD951" s="13"/>
      <c r="AE951" s="13"/>
      <c r="AT951" s="257" t="s">
        <v>156</v>
      </c>
      <c r="AU951" s="257" t="s">
        <v>90</v>
      </c>
      <c r="AV951" s="13" t="s">
        <v>90</v>
      </c>
      <c r="AW951" s="13" t="s">
        <v>35</v>
      </c>
      <c r="AX951" s="13" t="s">
        <v>81</v>
      </c>
      <c r="AY951" s="257" t="s">
        <v>146</v>
      </c>
    </row>
    <row r="952" s="14" customFormat="1">
      <c r="A952" s="14"/>
      <c r="B952" s="260"/>
      <c r="C952" s="261"/>
      <c r="D952" s="242" t="s">
        <v>156</v>
      </c>
      <c r="E952" s="262" t="s">
        <v>1</v>
      </c>
      <c r="F952" s="263" t="s">
        <v>924</v>
      </c>
      <c r="G952" s="261"/>
      <c r="H952" s="262" t="s">
        <v>1</v>
      </c>
      <c r="I952" s="264"/>
      <c r="J952" s="261"/>
      <c r="K952" s="261"/>
      <c r="L952" s="265"/>
      <c r="M952" s="266"/>
      <c r="N952" s="267"/>
      <c r="O952" s="267"/>
      <c r="P952" s="267"/>
      <c r="Q952" s="267"/>
      <c r="R952" s="267"/>
      <c r="S952" s="267"/>
      <c r="T952" s="268"/>
      <c r="U952" s="14"/>
      <c r="V952" s="14"/>
      <c r="W952" s="14"/>
      <c r="X952" s="14"/>
      <c r="Y952" s="14"/>
      <c r="Z952" s="14"/>
      <c r="AA952" s="14"/>
      <c r="AB952" s="14"/>
      <c r="AC952" s="14"/>
      <c r="AD952" s="14"/>
      <c r="AE952" s="14"/>
      <c r="AT952" s="269" t="s">
        <v>156</v>
      </c>
      <c r="AU952" s="269" t="s">
        <v>90</v>
      </c>
      <c r="AV952" s="14" t="s">
        <v>85</v>
      </c>
      <c r="AW952" s="14" t="s">
        <v>35</v>
      </c>
      <c r="AX952" s="14" t="s">
        <v>81</v>
      </c>
      <c r="AY952" s="269" t="s">
        <v>146</v>
      </c>
    </row>
    <row r="953" s="13" customFormat="1">
      <c r="A953" s="13"/>
      <c r="B953" s="247"/>
      <c r="C953" s="248"/>
      <c r="D953" s="242" t="s">
        <v>156</v>
      </c>
      <c r="E953" s="249" t="s">
        <v>1</v>
      </c>
      <c r="F953" s="250" t="s">
        <v>997</v>
      </c>
      <c r="G953" s="248"/>
      <c r="H953" s="251">
        <v>0.96999999999999997</v>
      </c>
      <c r="I953" s="252"/>
      <c r="J953" s="248"/>
      <c r="K953" s="248"/>
      <c r="L953" s="253"/>
      <c r="M953" s="254"/>
      <c r="N953" s="255"/>
      <c r="O953" s="255"/>
      <c r="P953" s="255"/>
      <c r="Q953" s="255"/>
      <c r="R953" s="255"/>
      <c r="S953" s="255"/>
      <c r="T953" s="256"/>
      <c r="U953" s="13"/>
      <c r="V953" s="13"/>
      <c r="W953" s="13"/>
      <c r="X953" s="13"/>
      <c r="Y953" s="13"/>
      <c r="Z953" s="13"/>
      <c r="AA953" s="13"/>
      <c r="AB953" s="13"/>
      <c r="AC953" s="13"/>
      <c r="AD953" s="13"/>
      <c r="AE953" s="13"/>
      <c r="AT953" s="257" t="s">
        <v>156</v>
      </c>
      <c r="AU953" s="257" t="s">
        <v>90</v>
      </c>
      <c r="AV953" s="13" t="s">
        <v>90</v>
      </c>
      <c r="AW953" s="13" t="s">
        <v>35</v>
      </c>
      <c r="AX953" s="13" t="s">
        <v>81</v>
      </c>
      <c r="AY953" s="257" t="s">
        <v>146</v>
      </c>
    </row>
    <row r="954" s="13" customFormat="1">
      <c r="A954" s="13"/>
      <c r="B954" s="247"/>
      <c r="C954" s="248"/>
      <c r="D954" s="242" t="s">
        <v>156</v>
      </c>
      <c r="E954" s="249" t="s">
        <v>1</v>
      </c>
      <c r="F954" s="250" t="s">
        <v>998</v>
      </c>
      <c r="G954" s="248"/>
      <c r="H954" s="251">
        <v>1.6160000000000001</v>
      </c>
      <c r="I954" s="252"/>
      <c r="J954" s="248"/>
      <c r="K954" s="248"/>
      <c r="L954" s="253"/>
      <c r="M954" s="254"/>
      <c r="N954" s="255"/>
      <c r="O954" s="255"/>
      <c r="P954" s="255"/>
      <c r="Q954" s="255"/>
      <c r="R954" s="255"/>
      <c r="S954" s="255"/>
      <c r="T954" s="256"/>
      <c r="U954" s="13"/>
      <c r="V954" s="13"/>
      <c r="W954" s="13"/>
      <c r="X954" s="13"/>
      <c r="Y954" s="13"/>
      <c r="Z954" s="13"/>
      <c r="AA954" s="13"/>
      <c r="AB954" s="13"/>
      <c r="AC954" s="13"/>
      <c r="AD954" s="13"/>
      <c r="AE954" s="13"/>
      <c r="AT954" s="257" t="s">
        <v>156</v>
      </c>
      <c r="AU954" s="257" t="s">
        <v>90</v>
      </c>
      <c r="AV954" s="13" t="s">
        <v>90</v>
      </c>
      <c r="AW954" s="13" t="s">
        <v>35</v>
      </c>
      <c r="AX954" s="13" t="s">
        <v>81</v>
      </c>
      <c r="AY954" s="257" t="s">
        <v>146</v>
      </c>
    </row>
    <row r="955" s="14" customFormat="1">
      <c r="A955" s="14"/>
      <c r="B955" s="260"/>
      <c r="C955" s="261"/>
      <c r="D955" s="242" t="s">
        <v>156</v>
      </c>
      <c r="E955" s="262" t="s">
        <v>1</v>
      </c>
      <c r="F955" s="263" t="s">
        <v>999</v>
      </c>
      <c r="G955" s="261"/>
      <c r="H955" s="262" t="s">
        <v>1</v>
      </c>
      <c r="I955" s="264"/>
      <c r="J955" s="261"/>
      <c r="K955" s="261"/>
      <c r="L955" s="265"/>
      <c r="M955" s="266"/>
      <c r="N955" s="267"/>
      <c r="O955" s="267"/>
      <c r="P955" s="267"/>
      <c r="Q955" s="267"/>
      <c r="R955" s="267"/>
      <c r="S955" s="267"/>
      <c r="T955" s="268"/>
      <c r="U955" s="14"/>
      <c r="V955" s="14"/>
      <c r="W955" s="14"/>
      <c r="X955" s="14"/>
      <c r="Y955" s="14"/>
      <c r="Z955" s="14"/>
      <c r="AA955" s="14"/>
      <c r="AB955" s="14"/>
      <c r="AC955" s="14"/>
      <c r="AD955" s="14"/>
      <c r="AE955" s="14"/>
      <c r="AT955" s="269" t="s">
        <v>156</v>
      </c>
      <c r="AU955" s="269" t="s">
        <v>90</v>
      </c>
      <c r="AV955" s="14" t="s">
        <v>85</v>
      </c>
      <c r="AW955" s="14" t="s">
        <v>35</v>
      </c>
      <c r="AX955" s="14" t="s">
        <v>81</v>
      </c>
      <c r="AY955" s="269" t="s">
        <v>146</v>
      </c>
    </row>
    <row r="956" s="13" customFormat="1">
      <c r="A956" s="13"/>
      <c r="B956" s="247"/>
      <c r="C956" s="248"/>
      <c r="D956" s="242" t="s">
        <v>156</v>
      </c>
      <c r="E956" s="249" t="s">
        <v>1</v>
      </c>
      <c r="F956" s="250" t="s">
        <v>1000</v>
      </c>
      <c r="G956" s="248"/>
      <c r="H956" s="251">
        <v>0.192</v>
      </c>
      <c r="I956" s="252"/>
      <c r="J956" s="248"/>
      <c r="K956" s="248"/>
      <c r="L956" s="253"/>
      <c r="M956" s="254"/>
      <c r="N956" s="255"/>
      <c r="O956" s="255"/>
      <c r="P956" s="255"/>
      <c r="Q956" s="255"/>
      <c r="R956" s="255"/>
      <c r="S956" s="255"/>
      <c r="T956" s="256"/>
      <c r="U956" s="13"/>
      <c r="V956" s="13"/>
      <c r="W956" s="13"/>
      <c r="X956" s="13"/>
      <c r="Y956" s="13"/>
      <c r="Z956" s="13"/>
      <c r="AA956" s="13"/>
      <c r="AB956" s="13"/>
      <c r="AC956" s="13"/>
      <c r="AD956" s="13"/>
      <c r="AE956" s="13"/>
      <c r="AT956" s="257" t="s">
        <v>156</v>
      </c>
      <c r="AU956" s="257" t="s">
        <v>90</v>
      </c>
      <c r="AV956" s="13" t="s">
        <v>90</v>
      </c>
      <c r="AW956" s="13" t="s">
        <v>35</v>
      </c>
      <c r="AX956" s="13" t="s">
        <v>81</v>
      </c>
      <c r="AY956" s="257" t="s">
        <v>146</v>
      </c>
    </row>
    <row r="957" s="14" customFormat="1">
      <c r="A957" s="14"/>
      <c r="B957" s="260"/>
      <c r="C957" s="261"/>
      <c r="D957" s="242" t="s">
        <v>156</v>
      </c>
      <c r="E957" s="262" t="s">
        <v>1</v>
      </c>
      <c r="F957" s="263" t="s">
        <v>983</v>
      </c>
      <c r="G957" s="261"/>
      <c r="H957" s="262" t="s">
        <v>1</v>
      </c>
      <c r="I957" s="264"/>
      <c r="J957" s="261"/>
      <c r="K957" s="261"/>
      <c r="L957" s="265"/>
      <c r="M957" s="266"/>
      <c r="N957" s="267"/>
      <c r="O957" s="267"/>
      <c r="P957" s="267"/>
      <c r="Q957" s="267"/>
      <c r="R957" s="267"/>
      <c r="S957" s="267"/>
      <c r="T957" s="268"/>
      <c r="U957" s="14"/>
      <c r="V957" s="14"/>
      <c r="W957" s="14"/>
      <c r="X957" s="14"/>
      <c r="Y957" s="14"/>
      <c r="Z957" s="14"/>
      <c r="AA957" s="14"/>
      <c r="AB957" s="14"/>
      <c r="AC957" s="14"/>
      <c r="AD957" s="14"/>
      <c r="AE957" s="14"/>
      <c r="AT957" s="269" t="s">
        <v>156</v>
      </c>
      <c r="AU957" s="269" t="s">
        <v>90</v>
      </c>
      <c r="AV957" s="14" t="s">
        <v>85</v>
      </c>
      <c r="AW957" s="14" t="s">
        <v>35</v>
      </c>
      <c r="AX957" s="14" t="s">
        <v>81</v>
      </c>
      <c r="AY957" s="269" t="s">
        <v>146</v>
      </c>
    </row>
    <row r="958" s="13" customFormat="1">
      <c r="A958" s="13"/>
      <c r="B958" s="247"/>
      <c r="C958" s="248"/>
      <c r="D958" s="242" t="s">
        <v>156</v>
      </c>
      <c r="E958" s="249" t="s">
        <v>1</v>
      </c>
      <c r="F958" s="250" t="s">
        <v>1005</v>
      </c>
      <c r="G958" s="248"/>
      <c r="H958" s="251">
        <v>0.90000000000000002</v>
      </c>
      <c r="I958" s="252"/>
      <c r="J958" s="248"/>
      <c r="K958" s="248"/>
      <c r="L958" s="253"/>
      <c r="M958" s="254"/>
      <c r="N958" s="255"/>
      <c r="O958" s="255"/>
      <c r="P958" s="255"/>
      <c r="Q958" s="255"/>
      <c r="R958" s="255"/>
      <c r="S958" s="255"/>
      <c r="T958" s="256"/>
      <c r="U958" s="13"/>
      <c r="V958" s="13"/>
      <c r="W958" s="13"/>
      <c r="X958" s="13"/>
      <c r="Y958" s="13"/>
      <c r="Z958" s="13"/>
      <c r="AA958" s="13"/>
      <c r="AB958" s="13"/>
      <c r="AC958" s="13"/>
      <c r="AD958" s="13"/>
      <c r="AE958" s="13"/>
      <c r="AT958" s="257" t="s">
        <v>156</v>
      </c>
      <c r="AU958" s="257" t="s">
        <v>90</v>
      </c>
      <c r="AV958" s="13" t="s">
        <v>90</v>
      </c>
      <c r="AW958" s="13" t="s">
        <v>35</v>
      </c>
      <c r="AX958" s="13" t="s">
        <v>81</v>
      </c>
      <c r="AY958" s="257" t="s">
        <v>146</v>
      </c>
    </row>
    <row r="959" s="2" customFormat="1" ht="37.8" customHeight="1">
      <c r="A959" s="39"/>
      <c r="B959" s="40"/>
      <c r="C959" s="229" t="s">
        <v>1088</v>
      </c>
      <c r="D959" s="229" t="s">
        <v>149</v>
      </c>
      <c r="E959" s="230" t="s">
        <v>1089</v>
      </c>
      <c r="F959" s="231" t="s">
        <v>1090</v>
      </c>
      <c r="G959" s="232" t="s">
        <v>261</v>
      </c>
      <c r="H959" s="233">
        <v>4.7930000000000001</v>
      </c>
      <c r="I959" s="234"/>
      <c r="J959" s="235">
        <f>ROUND(I959*H959,2)</f>
        <v>0</v>
      </c>
      <c r="K959" s="231" t="s">
        <v>161</v>
      </c>
      <c r="L959" s="45"/>
      <c r="M959" s="236" t="s">
        <v>1</v>
      </c>
      <c r="N959" s="237" t="s">
        <v>46</v>
      </c>
      <c r="O959" s="92"/>
      <c r="P959" s="238">
        <f>O959*H959</f>
        <v>0</v>
      </c>
      <c r="Q959" s="238">
        <v>0</v>
      </c>
      <c r="R959" s="238">
        <f>Q959*H959</f>
        <v>0</v>
      </c>
      <c r="S959" s="238">
        <v>0</v>
      </c>
      <c r="T959" s="239">
        <f>S959*H959</f>
        <v>0</v>
      </c>
      <c r="U959" s="39"/>
      <c r="V959" s="39"/>
      <c r="W959" s="39"/>
      <c r="X959" s="39"/>
      <c r="Y959" s="39"/>
      <c r="Z959" s="39"/>
      <c r="AA959" s="39"/>
      <c r="AB959" s="39"/>
      <c r="AC959" s="39"/>
      <c r="AD959" s="39"/>
      <c r="AE959" s="39"/>
      <c r="AR959" s="240" t="s">
        <v>153</v>
      </c>
      <c r="AT959" s="240" t="s">
        <v>149</v>
      </c>
      <c r="AU959" s="240" t="s">
        <v>90</v>
      </c>
      <c r="AY959" s="18" t="s">
        <v>146</v>
      </c>
      <c r="BE959" s="241">
        <f>IF(N959="základní",J959,0)</f>
        <v>0</v>
      </c>
      <c r="BF959" s="241">
        <f>IF(N959="snížená",J959,0)</f>
        <v>0</v>
      </c>
      <c r="BG959" s="241">
        <f>IF(N959="zákl. přenesená",J959,0)</f>
        <v>0</v>
      </c>
      <c r="BH959" s="241">
        <f>IF(N959="sníž. přenesená",J959,0)</f>
        <v>0</v>
      </c>
      <c r="BI959" s="241">
        <f>IF(N959="nulová",J959,0)</f>
        <v>0</v>
      </c>
      <c r="BJ959" s="18" t="s">
        <v>85</v>
      </c>
      <c r="BK959" s="241">
        <f>ROUND(I959*H959,2)</f>
        <v>0</v>
      </c>
      <c r="BL959" s="18" t="s">
        <v>153</v>
      </c>
      <c r="BM959" s="240" t="s">
        <v>1091</v>
      </c>
    </row>
    <row r="960" s="2" customFormat="1">
      <c r="A960" s="39"/>
      <c r="B960" s="40"/>
      <c r="C960" s="41"/>
      <c r="D960" s="242" t="s">
        <v>155</v>
      </c>
      <c r="E960" s="41"/>
      <c r="F960" s="243" t="s">
        <v>1092</v>
      </c>
      <c r="G960" s="41"/>
      <c r="H960" s="41"/>
      <c r="I960" s="244"/>
      <c r="J960" s="41"/>
      <c r="K960" s="41"/>
      <c r="L960" s="45"/>
      <c r="M960" s="245"/>
      <c r="N960" s="246"/>
      <c r="O960" s="92"/>
      <c r="P960" s="92"/>
      <c r="Q960" s="92"/>
      <c r="R960" s="92"/>
      <c r="S960" s="92"/>
      <c r="T960" s="93"/>
      <c r="U960" s="39"/>
      <c r="V960" s="39"/>
      <c r="W960" s="39"/>
      <c r="X960" s="39"/>
      <c r="Y960" s="39"/>
      <c r="Z960" s="39"/>
      <c r="AA960" s="39"/>
      <c r="AB960" s="39"/>
      <c r="AC960" s="39"/>
      <c r="AD960" s="39"/>
      <c r="AE960" s="39"/>
      <c r="AT960" s="18" t="s">
        <v>155</v>
      </c>
      <c r="AU960" s="18" t="s">
        <v>90</v>
      </c>
    </row>
    <row r="961" s="2" customFormat="1">
      <c r="A961" s="39"/>
      <c r="B961" s="40"/>
      <c r="C961" s="41"/>
      <c r="D961" s="258" t="s">
        <v>164</v>
      </c>
      <c r="E961" s="41"/>
      <c r="F961" s="259" t="s">
        <v>1093</v>
      </c>
      <c r="G961" s="41"/>
      <c r="H961" s="41"/>
      <c r="I961" s="244"/>
      <c r="J961" s="41"/>
      <c r="K961" s="41"/>
      <c r="L961" s="45"/>
      <c r="M961" s="245"/>
      <c r="N961" s="246"/>
      <c r="O961" s="92"/>
      <c r="P961" s="92"/>
      <c r="Q961" s="92"/>
      <c r="R961" s="92"/>
      <c r="S961" s="92"/>
      <c r="T961" s="93"/>
      <c r="U961" s="39"/>
      <c r="V961" s="39"/>
      <c r="W961" s="39"/>
      <c r="X961" s="39"/>
      <c r="Y961" s="39"/>
      <c r="Z961" s="39"/>
      <c r="AA961" s="39"/>
      <c r="AB961" s="39"/>
      <c r="AC961" s="39"/>
      <c r="AD961" s="39"/>
      <c r="AE961" s="39"/>
      <c r="AT961" s="18" t="s">
        <v>164</v>
      </c>
      <c r="AU961" s="18" t="s">
        <v>90</v>
      </c>
    </row>
    <row r="962" s="14" customFormat="1">
      <c r="A962" s="14"/>
      <c r="B962" s="260"/>
      <c r="C962" s="261"/>
      <c r="D962" s="242" t="s">
        <v>156</v>
      </c>
      <c r="E962" s="262" t="s">
        <v>1</v>
      </c>
      <c r="F962" s="263" t="s">
        <v>1051</v>
      </c>
      <c r="G962" s="261"/>
      <c r="H962" s="262" t="s">
        <v>1</v>
      </c>
      <c r="I962" s="264"/>
      <c r="J962" s="261"/>
      <c r="K962" s="261"/>
      <c r="L962" s="265"/>
      <c r="M962" s="266"/>
      <c r="N962" s="267"/>
      <c r="O962" s="267"/>
      <c r="P962" s="267"/>
      <c r="Q962" s="267"/>
      <c r="R962" s="267"/>
      <c r="S962" s="267"/>
      <c r="T962" s="268"/>
      <c r="U962" s="14"/>
      <c r="V962" s="14"/>
      <c r="W962" s="14"/>
      <c r="X962" s="14"/>
      <c r="Y962" s="14"/>
      <c r="Z962" s="14"/>
      <c r="AA962" s="14"/>
      <c r="AB962" s="14"/>
      <c r="AC962" s="14"/>
      <c r="AD962" s="14"/>
      <c r="AE962" s="14"/>
      <c r="AT962" s="269" t="s">
        <v>156</v>
      </c>
      <c r="AU962" s="269" t="s">
        <v>90</v>
      </c>
      <c r="AV962" s="14" t="s">
        <v>85</v>
      </c>
      <c r="AW962" s="14" t="s">
        <v>35</v>
      </c>
      <c r="AX962" s="14" t="s">
        <v>81</v>
      </c>
      <c r="AY962" s="269" t="s">
        <v>146</v>
      </c>
    </row>
    <row r="963" s="13" customFormat="1">
      <c r="A963" s="13"/>
      <c r="B963" s="247"/>
      <c r="C963" s="248"/>
      <c r="D963" s="242" t="s">
        <v>156</v>
      </c>
      <c r="E963" s="249" t="s">
        <v>1</v>
      </c>
      <c r="F963" s="250" t="s">
        <v>1094</v>
      </c>
      <c r="G963" s="248"/>
      <c r="H963" s="251">
        <v>4.7930000000000001</v>
      </c>
      <c r="I963" s="252"/>
      <c r="J963" s="248"/>
      <c r="K963" s="248"/>
      <c r="L963" s="253"/>
      <c r="M963" s="254"/>
      <c r="N963" s="255"/>
      <c r="O963" s="255"/>
      <c r="P963" s="255"/>
      <c r="Q963" s="255"/>
      <c r="R963" s="255"/>
      <c r="S963" s="255"/>
      <c r="T963" s="256"/>
      <c r="U963" s="13"/>
      <c r="V963" s="13"/>
      <c r="W963" s="13"/>
      <c r="X963" s="13"/>
      <c r="Y963" s="13"/>
      <c r="Z963" s="13"/>
      <c r="AA963" s="13"/>
      <c r="AB963" s="13"/>
      <c r="AC963" s="13"/>
      <c r="AD963" s="13"/>
      <c r="AE963" s="13"/>
      <c r="AT963" s="257" t="s">
        <v>156</v>
      </c>
      <c r="AU963" s="257" t="s">
        <v>90</v>
      </c>
      <c r="AV963" s="13" t="s">
        <v>90</v>
      </c>
      <c r="AW963" s="13" t="s">
        <v>35</v>
      </c>
      <c r="AX963" s="13" t="s">
        <v>81</v>
      </c>
      <c r="AY963" s="257" t="s">
        <v>146</v>
      </c>
    </row>
    <row r="964" s="12" customFormat="1" ht="25.92" customHeight="1">
      <c r="A964" s="12"/>
      <c r="B964" s="213"/>
      <c r="C964" s="214"/>
      <c r="D964" s="215" t="s">
        <v>80</v>
      </c>
      <c r="E964" s="216" t="s">
        <v>277</v>
      </c>
      <c r="F964" s="216" t="s">
        <v>1095</v>
      </c>
      <c r="G964" s="214"/>
      <c r="H964" s="214"/>
      <c r="I964" s="217"/>
      <c r="J964" s="218">
        <f>BK964</f>
        <v>0</v>
      </c>
      <c r="K964" s="214"/>
      <c r="L964" s="219"/>
      <c r="M964" s="220"/>
      <c r="N964" s="221"/>
      <c r="O964" s="221"/>
      <c r="P964" s="222">
        <f>P965</f>
        <v>0</v>
      </c>
      <c r="Q964" s="221"/>
      <c r="R964" s="222">
        <f>R965</f>
        <v>1.7168760000000001</v>
      </c>
      <c r="S964" s="221"/>
      <c r="T964" s="223">
        <f>T965</f>
        <v>0</v>
      </c>
      <c r="U964" s="12"/>
      <c r="V964" s="12"/>
      <c r="W964" s="12"/>
      <c r="X964" s="12"/>
      <c r="Y964" s="12"/>
      <c r="Z964" s="12"/>
      <c r="AA964" s="12"/>
      <c r="AB964" s="12"/>
      <c r="AC964" s="12"/>
      <c r="AD964" s="12"/>
      <c r="AE964" s="12"/>
      <c r="AR964" s="224" t="s">
        <v>102</v>
      </c>
      <c r="AT964" s="225" t="s">
        <v>80</v>
      </c>
      <c r="AU964" s="225" t="s">
        <v>81</v>
      </c>
      <c r="AY964" s="224" t="s">
        <v>146</v>
      </c>
      <c r="BK964" s="226">
        <f>BK965</f>
        <v>0</v>
      </c>
    </row>
    <row r="965" s="12" customFormat="1" ht="22.8" customHeight="1">
      <c r="A965" s="12"/>
      <c r="B965" s="213"/>
      <c r="C965" s="214"/>
      <c r="D965" s="215" t="s">
        <v>80</v>
      </c>
      <c r="E965" s="227" t="s">
        <v>1096</v>
      </c>
      <c r="F965" s="227" t="s">
        <v>1097</v>
      </c>
      <c r="G965" s="214"/>
      <c r="H965" s="214"/>
      <c r="I965" s="217"/>
      <c r="J965" s="228">
        <f>BK965</f>
        <v>0</v>
      </c>
      <c r="K965" s="214"/>
      <c r="L965" s="219"/>
      <c r="M965" s="220"/>
      <c r="N965" s="221"/>
      <c r="O965" s="221"/>
      <c r="P965" s="222">
        <f>SUM(P966:P994)</f>
        <v>0</v>
      </c>
      <c r="Q965" s="221"/>
      <c r="R965" s="222">
        <f>SUM(R966:R994)</f>
        <v>1.7168760000000001</v>
      </c>
      <c r="S965" s="221"/>
      <c r="T965" s="223">
        <f>SUM(T966:T994)</f>
        <v>0</v>
      </c>
      <c r="U965" s="12"/>
      <c r="V965" s="12"/>
      <c r="W965" s="12"/>
      <c r="X965" s="12"/>
      <c r="Y965" s="12"/>
      <c r="Z965" s="12"/>
      <c r="AA965" s="12"/>
      <c r="AB965" s="12"/>
      <c r="AC965" s="12"/>
      <c r="AD965" s="12"/>
      <c r="AE965" s="12"/>
      <c r="AR965" s="224" t="s">
        <v>102</v>
      </c>
      <c r="AT965" s="225" t="s">
        <v>80</v>
      </c>
      <c r="AU965" s="225" t="s">
        <v>85</v>
      </c>
      <c r="AY965" s="224" t="s">
        <v>146</v>
      </c>
      <c r="BK965" s="226">
        <f>SUM(BK966:BK994)</f>
        <v>0</v>
      </c>
    </row>
    <row r="966" s="2" customFormat="1" ht="24.15" customHeight="1">
      <c r="A966" s="39"/>
      <c r="B966" s="40"/>
      <c r="C966" s="229" t="s">
        <v>1098</v>
      </c>
      <c r="D966" s="229" t="s">
        <v>149</v>
      </c>
      <c r="E966" s="230" t="s">
        <v>1099</v>
      </c>
      <c r="F966" s="231" t="s">
        <v>1100</v>
      </c>
      <c r="G966" s="232" t="s">
        <v>495</v>
      </c>
      <c r="H966" s="233">
        <v>4.5</v>
      </c>
      <c r="I966" s="234"/>
      <c r="J966" s="235">
        <f>ROUND(I966*H966,2)</f>
        <v>0</v>
      </c>
      <c r="K966" s="231" t="s">
        <v>161</v>
      </c>
      <c r="L966" s="45"/>
      <c r="M966" s="236" t="s">
        <v>1</v>
      </c>
      <c r="N966" s="237" t="s">
        <v>46</v>
      </c>
      <c r="O966" s="92"/>
      <c r="P966" s="238">
        <f>O966*H966</f>
        <v>0</v>
      </c>
      <c r="Q966" s="238">
        <v>0</v>
      </c>
      <c r="R966" s="238">
        <f>Q966*H966</f>
        <v>0</v>
      </c>
      <c r="S966" s="238">
        <v>0</v>
      </c>
      <c r="T966" s="239">
        <f>S966*H966</f>
        <v>0</v>
      </c>
      <c r="U966" s="39"/>
      <c r="V966" s="39"/>
      <c r="W966" s="39"/>
      <c r="X966" s="39"/>
      <c r="Y966" s="39"/>
      <c r="Z966" s="39"/>
      <c r="AA966" s="39"/>
      <c r="AB966" s="39"/>
      <c r="AC966" s="39"/>
      <c r="AD966" s="39"/>
      <c r="AE966" s="39"/>
      <c r="AR966" s="240" t="s">
        <v>613</v>
      </c>
      <c r="AT966" s="240" t="s">
        <v>149</v>
      </c>
      <c r="AU966" s="240" t="s">
        <v>90</v>
      </c>
      <c r="AY966" s="18" t="s">
        <v>146</v>
      </c>
      <c r="BE966" s="241">
        <f>IF(N966="základní",J966,0)</f>
        <v>0</v>
      </c>
      <c r="BF966" s="241">
        <f>IF(N966="snížená",J966,0)</f>
        <v>0</v>
      </c>
      <c r="BG966" s="241">
        <f>IF(N966="zákl. přenesená",J966,0)</f>
        <v>0</v>
      </c>
      <c r="BH966" s="241">
        <f>IF(N966="sníž. přenesená",J966,0)</f>
        <v>0</v>
      </c>
      <c r="BI966" s="241">
        <f>IF(N966="nulová",J966,0)</f>
        <v>0</v>
      </c>
      <c r="BJ966" s="18" t="s">
        <v>85</v>
      </c>
      <c r="BK966" s="241">
        <f>ROUND(I966*H966,2)</f>
        <v>0</v>
      </c>
      <c r="BL966" s="18" t="s">
        <v>613</v>
      </c>
      <c r="BM966" s="240" t="s">
        <v>1101</v>
      </c>
    </row>
    <row r="967" s="2" customFormat="1">
      <c r="A967" s="39"/>
      <c r="B967" s="40"/>
      <c r="C967" s="41"/>
      <c r="D967" s="242" t="s">
        <v>155</v>
      </c>
      <c r="E967" s="41"/>
      <c r="F967" s="243" t="s">
        <v>1102</v>
      </c>
      <c r="G967" s="41"/>
      <c r="H967" s="41"/>
      <c r="I967" s="244"/>
      <c r="J967" s="41"/>
      <c r="K967" s="41"/>
      <c r="L967" s="45"/>
      <c r="M967" s="245"/>
      <c r="N967" s="246"/>
      <c r="O967" s="92"/>
      <c r="P967" s="92"/>
      <c r="Q967" s="92"/>
      <c r="R967" s="92"/>
      <c r="S967" s="92"/>
      <c r="T967" s="93"/>
      <c r="U967" s="39"/>
      <c r="V967" s="39"/>
      <c r="W967" s="39"/>
      <c r="X967" s="39"/>
      <c r="Y967" s="39"/>
      <c r="Z967" s="39"/>
      <c r="AA967" s="39"/>
      <c r="AB967" s="39"/>
      <c r="AC967" s="39"/>
      <c r="AD967" s="39"/>
      <c r="AE967" s="39"/>
      <c r="AT967" s="18" t="s">
        <v>155</v>
      </c>
      <c r="AU967" s="18" t="s">
        <v>90</v>
      </c>
    </row>
    <row r="968" s="2" customFormat="1">
      <c r="A968" s="39"/>
      <c r="B968" s="40"/>
      <c r="C968" s="41"/>
      <c r="D968" s="258" t="s">
        <v>164</v>
      </c>
      <c r="E968" s="41"/>
      <c r="F968" s="259" t="s">
        <v>1103</v>
      </c>
      <c r="G968" s="41"/>
      <c r="H968" s="41"/>
      <c r="I968" s="244"/>
      <c r="J968" s="41"/>
      <c r="K968" s="41"/>
      <c r="L968" s="45"/>
      <c r="M968" s="245"/>
      <c r="N968" s="246"/>
      <c r="O968" s="92"/>
      <c r="P968" s="92"/>
      <c r="Q968" s="92"/>
      <c r="R968" s="92"/>
      <c r="S968" s="92"/>
      <c r="T968" s="93"/>
      <c r="U968" s="39"/>
      <c r="V968" s="39"/>
      <c r="W968" s="39"/>
      <c r="X968" s="39"/>
      <c r="Y968" s="39"/>
      <c r="Z968" s="39"/>
      <c r="AA968" s="39"/>
      <c r="AB968" s="39"/>
      <c r="AC968" s="39"/>
      <c r="AD968" s="39"/>
      <c r="AE968" s="39"/>
      <c r="AT968" s="18" t="s">
        <v>164</v>
      </c>
      <c r="AU968" s="18" t="s">
        <v>90</v>
      </c>
    </row>
    <row r="969" s="14" customFormat="1">
      <c r="A969" s="14"/>
      <c r="B969" s="260"/>
      <c r="C969" s="261"/>
      <c r="D969" s="242" t="s">
        <v>156</v>
      </c>
      <c r="E969" s="262" t="s">
        <v>1</v>
      </c>
      <c r="F969" s="263" t="s">
        <v>1104</v>
      </c>
      <c r="G969" s="261"/>
      <c r="H969" s="262" t="s">
        <v>1</v>
      </c>
      <c r="I969" s="264"/>
      <c r="J969" s="261"/>
      <c r="K969" s="261"/>
      <c r="L969" s="265"/>
      <c r="M969" s="266"/>
      <c r="N969" s="267"/>
      <c r="O969" s="267"/>
      <c r="P969" s="267"/>
      <c r="Q969" s="267"/>
      <c r="R969" s="267"/>
      <c r="S969" s="267"/>
      <c r="T969" s="268"/>
      <c r="U969" s="14"/>
      <c r="V969" s="14"/>
      <c r="W969" s="14"/>
      <c r="X969" s="14"/>
      <c r="Y969" s="14"/>
      <c r="Z969" s="14"/>
      <c r="AA969" s="14"/>
      <c r="AB969" s="14"/>
      <c r="AC969" s="14"/>
      <c r="AD969" s="14"/>
      <c r="AE969" s="14"/>
      <c r="AT969" s="269" t="s">
        <v>156</v>
      </c>
      <c r="AU969" s="269" t="s">
        <v>90</v>
      </c>
      <c r="AV969" s="14" t="s">
        <v>85</v>
      </c>
      <c r="AW969" s="14" t="s">
        <v>35</v>
      </c>
      <c r="AX969" s="14" t="s">
        <v>81</v>
      </c>
      <c r="AY969" s="269" t="s">
        <v>146</v>
      </c>
    </row>
    <row r="970" s="13" customFormat="1">
      <c r="A970" s="13"/>
      <c r="B970" s="247"/>
      <c r="C970" s="248"/>
      <c r="D970" s="242" t="s">
        <v>156</v>
      </c>
      <c r="E970" s="249" t="s">
        <v>1</v>
      </c>
      <c r="F970" s="250" t="s">
        <v>1052</v>
      </c>
      <c r="G970" s="248"/>
      <c r="H970" s="251">
        <v>4.5</v>
      </c>
      <c r="I970" s="252"/>
      <c r="J970" s="248"/>
      <c r="K970" s="248"/>
      <c r="L970" s="253"/>
      <c r="M970" s="254"/>
      <c r="N970" s="255"/>
      <c r="O970" s="255"/>
      <c r="P970" s="255"/>
      <c r="Q970" s="255"/>
      <c r="R970" s="255"/>
      <c r="S970" s="255"/>
      <c r="T970" s="256"/>
      <c r="U970" s="13"/>
      <c r="V970" s="13"/>
      <c r="W970" s="13"/>
      <c r="X970" s="13"/>
      <c r="Y970" s="13"/>
      <c r="Z970" s="13"/>
      <c r="AA970" s="13"/>
      <c r="AB970" s="13"/>
      <c r="AC970" s="13"/>
      <c r="AD970" s="13"/>
      <c r="AE970" s="13"/>
      <c r="AT970" s="257" t="s">
        <v>156</v>
      </c>
      <c r="AU970" s="257" t="s">
        <v>90</v>
      </c>
      <c r="AV970" s="13" t="s">
        <v>90</v>
      </c>
      <c r="AW970" s="13" t="s">
        <v>35</v>
      </c>
      <c r="AX970" s="13" t="s">
        <v>85</v>
      </c>
      <c r="AY970" s="257" t="s">
        <v>146</v>
      </c>
    </row>
    <row r="971" s="2" customFormat="1" ht="24.15" customHeight="1">
      <c r="A971" s="39"/>
      <c r="B971" s="40"/>
      <c r="C971" s="229" t="s">
        <v>1105</v>
      </c>
      <c r="D971" s="229" t="s">
        <v>149</v>
      </c>
      <c r="E971" s="230" t="s">
        <v>1106</v>
      </c>
      <c r="F971" s="231" t="s">
        <v>1107</v>
      </c>
      <c r="G971" s="232" t="s">
        <v>495</v>
      </c>
      <c r="H971" s="233">
        <v>4.5</v>
      </c>
      <c r="I971" s="234"/>
      <c r="J971" s="235">
        <f>ROUND(I971*H971,2)</f>
        <v>0</v>
      </c>
      <c r="K971" s="231" t="s">
        <v>161</v>
      </c>
      <c r="L971" s="45"/>
      <c r="M971" s="236" t="s">
        <v>1</v>
      </c>
      <c r="N971" s="237" t="s">
        <v>46</v>
      </c>
      <c r="O971" s="92"/>
      <c r="P971" s="238">
        <f>O971*H971</f>
        <v>0</v>
      </c>
      <c r="Q971" s="238">
        <v>0</v>
      </c>
      <c r="R971" s="238">
        <f>Q971*H971</f>
        <v>0</v>
      </c>
      <c r="S971" s="238">
        <v>0</v>
      </c>
      <c r="T971" s="239">
        <f>S971*H971</f>
        <v>0</v>
      </c>
      <c r="U971" s="39"/>
      <c r="V971" s="39"/>
      <c r="W971" s="39"/>
      <c r="X971" s="39"/>
      <c r="Y971" s="39"/>
      <c r="Z971" s="39"/>
      <c r="AA971" s="39"/>
      <c r="AB971" s="39"/>
      <c r="AC971" s="39"/>
      <c r="AD971" s="39"/>
      <c r="AE971" s="39"/>
      <c r="AR971" s="240" t="s">
        <v>613</v>
      </c>
      <c r="AT971" s="240" t="s">
        <v>149</v>
      </c>
      <c r="AU971" s="240" t="s">
        <v>90</v>
      </c>
      <c r="AY971" s="18" t="s">
        <v>146</v>
      </c>
      <c r="BE971" s="241">
        <f>IF(N971="základní",J971,0)</f>
        <v>0</v>
      </c>
      <c r="BF971" s="241">
        <f>IF(N971="snížená",J971,0)</f>
        <v>0</v>
      </c>
      <c r="BG971" s="241">
        <f>IF(N971="zákl. přenesená",J971,0)</f>
        <v>0</v>
      </c>
      <c r="BH971" s="241">
        <f>IF(N971="sníž. přenesená",J971,0)</f>
        <v>0</v>
      </c>
      <c r="BI971" s="241">
        <f>IF(N971="nulová",J971,0)</f>
        <v>0</v>
      </c>
      <c r="BJ971" s="18" t="s">
        <v>85</v>
      </c>
      <c r="BK971" s="241">
        <f>ROUND(I971*H971,2)</f>
        <v>0</v>
      </c>
      <c r="BL971" s="18" t="s">
        <v>613</v>
      </c>
      <c r="BM971" s="240" t="s">
        <v>1108</v>
      </c>
    </row>
    <row r="972" s="2" customFormat="1">
      <c r="A972" s="39"/>
      <c r="B972" s="40"/>
      <c r="C972" s="41"/>
      <c r="D972" s="242" t="s">
        <v>155</v>
      </c>
      <c r="E972" s="41"/>
      <c r="F972" s="243" t="s">
        <v>1109</v>
      </c>
      <c r="G972" s="41"/>
      <c r="H972" s="41"/>
      <c r="I972" s="244"/>
      <c r="J972" s="41"/>
      <c r="K972" s="41"/>
      <c r="L972" s="45"/>
      <c r="M972" s="245"/>
      <c r="N972" s="246"/>
      <c r="O972" s="92"/>
      <c r="P972" s="92"/>
      <c r="Q972" s="92"/>
      <c r="R972" s="92"/>
      <c r="S972" s="92"/>
      <c r="T972" s="93"/>
      <c r="U972" s="39"/>
      <c r="V972" s="39"/>
      <c r="W972" s="39"/>
      <c r="X972" s="39"/>
      <c r="Y972" s="39"/>
      <c r="Z972" s="39"/>
      <c r="AA972" s="39"/>
      <c r="AB972" s="39"/>
      <c r="AC972" s="39"/>
      <c r="AD972" s="39"/>
      <c r="AE972" s="39"/>
      <c r="AT972" s="18" t="s">
        <v>155</v>
      </c>
      <c r="AU972" s="18" t="s">
        <v>90</v>
      </c>
    </row>
    <row r="973" s="2" customFormat="1">
      <c r="A973" s="39"/>
      <c r="B973" s="40"/>
      <c r="C973" s="41"/>
      <c r="D973" s="258" t="s">
        <v>164</v>
      </c>
      <c r="E973" s="41"/>
      <c r="F973" s="259" t="s">
        <v>1110</v>
      </c>
      <c r="G973" s="41"/>
      <c r="H973" s="41"/>
      <c r="I973" s="244"/>
      <c r="J973" s="41"/>
      <c r="K973" s="41"/>
      <c r="L973" s="45"/>
      <c r="M973" s="245"/>
      <c r="N973" s="246"/>
      <c r="O973" s="92"/>
      <c r="P973" s="92"/>
      <c r="Q973" s="92"/>
      <c r="R973" s="92"/>
      <c r="S973" s="92"/>
      <c r="T973" s="93"/>
      <c r="U973" s="39"/>
      <c r="V973" s="39"/>
      <c r="W973" s="39"/>
      <c r="X973" s="39"/>
      <c r="Y973" s="39"/>
      <c r="Z973" s="39"/>
      <c r="AA973" s="39"/>
      <c r="AB973" s="39"/>
      <c r="AC973" s="39"/>
      <c r="AD973" s="39"/>
      <c r="AE973" s="39"/>
      <c r="AT973" s="18" t="s">
        <v>164</v>
      </c>
      <c r="AU973" s="18" t="s">
        <v>90</v>
      </c>
    </row>
    <row r="974" s="14" customFormat="1">
      <c r="A974" s="14"/>
      <c r="B974" s="260"/>
      <c r="C974" s="261"/>
      <c r="D974" s="242" t="s">
        <v>156</v>
      </c>
      <c r="E974" s="262" t="s">
        <v>1</v>
      </c>
      <c r="F974" s="263" t="s">
        <v>1104</v>
      </c>
      <c r="G974" s="261"/>
      <c r="H974" s="262" t="s">
        <v>1</v>
      </c>
      <c r="I974" s="264"/>
      <c r="J974" s="261"/>
      <c r="K974" s="261"/>
      <c r="L974" s="265"/>
      <c r="M974" s="266"/>
      <c r="N974" s="267"/>
      <c r="O974" s="267"/>
      <c r="P974" s="267"/>
      <c r="Q974" s="267"/>
      <c r="R974" s="267"/>
      <c r="S974" s="267"/>
      <c r="T974" s="268"/>
      <c r="U974" s="14"/>
      <c r="V974" s="14"/>
      <c r="W974" s="14"/>
      <c r="X974" s="14"/>
      <c r="Y974" s="14"/>
      <c r="Z974" s="14"/>
      <c r="AA974" s="14"/>
      <c r="AB974" s="14"/>
      <c r="AC974" s="14"/>
      <c r="AD974" s="14"/>
      <c r="AE974" s="14"/>
      <c r="AT974" s="269" t="s">
        <v>156</v>
      </c>
      <c r="AU974" s="269" t="s">
        <v>90</v>
      </c>
      <c r="AV974" s="14" t="s">
        <v>85</v>
      </c>
      <c r="AW974" s="14" t="s">
        <v>35</v>
      </c>
      <c r="AX974" s="14" t="s">
        <v>81</v>
      </c>
      <c r="AY974" s="269" t="s">
        <v>146</v>
      </c>
    </row>
    <row r="975" s="13" customFormat="1">
      <c r="A975" s="13"/>
      <c r="B975" s="247"/>
      <c r="C975" s="248"/>
      <c r="D975" s="242" t="s">
        <v>156</v>
      </c>
      <c r="E975" s="249" t="s">
        <v>1</v>
      </c>
      <c r="F975" s="250" t="s">
        <v>1052</v>
      </c>
      <c r="G975" s="248"/>
      <c r="H975" s="251">
        <v>4.5</v>
      </c>
      <c r="I975" s="252"/>
      <c r="J975" s="248"/>
      <c r="K975" s="248"/>
      <c r="L975" s="253"/>
      <c r="M975" s="254"/>
      <c r="N975" s="255"/>
      <c r="O975" s="255"/>
      <c r="P975" s="255"/>
      <c r="Q975" s="255"/>
      <c r="R975" s="255"/>
      <c r="S975" s="255"/>
      <c r="T975" s="256"/>
      <c r="U975" s="13"/>
      <c r="V975" s="13"/>
      <c r="W975" s="13"/>
      <c r="X975" s="13"/>
      <c r="Y975" s="13"/>
      <c r="Z975" s="13"/>
      <c r="AA975" s="13"/>
      <c r="AB975" s="13"/>
      <c r="AC975" s="13"/>
      <c r="AD975" s="13"/>
      <c r="AE975" s="13"/>
      <c r="AT975" s="257" t="s">
        <v>156</v>
      </c>
      <c r="AU975" s="257" t="s">
        <v>90</v>
      </c>
      <c r="AV975" s="13" t="s">
        <v>90</v>
      </c>
      <c r="AW975" s="13" t="s">
        <v>35</v>
      </c>
      <c r="AX975" s="13" t="s">
        <v>85</v>
      </c>
      <c r="AY975" s="257" t="s">
        <v>146</v>
      </c>
    </row>
    <row r="976" s="2" customFormat="1" ht="24.15" customHeight="1">
      <c r="A976" s="39"/>
      <c r="B976" s="40"/>
      <c r="C976" s="229" t="s">
        <v>1111</v>
      </c>
      <c r="D976" s="229" t="s">
        <v>149</v>
      </c>
      <c r="E976" s="230" t="s">
        <v>1112</v>
      </c>
      <c r="F976" s="231" t="s">
        <v>1113</v>
      </c>
      <c r="G976" s="232" t="s">
        <v>495</v>
      </c>
      <c r="H976" s="233">
        <v>4.5</v>
      </c>
      <c r="I976" s="234"/>
      <c r="J976" s="235">
        <f>ROUND(I976*H976,2)</f>
        <v>0</v>
      </c>
      <c r="K976" s="231" t="s">
        <v>161</v>
      </c>
      <c r="L976" s="45"/>
      <c r="M976" s="236" t="s">
        <v>1</v>
      </c>
      <c r="N976" s="237" t="s">
        <v>46</v>
      </c>
      <c r="O976" s="92"/>
      <c r="P976" s="238">
        <f>O976*H976</f>
        <v>0</v>
      </c>
      <c r="Q976" s="238">
        <v>0.20000000000000001</v>
      </c>
      <c r="R976" s="238">
        <f>Q976*H976</f>
        <v>0.90000000000000002</v>
      </c>
      <c r="S976" s="238">
        <v>0</v>
      </c>
      <c r="T976" s="239">
        <f>S976*H976</f>
        <v>0</v>
      </c>
      <c r="U976" s="39"/>
      <c r="V976" s="39"/>
      <c r="W976" s="39"/>
      <c r="X976" s="39"/>
      <c r="Y976" s="39"/>
      <c r="Z976" s="39"/>
      <c r="AA976" s="39"/>
      <c r="AB976" s="39"/>
      <c r="AC976" s="39"/>
      <c r="AD976" s="39"/>
      <c r="AE976" s="39"/>
      <c r="AR976" s="240" t="s">
        <v>613</v>
      </c>
      <c r="AT976" s="240" t="s">
        <v>149</v>
      </c>
      <c r="AU976" s="240" t="s">
        <v>90</v>
      </c>
      <c r="AY976" s="18" t="s">
        <v>146</v>
      </c>
      <c r="BE976" s="241">
        <f>IF(N976="základní",J976,0)</f>
        <v>0</v>
      </c>
      <c r="BF976" s="241">
        <f>IF(N976="snížená",J976,0)</f>
        <v>0</v>
      </c>
      <c r="BG976" s="241">
        <f>IF(N976="zákl. přenesená",J976,0)</f>
        <v>0</v>
      </c>
      <c r="BH976" s="241">
        <f>IF(N976="sníž. přenesená",J976,0)</f>
        <v>0</v>
      </c>
      <c r="BI976" s="241">
        <f>IF(N976="nulová",J976,0)</f>
        <v>0</v>
      </c>
      <c r="BJ976" s="18" t="s">
        <v>85</v>
      </c>
      <c r="BK976" s="241">
        <f>ROUND(I976*H976,2)</f>
        <v>0</v>
      </c>
      <c r="BL976" s="18" t="s">
        <v>613</v>
      </c>
      <c r="BM976" s="240" t="s">
        <v>1114</v>
      </c>
    </row>
    <row r="977" s="2" customFormat="1">
      <c r="A977" s="39"/>
      <c r="B977" s="40"/>
      <c r="C977" s="41"/>
      <c r="D977" s="242" t="s">
        <v>155</v>
      </c>
      <c r="E977" s="41"/>
      <c r="F977" s="243" t="s">
        <v>1115</v>
      </c>
      <c r="G977" s="41"/>
      <c r="H977" s="41"/>
      <c r="I977" s="244"/>
      <c r="J977" s="41"/>
      <c r="K977" s="41"/>
      <c r="L977" s="45"/>
      <c r="M977" s="245"/>
      <c r="N977" s="246"/>
      <c r="O977" s="92"/>
      <c r="P977" s="92"/>
      <c r="Q977" s="92"/>
      <c r="R977" s="92"/>
      <c r="S977" s="92"/>
      <c r="T977" s="93"/>
      <c r="U977" s="39"/>
      <c r="V977" s="39"/>
      <c r="W977" s="39"/>
      <c r="X977" s="39"/>
      <c r="Y977" s="39"/>
      <c r="Z977" s="39"/>
      <c r="AA977" s="39"/>
      <c r="AB977" s="39"/>
      <c r="AC977" s="39"/>
      <c r="AD977" s="39"/>
      <c r="AE977" s="39"/>
      <c r="AT977" s="18" t="s">
        <v>155</v>
      </c>
      <c r="AU977" s="18" t="s">
        <v>90</v>
      </c>
    </row>
    <row r="978" s="2" customFormat="1">
      <c r="A978" s="39"/>
      <c r="B978" s="40"/>
      <c r="C978" s="41"/>
      <c r="D978" s="258" t="s">
        <v>164</v>
      </c>
      <c r="E978" s="41"/>
      <c r="F978" s="259" t="s">
        <v>1116</v>
      </c>
      <c r="G978" s="41"/>
      <c r="H978" s="41"/>
      <c r="I978" s="244"/>
      <c r="J978" s="41"/>
      <c r="K978" s="41"/>
      <c r="L978" s="45"/>
      <c r="M978" s="245"/>
      <c r="N978" s="246"/>
      <c r="O978" s="92"/>
      <c r="P978" s="92"/>
      <c r="Q978" s="92"/>
      <c r="R978" s="92"/>
      <c r="S978" s="92"/>
      <c r="T978" s="93"/>
      <c r="U978" s="39"/>
      <c r="V978" s="39"/>
      <c r="W978" s="39"/>
      <c r="X978" s="39"/>
      <c r="Y978" s="39"/>
      <c r="Z978" s="39"/>
      <c r="AA978" s="39"/>
      <c r="AB978" s="39"/>
      <c r="AC978" s="39"/>
      <c r="AD978" s="39"/>
      <c r="AE978" s="39"/>
      <c r="AT978" s="18" t="s">
        <v>164</v>
      </c>
      <c r="AU978" s="18" t="s">
        <v>90</v>
      </c>
    </row>
    <row r="979" s="14" customFormat="1">
      <c r="A979" s="14"/>
      <c r="B979" s="260"/>
      <c r="C979" s="261"/>
      <c r="D979" s="242" t="s">
        <v>156</v>
      </c>
      <c r="E979" s="262" t="s">
        <v>1</v>
      </c>
      <c r="F979" s="263" t="s">
        <v>1104</v>
      </c>
      <c r="G979" s="261"/>
      <c r="H979" s="262" t="s">
        <v>1</v>
      </c>
      <c r="I979" s="264"/>
      <c r="J979" s="261"/>
      <c r="K979" s="261"/>
      <c r="L979" s="265"/>
      <c r="M979" s="266"/>
      <c r="N979" s="267"/>
      <c r="O979" s="267"/>
      <c r="P979" s="267"/>
      <c r="Q979" s="267"/>
      <c r="R979" s="267"/>
      <c r="S979" s="267"/>
      <c r="T979" s="268"/>
      <c r="U979" s="14"/>
      <c r="V979" s="14"/>
      <c r="W979" s="14"/>
      <c r="X979" s="14"/>
      <c r="Y979" s="14"/>
      <c r="Z979" s="14"/>
      <c r="AA979" s="14"/>
      <c r="AB979" s="14"/>
      <c r="AC979" s="14"/>
      <c r="AD979" s="14"/>
      <c r="AE979" s="14"/>
      <c r="AT979" s="269" t="s">
        <v>156</v>
      </c>
      <c r="AU979" s="269" t="s">
        <v>90</v>
      </c>
      <c r="AV979" s="14" t="s">
        <v>85</v>
      </c>
      <c r="AW979" s="14" t="s">
        <v>35</v>
      </c>
      <c r="AX979" s="14" t="s">
        <v>81</v>
      </c>
      <c r="AY979" s="269" t="s">
        <v>146</v>
      </c>
    </row>
    <row r="980" s="13" customFormat="1">
      <c r="A980" s="13"/>
      <c r="B980" s="247"/>
      <c r="C980" s="248"/>
      <c r="D980" s="242" t="s">
        <v>156</v>
      </c>
      <c r="E980" s="249" t="s">
        <v>1</v>
      </c>
      <c r="F980" s="250" t="s">
        <v>1052</v>
      </c>
      <c r="G980" s="248"/>
      <c r="H980" s="251">
        <v>4.5</v>
      </c>
      <c r="I980" s="252"/>
      <c r="J980" s="248"/>
      <c r="K980" s="248"/>
      <c r="L980" s="253"/>
      <c r="M980" s="254"/>
      <c r="N980" s="255"/>
      <c r="O980" s="255"/>
      <c r="P980" s="255"/>
      <c r="Q980" s="255"/>
      <c r="R980" s="255"/>
      <c r="S980" s="255"/>
      <c r="T980" s="256"/>
      <c r="U980" s="13"/>
      <c r="V980" s="13"/>
      <c r="W980" s="13"/>
      <c r="X980" s="13"/>
      <c r="Y980" s="13"/>
      <c r="Z980" s="13"/>
      <c r="AA980" s="13"/>
      <c r="AB980" s="13"/>
      <c r="AC980" s="13"/>
      <c r="AD980" s="13"/>
      <c r="AE980" s="13"/>
      <c r="AT980" s="257" t="s">
        <v>156</v>
      </c>
      <c r="AU980" s="257" t="s">
        <v>90</v>
      </c>
      <c r="AV980" s="13" t="s">
        <v>90</v>
      </c>
      <c r="AW980" s="13" t="s">
        <v>35</v>
      </c>
      <c r="AX980" s="13" t="s">
        <v>85</v>
      </c>
      <c r="AY980" s="257" t="s">
        <v>146</v>
      </c>
    </row>
    <row r="981" s="2" customFormat="1" ht="21.75" customHeight="1">
      <c r="A981" s="39"/>
      <c r="B981" s="40"/>
      <c r="C981" s="229" t="s">
        <v>1117</v>
      </c>
      <c r="D981" s="229" t="s">
        <v>149</v>
      </c>
      <c r="E981" s="230" t="s">
        <v>1118</v>
      </c>
      <c r="F981" s="231" t="s">
        <v>1119</v>
      </c>
      <c r="G981" s="232" t="s">
        <v>495</v>
      </c>
      <c r="H981" s="233">
        <v>4.5</v>
      </c>
      <c r="I981" s="234"/>
      <c r="J981" s="235">
        <f>ROUND(I981*H981,2)</f>
        <v>0</v>
      </c>
      <c r="K981" s="231" t="s">
        <v>161</v>
      </c>
      <c r="L981" s="45"/>
      <c r="M981" s="236" t="s">
        <v>1</v>
      </c>
      <c r="N981" s="237" t="s">
        <v>46</v>
      </c>
      <c r="O981" s="92"/>
      <c r="P981" s="238">
        <f>O981*H981</f>
        <v>0</v>
      </c>
      <c r="Q981" s="238">
        <v>0.00012</v>
      </c>
      <c r="R981" s="238">
        <f>Q981*H981</f>
        <v>0.00054000000000000001</v>
      </c>
      <c r="S981" s="238">
        <v>0</v>
      </c>
      <c r="T981" s="239">
        <f>S981*H981</f>
        <v>0</v>
      </c>
      <c r="U981" s="39"/>
      <c r="V981" s="39"/>
      <c r="W981" s="39"/>
      <c r="X981" s="39"/>
      <c r="Y981" s="39"/>
      <c r="Z981" s="39"/>
      <c r="AA981" s="39"/>
      <c r="AB981" s="39"/>
      <c r="AC981" s="39"/>
      <c r="AD981" s="39"/>
      <c r="AE981" s="39"/>
      <c r="AR981" s="240" t="s">
        <v>613</v>
      </c>
      <c r="AT981" s="240" t="s">
        <v>149</v>
      </c>
      <c r="AU981" s="240" t="s">
        <v>90</v>
      </c>
      <c r="AY981" s="18" t="s">
        <v>146</v>
      </c>
      <c r="BE981" s="241">
        <f>IF(N981="základní",J981,0)</f>
        <v>0</v>
      </c>
      <c r="BF981" s="241">
        <f>IF(N981="snížená",J981,0)</f>
        <v>0</v>
      </c>
      <c r="BG981" s="241">
        <f>IF(N981="zákl. přenesená",J981,0)</f>
        <v>0</v>
      </c>
      <c r="BH981" s="241">
        <f>IF(N981="sníž. přenesená",J981,0)</f>
        <v>0</v>
      </c>
      <c r="BI981" s="241">
        <f>IF(N981="nulová",J981,0)</f>
        <v>0</v>
      </c>
      <c r="BJ981" s="18" t="s">
        <v>85</v>
      </c>
      <c r="BK981" s="241">
        <f>ROUND(I981*H981,2)</f>
        <v>0</v>
      </c>
      <c r="BL981" s="18" t="s">
        <v>613</v>
      </c>
      <c r="BM981" s="240" t="s">
        <v>1120</v>
      </c>
    </row>
    <row r="982" s="2" customFormat="1">
      <c r="A982" s="39"/>
      <c r="B982" s="40"/>
      <c r="C982" s="41"/>
      <c r="D982" s="242" t="s">
        <v>155</v>
      </c>
      <c r="E982" s="41"/>
      <c r="F982" s="243" t="s">
        <v>1121</v>
      </c>
      <c r="G982" s="41"/>
      <c r="H982" s="41"/>
      <c r="I982" s="244"/>
      <c r="J982" s="41"/>
      <c r="K982" s="41"/>
      <c r="L982" s="45"/>
      <c r="M982" s="245"/>
      <c r="N982" s="246"/>
      <c r="O982" s="92"/>
      <c r="P982" s="92"/>
      <c r="Q982" s="92"/>
      <c r="R982" s="92"/>
      <c r="S982" s="92"/>
      <c r="T982" s="93"/>
      <c r="U982" s="39"/>
      <c r="V982" s="39"/>
      <c r="W982" s="39"/>
      <c r="X982" s="39"/>
      <c r="Y982" s="39"/>
      <c r="Z982" s="39"/>
      <c r="AA982" s="39"/>
      <c r="AB982" s="39"/>
      <c r="AC982" s="39"/>
      <c r="AD982" s="39"/>
      <c r="AE982" s="39"/>
      <c r="AT982" s="18" t="s">
        <v>155</v>
      </c>
      <c r="AU982" s="18" t="s">
        <v>90</v>
      </c>
    </row>
    <row r="983" s="2" customFormat="1">
      <c r="A983" s="39"/>
      <c r="B983" s="40"/>
      <c r="C983" s="41"/>
      <c r="D983" s="258" t="s">
        <v>164</v>
      </c>
      <c r="E983" s="41"/>
      <c r="F983" s="259" t="s">
        <v>1122</v>
      </c>
      <c r="G983" s="41"/>
      <c r="H983" s="41"/>
      <c r="I983" s="244"/>
      <c r="J983" s="41"/>
      <c r="K983" s="41"/>
      <c r="L983" s="45"/>
      <c r="M983" s="245"/>
      <c r="N983" s="246"/>
      <c r="O983" s="92"/>
      <c r="P983" s="92"/>
      <c r="Q983" s="92"/>
      <c r="R983" s="92"/>
      <c r="S983" s="92"/>
      <c r="T983" s="93"/>
      <c r="U983" s="39"/>
      <c r="V983" s="39"/>
      <c r="W983" s="39"/>
      <c r="X983" s="39"/>
      <c r="Y983" s="39"/>
      <c r="Z983" s="39"/>
      <c r="AA983" s="39"/>
      <c r="AB983" s="39"/>
      <c r="AC983" s="39"/>
      <c r="AD983" s="39"/>
      <c r="AE983" s="39"/>
      <c r="AT983" s="18" t="s">
        <v>164</v>
      </c>
      <c r="AU983" s="18" t="s">
        <v>90</v>
      </c>
    </row>
    <row r="984" s="14" customFormat="1">
      <c r="A984" s="14"/>
      <c r="B984" s="260"/>
      <c r="C984" s="261"/>
      <c r="D984" s="242" t="s">
        <v>156</v>
      </c>
      <c r="E984" s="262" t="s">
        <v>1</v>
      </c>
      <c r="F984" s="263" t="s">
        <v>1104</v>
      </c>
      <c r="G984" s="261"/>
      <c r="H984" s="262" t="s">
        <v>1</v>
      </c>
      <c r="I984" s="264"/>
      <c r="J984" s="261"/>
      <c r="K984" s="261"/>
      <c r="L984" s="265"/>
      <c r="M984" s="266"/>
      <c r="N984" s="267"/>
      <c r="O984" s="267"/>
      <c r="P984" s="267"/>
      <c r="Q984" s="267"/>
      <c r="R984" s="267"/>
      <c r="S984" s="267"/>
      <c r="T984" s="268"/>
      <c r="U984" s="14"/>
      <c r="V984" s="14"/>
      <c r="W984" s="14"/>
      <c r="X984" s="14"/>
      <c r="Y984" s="14"/>
      <c r="Z984" s="14"/>
      <c r="AA984" s="14"/>
      <c r="AB984" s="14"/>
      <c r="AC984" s="14"/>
      <c r="AD984" s="14"/>
      <c r="AE984" s="14"/>
      <c r="AT984" s="269" t="s">
        <v>156</v>
      </c>
      <c r="AU984" s="269" t="s">
        <v>90</v>
      </c>
      <c r="AV984" s="14" t="s">
        <v>85</v>
      </c>
      <c r="AW984" s="14" t="s">
        <v>35</v>
      </c>
      <c r="AX984" s="14" t="s">
        <v>81</v>
      </c>
      <c r="AY984" s="269" t="s">
        <v>146</v>
      </c>
    </row>
    <row r="985" s="13" customFormat="1">
      <c r="A985" s="13"/>
      <c r="B985" s="247"/>
      <c r="C985" s="248"/>
      <c r="D985" s="242" t="s">
        <v>156</v>
      </c>
      <c r="E985" s="249" t="s">
        <v>1</v>
      </c>
      <c r="F985" s="250" t="s">
        <v>1052</v>
      </c>
      <c r="G985" s="248"/>
      <c r="H985" s="251">
        <v>4.5</v>
      </c>
      <c r="I985" s="252"/>
      <c r="J985" s="248"/>
      <c r="K985" s="248"/>
      <c r="L985" s="253"/>
      <c r="M985" s="254"/>
      <c r="N985" s="255"/>
      <c r="O985" s="255"/>
      <c r="P985" s="255"/>
      <c r="Q985" s="255"/>
      <c r="R985" s="255"/>
      <c r="S985" s="255"/>
      <c r="T985" s="256"/>
      <c r="U985" s="13"/>
      <c r="V985" s="13"/>
      <c r="W985" s="13"/>
      <c r="X985" s="13"/>
      <c r="Y985" s="13"/>
      <c r="Z985" s="13"/>
      <c r="AA985" s="13"/>
      <c r="AB985" s="13"/>
      <c r="AC985" s="13"/>
      <c r="AD985" s="13"/>
      <c r="AE985" s="13"/>
      <c r="AT985" s="257" t="s">
        <v>156</v>
      </c>
      <c r="AU985" s="257" t="s">
        <v>90</v>
      </c>
      <c r="AV985" s="13" t="s">
        <v>90</v>
      </c>
      <c r="AW985" s="13" t="s">
        <v>35</v>
      </c>
      <c r="AX985" s="13" t="s">
        <v>85</v>
      </c>
      <c r="AY985" s="257" t="s">
        <v>146</v>
      </c>
    </row>
    <row r="986" s="2" customFormat="1" ht="33" customHeight="1">
      <c r="A986" s="39"/>
      <c r="B986" s="40"/>
      <c r="C986" s="229" t="s">
        <v>1123</v>
      </c>
      <c r="D986" s="229" t="s">
        <v>149</v>
      </c>
      <c r="E986" s="230" t="s">
        <v>1124</v>
      </c>
      <c r="F986" s="231" t="s">
        <v>1125</v>
      </c>
      <c r="G986" s="232" t="s">
        <v>495</v>
      </c>
      <c r="H986" s="233">
        <v>4.5</v>
      </c>
      <c r="I986" s="234"/>
      <c r="J986" s="235">
        <f>ROUND(I986*H986,2)</f>
        <v>0</v>
      </c>
      <c r="K986" s="231" t="s">
        <v>161</v>
      </c>
      <c r="L986" s="45"/>
      <c r="M986" s="236" t="s">
        <v>1</v>
      </c>
      <c r="N986" s="237" t="s">
        <v>46</v>
      </c>
      <c r="O986" s="92"/>
      <c r="P986" s="238">
        <f>O986*H986</f>
        <v>0</v>
      </c>
      <c r="Q986" s="238">
        <v>0.17999999999999999</v>
      </c>
      <c r="R986" s="238">
        <f>Q986*H986</f>
        <v>0.80999999999999994</v>
      </c>
      <c r="S986" s="238">
        <v>0</v>
      </c>
      <c r="T986" s="239">
        <f>S986*H986</f>
        <v>0</v>
      </c>
      <c r="U986" s="39"/>
      <c r="V986" s="39"/>
      <c r="W986" s="39"/>
      <c r="X986" s="39"/>
      <c r="Y986" s="39"/>
      <c r="Z986" s="39"/>
      <c r="AA986" s="39"/>
      <c r="AB986" s="39"/>
      <c r="AC986" s="39"/>
      <c r="AD986" s="39"/>
      <c r="AE986" s="39"/>
      <c r="AR986" s="240" t="s">
        <v>613</v>
      </c>
      <c r="AT986" s="240" t="s">
        <v>149</v>
      </c>
      <c r="AU986" s="240" t="s">
        <v>90</v>
      </c>
      <c r="AY986" s="18" t="s">
        <v>146</v>
      </c>
      <c r="BE986" s="241">
        <f>IF(N986="základní",J986,0)</f>
        <v>0</v>
      </c>
      <c r="BF986" s="241">
        <f>IF(N986="snížená",J986,0)</f>
        <v>0</v>
      </c>
      <c r="BG986" s="241">
        <f>IF(N986="zákl. přenesená",J986,0)</f>
        <v>0</v>
      </c>
      <c r="BH986" s="241">
        <f>IF(N986="sníž. přenesená",J986,0)</f>
        <v>0</v>
      </c>
      <c r="BI986" s="241">
        <f>IF(N986="nulová",J986,0)</f>
        <v>0</v>
      </c>
      <c r="BJ986" s="18" t="s">
        <v>85</v>
      </c>
      <c r="BK986" s="241">
        <f>ROUND(I986*H986,2)</f>
        <v>0</v>
      </c>
      <c r="BL986" s="18" t="s">
        <v>613</v>
      </c>
      <c r="BM986" s="240" t="s">
        <v>1126</v>
      </c>
    </row>
    <row r="987" s="2" customFormat="1">
      <c r="A987" s="39"/>
      <c r="B987" s="40"/>
      <c r="C987" s="41"/>
      <c r="D987" s="242" t="s">
        <v>155</v>
      </c>
      <c r="E987" s="41"/>
      <c r="F987" s="243" t="s">
        <v>1127</v>
      </c>
      <c r="G987" s="41"/>
      <c r="H987" s="41"/>
      <c r="I987" s="244"/>
      <c r="J987" s="41"/>
      <c r="K987" s="41"/>
      <c r="L987" s="45"/>
      <c r="M987" s="245"/>
      <c r="N987" s="246"/>
      <c r="O987" s="92"/>
      <c r="P987" s="92"/>
      <c r="Q987" s="92"/>
      <c r="R987" s="92"/>
      <c r="S987" s="92"/>
      <c r="T987" s="93"/>
      <c r="U987" s="39"/>
      <c r="V987" s="39"/>
      <c r="W987" s="39"/>
      <c r="X987" s="39"/>
      <c r="Y987" s="39"/>
      <c r="Z987" s="39"/>
      <c r="AA987" s="39"/>
      <c r="AB987" s="39"/>
      <c r="AC987" s="39"/>
      <c r="AD987" s="39"/>
      <c r="AE987" s="39"/>
      <c r="AT987" s="18" t="s">
        <v>155</v>
      </c>
      <c r="AU987" s="18" t="s">
        <v>90</v>
      </c>
    </row>
    <row r="988" s="2" customFormat="1">
      <c r="A988" s="39"/>
      <c r="B988" s="40"/>
      <c r="C988" s="41"/>
      <c r="D988" s="258" t="s">
        <v>164</v>
      </c>
      <c r="E988" s="41"/>
      <c r="F988" s="259" t="s">
        <v>1128</v>
      </c>
      <c r="G988" s="41"/>
      <c r="H988" s="41"/>
      <c r="I988" s="244"/>
      <c r="J988" s="41"/>
      <c r="K988" s="41"/>
      <c r="L988" s="45"/>
      <c r="M988" s="245"/>
      <c r="N988" s="246"/>
      <c r="O988" s="92"/>
      <c r="P988" s="92"/>
      <c r="Q988" s="92"/>
      <c r="R988" s="92"/>
      <c r="S988" s="92"/>
      <c r="T988" s="93"/>
      <c r="U988" s="39"/>
      <c r="V988" s="39"/>
      <c r="W988" s="39"/>
      <c r="X988" s="39"/>
      <c r="Y988" s="39"/>
      <c r="Z988" s="39"/>
      <c r="AA988" s="39"/>
      <c r="AB988" s="39"/>
      <c r="AC988" s="39"/>
      <c r="AD988" s="39"/>
      <c r="AE988" s="39"/>
      <c r="AT988" s="18" t="s">
        <v>164</v>
      </c>
      <c r="AU988" s="18" t="s">
        <v>90</v>
      </c>
    </row>
    <row r="989" s="14" customFormat="1">
      <c r="A989" s="14"/>
      <c r="B989" s="260"/>
      <c r="C989" s="261"/>
      <c r="D989" s="242" t="s">
        <v>156</v>
      </c>
      <c r="E989" s="262" t="s">
        <v>1</v>
      </c>
      <c r="F989" s="263" t="s">
        <v>1104</v>
      </c>
      <c r="G989" s="261"/>
      <c r="H989" s="262" t="s">
        <v>1</v>
      </c>
      <c r="I989" s="264"/>
      <c r="J989" s="261"/>
      <c r="K989" s="261"/>
      <c r="L989" s="265"/>
      <c r="M989" s="266"/>
      <c r="N989" s="267"/>
      <c r="O989" s="267"/>
      <c r="P989" s="267"/>
      <c r="Q989" s="267"/>
      <c r="R989" s="267"/>
      <c r="S989" s="267"/>
      <c r="T989" s="268"/>
      <c r="U989" s="14"/>
      <c r="V989" s="14"/>
      <c r="W989" s="14"/>
      <c r="X989" s="14"/>
      <c r="Y989" s="14"/>
      <c r="Z989" s="14"/>
      <c r="AA989" s="14"/>
      <c r="AB989" s="14"/>
      <c r="AC989" s="14"/>
      <c r="AD989" s="14"/>
      <c r="AE989" s="14"/>
      <c r="AT989" s="269" t="s">
        <v>156</v>
      </c>
      <c r="AU989" s="269" t="s">
        <v>90</v>
      </c>
      <c r="AV989" s="14" t="s">
        <v>85</v>
      </c>
      <c r="AW989" s="14" t="s">
        <v>35</v>
      </c>
      <c r="AX989" s="14" t="s">
        <v>81</v>
      </c>
      <c r="AY989" s="269" t="s">
        <v>146</v>
      </c>
    </row>
    <row r="990" s="13" customFormat="1">
      <c r="A990" s="13"/>
      <c r="B990" s="247"/>
      <c r="C990" s="248"/>
      <c r="D990" s="242" t="s">
        <v>156</v>
      </c>
      <c r="E990" s="249" t="s">
        <v>1</v>
      </c>
      <c r="F990" s="250" t="s">
        <v>1052</v>
      </c>
      <c r="G990" s="248"/>
      <c r="H990" s="251">
        <v>4.5</v>
      </c>
      <c r="I990" s="252"/>
      <c r="J990" s="248"/>
      <c r="K990" s="248"/>
      <c r="L990" s="253"/>
      <c r="M990" s="254"/>
      <c r="N990" s="255"/>
      <c r="O990" s="255"/>
      <c r="P990" s="255"/>
      <c r="Q990" s="255"/>
      <c r="R990" s="255"/>
      <c r="S990" s="255"/>
      <c r="T990" s="256"/>
      <c r="U990" s="13"/>
      <c r="V990" s="13"/>
      <c r="W990" s="13"/>
      <c r="X990" s="13"/>
      <c r="Y990" s="13"/>
      <c r="Z990" s="13"/>
      <c r="AA990" s="13"/>
      <c r="AB990" s="13"/>
      <c r="AC990" s="13"/>
      <c r="AD990" s="13"/>
      <c r="AE990" s="13"/>
      <c r="AT990" s="257" t="s">
        <v>156</v>
      </c>
      <c r="AU990" s="257" t="s">
        <v>90</v>
      </c>
      <c r="AV990" s="13" t="s">
        <v>90</v>
      </c>
      <c r="AW990" s="13" t="s">
        <v>35</v>
      </c>
      <c r="AX990" s="13" t="s">
        <v>81</v>
      </c>
      <c r="AY990" s="257" t="s">
        <v>146</v>
      </c>
    </row>
    <row r="991" s="2" customFormat="1" ht="24.15" customHeight="1">
      <c r="A991" s="39"/>
      <c r="B991" s="40"/>
      <c r="C991" s="293" t="s">
        <v>1129</v>
      </c>
      <c r="D991" s="293" t="s">
        <v>277</v>
      </c>
      <c r="E991" s="294" t="s">
        <v>1130</v>
      </c>
      <c r="F991" s="295" t="s">
        <v>1131</v>
      </c>
      <c r="G991" s="296" t="s">
        <v>495</v>
      </c>
      <c r="H991" s="297">
        <v>4.9500000000000002</v>
      </c>
      <c r="I991" s="298"/>
      <c r="J991" s="299">
        <f>ROUND(I991*H991,2)</f>
        <v>0</v>
      </c>
      <c r="K991" s="295" t="s">
        <v>161</v>
      </c>
      <c r="L991" s="300"/>
      <c r="M991" s="301" t="s">
        <v>1</v>
      </c>
      <c r="N991" s="302" t="s">
        <v>46</v>
      </c>
      <c r="O991" s="92"/>
      <c r="P991" s="238">
        <f>O991*H991</f>
        <v>0</v>
      </c>
      <c r="Q991" s="238">
        <v>0.0012800000000000001</v>
      </c>
      <c r="R991" s="238">
        <f>Q991*H991</f>
        <v>0.0063360000000000005</v>
      </c>
      <c r="S991" s="238">
        <v>0</v>
      </c>
      <c r="T991" s="239">
        <f>S991*H991</f>
        <v>0</v>
      </c>
      <c r="U991" s="39"/>
      <c r="V991" s="39"/>
      <c r="W991" s="39"/>
      <c r="X991" s="39"/>
      <c r="Y991" s="39"/>
      <c r="Z991" s="39"/>
      <c r="AA991" s="39"/>
      <c r="AB991" s="39"/>
      <c r="AC991" s="39"/>
      <c r="AD991" s="39"/>
      <c r="AE991" s="39"/>
      <c r="AR991" s="240" t="s">
        <v>1074</v>
      </c>
      <c r="AT991" s="240" t="s">
        <v>277</v>
      </c>
      <c r="AU991" s="240" t="s">
        <v>90</v>
      </c>
      <c r="AY991" s="18" t="s">
        <v>146</v>
      </c>
      <c r="BE991" s="241">
        <f>IF(N991="základní",J991,0)</f>
        <v>0</v>
      </c>
      <c r="BF991" s="241">
        <f>IF(N991="snížená",J991,0)</f>
        <v>0</v>
      </c>
      <c r="BG991" s="241">
        <f>IF(N991="zákl. přenesená",J991,0)</f>
        <v>0</v>
      </c>
      <c r="BH991" s="241">
        <f>IF(N991="sníž. přenesená",J991,0)</f>
        <v>0</v>
      </c>
      <c r="BI991" s="241">
        <f>IF(N991="nulová",J991,0)</f>
        <v>0</v>
      </c>
      <c r="BJ991" s="18" t="s">
        <v>85</v>
      </c>
      <c r="BK991" s="241">
        <f>ROUND(I991*H991,2)</f>
        <v>0</v>
      </c>
      <c r="BL991" s="18" t="s">
        <v>1074</v>
      </c>
      <c r="BM991" s="240" t="s">
        <v>1132</v>
      </c>
    </row>
    <row r="992" s="2" customFormat="1">
      <c r="A992" s="39"/>
      <c r="B992" s="40"/>
      <c r="C992" s="41"/>
      <c r="D992" s="242" t="s">
        <v>155</v>
      </c>
      <c r="E992" s="41"/>
      <c r="F992" s="243" t="s">
        <v>1131</v>
      </c>
      <c r="G992" s="41"/>
      <c r="H992" s="41"/>
      <c r="I992" s="244"/>
      <c r="J992" s="41"/>
      <c r="K992" s="41"/>
      <c r="L992" s="45"/>
      <c r="M992" s="245"/>
      <c r="N992" s="246"/>
      <c r="O992" s="92"/>
      <c r="P992" s="92"/>
      <c r="Q992" s="92"/>
      <c r="R992" s="92"/>
      <c r="S992" s="92"/>
      <c r="T992" s="93"/>
      <c r="U992" s="39"/>
      <c r="V992" s="39"/>
      <c r="W992" s="39"/>
      <c r="X992" s="39"/>
      <c r="Y992" s="39"/>
      <c r="Z992" s="39"/>
      <c r="AA992" s="39"/>
      <c r="AB992" s="39"/>
      <c r="AC992" s="39"/>
      <c r="AD992" s="39"/>
      <c r="AE992" s="39"/>
      <c r="AT992" s="18" t="s">
        <v>155</v>
      </c>
      <c r="AU992" s="18" t="s">
        <v>90</v>
      </c>
    </row>
    <row r="993" s="14" customFormat="1">
      <c r="A993" s="14"/>
      <c r="B993" s="260"/>
      <c r="C993" s="261"/>
      <c r="D993" s="242" t="s">
        <v>156</v>
      </c>
      <c r="E993" s="262" t="s">
        <v>1</v>
      </c>
      <c r="F993" s="263" t="s">
        <v>1104</v>
      </c>
      <c r="G993" s="261"/>
      <c r="H993" s="262" t="s">
        <v>1</v>
      </c>
      <c r="I993" s="264"/>
      <c r="J993" s="261"/>
      <c r="K993" s="261"/>
      <c r="L993" s="265"/>
      <c r="M993" s="266"/>
      <c r="N993" s="267"/>
      <c r="O993" s="267"/>
      <c r="P993" s="267"/>
      <c r="Q993" s="267"/>
      <c r="R993" s="267"/>
      <c r="S993" s="267"/>
      <c r="T993" s="268"/>
      <c r="U993" s="14"/>
      <c r="V993" s="14"/>
      <c r="W993" s="14"/>
      <c r="X993" s="14"/>
      <c r="Y993" s="14"/>
      <c r="Z993" s="14"/>
      <c r="AA993" s="14"/>
      <c r="AB993" s="14"/>
      <c r="AC993" s="14"/>
      <c r="AD993" s="14"/>
      <c r="AE993" s="14"/>
      <c r="AT993" s="269" t="s">
        <v>156</v>
      </c>
      <c r="AU993" s="269" t="s">
        <v>90</v>
      </c>
      <c r="AV993" s="14" t="s">
        <v>85</v>
      </c>
      <c r="AW993" s="14" t="s">
        <v>35</v>
      </c>
      <c r="AX993" s="14" t="s">
        <v>81</v>
      </c>
      <c r="AY993" s="269" t="s">
        <v>146</v>
      </c>
    </row>
    <row r="994" s="13" customFormat="1">
      <c r="A994" s="13"/>
      <c r="B994" s="247"/>
      <c r="C994" s="248"/>
      <c r="D994" s="242" t="s">
        <v>156</v>
      </c>
      <c r="E994" s="249" t="s">
        <v>1</v>
      </c>
      <c r="F994" s="250" t="s">
        <v>1133</v>
      </c>
      <c r="G994" s="248"/>
      <c r="H994" s="251">
        <v>4.9500000000000002</v>
      </c>
      <c r="I994" s="252"/>
      <c r="J994" s="248"/>
      <c r="K994" s="248"/>
      <c r="L994" s="253"/>
      <c r="M994" s="303"/>
      <c r="N994" s="304"/>
      <c r="O994" s="304"/>
      <c r="P994" s="304"/>
      <c r="Q994" s="304"/>
      <c r="R994" s="304"/>
      <c r="S994" s="304"/>
      <c r="T994" s="305"/>
      <c r="U994" s="13"/>
      <c r="V994" s="13"/>
      <c r="W994" s="13"/>
      <c r="X994" s="13"/>
      <c r="Y994" s="13"/>
      <c r="Z994" s="13"/>
      <c r="AA994" s="13"/>
      <c r="AB994" s="13"/>
      <c r="AC994" s="13"/>
      <c r="AD994" s="13"/>
      <c r="AE994" s="13"/>
      <c r="AT994" s="257" t="s">
        <v>156</v>
      </c>
      <c r="AU994" s="257" t="s">
        <v>90</v>
      </c>
      <c r="AV994" s="13" t="s">
        <v>90</v>
      </c>
      <c r="AW994" s="13" t="s">
        <v>35</v>
      </c>
      <c r="AX994" s="13" t="s">
        <v>85</v>
      </c>
      <c r="AY994" s="257" t="s">
        <v>146</v>
      </c>
    </row>
    <row r="995" s="2" customFormat="1" ht="6.96" customHeight="1">
      <c r="A995" s="39"/>
      <c r="B995" s="67"/>
      <c r="C995" s="68"/>
      <c r="D995" s="68"/>
      <c r="E995" s="68"/>
      <c r="F995" s="68"/>
      <c r="G995" s="68"/>
      <c r="H995" s="68"/>
      <c r="I995" s="68"/>
      <c r="J995" s="68"/>
      <c r="K995" s="68"/>
      <c r="L995" s="45"/>
      <c r="M995" s="39"/>
      <c r="O995" s="39"/>
      <c r="P995" s="39"/>
      <c r="Q995" s="39"/>
      <c r="R995" s="39"/>
      <c r="S995" s="39"/>
      <c r="T995" s="39"/>
      <c r="U995" s="39"/>
      <c r="V995" s="39"/>
      <c r="W995" s="39"/>
      <c r="X995" s="39"/>
      <c r="Y995" s="39"/>
      <c r="Z995" s="39"/>
      <c r="AA995" s="39"/>
      <c r="AB995" s="39"/>
      <c r="AC995" s="39"/>
      <c r="AD995" s="39"/>
      <c r="AE995" s="39"/>
    </row>
  </sheetData>
  <sheetProtection sheet="1" autoFilter="0" formatColumns="0" formatRows="0" objects="1" scenarios="1" spinCount="100000" saltValue="qNLL6fEI0LKFDG7Tut3huu1dd1WUMyu5BOVQ5xGna5bptIJf8G8ZlXZtvm6DoIv8BVTZ1NtOSPzXN/QZr1K+mg==" hashValue="ldX0qDrPaHmrvoKkHutTfqHw5IjoINtVsgqCfwuCPb6xq1gMA1JjljnnbeBkWSBCTXhwJA4sMyYXhp5VPKcKKw==" algorithmName="SHA-512" password="CC35"/>
  <autoFilter ref="C128:K994"/>
  <mergeCells count="12">
    <mergeCell ref="E7:H7"/>
    <mergeCell ref="E9:H9"/>
    <mergeCell ref="E11:H11"/>
    <mergeCell ref="E20:H20"/>
    <mergeCell ref="E29:H29"/>
    <mergeCell ref="E84:H84"/>
    <mergeCell ref="E86:H86"/>
    <mergeCell ref="E88:H88"/>
    <mergeCell ref="E117:H117"/>
    <mergeCell ref="E119:H119"/>
    <mergeCell ref="E121:H121"/>
    <mergeCell ref="L2:V2"/>
  </mergeCells>
  <hyperlinks>
    <hyperlink ref="F137" r:id="rId1" display="https://podminky.urs.cz/item/CS_URS_2024_01/111251101"/>
    <hyperlink ref="F142" r:id="rId2" display="https://podminky.urs.cz/item/CS_URS_2024_01/112155311"/>
    <hyperlink ref="F147" r:id="rId3" display="https://podminky.urs.cz/item/CS_URS_2024_01/121151103"/>
    <hyperlink ref="F152" r:id="rId4" display="https://podminky.urs.cz/item/CS_URS_2024_01/122151101"/>
    <hyperlink ref="F161" r:id="rId5" display="https://podminky.urs.cz/item/CS_URS_2024_01/122151102"/>
    <hyperlink ref="F166" r:id="rId6" display="https://podminky.urs.cz/item/CS_URS_2024_01/122151103"/>
    <hyperlink ref="F174" r:id="rId7" display="https://podminky.urs.cz/item/CS_URS_2024_01/938909612"/>
    <hyperlink ref="F179" r:id="rId8" display="https://podminky.urs.cz/item/CS_URS_2024_01/132251253"/>
    <hyperlink ref="F184" r:id="rId9" display="https://podminky.urs.cz/item/CS_URS_2024_01/133151101"/>
    <hyperlink ref="F189" r:id="rId10" display="https://podminky.urs.cz/item/CS_URS_2024_01/167151101"/>
    <hyperlink ref="F194" r:id="rId11" display="https://podminky.urs.cz/item/CS_URS_2024_01/162551108"/>
    <hyperlink ref="F217" r:id="rId12" display="https://podminky.urs.cz/item/CS_URS_2024_01/162751117"/>
    <hyperlink ref="F224" r:id="rId13" display="https://podminky.urs.cz/item/CS_URS_2024_01/171201231"/>
    <hyperlink ref="F243" r:id="rId14" display="https://podminky.urs.cz/item/CS_URS_2024_01/184911161"/>
    <hyperlink ref="F252" r:id="rId15" display="https://podminky.urs.cz/item/CS_URS_2024_01/174101101"/>
    <hyperlink ref="F272" r:id="rId16" display="https://podminky.urs.cz/item/CS_URS_2024_01/175101201"/>
    <hyperlink ref="F282" r:id="rId17" display="https://podminky.urs.cz/item/CS_URS_2024_01/181151311"/>
    <hyperlink ref="F295" r:id="rId18" display="https://podminky.urs.cz/item/CS_URS_2024_01/181351113"/>
    <hyperlink ref="F301" r:id="rId19" display="https://podminky.urs.cz/item/CS_URS_2024_01/181351007"/>
    <hyperlink ref="F306" r:id="rId20" display="https://podminky.urs.cz/item/CS_URS_2024_01/181411141"/>
    <hyperlink ref="F316" r:id="rId21" display="https://podminky.urs.cz/item/CS_URS_2024_01/183205111"/>
    <hyperlink ref="F322" r:id="rId22" display="https://podminky.urs.cz/item/CS_URS_2024_01/183403114"/>
    <hyperlink ref="F328" r:id="rId23" display="https://podminky.urs.cz/item/CS_URS_2024_01/183403153"/>
    <hyperlink ref="F334" r:id="rId24" display="https://podminky.urs.cz/item/CS_URS_2024_01/185803111"/>
    <hyperlink ref="F340" r:id="rId25" display="https://podminky.urs.cz/item/CS_URS_2024_01/182251101"/>
    <hyperlink ref="F345" r:id="rId26" display="https://podminky.urs.cz/item/CS_URS_2024_01/181951112"/>
    <hyperlink ref="F353" r:id="rId27" display="https://podminky.urs.cz/item/CS_URS_2024_01/564551114"/>
    <hyperlink ref="F364" r:id="rId28" display="https://podminky.urs.cz/item/CS_URS_2024_01/567521121"/>
    <hyperlink ref="F369" r:id="rId29" display="https://podminky.urs.cz/item/CS_URS_2024_01/567522123"/>
    <hyperlink ref="F382" r:id="rId30" display="https://podminky.urs.cz/item/CS_URS_2024_01/564871116"/>
    <hyperlink ref="F387" r:id="rId31" display="https://podminky.urs.cz/item/CS_URS_2024_01/564871016"/>
    <hyperlink ref="F392" r:id="rId32" display="https://podminky.urs.cz/item/CS_URS_2024_01/569831111"/>
    <hyperlink ref="F398" r:id="rId33" display="https://podminky.urs.cz/item/CS_URS_2024_01/573191111"/>
    <hyperlink ref="F403" r:id="rId34" display="https://podminky.urs.cz/item/CS_URS_2024_01/573211112"/>
    <hyperlink ref="F412" r:id="rId35" display="https://podminky.urs.cz/item/CS_URS_2024_01/565155121"/>
    <hyperlink ref="F417" r:id="rId36" display="https://podminky.urs.cz/item/CS_URS_2024_01/577134141"/>
    <hyperlink ref="F422" r:id="rId37" display="https://podminky.urs.cz/item/CS_URS_2024_01/919121231"/>
    <hyperlink ref="F427" r:id="rId38" display="https://podminky.urs.cz/item/CS_URS_2024_01/998225111"/>
    <hyperlink ref="F432" r:id="rId39" display="https://podminky.urs.cz/item/CS_URS_2024_01/916111123"/>
    <hyperlink ref="F450" r:id="rId40" display="https://podminky.urs.cz/item/CS_URS_2024_01/597661111"/>
    <hyperlink ref="F455" r:id="rId41" display="https://podminky.urs.cz/item/CS_URS_2024_01/935111111"/>
    <hyperlink ref="F464" r:id="rId42" display="https://podminky.urs.cz/item/CS_URS_2024_01/596411111"/>
    <hyperlink ref="F477" r:id="rId43" display="https://podminky.urs.cz/item/CS_URS_2024_01/596211130"/>
    <hyperlink ref="F482" r:id="rId44" display="https://podminky.urs.cz/item/CS_URS_2024_01/596211132"/>
    <hyperlink ref="F495" r:id="rId45" display="https://podminky.urs.cz/item/CS_URS_2024_01/916131213"/>
    <hyperlink ref="F517" r:id="rId46" display="https://podminky.urs.cz/item/CS_URS_2024_01/916231213"/>
    <hyperlink ref="F527" r:id="rId47" display="https://podminky.urs.cz/item/CS_URS_2024_01/916991121"/>
    <hyperlink ref="F549" r:id="rId48" display="https://podminky.urs.cz/item/CS_URS_2024_01/998223011"/>
    <hyperlink ref="F553" r:id="rId49" display="https://podminky.urs.cz/item/CS_URS_2024_01/895941301"/>
    <hyperlink ref="F558" r:id="rId50" display="https://podminky.urs.cz/item/CS_URS_2024_01/895941314"/>
    <hyperlink ref="F563" r:id="rId51" display="https://podminky.urs.cz/item/CS_URS_2024_01/895941321"/>
    <hyperlink ref="F568" r:id="rId52" display="https://podminky.urs.cz/item/CS_URS_2024_01/452112112"/>
    <hyperlink ref="F573" r:id="rId53" display="https://podminky.urs.cz/item/CS_URS_2024_01/895941351"/>
    <hyperlink ref="F594" r:id="rId54" display="https://podminky.urs.cz/item/CS_URS_2024_01/899204112"/>
    <hyperlink ref="F620" r:id="rId55" display="https://podminky.urs.cz/item/CS_URS_2024_01/899910211"/>
    <hyperlink ref="F626" r:id="rId56" display="https://podminky.urs.cz/item/CS_URS_2024_01/998274101"/>
    <hyperlink ref="F631" r:id="rId57" display="https://podminky.urs.cz/item/CS_URS_2024_01/451573111"/>
    <hyperlink ref="F641" r:id="rId58" display="https://podminky.urs.cz/item/CS_URS_2024_01/871311101"/>
    <hyperlink ref="F651" r:id="rId59" display="https://podminky.urs.cz/item/CS_URS_2024_01/877315211"/>
    <hyperlink ref="F665" r:id="rId60" display="https://podminky.urs.cz/item/CS_URS_2024_01/998276101"/>
    <hyperlink ref="F670" r:id="rId61" display="https://podminky.urs.cz/item/CS_URS_2024_01/915111126"/>
    <hyperlink ref="F675" r:id="rId62" display="https://podminky.urs.cz/item/CS_URS_2024_01/915611111"/>
    <hyperlink ref="F682" r:id="rId63" display="https://podminky.urs.cz/item/CS_URS_2024_01/919112231"/>
    <hyperlink ref="F687" r:id="rId64" display="https://podminky.urs.cz/item/CS_URS_2024_01/919735111"/>
    <hyperlink ref="F693" r:id="rId65" display="https://podminky.urs.cz/item/CS_URS_2024_01/113154321"/>
    <hyperlink ref="F699" r:id="rId66" display="https://podminky.urs.cz/item/CS_URS_2024_01/113154322"/>
    <hyperlink ref="F704" r:id="rId67" display="https://podminky.urs.cz/item/CS_URS_2024_01/113154323"/>
    <hyperlink ref="F709" r:id="rId68" display="https://podminky.urs.cz/item/CS_URS_2024_01/113107323"/>
    <hyperlink ref="F715" r:id="rId69" display="https://podminky.urs.cz/item/CS_URS_2024_01/997221551"/>
    <hyperlink ref="F727" r:id="rId70" display="https://podminky.urs.cz/item/CS_URS_2024_01/997221559"/>
    <hyperlink ref="F742" r:id="rId71" display="https://podminky.urs.cz/item/CS_URS_2024_01/113201112"/>
    <hyperlink ref="F748" r:id="rId72" display="https://podminky.urs.cz/item/CS_URS_2024_01/113202111"/>
    <hyperlink ref="F756" r:id="rId73" display="https://podminky.urs.cz/item/CS_URS_2024_01/113204111"/>
    <hyperlink ref="F762" r:id="rId74" display="https://podminky.urs.cz/item/CS_URS_2024_01/113107330"/>
    <hyperlink ref="F773" r:id="rId75" display="https://podminky.urs.cz/item/CS_URS_2024_01/979024443"/>
    <hyperlink ref="F779" r:id="rId76" display="https://podminky.urs.cz/item/CS_URS_2024_01/113106186"/>
    <hyperlink ref="F784" r:id="rId77" display="https://podminky.urs.cz/item/CS_URS_2024_01/979071122"/>
    <hyperlink ref="F790" r:id="rId78" display="https://podminky.urs.cz/item/CS_URS_2024_01/113106142"/>
    <hyperlink ref="F795" r:id="rId79" display="https://podminky.urs.cz/item/CS_URS_2024_01/113106123"/>
    <hyperlink ref="F803" r:id="rId80" display="https://podminky.urs.cz/item/CS_URS_2024_01/979054451"/>
    <hyperlink ref="F811" r:id="rId81" display="https://podminky.urs.cz/item/CS_URS_2024_01/961044111"/>
    <hyperlink ref="F820" r:id="rId82" display="https://podminky.urs.cz/item/CS_URS_2024_01/997221611"/>
    <hyperlink ref="F850" r:id="rId83" display="https://podminky.urs.cz/item/CS_URS_2024_01/997221151"/>
    <hyperlink ref="F859" r:id="rId84" display="https://podminky.urs.cz/item/CS_URS_2024_01/997221561"/>
    <hyperlink ref="F881" r:id="rId85" display="https://podminky.urs.cz/item/CS_URS_2024_01/997221569"/>
    <hyperlink ref="F906" r:id="rId86" display="https://podminky.urs.cz/item/CS_URS_2024_01/966006132"/>
    <hyperlink ref="F912" r:id="rId87" display="https://podminky.urs.cz/item/CS_URS_2024_01/966075141"/>
    <hyperlink ref="F917" r:id="rId88" display="https://podminky.urs.cz/item/CS_URS_2024_01/113151111"/>
    <hyperlink ref="F922" r:id="rId89" display="https://podminky.urs.cz/item/CS_URS_2024_01/997221612"/>
    <hyperlink ref="F928" r:id="rId90" display="https://podminky.urs.cz/item/CS_URS_2024_01/997221571"/>
    <hyperlink ref="F934" r:id="rId91" display="https://podminky.urs.cz/item/CS_URS_2024_01/997221579"/>
    <hyperlink ref="F941" r:id="rId92" display="https://podminky.urs.cz/item/CS_URS_2024_01/997221861"/>
    <hyperlink ref="F961" r:id="rId93" display="https://podminky.urs.cz/item/CS_URS_2024_01/997221862"/>
    <hyperlink ref="F968" r:id="rId94" display="https://podminky.urs.cz/item/CS_URS_2024_01/460161281"/>
    <hyperlink ref="F973" r:id="rId95" display="https://podminky.urs.cz/item/CS_URS_2024_01/460431291"/>
    <hyperlink ref="F978" r:id="rId96" display="https://podminky.urs.cz/item/CS_URS_2024_01/460661112"/>
    <hyperlink ref="F983" r:id="rId97" display="https://podminky.urs.cz/item/CS_URS_2024_01/460671114"/>
    <hyperlink ref="F988" r:id="rId98" display="https://podminky.urs.cz/item/CS_URS_2024_01/460742122"/>
  </hyperlinks>
  <pageMargins left="0.39375" right="0.39375" top="0.39375" bottom="0.39375" header="0" footer="0"/>
  <pageSetup paperSize="9" orientation="portrait" blackAndWhite="1" fitToHeight="100"/>
  <headerFooter>
    <oddFooter>&amp;CStrana &amp;P z &amp;N</oddFooter>
  </headerFooter>
  <drawing r:id="rId99"/>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s="1" customFormat="1" ht="6.96" customHeight="1">
      <c r="B3" s="147"/>
      <c r="C3" s="148"/>
      <c r="D3" s="148"/>
      <c r="E3" s="148"/>
      <c r="F3" s="148"/>
      <c r="G3" s="148"/>
      <c r="H3" s="148"/>
      <c r="I3" s="148"/>
      <c r="J3" s="148"/>
      <c r="K3" s="148"/>
      <c r="L3" s="21"/>
      <c r="AT3" s="18" t="s">
        <v>90</v>
      </c>
    </row>
    <row r="4" s="1" customFormat="1" ht="24.96" customHeight="1">
      <c r="B4" s="21"/>
      <c r="D4" s="149" t="s">
        <v>109</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Oprava místní komunikace Vrchlického, Bruntál</v>
      </c>
      <c r="F7" s="151"/>
      <c r="G7" s="151"/>
      <c r="H7" s="151"/>
      <c r="L7" s="21"/>
    </row>
    <row r="8" s="1" customFormat="1" ht="12" customHeight="1">
      <c r="B8" s="21"/>
      <c r="D8" s="151" t="s">
        <v>110</v>
      </c>
      <c r="L8" s="21"/>
    </row>
    <row r="9" s="2" customFormat="1" ht="16.5" customHeight="1">
      <c r="A9" s="39"/>
      <c r="B9" s="45"/>
      <c r="C9" s="39"/>
      <c r="D9" s="39"/>
      <c r="E9" s="152" t="s">
        <v>1134</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112</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1135</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101</v>
      </c>
      <c r="G13" s="39"/>
      <c r="H13" s="39"/>
      <c r="I13" s="151" t="s">
        <v>19</v>
      </c>
      <c r="J13" s="142" t="s">
        <v>1136</v>
      </c>
      <c r="K13" s="39"/>
      <c r="L13" s="64"/>
      <c r="S13" s="39"/>
      <c r="T13" s="39"/>
      <c r="U13" s="39"/>
      <c r="V13" s="39"/>
      <c r="W13" s="39"/>
      <c r="X13" s="39"/>
      <c r="Y13" s="39"/>
      <c r="Z13" s="39"/>
      <c r="AA13" s="39"/>
      <c r="AB13" s="39"/>
      <c r="AC13" s="39"/>
      <c r="AD13" s="39"/>
      <c r="AE13" s="39"/>
    </row>
    <row r="14" s="2" customFormat="1" ht="12" customHeight="1">
      <c r="A14" s="39"/>
      <c r="B14" s="45"/>
      <c r="C14" s="39"/>
      <c r="D14" s="151" t="s">
        <v>21</v>
      </c>
      <c r="E14" s="39"/>
      <c r="F14" s="142" t="s">
        <v>22</v>
      </c>
      <c r="G14" s="39"/>
      <c r="H14" s="39"/>
      <c r="I14" s="151" t="s">
        <v>23</v>
      </c>
      <c r="J14" s="154" t="str">
        <f>'Rekapitulace stavby'!AN8</f>
        <v>23. 2. 2024</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25</v>
      </c>
      <c r="E16" s="39"/>
      <c r="F16" s="39"/>
      <c r="G16" s="39"/>
      <c r="H16" s="39"/>
      <c r="I16" s="151" t="s">
        <v>26</v>
      </c>
      <c r="J16" s="142" t="s">
        <v>27</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1" t="s">
        <v>29</v>
      </c>
      <c r="J17" s="142" t="s">
        <v>30</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31</v>
      </c>
      <c r="E19" s="39"/>
      <c r="F19" s="39"/>
      <c r="G19" s="39"/>
      <c r="H19" s="39"/>
      <c r="I19" s="151" t="s">
        <v>26</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33</v>
      </c>
      <c r="E22" s="39"/>
      <c r="F22" s="39"/>
      <c r="G22" s="39"/>
      <c r="H22" s="39"/>
      <c r="I22" s="151" t="s">
        <v>26</v>
      </c>
      <c r="J22" s="142" t="s">
        <v>34</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36</v>
      </c>
      <c r="F23" s="39"/>
      <c r="G23" s="39"/>
      <c r="H23" s="39"/>
      <c r="I23" s="151" t="s">
        <v>29</v>
      </c>
      <c r="J23" s="142" t="s">
        <v>37</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38</v>
      </c>
      <c r="E25" s="39"/>
      <c r="F25" s="39"/>
      <c r="G25" s="39"/>
      <c r="H25" s="39"/>
      <c r="I25" s="151" t="s">
        <v>26</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39</v>
      </c>
      <c r="F26" s="39"/>
      <c r="G26" s="39"/>
      <c r="H26" s="39"/>
      <c r="I26" s="151" t="s">
        <v>29</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41</v>
      </c>
      <c r="E32" s="39"/>
      <c r="F32" s="39"/>
      <c r="G32" s="39"/>
      <c r="H32" s="39"/>
      <c r="I32" s="39"/>
      <c r="J32" s="163">
        <f>ROUND(J128,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43</v>
      </c>
      <c r="G34" s="39"/>
      <c r="H34" s="39"/>
      <c r="I34" s="164" t="s">
        <v>42</v>
      </c>
      <c r="J34" s="164" t="s">
        <v>44</v>
      </c>
      <c r="K34" s="39"/>
      <c r="L34" s="64"/>
      <c r="S34" s="39"/>
      <c r="T34" s="39"/>
      <c r="U34" s="39"/>
      <c r="V34" s="39"/>
      <c r="W34" s="39"/>
      <c r="X34" s="39"/>
      <c r="Y34" s="39"/>
      <c r="Z34" s="39"/>
      <c r="AA34" s="39"/>
      <c r="AB34" s="39"/>
      <c r="AC34" s="39"/>
      <c r="AD34" s="39"/>
      <c r="AE34" s="39"/>
    </row>
    <row r="35" s="2" customFormat="1" ht="14.4" customHeight="1">
      <c r="A35" s="39"/>
      <c r="B35" s="45"/>
      <c r="C35" s="39"/>
      <c r="D35" s="165" t="s">
        <v>45</v>
      </c>
      <c r="E35" s="151" t="s">
        <v>46</v>
      </c>
      <c r="F35" s="166">
        <f>ROUND((SUM(BE128:BE394)),  2)</f>
        <v>0</v>
      </c>
      <c r="G35" s="39"/>
      <c r="H35" s="39"/>
      <c r="I35" s="167">
        <v>0.20999999999999999</v>
      </c>
      <c r="J35" s="166">
        <f>ROUND(((SUM(BE128:BE394))*I35),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6">
        <f>ROUND((SUM(BF128:BF394)),  2)</f>
        <v>0</v>
      </c>
      <c r="G36" s="39"/>
      <c r="H36" s="39"/>
      <c r="I36" s="167">
        <v>0.12</v>
      </c>
      <c r="J36" s="166">
        <f>ROUND(((SUM(BF128:BF394))*I36),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6">
        <f>ROUND((SUM(BG128:BG394)),  2)</f>
        <v>0</v>
      </c>
      <c r="G37" s="39"/>
      <c r="H37" s="39"/>
      <c r="I37" s="167">
        <v>0.20999999999999999</v>
      </c>
      <c r="J37" s="166">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6">
        <f>ROUND((SUM(BH128:BH394)),  2)</f>
        <v>0</v>
      </c>
      <c r="G38" s="39"/>
      <c r="H38" s="39"/>
      <c r="I38" s="167">
        <v>0.12</v>
      </c>
      <c r="J38" s="166">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6">
        <f>ROUND((SUM(BI128:BI394)),  2)</f>
        <v>0</v>
      </c>
      <c r="G39" s="39"/>
      <c r="H39" s="39"/>
      <c r="I39" s="167">
        <v>0</v>
      </c>
      <c r="J39" s="166">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8"/>
      <c r="D41" s="169" t="s">
        <v>51</v>
      </c>
      <c r="E41" s="170"/>
      <c r="F41" s="170"/>
      <c r="G41" s="171" t="s">
        <v>52</v>
      </c>
      <c r="H41" s="172" t="s">
        <v>53</v>
      </c>
      <c r="I41" s="170"/>
      <c r="J41" s="173">
        <f>SUM(J32:J39)</f>
        <v>0</v>
      </c>
      <c r="K41" s="174"/>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54</v>
      </c>
      <c r="E50" s="176"/>
      <c r="F50" s="176"/>
      <c r="G50" s="175" t="s">
        <v>55</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56</v>
      </c>
      <c r="E61" s="178"/>
      <c r="F61" s="179" t="s">
        <v>57</v>
      </c>
      <c r="G61" s="177" t="s">
        <v>56</v>
      </c>
      <c r="H61" s="178"/>
      <c r="I61" s="178"/>
      <c r="J61" s="180" t="s">
        <v>57</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58</v>
      </c>
      <c r="E65" s="181"/>
      <c r="F65" s="181"/>
      <c r="G65" s="175" t="s">
        <v>59</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56</v>
      </c>
      <c r="E76" s="178"/>
      <c r="F76" s="179" t="s">
        <v>57</v>
      </c>
      <c r="G76" s="177" t="s">
        <v>56</v>
      </c>
      <c r="H76" s="178"/>
      <c r="I76" s="178"/>
      <c r="J76" s="180" t="s">
        <v>57</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116</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Oprava místní komunikace Vrchlického, Bruntál</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110</v>
      </c>
      <c r="D86" s="23"/>
      <c r="E86" s="23"/>
      <c r="F86" s="23"/>
      <c r="G86" s="23"/>
      <c r="H86" s="23"/>
      <c r="I86" s="23"/>
      <c r="J86" s="23"/>
      <c r="K86" s="23"/>
      <c r="L86" s="21"/>
    </row>
    <row r="87" s="2" customFormat="1" ht="16.5" customHeight="1">
      <c r="A87" s="39"/>
      <c r="B87" s="40"/>
      <c r="C87" s="41"/>
      <c r="D87" s="41"/>
      <c r="E87" s="186" t="s">
        <v>1134</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112</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2-1 - SO 401 - Veřejné osvětlení-soupis prací</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21</v>
      </c>
      <c r="D91" s="41"/>
      <c r="E91" s="41"/>
      <c r="F91" s="28" t="str">
        <f>F14</f>
        <v>Bruntál</v>
      </c>
      <c r="G91" s="41"/>
      <c r="H91" s="41"/>
      <c r="I91" s="33" t="s">
        <v>23</v>
      </c>
      <c r="J91" s="80" t="str">
        <f>IF(J14="","",J14)</f>
        <v>23. 2. 2024</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15.15" customHeight="1">
      <c r="A93" s="39"/>
      <c r="B93" s="40"/>
      <c r="C93" s="33" t="s">
        <v>25</v>
      </c>
      <c r="D93" s="41"/>
      <c r="E93" s="41"/>
      <c r="F93" s="28" t="str">
        <f>E17</f>
        <v>Město Bruntál</v>
      </c>
      <c r="G93" s="41"/>
      <c r="H93" s="41"/>
      <c r="I93" s="33" t="s">
        <v>33</v>
      </c>
      <c r="J93" s="37" t="str">
        <f>E23</f>
        <v>ing.Petr Doležel</v>
      </c>
      <c r="K93" s="41"/>
      <c r="L93" s="64"/>
      <c r="S93" s="39"/>
      <c r="T93" s="39"/>
      <c r="U93" s="39"/>
      <c r="V93" s="39"/>
      <c r="W93" s="39"/>
      <c r="X93" s="39"/>
      <c r="Y93" s="39"/>
      <c r="Z93" s="39"/>
      <c r="AA93" s="39"/>
      <c r="AB93" s="39"/>
      <c r="AC93" s="39"/>
      <c r="AD93" s="39"/>
      <c r="AE93" s="39"/>
    </row>
    <row r="94" s="2" customFormat="1" ht="25.65" customHeight="1">
      <c r="A94" s="39"/>
      <c r="B94" s="40"/>
      <c r="C94" s="33" t="s">
        <v>31</v>
      </c>
      <c r="D94" s="41"/>
      <c r="E94" s="41"/>
      <c r="F94" s="28" t="str">
        <f>IF(E20="","",E20)</f>
        <v>Vyplň údaj</v>
      </c>
      <c r="G94" s="41"/>
      <c r="H94" s="41"/>
      <c r="I94" s="33" t="s">
        <v>38</v>
      </c>
      <c r="J94" s="37" t="str">
        <f>E26</f>
        <v xml:space="preserve">ing.Pospíšil Michal                    CU2024/I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117</v>
      </c>
      <c r="D96" s="188"/>
      <c r="E96" s="188"/>
      <c r="F96" s="188"/>
      <c r="G96" s="188"/>
      <c r="H96" s="188"/>
      <c r="I96" s="188"/>
      <c r="J96" s="189" t="s">
        <v>118</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119</v>
      </c>
      <c r="D98" s="41"/>
      <c r="E98" s="41"/>
      <c r="F98" s="41"/>
      <c r="G98" s="41"/>
      <c r="H98" s="41"/>
      <c r="I98" s="41"/>
      <c r="J98" s="111">
        <f>J128</f>
        <v>0</v>
      </c>
      <c r="K98" s="41"/>
      <c r="L98" s="64"/>
      <c r="S98" s="39"/>
      <c r="T98" s="39"/>
      <c r="U98" s="39"/>
      <c r="V98" s="39"/>
      <c r="W98" s="39"/>
      <c r="X98" s="39"/>
      <c r="Y98" s="39"/>
      <c r="Z98" s="39"/>
      <c r="AA98" s="39"/>
      <c r="AB98" s="39"/>
      <c r="AC98" s="39"/>
      <c r="AD98" s="39"/>
      <c r="AE98" s="39"/>
      <c r="AU98" s="18" t="s">
        <v>120</v>
      </c>
    </row>
    <row r="99" s="9" customFormat="1" ht="24.96" customHeight="1">
      <c r="A99" s="9"/>
      <c r="B99" s="191"/>
      <c r="C99" s="192"/>
      <c r="D99" s="193" t="s">
        <v>1137</v>
      </c>
      <c r="E99" s="194"/>
      <c r="F99" s="194"/>
      <c r="G99" s="194"/>
      <c r="H99" s="194"/>
      <c r="I99" s="194"/>
      <c r="J99" s="195">
        <f>J129</f>
        <v>0</v>
      </c>
      <c r="K99" s="192"/>
      <c r="L99" s="196"/>
      <c r="S99" s="9"/>
      <c r="T99" s="9"/>
      <c r="U99" s="9"/>
      <c r="V99" s="9"/>
      <c r="W99" s="9"/>
      <c r="X99" s="9"/>
      <c r="Y99" s="9"/>
      <c r="Z99" s="9"/>
      <c r="AA99" s="9"/>
      <c r="AB99" s="9"/>
      <c r="AC99" s="9"/>
      <c r="AD99" s="9"/>
      <c r="AE99" s="9"/>
    </row>
    <row r="100" s="10" customFormat="1" ht="19.92" customHeight="1">
      <c r="A100" s="10"/>
      <c r="B100" s="197"/>
      <c r="C100" s="134"/>
      <c r="D100" s="198" t="s">
        <v>1138</v>
      </c>
      <c r="E100" s="199"/>
      <c r="F100" s="199"/>
      <c r="G100" s="199"/>
      <c r="H100" s="199"/>
      <c r="I100" s="199"/>
      <c r="J100" s="200">
        <f>J130</f>
        <v>0</v>
      </c>
      <c r="K100" s="134"/>
      <c r="L100" s="201"/>
      <c r="S100" s="10"/>
      <c r="T100" s="10"/>
      <c r="U100" s="10"/>
      <c r="V100" s="10"/>
      <c r="W100" s="10"/>
      <c r="X100" s="10"/>
      <c r="Y100" s="10"/>
      <c r="Z100" s="10"/>
      <c r="AA100" s="10"/>
      <c r="AB100" s="10"/>
      <c r="AC100" s="10"/>
      <c r="AD100" s="10"/>
      <c r="AE100" s="10"/>
    </row>
    <row r="101" s="9" customFormat="1" ht="24.96" customHeight="1">
      <c r="A101" s="9"/>
      <c r="B101" s="191"/>
      <c r="C101" s="192"/>
      <c r="D101" s="193" t="s">
        <v>129</v>
      </c>
      <c r="E101" s="194"/>
      <c r="F101" s="194"/>
      <c r="G101" s="194"/>
      <c r="H101" s="194"/>
      <c r="I101" s="194"/>
      <c r="J101" s="195">
        <f>J138</f>
        <v>0</v>
      </c>
      <c r="K101" s="192"/>
      <c r="L101" s="196"/>
      <c r="S101" s="9"/>
      <c r="T101" s="9"/>
      <c r="U101" s="9"/>
      <c r="V101" s="9"/>
      <c r="W101" s="9"/>
      <c r="X101" s="9"/>
      <c r="Y101" s="9"/>
      <c r="Z101" s="9"/>
      <c r="AA101" s="9"/>
      <c r="AB101" s="9"/>
      <c r="AC101" s="9"/>
      <c r="AD101" s="9"/>
      <c r="AE101" s="9"/>
    </row>
    <row r="102" s="10" customFormat="1" ht="19.92" customHeight="1">
      <c r="A102" s="10"/>
      <c r="B102" s="197"/>
      <c r="C102" s="134"/>
      <c r="D102" s="198" t="s">
        <v>1139</v>
      </c>
      <c r="E102" s="199"/>
      <c r="F102" s="199"/>
      <c r="G102" s="199"/>
      <c r="H102" s="199"/>
      <c r="I102" s="199"/>
      <c r="J102" s="200">
        <f>J139</f>
        <v>0</v>
      </c>
      <c r="K102" s="134"/>
      <c r="L102" s="201"/>
      <c r="S102" s="10"/>
      <c r="T102" s="10"/>
      <c r="U102" s="10"/>
      <c r="V102" s="10"/>
      <c r="W102" s="10"/>
      <c r="X102" s="10"/>
      <c r="Y102" s="10"/>
      <c r="Z102" s="10"/>
      <c r="AA102" s="10"/>
      <c r="AB102" s="10"/>
      <c r="AC102" s="10"/>
      <c r="AD102" s="10"/>
      <c r="AE102" s="10"/>
    </row>
    <row r="103" s="10" customFormat="1" ht="19.92" customHeight="1">
      <c r="A103" s="10"/>
      <c r="B103" s="197"/>
      <c r="C103" s="134"/>
      <c r="D103" s="198" t="s">
        <v>130</v>
      </c>
      <c r="E103" s="199"/>
      <c r="F103" s="199"/>
      <c r="G103" s="199"/>
      <c r="H103" s="199"/>
      <c r="I103" s="199"/>
      <c r="J103" s="200">
        <f>J292</f>
        <v>0</v>
      </c>
      <c r="K103" s="134"/>
      <c r="L103" s="201"/>
      <c r="S103" s="10"/>
      <c r="T103" s="10"/>
      <c r="U103" s="10"/>
      <c r="V103" s="10"/>
      <c r="W103" s="10"/>
      <c r="X103" s="10"/>
      <c r="Y103" s="10"/>
      <c r="Z103" s="10"/>
      <c r="AA103" s="10"/>
      <c r="AB103" s="10"/>
      <c r="AC103" s="10"/>
      <c r="AD103" s="10"/>
      <c r="AE103" s="10"/>
    </row>
    <row r="104" s="10" customFormat="1" ht="19.92" customHeight="1">
      <c r="A104" s="10"/>
      <c r="B104" s="197"/>
      <c r="C104" s="134"/>
      <c r="D104" s="198" t="s">
        <v>1140</v>
      </c>
      <c r="E104" s="199"/>
      <c r="F104" s="199"/>
      <c r="G104" s="199"/>
      <c r="H104" s="199"/>
      <c r="I104" s="199"/>
      <c r="J104" s="200">
        <f>J384</f>
        <v>0</v>
      </c>
      <c r="K104" s="134"/>
      <c r="L104" s="201"/>
      <c r="S104" s="10"/>
      <c r="T104" s="10"/>
      <c r="U104" s="10"/>
      <c r="V104" s="10"/>
      <c r="W104" s="10"/>
      <c r="X104" s="10"/>
      <c r="Y104" s="10"/>
      <c r="Z104" s="10"/>
      <c r="AA104" s="10"/>
      <c r="AB104" s="10"/>
      <c r="AC104" s="10"/>
      <c r="AD104" s="10"/>
      <c r="AE104" s="10"/>
    </row>
    <row r="105" s="9" customFormat="1" ht="24.96" customHeight="1">
      <c r="A105" s="9"/>
      <c r="B105" s="191"/>
      <c r="C105" s="192"/>
      <c r="D105" s="193" t="s">
        <v>1141</v>
      </c>
      <c r="E105" s="194"/>
      <c r="F105" s="194"/>
      <c r="G105" s="194"/>
      <c r="H105" s="194"/>
      <c r="I105" s="194"/>
      <c r="J105" s="195">
        <f>J388</f>
        <v>0</v>
      </c>
      <c r="K105" s="192"/>
      <c r="L105" s="196"/>
      <c r="S105" s="9"/>
      <c r="T105" s="9"/>
      <c r="U105" s="9"/>
      <c r="V105" s="9"/>
      <c r="W105" s="9"/>
      <c r="X105" s="9"/>
      <c r="Y105" s="9"/>
      <c r="Z105" s="9"/>
      <c r="AA105" s="9"/>
      <c r="AB105" s="9"/>
      <c r="AC105" s="9"/>
      <c r="AD105" s="9"/>
      <c r="AE105" s="9"/>
    </row>
    <row r="106" s="10" customFormat="1" ht="19.92" customHeight="1">
      <c r="A106" s="10"/>
      <c r="B106" s="197"/>
      <c r="C106" s="134"/>
      <c r="D106" s="198" t="s">
        <v>1142</v>
      </c>
      <c r="E106" s="199"/>
      <c r="F106" s="199"/>
      <c r="G106" s="199"/>
      <c r="H106" s="199"/>
      <c r="I106" s="199"/>
      <c r="J106" s="200">
        <f>J389</f>
        <v>0</v>
      </c>
      <c r="K106" s="134"/>
      <c r="L106" s="201"/>
      <c r="S106" s="10"/>
      <c r="T106" s="10"/>
      <c r="U106" s="10"/>
      <c r="V106" s="10"/>
      <c r="W106" s="10"/>
      <c r="X106" s="10"/>
      <c r="Y106" s="10"/>
      <c r="Z106" s="10"/>
      <c r="AA106" s="10"/>
      <c r="AB106" s="10"/>
      <c r="AC106" s="10"/>
      <c r="AD106" s="10"/>
      <c r="AE106" s="10"/>
    </row>
    <row r="107" s="2" customFormat="1" ht="21.84"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67"/>
      <c r="C108" s="68"/>
      <c r="D108" s="68"/>
      <c r="E108" s="68"/>
      <c r="F108" s="68"/>
      <c r="G108" s="68"/>
      <c r="H108" s="68"/>
      <c r="I108" s="68"/>
      <c r="J108" s="68"/>
      <c r="K108" s="68"/>
      <c r="L108" s="64"/>
      <c r="S108" s="39"/>
      <c r="T108" s="39"/>
      <c r="U108" s="39"/>
      <c r="V108" s="39"/>
      <c r="W108" s="39"/>
      <c r="X108" s="39"/>
      <c r="Y108" s="39"/>
      <c r="Z108" s="39"/>
      <c r="AA108" s="39"/>
      <c r="AB108" s="39"/>
      <c r="AC108" s="39"/>
      <c r="AD108" s="39"/>
      <c r="AE108" s="39"/>
    </row>
    <row r="112" s="2" customFormat="1" ht="6.96" customHeight="1">
      <c r="A112" s="39"/>
      <c r="B112" s="69"/>
      <c r="C112" s="70"/>
      <c r="D112" s="70"/>
      <c r="E112" s="70"/>
      <c r="F112" s="70"/>
      <c r="G112" s="70"/>
      <c r="H112" s="70"/>
      <c r="I112" s="70"/>
      <c r="J112" s="70"/>
      <c r="K112" s="70"/>
      <c r="L112" s="64"/>
      <c r="S112" s="39"/>
      <c r="T112" s="39"/>
      <c r="U112" s="39"/>
      <c r="V112" s="39"/>
      <c r="W112" s="39"/>
      <c r="X112" s="39"/>
      <c r="Y112" s="39"/>
      <c r="Z112" s="39"/>
      <c r="AA112" s="39"/>
      <c r="AB112" s="39"/>
      <c r="AC112" s="39"/>
      <c r="AD112" s="39"/>
      <c r="AE112" s="39"/>
    </row>
    <row r="113" s="2" customFormat="1" ht="24.96" customHeight="1">
      <c r="A113" s="39"/>
      <c r="B113" s="40"/>
      <c r="C113" s="24" t="s">
        <v>131</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6.96" customHeight="1">
      <c r="A114" s="39"/>
      <c r="B114" s="40"/>
      <c r="C114" s="41"/>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16</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186" t="str">
        <f>E7</f>
        <v>Oprava místní komunikace Vrchlického, Bruntál</v>
      </c>
      <c r="F116" s="33"/>
      <c r="G116" s="33"/>
      <c r="H116" s="33"/>
      <c r="I116" s="41"/>
      <c r="J116" s="41"/>
      <c r="K116" s="41"/>
      <c r="L116" s="64"/>
      <c r="S116" s="39"/>
      <c r="T116" s="39"/>
      <c r="U116" s="39"/>
      <c r="V116" s="39"/>
      <c r="W116" s="39"/>
      <c r="X116" s="39"/>
      <c r="Y116" s="39"/>
      <c r="Z116" s="39"/>
      <c r="AA116" s="39"/>
      <c r="AB116" s="39"/>
      <c r="AC116" s="39"/>
      <c r="AD116" s="39"/>
      <c r="AE116" s="39"/>
    </row>
    <row r="117" s="1" customFormat="1" ht="12" customHeight="1">
      <c r="B117" s="22"/>
      <c r="C117" s="33" t="s">
        <v>110</v>
      </c>
      <c r="D117" s="23"/>
      <c r="E117" s="23"/>
      <c r="F117" s="23"/>
      <c r="G117" s="23"/>
      <c r="H117" s="23"/>
      <c r="I117" s="23"/>
      <c r="J117" s="23"/>
      <c r="K117" s="23"/>
      <c r="L117" s="21"/>
    </row>
    <row r="118" s="2" customFormat="1" ht="16.5" customHeight="1">
      <c r="A118" s="39"/>
      <c r="B118" s="40"/>
      <c r="C118" s="41"/>
      <c r="D118" s="41"/>
      <c r="E118" s="186" t="s">
        <v>1134</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112</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77" t="str">
        <f>E11</f>
        <v>2-1 - SO 401 - Veřejné osvětlení-soupis prací</v>
      </c>
      <c r="F120" s="41"/>
      <c r="G120" s="41"/>
      <c r="H120" s="41"/>
      <c r="I120" s="41"/>
      <c r="J120" s="41"/>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2" customHeight="1">
      <c r="A122" s="39"/>
      <c r="B122" s="40"/>
      <c r="C122" s="33" t="s">
        <v>21</v>
      </c>
      <c r="D122" s="41"/>
      <c r="E122" s="41"/>
      <c r="F122" s="28" t="str">
        <f>F14</f>
        <v>Bruntál</v>
      </c>
      <c r="G122" s="41"/>
      <c r="H122" s="41"/>
      <c r="I122" s="33" t="s">
        <v>23</v>
      </c>
      <c r="J122" s="80" t="str">
        <f>IF(J14="","",J14)</f>
        <v>23. 2. 2024</v>
      </c>
      <c r="K122" s="41"/>
      <c r="L122" s="64"/>
      <c r="S122" s="39"/>
      <c r="T122" s="39"/>
      <c r="U122" s="39"/>
      <c r="V122" s="39"/>
      <c r="W122" s="39"/>
      <c r="X122" s="39"/>
      <c r="Y122" s="39"/>
      <c r="Z122" s="39"/>
      <c r="AA122" s="39"/>
      <c r="AB122" s="39"/>
      <c r="AC122" s="39"/>
      <c r="AD122" s="39"/>
      <c r="AE122" s="39"/>
    </row>
    <row r="123" s="2" customFormat="1" ht="6.96"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15.15" customHeight="1">
      <c r="A124" s="39"/>
      <c r="B124" s="40"/>
      <c r="C124" s="33" t="s">
        <v>25</v>
      </c>
      <c r="D124" s="41"/>
      <c r="E124" s="41"/>
      <c r="F124" s="28" t="str">
        <f>E17</f>
        <v>Město Bruntál</v>
      </c>
      <c r="G124" s="41"/>
      <c r="H124" s="41"/>
      <c r="I124" s="33" t="s">
        <v>33</v>
      </c>
      <c r="J124" s="37" t="str">
        <f>E23</f>
        <v>ing.Petr Doležel</v>
      </c>
      <c r="K124" s="41"/>
      <c r="L124" s="64"/>
      <c r="S124" s="39"/>
      <c r="T124" s="39"/>
      <c r="U124" s="39"/>
      <c r="V124" s="39"/>
      <c r="W124" s="39"/>
      <c r="X124" s="39"/>
      <c r="Y124" s="39"/>
      <c r="Z124" s="39"/>
      <c r="AA124" s="39"/>
      <c r="AB124" s="39"/>
      <c r="AC124" s="39"/>
      <c r="AD124" s="39"/>
      <c r="AE124" s="39"/>
    </row>
    <row r="125" s="2" customFormat="1" ht="25.65" customHeight="1">
      <c r="A125" s="39"/>
      <c r="B125" s="40"/>
      <c r="C125" s="33" t="s">
        <v>31</v>
      </c>
      <c r="D125" s="41"/>
      <c r="E125" s="41"/>
      <c r="F125" s="28" t="str">
        <f>IF(E20="","",E20)</f>
        <v>Vyplň údaj</v>
      </c>
      <c r="G125" s="41"/>
      <c r="H125" s="41"/>
      <c r="I125" s="33" t="s">
        <v>38</v>
      </c>
      <c r="J125" s="37" t="str">
        <f>E26</f>
        <v xml:space="preserve">ing.Pospíšil Michal                    CU2024/I  </v>
      </c>
      <c r="K125" s="41"/>
      <c r="L125" s="64"/>
      <c r="S125" s="39"/>
      <c r="T125" s="39"/>
      <c r="U125" s="39"/>
      <c r="V125" s="39"/>
      <c r="W125" s="39"/>
      <c r="X125" s="39"/>
      <c r="Y125" s="39"/>
      <c r="Z125" s="39"/>
      <c r="AA125" s="39"/>
      <c r="AB125" s="39"/>
      <c r="AC125" s="39"/>
      <c r="AD125" s="39"/>
      <c r="AE125" s="39"/>
    </row>
    <row r="126" s="2" customFormat="1" ht="10.32" customHeight="1">
      <c r="A126" s="39"/>
      <c r="B126" s="40"/>
      <c r="C126" s="41"/>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11" customFormat="1" ht="29.28" customHeight="1">
      <c r="A127" s="202"/>
      <c r="B127" s="203"/>
      <c r="C127" s="204" t="s">
        <v>132</v>
      </c>
      <c r="D127" s="205" t="s">
        <v>66</v>
      </c>
      <c r="E127" s="205" t="s">
        <v>62</v>
      </c>
      <c r="F127" s="205" t="s">
        <v>63</v>
      </c>
      <c r="G127" s="205" t="s">
        <v>133</v>
      </c>
      <c r="H127" s="205" t="s">
        <v>134</v>
      </c>
      <c r="I127" s="205" t="s">
        <v>135</v>
      </c>
      <c r="J127" s="205" t="s">
        <v>118</v>
      </c>
      <c r="K127" s="206" t="s">
        <v>136</v>
      </c>
      <c r="L127" s="207"/>
      <c r="M127" s="101" t="s">
        <v>1</v>
      </c>
      <c r="N127" s="102" t="s">
        <v>45</v>
      </c>
      <c r="O127" s="102" t="s">
        <v>137</v>
      </c>
      <c r="P127" s="102" t="s">
        <v>138</v>
      </c>
      <c r="Q127" s="102" t="s">
        <v>139</v>
      </c>
      <c r="R127" s="102" t="s">
        <v>140</v>
      </c>
      <c r="S127" s="102" t="s">
        <v>141</v>
      </c>
      <c r="T127" s="103" t="s">
        <v>142</v>
      </c>
      <c r="U127" s="202"/>
      <c r="V127" s="202"/>
      <c r="W127" s="202"/>
      <c r="X127" s="202"/>
      <c r="Y127" s="202"/>
      <c r="Z127" s="202"/>
      <c r="AA127" s="202"/>
      <c r="AB127" s="202"/>
      <c r="AC127" s="202"/>
      <c r="AD127" s="202"/>
      <c r="AE127" s="202"/>
    </row>
    <row r="128" s="2" customFormat="1" ht="22.8" customHeight="1">
      <c r="A128" s="39"/>
      <c r="B128" s="40"/>
      <c r="C128" s="108" t="s">
        <v>143</v>
      </c>
      <c r="D128" s="41"/>
      <c r="E128" s="41"/>
      <c r="F128" s="41"/>
      <c r="G128" s="41"/>
      <c r="H128" s="41"/>
      <c r="I128" s="41"/>
      <c r="J128" s="208">
        <f>BK128</f>
        <v>0</v>
      </c>
      <c r="K128" s="41"/>
      <c r="L128" s="45"/>
      <c r="M128" s="104"/>
      <c r="N128" s="209"/>
      <c r="O128" s="105"/>
      <c r="P128" s="210">
        <f>P129+P138+P388</f>
        <v>0</v>
      </c>
      <c r="Q128" s="105"/>
      <c r="R128" s="210">
        <f>R129+R138+R388</f>
        <v>18.162648010000002</v>
      </c>
      <c r="S128" s="105"/>
      <c r="T128" s="211">
        <f>T129+T138+T388</f>
        <v>11.19441</v>
      </c>
      <c r="U128" s="39"/>
      <c r="V128" s="39"/>
      <c r="W128" s="39"/>
      <c r="X128" s="39"/>
      <c r="Y128" s="39"/>
      <c r="Z128" s="39"/>
      <c r="AA128" s="39"/>
      <c r="AB128" s="39"/>
      <c r="AC128" s="39"/>
      <c r="AD128" s="39"/>
      <c r="AE128" s="39"/>
      <c r="AT128" s="18" t="s">
        <v>80</v>
      </c>
      <c r="AU128" s="18" t="s">
        <v>120</v>
      </c>
      <c r="BK128" s="212">
        <f>BK129+BK138+BK388</f>
        <v>0</v>
      </c>
    </row>
    <row r="129" s="12" customFormat="1" ht="25.92" customHeight="1">
      <c r="A129" s="12"/>
      <c r="B129" s="213"/>
      <c r="C129" s="214"/>
      <c r="D129" s="215" t="s">
        <v>80</v>
      </c>
      <c r="E129" s="216" t="s">
        <v>1143</v>
      </c>
      <c r="F129" s="216" t="s">
        <v>1144</v>
      </c>
      <c r="G129" s="214"/>
      <c r="H129" s="214"/>
      <c r="I129" s="217"/>
      <c r="J129" s="218">
        <f>BK129</f>
        <v>0</v>
      </c>
      <c r="K129" s="214"/>
      <c r="L129" s="219"/>
      <c r="M129" s="220"/>
      <c r="N129" s="221"/>
      <c r="O129" s="221"/>
      <c r="P129" s="222">
        <f>P130</f>
        <v>0</v>
      </c>
      <c r="Q129" s="221"/>
      <c r="R129" s="222">
        <f>R130</f>
        <v>0.0133875</v>
      </c>
      <c r="S129" s="221"/>
      <c r="T129" s="223">
        <f>T130</f>
        <v>0</v>
      </c>
      <c r="U129" s="12"/>
      <c r="V129" s="12"/>
      <c r="W129" s="12"/>
      <c r="X129" s="12"/>
      <c r="Y129" s="12"/>
      <c r="Z129" s="12"/>
      <c r="AA129" s="12"/>
      <c r="AB129" s="12"/>
      <c r="AC129" s="12"/>
      <c r="AD129" s="12"/>
      <c r="AE129" s="12"/>
      <c r="AR129" s="224" t="s">
        <v>90</v>
      </c>
      <c r="AT129" s="225" t="s">
        <v>80</v>
      </c>
      <c r="AU129" s="225" t="s">
        <v>81</v>
      </c>
      <c r="AY129" s="224" t="s">
        <v>146</v>
      </c>
      <c r="BK129" s="226">
        <f>BK130</f>
        <v>0</v>
      </c>
    </row>
    <row r="130" s="12" customFormat="1" ht="22.8" customHeight="1">
      <c r="A130" s="12"/>
      <c r="B130" s="213"/>
      <c r="C130" s="214"/>
      <c r="D130" s="215" t="s">
        <v>80</v>
      </c>
      <c r="E130" s="227" t="s">
        <v>1145</v>
      </c>
      <c r="F130" s="227" t="s">
        <v>1146</v>
      </c>
      <c r="G130" s="214"/>
      <c r="H130" s="214"/>
      <c r="I130" s="217"/>
      <c r="J130" s="228">
        <f>BK130</f>
        <v>0</v>
      </c>
      <c r="K130" s="214"/>
      <c r="L130" s="219"/>
      <c r="M130" s="220"/>
      <c r="N130" s="221"/>
      <c r="O130" s="221"/>
      <c r="P130" s="222">
        <f>SUM(P131:P137)</f>
        <v>0</v>
      </c>
      <c r="Q130" s="221"/>
      <c r="R130" s="222">
        <f>SUM(R131:R137)</f>
        <v>0.0133875</v>
      </c>
      <c r="S130" s="221"/>
      <c r="T130" s="223">
        <f>SUM(T131:T137)</f>
        <v>0</v>
      </c>
      <c r="U130" s="12"/>
      <c r="V130" s="12"/>
      <c r="W130" s="12"/>
      <c r="X130" s="12"/>
      <c r="Y130" s="12"/>
      <c r="Z130" s="12"/>
      <c r="AA130" s="12"/>
      <c r="AB130" s="12"/>
      <c r="AC130" s="12"/>
      <c r="AD130" s="12"/>
      <c r="AE130" s="12"/>
      <c r="AR130" s="224" t="s">
        <v>90</v>
      </c>
      <c r="AT130" s="225" t="s">
        <v>80</v>
      </c>
      <c r="AU130" s="225" t="s">
        <v>85</v>
      </c>
      <c r="AY130" s="224" t="s">
        <v>146</v>
      </c>
      <c r="BK130" s="226">
        <f>SUM(BK131:BK137)</f>
        <v>0</v>
      </c>
    </row>
    <row r="131" s="2" customFormat="1" ht="24.15" customHeight="1">
      <c r="A131" s="39"/>
      <c r="B131" s="40"/>
      <c r="C131" s="229" t="s">
        <v>85</v>
      </c>
      <c r="D131" s="229" t="s">
        <v>149</v>
      </c>
      <c r="E131" s="230" t="s">
        <v>1147</v>
      </c>
      <c r="F131" s="231" t="s">
        <v>1148</v>
      </c>
      <c r="G131" s="232" t="s">
        <v>495</v>
      </c>
      <c r="H131" s="233">
        <v>75</v>
      </c>
      <c r="I131" s="234"/>
      <c r="J131" s="235">
        <f>ROUND(I131*H131,2)</f>
        <v>0</v>
      </c>
      <c r="K131" s="231" t="s">
        <v>161</v>
      </c>
      <c r="L131" s="45"/>
      <c r="M131" s="236" t="s">
        <v>1</v>
      </c>
      <c r="N131" s="237" t="s">
        <v>46</v>
      </c>
      <c r="O131" s="92"/>
      <c r="P131" s="238">
        <f>O131*H131</f>
        <v>0</v>
      </c>
      <c r="Q131" s="238">
        <v>0</v>
      </c>
      <c r="R131" s="238">
        <f>Q131*H131</f>
        <v>0</v>
      </c>
      <c r="S131" s="238">
        <v>0</v>
      </c>
      <c r="T131" s="239">
        <f>S131*H131</f>
        <v>0</v>
      </c>
      <c r="U131" s="39"/>
      <c r="V131" s="39"/>
      <c r="W131" s="39"/>
      <c r="X131" s="39"/>
      <c r="Y131" s="39"/>
      <c r="Z131" s="39"/>
      <c r="AA131" s="39"/>
      <c r="AB131" s="39"/>
      <c r="AC131" s="39"/>
      <c r="AD131" s="39"/>
      <c r="AE131" s="39"/>
      <c r="AR131" s="240" t="s">
        <v>276</v>
      </c>
      <c r="AT131" s="240" t="s">
        <v>149</v>
      </c>
      <c r="AU131" s="240" t="s">
        <v>90</v>
      </c>
      <c r="AY131" s="18" t="s">
        <v>146</v>
      </c>
      <c r="BE131" s="241">
        <f>IF(N131="základní",J131,0)</f>
        <v>0</v>
      </c>
      <c r="BF131" s="241">
        <f>IF(N131="snížená",J131,0)</f>
        <v>0</v>
      </c>
      <c r="BG131" s="241">
        <f>IF(N131="zákl. přenesená",J131,0)</f>
        <v>0</v>
      </c>
      <c r="BH131" s="241">
        <f>IF(N131="sníž. přenesená",J131,0)</f>
        <v>0</v>
      </c>
      <c r="BI131" s="241">
        <f>IF(N131="nulová",J131,0)</f>
        <v>0</v>
      </c>
      <c r="BJ131" s="18" t="s">
        <v>85</v>
      </c>
      <c r="BK131" s="241">
        <f>ROUND(I131*H131,2)</f>
        <v>0</v>
      </c>
      <c r="BL131" s="18" t="s">
        <v>276</v>
      </c>
      <c r="BM131" s="240" t="s">
        <v>1149</v>
      </c>
    </row>
    <row r="132" s="2" customFormat="1">
      <c r="A132" s="39"/>
      <c r="B132" s="40"/>
      <c r="C132" s="41"/>
      <c r="D132" s="242" t="s">
        <v>155</v>
      </c>
      <c r="E132" s="41"/>
      <c r="F132" s="243" t="s">
        <v>1150</v>
      </c>
      <c r="G132" s="41"/>
      <c r="H132" s="41"/>
      <c r="I132" s="244"/>
      <c r="J132" s="41"/>
      <c r="K132" s="41"/>
      <c r="L132" s="45"/>
      <c r="M132" s="245"/>
      <c r="N132" s="246"/>
      <c r="O132" s="92"/>
      <c r="P132" s="92"/>
      <c r="Q132" s="92"/>
      <c r="R132" s="92"/>
      <c r="S132" s="92"/>
      <c r="T132" s="93"/>
      <c r="U132" s="39"/>
      <c r="V132" s="39"/>
      <c r="W132" s="39"/>
      <c r="X132" s="39"/>
      <c r="Y132" s="39"/>
      <c r="Z132" s="39"/>
      <c r="AA132" s="39"/>
      <c r="AB132" s="39"/>
      <c r="AC132" s="39"/>
      <c r="AD132" s="39"/>
      <c r="AE132" s="39"/>
      <c r="AT132" s="18" t="s">
        <v>155</v>
      </c>
      <c r="AU132" s="18" t="s">
        <v>90</v>
      </c>
    </row>
    <row r="133" s="2" customFormat="1">
      <c r="A133" s="39"/>
      <c r="B133" s="40"/>
      <c r="C133" s="41"/>
      <c r="D133" s="258" t="s">
        <v>164</v>
      </c>
      <c r="E133" s="41"/>
      <c r="F133" s="259" t="s">
        <v>1151</v>
      </c>
      <c r="G133" s="41"/>
      <c r="H133" s="41"/>
      <c r="I133" s="244"/>
      <c r="J133" s="41"/>
      <c r="K133" s="41"/>
      <c r="L133" s="45"/>
      <c r="M133" s="245"/>
      <c r="N133" s="246"/>
      <c r="O133" s="92"/>
      <c r="P133" s="92"/>
      <c r="Q133" s="92"/>
      <c r="R133" s="92"/>
      <c r="S133" s="92"/>
      <c r="T133" s="93"/>
      <c r="U133" s="39"/>
      <c r="V133" s="39"/>
      <c r="W133" s="39"/>
      <c r="X133" s="39"/>
      <c r="Y133" s="39"/>
      <c r="Z133" s="39"/>
      <c r="AA133" s="39"/>
      <c r="AB133" s="39"/>
      <c r="AC133" s="39"/>
      <c r="AD133" s="39"/>
      <c r="AE133" s="39"/>
      <c r="AT133" s="18" t="s">
        <v>164</v>
      </c>
      <c r="AU133" s="18" t="s">
        <v>90</v>
      </c>
    </row>
    <row r="134" s="13" customFormat="1">
      <c r="A134" s="13"/>
      <c r="B134" s="247"/>
      <c r="C134" s="248"/>
      <c r="D134" s="242" t="s">
        <v>156</v>
      </c>
      <c r="E134" s="249" t="s">
        <v>1</v>
      </c>
      <c r="F134" s="250" t="s">
        <v>1152</v>
      </c>
      <c r="G134" s="248"/>
      <c r="H134" s="251">
        <v>75</v>
      </c>
      <c r="I134" s="252"/>
      <c r="J134" s="248"/>
      <c r="K134" s="248"/>
      <c r="L134" s="253"/>
      <c r="M134" s="254"/>
      <c r="N134" s="255"/>
      <c r="O134" s="255"/>
      <c r="P134" s="255"/>
      <c r="Q134" s="255"/>
      <c r="R134" s="255"/>
      <c r="S134" s="255"/>
      <c r="T134" s="256"/>
      <c r="U134" s="13"/>
      <c r="V134" s="13"/>
      <c r="W134" s="13"/>
      <c r="X134" s="13"/>
      <c r="Y134" s="13"/>
      <c r="Z134" s="13"/>
      <c r="AA134" s="13"/>
      <c r="AB134" s="13"/>
      <c r="AC134" s="13"/>
      <c r="AD134" s="13"/>
      <c r="AE134" s="13"/>
      <c r="AT134" s="257" t="s">
        <v>156</v>
      </c>
      <c r="AU134" s="257" t="s">
        <v>90</v>
      </c>
      <c r="AV134" s="13" t="s">
        <v>90</v>
      </c>
      <c r="AW134" s="13" t="s">
        <v>35</v>
      </c>
      <c r="AX134" s="13" t="s">
        <v>85</v>
      </c>
      <c r="AY134" s="257" t="s">
        <v>146</v>
      </c>
    </row>
    <row r="135" s="2" customFormat="1" ht="21.75" customHeight="1">
      <c r="A135" s="39"/>
      <c r="B135" s="40"/>
      <c r="C135" s="293" t="s">
        <v>90</v>
      </c>
      <c r="D135" s="293" t="s">
        <v>277</v>
      </c>
      <c r="E135" s="294" t="s">
        <v>1153</v>
      </c>
      <c r="F135" s="295" t="s">
        <v>1154</v>
      </c>
      <c r="G135" s="296" t="s">
        <v>495</v>
      </c>
      <c r="H135" s="297">
        <v>78.75</v>
      </c>
      <c r="I135" s="298"/>
      <c r="J135" s="299">
        <f>ROUND(I135*H135,2)</f>
        <v>0</v>
      </c>
      <c r="K135" s="295" t="s">
        <v>161</v>
      </c>
      <c r="L135" s="300"/>
      <c r="M135" s="301" t="s">
        <v>1</v>
      </c>
      <c r="N135" s="302" t="s">
        <v>46</v>
      </c>
      <c r="O135" s="92"/>
      <c r="P135" s="238">
        <f>O135*H135</f>
        <v>0</v>
      </c>
      <c r="Q135" s="238">
        <v>0.00017000000000000001</v>
      </c>
      <c r="R135" s="238">
        <f>Q135*H135</f>
        <v>0.0133875</v>
      </c>
      <c r="S135" s="238">
        <v>0</v>
      </c>
      <c r="T135" s="239">
        <f>S135*H135</f>
        <v>0</v>
      </c>
      <c r="U135" s="39"/>
      <c r="V135" s="39"/>
      <c r="W135" s="39"/>
      <c r="X135" s="39"/>
      <c r="Y135" s="39"/>
      <c r="Z135" s="39"/>
      <c r="AA135" s="39"/>
      <c r="AB135" s="39"/>
      <c r="AC135" s="39"/>
      <c r="AD135" s="39"/>
      <c r="AE135" s="39"/>
      <c r="AR135" s="240" t="s">
        <v>383</v>
      </c>
      <c r="AT135" s="240" t="s">
        <v>277</v>
      </c>
      <c r="AU135" s="240" t="s">
        <v>90</v>
      </c>
      <c r="AY135" s="18" t="s">
        <v>146</v>
      </c>
      <c r="BE135" s="241">
        <f>IF(N135="základní",J135,0)</f>
        <v>0</v>
      </c>
      <c r="BF135" s="241">
        <f>IF(N135="snížená",J135,0)</f>
        <v>0</v>
      </c>
      <c r="BG135" s="241">
        <f>IF(N135="zákl. přenesená",J135,0)</f>
        <v>0</v>
      </c>
      <c r="BH135" s="241">
        <f>IF(N135="sníž. přenesená",J135,0)</f>
        <v>0</v>
      </c>
      <c r="BI135" s="241">
        <f>IF(N135="nulová",J135,0)</f>
        <v>0</v>
      </c>
      <c r="BJ135" s="18" t="s">
        <v>85</v>
      </c>
      <c r="BK135" s="241">
        <f>ROUND(I135*H135,2)</f>
        <v>0</v>
      </c>
      <c r="BL135" s="18" t="s">
        <v>276</v>
      </c>
      <c r="BM135" s="240" t="s">
        <v>1155</v>
      </c>
    </row>
    <row r="136" s="2" customFormat="1">
      <c r="A136" s="39"/>
      <c r="B136" s="40"/>
      <c r="C136" s="41"/>
      <c r="D136" s="242" t="s">
        <v>155</v>
      </c>
      <c r="E136" s="41"/>
      <c r="F136" s="243" t="s">
        <v>1154</v>
      </c>
      <c r="G136" s="41"/>
      <c r="H136" s="41"/>
      <c r="I136" s="244"/>
      <c r="J136" s="41"/>
      <c r="K136" s="41"/>
      <c r="L136" s="45"/>
      <c r="M136" s="245"/>
      <c r="N136" s="246"/>
      <c r="O136" s="92"/>
      <c r="P136" s="92"/>
      <c r="Q136" s="92"/>
      <c r="R136" s="92"/>
      <c r="S136" s="92"/>
      <c r="T136" s="93"/>
      <c r="U136" s="39"/>
      <c r="V136" s="39"/>
      <c r="W136" s="39"/>
      <c r="X136" s="39"/>
      <c r="Y136" s="39"/>
      <c r="Z136" s="39"/>
      <c r="AA136" s="39"/>
      <c r="AB136" s="39"/>
      <c r="AC136" s="39"/>
      <c r="AD136" s="39"/>
      <c r="AE136" s="39"/>
      <c r="AT136" s="18" t="s">
        <v>155</v>
      </c>
      <c r="AU136" s="18" t="s">
        <v>90</v>
      </c>
    </row>
    <row r="137" s="13" customFormat="1">
      <c r="A137" s="13"/>
      <c r="B137" s="247"/>
      <c r="C137" s="248"/>
      <c r="D137" s="242" t="s">
        <v>156</v>
      </c>
      <c r="E137" s="248"/>
      <c r="F137" s="250" t="s">
        <v>1156</v>
      </c>
      <c r="G137" s="248"/>
      <c r="H137" s="251">
        <v>78.75</v>
      </c>
      <c r="I137" s="252"/>
      <c r="J137" s="248"/>
      <c r="K137" s="248"/>
      <c r="L137" s="253"/>
      <c r="M137" s="254"/>
      <c r="N137" s="255"/>
      <c r="O137" s="255"/>
      <c r="P137" s="255"/>
      <c r="Q137" s="255"/>
      <c r="R137" s="255"/>
      <c r="S137" s="255"/>
      <c r="T137" s="256"/>
      <c r="U137" s="13"/>
      <c r="V137" s="13"/>
      <c r="W137" s="13"/>
      <c r="X137" s="13"/>
      <c r="Y137" s="13"/>
      <c r="Z137" s="13"/>
      <c r="AA137" s="13"/>
      <c r="AB137" s="13"/>
      <c r="AC137" s="13"/>
      <c r="AD137" s="13"/>
      <c r="AE137" s="13"/>
      <c r="AT137" s="257" t="s">
        <v>156</v>
      </c>
      <c r="AU137" s="257" t="s">
        <v>90</v>
      </c>
      <c r="AV137" s="13" t="s">
        <v>90</v>
      </c>
      <c r="AW137" s="13" t="s">
        <v>4</v>
      </c>
      <c r="AX137" s="13" t="s">
        <v>85</v>
      </c>
      <c r="AY137" s="257" t="s">
        <v>146</v>
      </c>
    </row>
    <row r="138" s="12" customFormat="1" ht="25.92" customHeight="1">
      <c r="A138" s="12"/>
      <c r="B138" s="213"/>
      <c r="C138" s="214"/>
      <c r="D138" s="215" t="s">
        <v>80</v>
      </c>
      <c r="E138" s="216" t="s">
        <v>277</v>
      </c>
      <c r="F138" s="216" t="s">
        <v>1095</v>
      </c>
      <c r="G138" s="214"/>
      <c r="H138" s="214"/>
      <c r="I138" s="217"/>
      <c r="J138" s="218">
        <f>BK138</f>
        <v>0</v>
      </c>
      <c r="K138" s="214"/>
      <c r="L138" s="219"/>
      <c r="M138" s="220"/>
      <c r="N138" s="221"/>
      <c r="O138" s="221"/>
      <c r="P138" s="222">
        <f>P139+P292+P384</f>
        <v>0</v>
      </c>
      <c r="Q138" s="221"/>
      <c r="R138" s="222">
        <f>R139+R292+R384</f>
        <v>18.149260510000001</v>
      </c>
      <c r="S138" s="221"/>
      <c r="T138" s="223">
        <f>T139+T292+T384</f>
        <v>11.19441</v>
      </c>
      <c r="U138" s="12"/>
      <c r="V138" s="12"/>
      <c r="W138" s="12"/>
      <c r="X138" s="12"/>
      <c r="Y138" s="12"/>
      <c r="Z138" s="12"/>
      <c r="AA138" s="12"/>
      <c r="AB138" s="12"/>
      <c r="AC138" s="12"/>
      <c r="AD138" s="12"/>
      <c r="AE138" s="12"/>
      <c r="AR138" s="224" t="s">
        <v>102</v>
      </c>
      <c r="AT138" s="225" t="s">
        <v>80</v>
      </c>
      <c r="AU138" s="225" t="s">
        <v>81</v>
      </c>
      <c r="AY138" s="224" t="s">
        <v>146</v>
      </c>
      <c r="BK138" s="226">
        <f>BK139+BK292+BK384</f>
        <v>0</v>
      </c>
    </row>
    <row r="139" s="12" customFormat="1" ht="22.8" customHeight="1">
      <c r="A139" s="12"/>
      <c r="B139" s="213"/>
      <c r="C139" s="214"/>
      <c r="D139" s="215" t="s">
        <v>80</v>
      </c>
      <c r="E139" s="227" t="s">
        <v>1157</v>
      </c>
      <c r="F139" s="227" t="s">
        <v>1158</v>
      </c>
      <c r="G139" s="214"/>
      <c r="H139" s="214"/>
      <c r="I139" s="217"/>
      <c r="J139" s="228">
        <f>BK139</f>
        <v>0</v>
      </c>
      <c r="K139" s="214"/>
      <c r="L139" s="219"/>
      <c r="M139" s="220"/>
      <c r="N139" s="221"/>
      <c r="O139" s="221"/>
      <c r="P139" s="222">
        <f>SUM(P140:P291)</f>
        <v>0</v>
      </c>
      <c r="Q139" s="221"/>
      <c r="R139" s="222">
        <f>SUM(R140:R291)</f>
        <v>1.7838020000000001</v>
      </c>
      <c r="S139" s="221"/>
      <c r="T139" s="223">
        <f>SUM(T140:T291)</f>
        <v>0.19441</v>
      </c>
      <c r="U139" s="12"/>
      <c r="V139" s="12"/>
      <c r="W139" s="12"/>
      <c r="X139" s="12"/>
      <c r="Y139" s="12"/>
      <c r="Z139" s="12"/>
      <c r="AA139" s="12"/>
      <c r="AB139" s="12"/>
      <c r="AC139" s="12"/>
      <c r="AD139" s="12"/>
      <c r="AE139" s="12"/>
      <c r="AR139" s="224" t="s">
        <v>102</v>
      </c>
      <c r="AT139" s="225" t="s">
        <v>80</v>
      </c>
      <c r="AU139" s="225" t="s">
        <v>85</v>
      </c>
      <c r="AY139" s="224" t="s">
        <v>146</v>
      </c>
      <c r="BK139" s="226">
        <f>SUM(BK140:BK291)</f>
        <v>0</v>
      </c>
    </row>
    <row r="140" s="2" customFormat="1" ht="24.15" customHeight="1">
      <c r="A140" s="39"/>
      <c r="B140" s="40"/>
      <c r="C140" s="229" t="s">
        <v>102</v>
      </c>
      <c r="D140" s="229" t="s">
        <v>149</v>
      </c>
      <c r="E140" s="230" t="s">
        <v>1159</v>
      </c>
      <c r="F140" s="231" t="s">
        <v>1160</v>
      </c>
      <c r="G140" s="232" t="s">
        <v>652</v>
      </c>
      <c r="H140" s="233">
        <v>90</v>
      </c>
      <c r="I140" s="234"/>
      <c r="J140" s="235">
        <f>ROUND(I140*H140,2)</f>
        <v>0</v>
      </c>
      <c r="K140" s="231" t="s">
        <v>161</v>
      </c>
      <c r="L140" s="45"/>
      <c r="M140" s="236" t="s">
        <v>1</v>
      </c>
      <c r="N140" s="237" t="s">
        <v>46</v>
      </c>
      <c r="O140" s="92"/>
      <c r="P140" s="238">
        <f>O140*H140</f>
        <v>0</v>
      </c>
      <c r="Q140" s="238">
        <v>0</v>
      </c>
      <c r="R140" s="238">
        <f>Q140*H140</f>
        <v>0</v>
      </c>
      <c r="S140" s="238">
        <v>0</v>
      </c>
      <c r="T140" s="239">
        <f>S140*H140</f>
        <v>0</v>
      </c>
      <c r="U140" s="39"/>
      <c r="V140" s="39"/>
      <c r="W140" s="39"/>
      <c r="X140" s="39"/>
      <c r="Y140" s="39"/>
      <c r="Z140" s="39"/>
      <c r="AA140" s="39"/>
      <c r="AB140" s="39"/>
      <c r="AC140" s="39"/>
      <c r="AD140" s="39"/>
      <c r="AE140" s="39"/>
      <c r="AR140" s="240" t="s">
        <v>613</v>
      </c>
      <c r="AT140" s="240" t="s">
        <v>149</v>
      </c>
      <c r="AU140" s="240" t="s">
        <v>90</v>
      </c>
      <c r="AY140" s="18" t="s">
        <v>146</v>
      </c>
      <c r="BE140" s="241">
        <f>IF(N140="základní",J140,0)</f>
        <v>0</v>
      </c>
      <c r="BF140" s="241">
        <f>IF(N140="snížená",J140,0)</f>
        <v>0</v>
      </c>
      <c r="BG140" s="241">
        <f>IF(N140="zákl. přenesená",J140,0)</f>
        <v>0</v>
      </c>
      <c r="BH140" s="241">
        <f>IF(N140="sníž. přenesená",J140,0)</f>
        <v>0</v>
      </c>
      <c r="BI140" s="241">
        <f>IF(N140="nulová",J140,0)</f>
        <v>0</v>
      </c>
      <c r="BJ140" s="18" t="s">
        <v>85</v>
      </c>
      <c r="BK140" s="241">
        <f>ROUND(I140*H140,2)</f>
        <v>0</v>
      </c>
      <c r="BL140" s="18" t="s">
        <v>613</v>
      </c>
      <c r="BM140" s="240" t="s">
        <v>1161</v>
      </c>
    </row>
    <row r="141" s="2" customFormat="1">
      <c r="A141" s="39"/>
      <c r="B141" s="40"/>
      <c r="C141" s="41"/>
      <c r="D141" s="242" t="s">
        <v>155</v>
      </c>
      <c r="E141" s="41"/>
      <c r="F141" s="243" t="s">
        <v>1162</v>
      </c>
      <c r="G141" s="41"/>
      <c r="H141" s="41"/>
      <c r="I141" s="244"/>
      <c r="J141" s="41"/>
      <c r="K141" s="41"/>
      <c r="L141" s="45"/>
      <c r="M141" s="245"/>
      <c r="N141" s="246"/>
      <c r="O141" s="92"/>
      <c r="P141" s="92"/>
      <c r="Q141" s="92"/>
      <c r="R141" s="92"/>
      <c r="S141" s="92"/>
      <c r="T141" s="93"/>
      <c r="U141" s="39"/>
      <c r="V141" s="39"/>
      <c r="W141" s="39"/>
      <c r="X141" s="39"/>
      <c r="Y141" s="39"/>
      <c r="Z141" s="39"/>
      <c r="AA141" s="39"/>
      <c r="AB141" s="39"/>
      <c r="AC141" s="39"/>
      <c r="AD141" s="39"/>
      <c r="AE141" s="39"/>
      <c r="AT141" s="18" t="s">
        <v>155</v>
      </c>
      <c r="AU141" s="18" t="s">
        <v>90</v>
      </c>
    </row>
    <row r="142" s="2" customFormat="1">
      <c r="A142" s="39"/>
      <c r="B142" s="40"/>
      <c r="C142" s="41"/>
      <c r="D142" s="258" t="s">
        <v>164</v>
      </c>
      <c r="E142" s="41"/>
      <c r="F142" s="259" t="s">
        <v>1163</v>
      </c>
      <c r="G142" s="41"/>
      <c r="H142" s="41"/>
      <c r="I142" s="244"/>
      <c r="J142" s="41"/>
      <c r="K142" s="41"/>
      <c r="L142" s="45"/>
      <c r="M142" s="245"/>
      <c r="N142" s="246"/>
      <c r="O142" s="92"/>
      <c r="P142" s="92"/>
      <c r="Q142" s="92"/>
      <c r="R142" s="92"/>
      <c r="S142" s="92"/>
      <c r="T142" s="93"/>
      <c r="U142" s="39"/>
      <c r="V142" s="39"/>
      <c r="W142" s="39"/>
      <c r="X142" s="39"/>
      <c r="Y142" s="39"/>
      <c r="Z142" s="39"/>
      <c r="AA142" s="39"/>
      <c r="AB142" s="39"/>
      <c r="AC142" s="39"/>
      <c r="AD142" s="39"/>
      <c r="AE142" s="39"/>
      <c r="AT142" s="18" t="s">
        <v>164</v>
      </c>
      <c r="AU142" s="18" t="s">
        <v>90</v>
      </c>
    </row>
    <row r="143" s="14" customFormat="1">
      <c r="A143" s="14"/>
      <c r="B143" s="260"/>
      <c r="C143" s="261"/>
      <c r="D143" s="242" t="s">
        <v>156</v>
      </c>
      <c r="E143" s="262" t="s">
        <v>1</v>
      </c>
      <c r="F143" s="263" t="s">
        <v>1164</v>
      </c>
      <c r="G143" s="261"/>
      <c r="H143" s="262" t="s">
        <v>1</v>
      </c>
      <c r="I143" s="264"/>
      <c r="J143" s="261"/>
      <c r="K143" s="261"/>
      <c r="L143" s="265"/>
      <c r="M143" s="266"/>
      <c r="N143" s="267"/>
      <c r="O143" s="267"/>
      <c r="P143" s="267"/>
      <c r="Q143" s="267"/>
      <c r="R143" s="267"/>
      <c r="S143" s="267"/>
      <c r="T143" s="268"/>
      <c r="U143" s="14"/>
      <c r="V143" s="14"/>
      <c r="W143" s="14"/>
      <c r="X143" s="14"/>
      <c r="Y143" s="14"/>
      <c r="Z143" s="14"/>
      <c r="AA143" s="14"/>
      <c r="AB143" s="14"/>
      <c r="AC143" s="14"/>
      <c r="AD143" s="14"/>
      <c r="AE143" s="14"/>
      <c r="AT143" s="269" t="s">
        <v>156</v>
      </c>
      <c r="AU143" s="269" t="s">
        <v>90</v>
      </c>
      <c r="AV143" s="14" t="s">
        <v>85</v>
      </c>
      <c r="AW143" s="14" t="s">
        <v>35</v>
      </c>
      <c r="AX143" s="14" t="s">
        <v>81</v>
      </c>
      <c r="AY143" s="269" t="s">
        <v>146</v>
      </c>
    </row>
    <row r="144" s="13" customFormat="1">
      <c r="A144" s="13"/>
      <c r="B144" s="247"/>
      <c r="C144" s="248"/>
      <c r="D144" s="242" t="s">
        <v>156</v>
      </c>
      <c r="E144" s="249" t="s">
        <v>1</v>
      </c>
      <c r="F144" s="250" t="s">
        <v>1165</v>
      </c>
      <c r="G144" s="248"/>
      <c r="H144" s="251">
        <v>90</v>
      </c>
      <c r="I144" s="252"/>
      <c r="J144" s="248"/>
      <c r="K144" s="248"/>
      <c r="L144" s="253"/>
      <c r="M144" s="254"/>
      <c r="N144" s="255"/>
      <c r="O144" s="255"/>
      <c r="P144" s="255"/>
      <c r="Q144" s="255"/>
      <c r="R144" s="255"/>
      <c r="S144" s="255"/>
      <c r="T144" s="256"/>
      <c r="U144" s="13"/>
      <c r="V144" s="13"/>
      <c r="W144" s="13"/>
      <c r="X144" s="13"/>
      <c r="Y144" s="13"/>
      <c r="Z144" s="13"/>
      <c r="AA144" s="13"/>
      <c r="AB144" s="13"/>
      <c r="AC144" s="13"/>
      <c r="AD144" s="13"/>
      <c r="AE144" s="13"/>
      <c r="AT144" s="257" t="s">
        <v>156</v>
      </c>
      <c r="AU144" s="257" t="s">
        <v>90</v>
      </c>
      <c r="AV144" s="13" t="s">
        <v>90</v>
      </c>
      <c r="AW144" s="13" t="s">
        <v>35</v>
      </c>
      <c r="AX144" s="13" t="s">
        <v>81</v>
      </c>
      <c r="AY144" s="257" t="s">
        <v>146</v>
      </c>
    </row>
    <row r="145" s="14" customFormat="1">
      <c r="A145" s="14"/>
      <c r="B145" s="260"/>
      <c r="C145" s="261"/>
      <c r="D145" s="242" t="s">
        <v>156</v>
      </c>
      <c r="E145" s="262" t="s">
        <v>1</v>
      </c>
      <c r="F145" s="263" t="s">
        <v>1166</v>
      </c>
      <c r="G145" s="261"/>
      <c r="H145" s="262" t="s">
        <v>1</v>
      </c>
      <c r="I145" s="264"/>
      <c r="J145" s="261"/>
      <c r="K145" s="261"/>
      <c r="L145" s="265"/>
      <c r="M145" s="266"/>
      <c r="N145" s="267"/>
      <c r="O145" s="267"/>
      <c r="P145" s="267"/>
      <c r="Q145" s="267"/>
      <c r="R145" s="267"/>
      <c r="S145" s="267"/>
      <c r="T145" s="268"/>
      <c r="U145" s="14"/>
      <c r="V145" s="14"/>
      <c r="W145" s="14"/>
      <c r="X145" s="14"/>
      <c r="Y145" s="14"/>
      <c r="Z145" s="14"/>
      <c r="AA145" s="14"/>
      <c r="AB145" s="14"/>
      <c r="AC145" s="14"/>
      <c r="AD145" s="14"/>
      <c r="AE145" s="14"/>
      <c r="AT145" s="269" t="s">
        <v>156</v>
      </c>
      <c r="AU145" s="269" t="s">
        <v>90</v>
      </c>
      <c r="AV145" s="14" t="s">
        <v>85</v>
      </c>
      <c r="AW145" s="14" t="s">
        <v>35</v>
      </c>
      <c r="AX145" s="14" t="s">
        <v>81</v>
      </c>
      <c r="AY145" s="269" t="s">
        <v>146</v>
      </c>
    </row>
    <row r="146" s="13" customFormat="1">
      <c r="A146" s="13"/>
      <c r="B146" s="247"/>
      <c r="C146" s="248"/>
      <c r="D146" s="242" t="s">
        <v>156</v>
      </c>
      <c r="E146" s="249" t="s">
        <v>1</v>
      </c>
      <c r="F146" s="250" t="s">
        <v>1167</v>
      </c>
      <c r="G146" s="248"/>
      <c r="H146" s="251">
        <v>0</v>
      </c>
      <c r="I146" s="252"/>
      <c r="J146" s="248"/>
      <c r="K146" s="248"/>
      <c r="L146" s="253"/>
      <c r="M146" s="254"/>
      <c r="N146" s="255"/>
      <c r="O146" s="255"/>
      <c r="P146" s="255"/>
      <c r="Q146" s="255"/>
      <c r="R146" s="255"/>
      <c r="S146" s="255"/>
      <c r="T146" s="256"/>
      <c r="U146" s="13"/>
      <c r="V146" s="13"/>
      <c r="W146" s="13"/>
      <c r="X146" s="13"/>
      <c r="Y146" s="13"/>
      <c r="Z146" s="13"/>
      <c r="AA146" s="13"/>
      <c r="AB146" s="13"/>
      <c r="AC146" s="13"/>
      <c r="AD146" s="13"/>
      <c r="AE146" s="13"/>
      <c r="AT146" s="257" t="s">
        <v>156</v>
      </c>
      <c r="AU146" s="257" t="s">
        <v>90</v>
      </c>
      <c r="AV146" s="13" t="s">
        <v>90</v>
      </c>
      <c r="AW146" s="13" t="s">
        <v>35</v>
      </c>
      <c r="AX146" s="13" t="s">
        <v>81</v>
      </c>
      <c r="AY146" s="257" t="s">
        <v>146</v>
      </c>
    </row>
    <row r="147" s="14" customFormat="1">
      <c r="A147" s="14"/>
      <c r="B147" s="260"/>
      <c r="C147" s="261"/>
      <c r="D147" s="242" t="s">
        <v>156</v>
      </c>
      <c r="E147" s="262" t="s">
        <v>1</v>
      </c>
      <c r="F147" s="263" t="s">
        <v>1168</v>
      </c>
      <c r="G147" s="261"/>
      <c r="H147" s="262" t="s">
        <v>1</v>
      </c>
      <c r="I147" s="264"/>
      <c r="J147" s="261"/>
      <c r="K147" s="261"/>
      <c r="L147" s="265"/>
      <c r="M147" s="266"/>
      <c r="N147" s="267"/>
      <c r="O147" s="267"/>
      <c r="P147" s="267"/>
      <c r="Q147" s="267"/>
      <c r="R147" s="267"/>
      <c r="S147" s="267"/>
      <c r="T147" s="268"/>
      <c r="U147" s="14"/>
      <c r="V147" s="14"/>
      <c r="W147" s="14"/>
      <c r="X147" s="14"/>
      <c r="Y147" s="14"/>
      <c r="Z147" s="14"/>
      <c r="AA147" s="14"/>
      <c r="AB147" s="14"/>
      <c r="AC147" s="14"/>
      <c r="AD147" s="14"/>
      <c r="AE147" s="14"/>
      <c r="AT147" s="269" t="s">
        <v>156</v>
      </c>
      <c r="AU147" s="269" t="s">
        <v>90</v>
      </c>
      <c r="AV147" s="14" t="s">
        <v>85</v>
      </c>
      <c r="AW147" s="14" t="s">
        <v>35</v>
      </c>
      <c r="AX147" s="14" t="s">
        <v>81</v>
      </c>
      <c r="AY147" s="269" t="s">
        <v>146</v>
      </c>
    </row>
    <row r="148" s="13" customFormat="1">
      <c r="A148" s="13"/>
      <c r="B148" s="247"/>
      <c r="C148" s="248"/>
      <c r="D148" s="242" t="s">
        <v>156</v>
      </c>
      <c r="E148" s="249" t="s">
        <v>1</v>
      </c>
      <c r="F148" s="250" t="s">
        <v>1167</v>
      </c>
      <c r="G148" s="248"/>
      <c r="H148" s="251">
        <v>0</v>
      </c>
      <c r="I148" s="252"/>
      <c r="J148" s="248"/>
      <c r="K148" s="248"/>
      <c r="L148" s="253"/>
      <c r="M148" s="254"/>
      <c r="N148" s="255"/>
      <c r="O148" s="255"/>
      <c r="P148" s="255"/>
      <c r="Q148" s="255"/>
      <c r="R148" s="255"/>
      <c r="S148" s="255"/>
      <c r="T148" s="256"/>
      <c r="U148" s="13"/>
      <c r="V148" s="13"/>
      <c r="W148" s="13"/>
      <c r="X148" s="13"/>
      <c r="Y148" s="13"/>
      <c r="Z148" s="13"/>
      <c r="AA148" s="13"/>
      <c r="AB148" s="13"/>
      <c r="AC148" s="13"/>
      <c r="AD148" s="13"/>
      <c r="AE148" s="13"/>
      <c r="AT148" s="257" t="s">
        <v>156</v>
      </c>
      <c r="AU148" s="257" t="s">
        <v>90</v>
      </c>
      <c r="AV148" s="13" t="s">
        <v>90</v>
      </c>
      <c r="AW148" s="13" t="s">
        <v>35</v>
      </c>
      <c r="AX148" s="13" t="s">
        <v>81</v>
      </c>
      <c r="AY148" s="257" t="s">
        <v>146</v>
      </c>
    </row>
    <row r="149" s="15" customFormat="1">
      <c r="A149" s="15"/>
      <c r="B149" s="271"/>
      <c r="C149" s="272"/>
      <c r="D149" s="242" t="s">
        <v>156</v>
      </c>
      <c r="E149" s="273" t="s">
        <v>1</v>
      </c>
      <c r="F149" s="274" t="s">
        <v>192</v>
      </c>
      <c r="G149" s="272"/>
      <c r="H149" s="275">
        <v>90</v>
      </c>
      <c r="I149" s="276"/>
      <c r="J149" s="272"/>
      <c r="K149" s="272"/>
      <c r="L149" s="277"/>
      <c r="M149" s="278"/>
      <c r="N149" s="279"/>
      <c r="O149" s="279"/>
      <c r="P149" s="279"/>
      <c r="Q149" s="279"/>
      <c r="R149" s="279"/>
      <c r="S149" s="279"/>
      <c r="T149" s="280"/>
      <c r="U149" s="15"/>
      <c r="V149" s="15"/>
      <c r="W149" s="15"/>
      <c r="X149" s="15"/>
      <c r="Y149" s="15"/>
      <c r="Z149" s="15"/>
      <c r="AA149" s="15"/>
      <c r="AB149" s="15"/>
      <c r="AC149" s="15"/>
      <c r="AD149" s="15"/>
      <c r="AE149" s="15"/>
      <c r="AT149" s="281" t="s">
        <v>156</v>
      </c>
      <c r="AU149" s="281" t="s">
        <v>90</v>
      </c>
      <c r="AV149" s="15" t="s">
        <v>153</v>
      </c>
      <c r="AW149" s="15" t="s">
        <v>35</v>
      </c>
      <c r="AX149" s="15" t="s">
        <v>85</v>
      </c>
      <c r="AY149" s="281" t="s">
        <v>146</v>
      </c>
    </row>
    <row r="150" s="2" customFormat="1" ht="24.15" customHeight="1">
      <c r="A150" s="39"/>
      <c r="B150" s="40"/>
      <c r="C150" s="229" t="s">
        <v>153</v>
      </c>
      <c r="D150" s="229" t="s">
        <v>149</v>
      </c>
      <c r="E150" s="230" t="s">
        <v>1169</v>
      </c>
      <c r="F150" s="231" t="s">
        <v>1170</v>
      </c>
      <c r="G150" s="232" t="s">
        <v>652</v>
      </c>
      <c r="H150" s="233">
        <v>144</v>
      </c>
      <c r="I150" s="234"/>
      <c r="J150" s="235">
        <f>ROUND(I150*H150,2)</f>
        <v>0</v>
      </c>
      <c r="K150" s="231" t="s">
        <v>161</v>
      </c>
      <c r="L150" s="45"/>
      <c r="M150" s="236" t="s">
        <v>1</v>
      </c>
      <c r="N150" s="237" t="s">
        <v>46</v>
      </c>
      <c r="O150" s="92"/>
      <c r="P150" s="238">
        <f>O150*H150</f>
        <v>0</v>
      </c>
      <c r="Q150" s="238">
        <v>0</v>
      </c>
      <c r="R150" s="238">
        <f>Q150*H150</f>
        <v>0</v>
      </c>
      <c r="S150" s="238">
        <v>0</v>
      </c>
      <c r="T150" s="239">
        <f>S150*H150</f>
        <v>0</v>
      </c>
      <c r="U150" s="39"/>
      <c r="V150" s="39"/>
      <c r="W150" s="39"/>
      <c r="X150" s="39"/>
      <c r="Y150" s="39"/>
      <c r="Z150" s="39"/>
      <c r="AA150" s="39"/>
      <c r="AB150" s="39"/>
      <c r="AC150" s="39"/>
      <c r="AD150" s="39"/>
      <c r="AE150" s="39"/>
      <c r="AR150" s="240" t="s">
        <v>613</v>
      </c>
      <c r="AT150" s="240" t="s">
        <v>149</v>
      </c>
      <c r="AU150" s="240" t="s">
        <v>90</v>
      </c>
      <c r="AY150" s="18" t="s">
        <v>146</v>
      </c>
      <c r="BE150" s="241">
        <f>IF(N150="základní",J150,0)</f>
        <v>0</v>
      </c>
      <c r="BF150" s="241">
        <f>IF(N150="snížená",J150,0)</f>
        <v>0</v>
      </c>
      <c r="BG150" s="241">
        <f>IF(N150="zákl. přenesená",J150,0)</f>
        <v>0</v>
      </c>
      <c r="BH150" s="241">
        <f>IF(N150="sníž. přenesená",J150,0)</f>
        <v>0</v>
      </c>
      <c r="BI150" s="241">
        <f>IF(N150="nulová",J150,0)</f>
        <v>0</v>
      </c>
      <c r="BJ150" s="18" t="s">
        <v>85</v>
      </c>
      <c r="BK150" s="241">
        <f>ROUND(I150*H150,2)</f>
        <v>0</v>
      </c>
      <c r="BL150" s="18" t="s">
        <v>613</v>
      </c>
      <c r="BM150" s="240" t="s">
        <v>1171</v>
      </c>
    </row>
    <row r="151" s="2" customFormat="1">
      <c r="A151" s="39"/>
      <c r="B151" s="40"/>
      <c r="C151" s="41"/>
      <c r="D151" s="242" t="s">
        <v>155</v>
      </c>
      <c r="E151" s="41"/>
      <c r="F151" s="243" t="s">
        <v>1172</v>
      </c>
      <c r="G151" s="41"/>
      <c r="H151" s="41"/>
      <c r="I151" s="244"/>
      <c r="J151" s="41"/>
      <c r="K151" s="41"/>
      <c r="L151" s="45"/>
      <c r="M151" s="245"/>
      <c r="N151" s="246"/>
      <c r="O151" s="92"/>
      <c r="P151" s="92"/>
      <c r="Q151" s="92"/>
      <c r="R151" s="92"/>
      <c r="S151" s="92"/>
      <c r="T151" s="93"/>
      <c r="U151" s="39"/>
      <c r="V151" s="39"/>
      <c r="W151" s="39"/>
      <c r="X151" s="39"/>
      <c r="Y151" s="39"/>
      <c r="Z151" s="39"/>
      <c r="AA151" s="39"/>
      <c r="AB151" s="39"/>
      <c r="AC151" s="39"/>
      <c r="AD151" s="39"/>
      <c r="AE151" s="39"/>
      <c r="AT151" s="18" t="s">
        <v>155</v>
      </c>
      <c r="AU151" s="18" t="s">
        <v>90</v>
      </c>
    </row>
    <row r="152" s="2" customFormat="1">
      <c r="A152" s="39"/>
      <c r="B152" s="40"/>
      <c r="C152" s="41"/>
      <c r="D152" s="258" t="s">
        <v>164</v>
      </c>
      <c r="E152" s="41"/>
      <c r="F152" s="259" t="s">
        <v>1173</v>
      </c>
      <c r="G152" s="41"/>
      <c r="H152" s="41"/>
      <c r="I152" s="244"/>
      <c r="J152" s="41"/>
      <c r="K152" s="41"/>
      <c r="L152" s="45"/>
      <c r="M152" s="245"/>
      <c r="N152" s="246"/>
      <c r="O152" s="92"/>
      <c r="P152" s="92"/>
      <c r="Q152" s="92"/>
      <c r="R152" s="92"/>
      <c r="S152" s="92"/>
      <c r="T152" s="93"/>
      <c r="U152" s="39"/>
      <c r="V152" s="39"/>
      <c r="W152" s="39"/>
      <c r="X152" s="39"/>
      <c r="Y152" s="39"/>
      <c r="Z152" s="39"/>
      <c r="AA152" s="39"/>
      <c r="AB152" s="39"/>
      <c r="AC152" s="39"/>
      <c r="AD152" s="39"/>
      <c r="AE152" s="39"/>
      <c r="AT152" s="18" t="s">
        <v>164</v>
      </c>
      <c r="AU152" s="18" t="s">
        <v>90</v>
      </c>
    </row>
    <row r="153" s="14" customFormat="1">
      <c r="A153" s="14"/>
      <c r="B153" s="260"/>
      <c r="C153" s="261"/>
      <c r="D153" s="242" t="s">
        <v>156</v>
      </c>
      <c r="E153" s="262" t="s">
        <v>1</v>
      </c>
      <c r="F153" s="263" t="s">
        <v>1174</v>
      </c>
      <c r="G153" s="261"/>
      <c r="H153" s="262" t="s">
        <v>1</v>
      </c>
      <c r="I153" s="264"/>
      <c r="J153" s="261"/>
      <c r="K153" s="261"/>
      <c r="L153" s="265"/>
      <c r="M153" s="266"/>
      <c r="N153" s="267"/>
      <c r="O153" s="267"/>
      <c r="P153" s="267"/>
      <c r="Q153" s="267"/>
      <c r="R153" s="267"/>
      <c r="S153" s="267"/>
      <c r="T153" s="268"/>
      <c r="U153" s="14"/>
      <c r="V153" s="14"/>
      <c r="W153" s="14"/>
      <c r="X153" s="14"/>
      <c r="Y153" s="14"/>
      <c r="Z153" s="14"/>
      <c r="AA153" s="14"/>
      <c r="AB153" s="14"/>
      <c r="AC153" s="14"/>
      <c r="AD153" s="14"/>
      <c r="AE153" s="14"/>
      <c r="AT153" s="269" t="s">
        <v>156</v>
      </c>
      <c r="AU153" s="269" t="s">
        <v>90</v>
      </c>
      <c r="AV153" s="14" t="s">
        <v>85</v>
      </c>
      <c r="AW153" s="14" t="s">
        <v>35</v>
      </c>
      <c r="AX153" s="14" t="s">
        <v>81</v>
      </c>
      <c r="AY153" s="269" t="s">
        <v>146</v>
      </c>
    </row>
    <row r="154" s="13" customFormat="1">
      <c r="A154" s="13"/>
      <c r="B154" s="247"/>
      <c r="C154" s="248"/>
      <c r="D154" s="242" t="s">
        <v>156</v>
      </c>
      <c r="E154" s="249" t="s">
        <v>1</v>
      </c>
      <c r="F154" s="250" t="s">
        <v>1175</v>
      </c>
      <c r="G154" s="248"/>
      <c r="H154" s="251">
        <v>128</v>
      </c>
      <c r="I154" s="252"/>
      <c r="J154" s="248"/>
      <c r="K154" s="248"/>
      <c r="L154" s="253"/>
      <c r="M154" s="254"/>
      <c r="N154" s="255"/>
      <c r="O154" s="255"/>
      <c r="P154" s="255"/>
      <c r="Q154" s="255"/>
      <c r="R154" s="255"/>
      <c r="S154" s="255"/>
      <c r="T154" s="256"/>
      <c r="U154" s="13"/>
      <c r="V154" s="13"/>
      <c r="W154" s="13"/>
      <c r="X154" s="13"/>
      <c r="Y154" s="13"/>
      <c r="Z154" s="13"/>
      <c r="AA154" s="13"/>
      <c r="AB154" s="13"/>
      <c r="AC154" s="13"/>
      <c r="AD154" s="13"/>
      <c r="AE154" s="13"/>
      <c r="AT154" s="257" t="s">
        <v>156</v>
      </c>
      <c r="AU154" s="257" t="s">
        <v>90</v>
      </c>
      <c r="AV154" s="13" t="s">
        <v>90</v>
      </c>
      <c r="AW154" s="13" t="s">
        <v>35</v>
      </c>
      <c r="AX154" s="13" t="s">
        <v>81</v>
      </c>
      <c r="AY154" s="257" t="s">
        <v>146</v>
      </c>
    </row>
    <row r="155" s="14" customFormat="1">
      <c r="A155" s="14"/>
      <c r="B155" s="260"/>
      <c r="C155" s="261"/>
      <c r="D155" s="242" t="s">
        <v>156</v>
      </c>
      <c r="E155" s="262" t="s">
        <v>1</v>
      </c>
      <c r="F155" s="263" t="s">
        <v>1176</v>
      </c>
      <c r="G155" s="261"/>
      <c r="H155" s="262" t="s">
        <v>1</v>
      </c>
      <c r="I155" s="264"/>
      <c r="J155" s="261"/>
      <c r="K155" s="261"/>
      <c r="L155" s="265"/>
      <c r="M155" s="266"/>
      <c r="N155" s="267"/>
      <c r="O155" s="267"/>
      <c r="P155" s="267"/>
      <c r="Q155" s="267"/>
      <c r="R155" s="267"/>
      <c r="S155" s="267"/>
      <c r="T155" s="268"/>
      <c r="U155" s="14"/>
      <c r="V155" s="14"/>
      <c r="W155" s="14"/>
      <c r="X155" s="14"/>
      <c r="Y155" s="14"/>
      <c r="Z155" s="14"/>
      <c r="AA155" s="14"/>
      <c r="AB155" s="14"/>
      <c r="AC155" s="14"/>
      <c r="AD155" s="14"/>
      <c r="AE155" s="14"/>
      <c r="AT155" s="269" t="s">
        <v>156</v>
      </c>
      <c r="AU155" s="269" t="s">
        <v>90</v>
      </c>
      <c r="AV155" s="14" t="s">
        <v>85</v>
      </c>
      <c r="AW155" s="14" t="s">
        <v>35</v>
      </c>
      <c r="AX155" s="14" t="s">
        <v>81</v>
      </c>
      <c r="AY155" s="269" t="s">
        <v>146</v>
      </c>
    </row>
    <row r="156" s="13" customFormat="1">
      <c r="A156" s="13"/>
      <c r="B156" s="247"/>
      <c r="C156" s="248"/>
      <c r="D156" s="242" t="s">
        <v>156</v>
      </c>
      <c r="E156" s="249" t="s">
        <v>1</v>
      </c>
      <c r="F156" s="250" t="s">
        <v>1177</v>
      </c>
      <c r="G156" s="248"/>
      <c r="H156" s="251">
        <v>16</v>
      </c>
      <c r="I156" s="252"/>
      <c r="J156" s="248"/>
      <c r="K156" s="248"/>
      <c r="L156" s="253"/>
      <c r="M156" s="254"/>
      <c r="N156" s="255"/>
      <c r="O156" s="255"/>
      <c r="P156" s="255"/>
      <c r="Q156" s="255"/>
      <c r="R156" s="255"/>
      <c r="S156" s="255"/>
      <c r="T156" s="256"/>
      <c r="U156" s="13"/>
      <c r="V156" s="13"/>
      <c r="W156" s="13"/>
      <c r="X156" s="13"/>
      <c r="Y156" s="13"/>
      <c r="Z156" s="13"/>
      <c r="AA156" s="13"/>
      <c r="AB156" s="13"/>
      <c r="AC156" s="13"/>
      <c r="AD156" s="13"/>
      <c r="AE156" s="13"/>
      <c r="AT156" s="257" t="s">
        <v>156</v>
      </c>
      <c r="AU156" s="257" t="s">
        <v>90</v>
      </c>
      <c r="AV156" s="13" t="s">
        <v>90</v>
      </c>
      <c r="AW156" s="13" t="s">
        <v>35</v>
      </c>
      <c r="AX156" s="13" t="s">
        <v>81</v>
      </c>
      <c r="AY156" s="257" t="s">
        <v>146</v>
      </c>
    </row>
    <row r="157" s="15" customFormat="1">
      <c r="A157" s="15"/>
      <c r="B157" s="271"/>
      <c r="C157" s="272"/>
      <c r="D157" s="242" t="s">
        <v>156</v>
      </c>
      <c r="E157" s="273" t="s">
        <v>1</v>
      </c>
      <c r="F157" s="274" t="s">
        <v>192</v>
      </c>
      <c r="G157" s="272"/>
      <c r="H157" s="275">
        <v>144</v>
      </c>
      <c r="I157" s="276"/>
      <c r="J157" s="272"/>
      <c r="K157" s="272"/>
      <c r="L157" s="277"/>
      <c r="M157" s="278"/>
      <c r="N157" s="279"/>
      <c r="O157" s="279"/>
      <c r="P157" s="279"/>
      <c r="Q157" s="279"/>
      <c r="R157" s="279"/>
      <c r="S157" s="279"/>
      <c r="T157" s="280"/>
      <c r="U157" s="15"/>
      <c r="V157" s="15"/>
      <c r="W157" s="15"/>
      <c r="X157" s="15"/>
      <c r="Y157" s="15"/>
      <c r="Z157" s="15"/>
      <c r="AA157" s="15"/>
      <c r="AB157" s="15"/>
      <c r="AC157" s="15"/>
      <c r="AD157" s="15"/>
      <c r="AE157" s="15"/>
      <c r="AT157" s="281" t="s">
        <v>156</v>
      </c>
      <c r="AU157" s="281" t="s">
        <v>90</v>
      </c>
      <c r="AV157" s="15" t="s">
        <v>153</v>
      </c>
      <c r="AW157" s="15" t="s">
        <v>35</v>
      </c>
      <c r="AX157" s="15" t="s">
        <v>85</v>
      </c>
      <c r="AY157" s="281" t="s">
        <v>146</v>
      </c>
    </row>
    <row r="158" s="2" customFormat="1" ht="33" customHeight="1">
      <c r="A158" s="39"/>
      <c r="B158" s="40"/>
      <c r="C158" s="229" t="s">
        <v>180</v>
      </c>
      <c r="D158" s="229" t="s">
        <v>149</v>
      </c>
      <c r="E158" s="230" t="s">
        <v>1178</v>
      </c>
      <c r="F158" s="231" t="s">
        <v>1179</v>
      </c>
      <c r="G158" s="232" t="s">
        <v>652</v>
      </c>
      <c r="H158" s="233">
        <v>30</v>
      </c>
      <c r="I158" s="234"/>
      <c r="J158" s="235">
        <f>ROUND(I158*H158,2)</f>
        <v>0</v>
      </c>
      <c r="K158" s="231" t="s">
        <v>161</v>
      </c>
      <c r="L158" s="45"/>
      <c r="M158" s="236" t="s">
        <v>1</v>
      </c>
      <c r="N158" s="237" t="s">
        <v>46</v>
      </c>
      <c r="O158" s="92"/>
      <c r="P158" s="238">
        <f>O158*H158</f>
        <v>0</v>
      </c>
      <c r="Q158" s="238">
        <v>0</v>
      </c>
      <c r="R158" s="238">
        <f>Q158*H158</f>
        <v>0</v>
      </c>
      <c r="S158" s="238">
        <v>0</v>
      </c>
      <c r="T158" s="239">
        <f>S158*H158</f>
        <v>0</v>
      </c>
      <c r="U158" s="39"/>
      <c r="V158" s="39"/>
      <c r="W158" s="39"/>
      <c r="X158" s="39"/>
      <c r="Y158" s="39"/>
      <c r="Z158" s="39"/>
      <c r="AA158" s="39"/>
      <c r="AB158" s="39"/>
      <c r="AC158" s="39"/>
      <c r="AD158" s="39"/>
      <c r="AE158" s="39"/>
      <c r="AR158" s="240" t="s">
        <v>613</v>
      </c>
      <c r="AT158" s="240" t="s">
        <v>149</v>
      </c>
      <c r="AU158" s="240" t="s">
        <v>90</v>
      </c>
      <c r="AY158" s="18" t="s">
        <v>146</v>
      </c>
      <c r="BE158" s="241">
        <f>IF(N158="základní",J158,0)</f>
        <v>0</v>
      </c>
      <c r="BF158" s="241">
        <f>IF(N158="snížená",J158,0)</f>
        <v>0</v>
      </c>
      <c r="BG158" s="241">
        <f>IF(N158="zákl. přenesená",J158,0)</f>
        <v>0</v>
      </c>
      <c r="BH158" s="241">
        <f>IF(N158="sníž. přenesená",J158,0)</f>
        <v>0</v>
      </c>
      <c r="BI158" s="241">
        <f>IF(N158="nulová",J158,0)</f>
        <v>0</v>
      </c>
      <c r="BJ158" s="18" t="s">
        <v>85</v>
      </c>
      <c r="BK158" s="241">
        <f>ROUND(I158*H158,2)</f>
        <v>0</v>
      </c>
      <c r="BL158" s="18" t="s">
        <v>613</v>
      </c>
      <c r="BM158" s="240" t="s">
        <v>1180</v>
      </c>
    </row>
    <row r="159" s="2" customFormat="1">
      <c r="A159" s="39"/>
      <c r="B159" s="40"/>
      <c r="C159" s="41"/>
      <c r="D159" s="242" t="s">
        <v>155</v>
      </c>
      <c r="E159" s="41"/>
      <c r="F159" s="243" t="s">
        <v>1181</v>
      </c>
      <c r="G159" s="41"/>
      <c r="H159" s="41"/>
      <c r="I159" s="244"/>
      <c r="J159" s="41"/>
      <c r="K159" s="41"/>
      <c r="L159" s="45"/>
      <c r="M159" s="245"/>
      <c r="N159" s="246"/>
      <c r="O159" s="92"/>
      <c r="P159" s="92"/>
      <c r="Q159" s="92"/>
      <c r="R159" s="92"/>
      <c r="S159" s="92"/>
      <c r="T159" s="93"/>
      <c r="U159" s="39"/>
      <c r="V159" s="39"/>
      <c r="W159" s="39"/>
      <c r="X159" s="39"/>
      <c r="Y159" s="39"/>
      <c r="Z159" s="39"/>
      <c r="AA159" s="39"/>
      <c r="AB159" s="39"/>
      <c r="AC159" s="39"/>
      <c r="AD159" s="39"/>
      <c r="AE159" s="39"/>
      <c r="AT159" s="18" t="s">
        <v>155</v>
      </c>
      <c r="AU159" s="18" t="s">
        <v>90</v>
      </c>
    </row>
    <row r="160" s="2" customFormat="1">
      <c r="A160" s="39"/>
      <c r="B160" s="40"/>
      <c r="C160" s="41"/>
      <c r="D160" s="258" t="s">
        <v>164</v>
      </c>
      <c r="E160" s="41"/>
      <c r="F160" s="259" t="s">
        <v>1182</v>
      </c>
      <c r="G160" s="41"/>
      <c r="H160" s="41"/>
      <c r="I160" s="244"/>
      <c r="J160" s="41"/>
      <c r="K160" s="41"/>
      <c r="L160" s="45"/>
      <c r="M160" s="245"/>
      <c r="N160" s="246"/>
      <c r="O160" s="92"/>
      <c r="P160" s="92"/>
      <c r="Q160" s="92"/>
      <c r="R160" s="92"/>
      <c r="S160" s="92"/>
      <c r="T160" s="93"/>
      <c r="U160" s="39"/>
      <c r="V160" s="39"/>
      <c r="W160" s="39"/>
      <c r="X160" s="39"/>
      <c r="Y160" s="39"/>
      <c r="Z160" s="39"/>
      <c r="AA160" s="39"/>
      <c r="AB160" s="39"/>
      <c r="AC160" s="39"/>
      <c r="AD160" s="39"/>
      <c r="AE160" s="39"/>
      <c r="AT160" s="18" t="s">
        <v>164</v>
      </c>
      <c r="AU160" s="18" t="s">
        <v>90</v>
      </c>
    </row>
    <row r="161" s="14" customFormat="1">
      <c r="A161" s="14"/>
      <c r="B161" s="260"/>
      <c r="C161" s="261"/>
      <c r="D161" s="242" t="s">
        <v>156</v>
      </c>
      <c r="E161" s="262" t="s">
        <v>1</v>
      </c>
      <c r="F161" s="263" t="s">
        <v>1183</v>
      </c>
      <c r="G161" s="261"/>
      <c r="H161" s="262" t="s">
        <v>1</v>
      </c>
      <c r="I161" s="264"/>
      <c r="J161" s="261"/>
      <c r="K161" s="261"/>
      <c r="L161" s="265"/>
      <c r="M161" s="266"/>
      <c r="N161" s="267"/>
      <c r="O161" s="267"/>
      <c r="P161" s="267"/>
      <c r="Q161" s="267"/>
      <c r="R161" s="267"/>
      <c r="S161" s="267"/>
      <c r="T161" s="268"/>
      <c r="U161" s="14"/>
      <c r="V161" s="14"/>
      <c r="W161" s="14"/>
      <c r="X161" s="14"/>
      <c r="Y161" s="14"/>
      <c r="Z161" s="14"/>
      <c r="AA161" s="14"/>
      <c r="AB161" s="14"/>
      <c r="AC161" s="14"/>
      <c r="AD161" s="14"/>
      <c r="AE161" s="14"/>
      <c r="AT161" s="269" t="s">
        <v>156</v>
      </c>
      <c r="AU161" s="269" t="s">
        <v>90</v>
      </c>
      <c r="AV161" s="14" t="s">
        <v>85</v>
      </c>
      <c r="AW161" s="14" t="s">
        <v>35</v>
      </c>
      <c r="AX161" s="14" t="s">
        <v>81</v>
      </c>
      <c r="AY161" s="269" t="s">
        <v>146</v>
      </c>
    </row>
    <row r="162" s="13" customFormat="1">
      <c r="A162" s="13"/>
      <c r="B162" s="247"/>
      <c r="C162" s="248"/>
      <c r="D162" s="242" t="s">
        <v>156</v>
      </c>
      <c r="E162" s="249" t="s">
        <v>1</v>
      </c>
      <c r="F162" s="250" t="s">
        <v>1184</v>
      </c>
      <c r="G162" s="248"/>
      <c r="H162" s="251">
        <v>30</v>
      </c>
      <c r="I162" s="252"/>
      <c r="J162" s="248"/>
      <c r="K162" s="248"/>
      <c r="L162" s="253"/>
      <c r="M162" s="254"/>
      <c r="N162" s="255"/>
      <c r="O162" s="255"/>
      <c r="P162" s="255"/>
      <c r="Q162" s="255"/>
      <c r="R162" s="255"/>
      <c r="S162" s="255"/>
      <c r="T162" s="256"/>
      <c r="U162" s="13"/>
      <c r="V162" s="13"/>
      <c r="W162" s="13"/>
      <c r="X162" s="13"/>
      <c r="Y162" s="13"/>
      <c r="Z162" s="13"/>
      <c r="AA162" s="13"/>
      <c r="AB162" s="13"/>
      <c r="AC162" s="13"/>
      <c r="AD162" s="13"/>
      <c r="AE162" s="13"/>
      <c r="AT162" s="257" t="s">
        <v>156</v>
      </c>
      <c r="AU162" s="257" t="s">
        <v>90</v>
      </c>
      <c r="AV162" s="13" t="s">
        <v>90</v>
      </c>
      <c r="AW162" s="13" t="s">
        <v>35</v>
      </c>
      <c r="AX162" s="13" t="s">
        <v>81</v>
      </c>
      <c r="AY162" s="257" t="s">
        <v>146</v>
      </c>
    </row>
    <row r="163" s="14" customFormat="1">
      <c r="A163" s="14"/>
      <c r="B163" s="260"/>
      <c r="C163" s="261"/>
      <c r="D163" s="242" t="s">
        <v>156</v>
      </c>
      <c r="E163" s="262" t="s">
        <v>1</v>
      </c>
      <c r="F163" s="263" t="s">
        <v>1185</v>
      </c>
      <c r="G163" s="261"/>
      <c r="H163" s="262" t="s">
        <v>1</v>
      </c>
      <c r="I163" s="264"/>
      <c r="J163" s="261"/>
      <c r="K163" s="261"/>
      <c r="L163" s="265"/>
      <c r="M163" s="266"/>
      <c r="N163" s="267"/>
      <c r="O163" s="267"/>
      <c r="P163" s="267"/>
      <c r="Q163" s="267"/>
      <c r="R163" s="267"/>
      <c r="S163" s="267"/>
      <c r="T163" s="268"/>
      <c r="U163" s="14"/>
      <c r="V163" s="14"/>
      <c r="W163" s="14"/>
      <c r="X163" s="14"/>
      <c r="Y163" s="14"/>
      <c r="Z163" s="14"/>
      <c r="AA163" s="14"/>
      <c r="AB163" s="14"/>
      <c r="AC163" s="14"/>
      <c r="AD163" s="14"/>
      <c r="AE163" s="14"/>
      <c r="AT163" s="269" t="s">
        <v>156</v>
      </c>
      <c r="AU163" s="269" t="s">
        <v>90</v>
      </c>
      <c r="AV163" s="14" t="s">
        <v>85</v>
      </c>
      <c r="AW163" s="14" t="s">
        <v>35</v>
      </c>
      <c r="AX163" s="14" t="s">
        <v>81</v>
      </c>
      <c r="AY163" s="269" t="s">
        <v>146</v>
      </c>
    </row>
    <row r="164" s="13" customFormat="1">
      <c r="A164" s="13"/>
      <c r="B164" s="247"/>
      <c r="C164" s="248"/>
      <c r="D164" s="242" t="s">
        <v>156</v>
      </c>
      <c r="E164" s="249" t="s">
        <v>1</v>
      </c>
      <c r="F164" s="250" t="s">
        <v>1186</v>
      </c>
      <c r="G164" s="248"/>
      <c r="H164" s="251">
        <v>0</v>
      </c>
      <c r="I164" s="252"/>
      <c r="J164" s="248"/>
      <c r="K164" s="248"/>
      <c r="L164" s="253"/>
      <c r="M164" s="254"/>
      <c r="N164" s="255"/>
      <c r="O164" s="255"/>
      <c r="P164" s="255"/>
      <c r="Q164" s="255"/>
      <c r="R164" s="255"/>
      <c r="S164" s="255"/>
      <c r="T164" s="256"/>
      <c r="U164" s="13"/>
      <c r="V164" s="13"/>
      <c r="W164" s="13"/>
      <c r="X164" s="13"/>
      <c r="Y164" s="13"/>
      <c r="Z164" s="13"/>
      <c r="AA164" s="13"/>
      <c r="AB164" s="13"/>
      <c r="AC164" s="13"/>
      <c r="AD164" s="13"/>
      <c r="AE164" s="13"/>
      <c r="AT164" s="257" t="s">
        <v>156</v>
      </c>
      <c r="AU164" s="257" t="s">
        <v>90</v>
      </c>
      <c r="AV164" s="13" t="s">
        <v>90</v>
      </c>
      <c r="AW164" s="13" t="s">
        <v>35</v>
      </c>
      <c r="AX164" s="13" t="s">
        <v>81</v>
      </c>
      <c r="AY164" s="257" t="s">
        <v>146</v>
      </c>
    </row>
    <row r="165" s="15" customFormat="1">
      <c r="A165" s="15"/>
      <c r="B165" s="271"/>
      <c r="C165" s="272"/>
      <c r="D165" s="242" t="s">
        <v>156</v>
      </c>
      <c r="E165" s="273" t="s">
        <v>1</v>
      </c>
      <c r="F165" s="274" t="s">
        <v>192</v>
      </c>
      <c r="G165" s="272"/>
      <c r="H165" s="275">
        <v>30</v>
      </c>
      <c r="I165" s="276"/>
      <c r="J165" s="272"/>
      <c r="K165" s="272"/>
      <c r="L165" s="277"/>
      <c r="M165" s="278"/>
      <c r="N165" s="279"/>
      <c r="O165" s="279"/>
      <c r="P165" s="279"/>
      <c r="Q165" s="279"/>
      <c r="R165" s="279"/>
      <c r="S165" s="279"/>
      <c r="T165" s="280"/>
      <c r="U165" s="15"/>
      <c r="V165" s="15"/>
      <c r="W165" s="15"/>
      <c r="X165" s="15"/>
      <c r="Y165" s="15"/>
      <c r="Z165" s="15"/>
      <c r="AA165" s="15"/>
      <c r="AB165" s="15"/>
      <c r="AC165" s="15"/>
      <c r="AD165" s="15"/>
      <c r="AE165" s="15"/>
      <c r="AT165" s="281" t="s">
        <v>156</v>
      </c>
      <c r="AU165" s="281" t="s">
        <v>90</v>
      </c>
      <c r="AV165" s="15" t="s">
        <v>153</v>
      </c>
      <c r="AW165" s="15" t="s">
        <v>35</v>
      </c>
      <c r="AX165" s="15" t="s">
        <v>85</v>
      </c>
      <c r="AY165" s="281" t="s">
        <v>146</v>
      </c>
    </row>
    <row r="166" s="2" customFormat="1" ht="24.15" customHeight="1">
      <c r="A166" s="39"/>
      <c r="B166" s="40"/>
      <c r="C166" s="293" t="s">
        <v>193</v>
      </c>
      <c r="D166" s="293" t="s">
        <v>277</v>
      </c>
      <c r="E166" s="294" t="s">
        <v>1187</v>
      </c>
      <c r="F166" s="295" t="s">
        <v>1188</v>
      </c>
      <c r="G166" s="296" t="s">
        <v>652</v>
      </c>
      <c r="H166" s="297">
        <v>30</v>
      </c>
      <c r="I166" s="298"/>
      <c r="J166" s="299">
        <f>ROUND(I166*H166,2)</f>
        <v>0</v>
      </c>
      <c r="K166" s="295" t="s">
        <v>161</v>
      </c>
      <c r="L166" s="300"/>
      <c r="M166" s="301" t="s">
        <v>1</v>
      </c>
      <c r="N166" s="302" t="s">
        <v>46</v>
      </c>
      <c r="O166" s="92"/>
      <c r="P166" s="238">
        <f>O166*H166</f>
        <v>0</v>
      </c>
      <c r="Q166" s="238">
        <v>0.0037000000000000002</v>
      </c>
      <c r="R166" s="238">
        <f>Q166*H166</f>
        <v>0.111</v>
      </c>
      <c r="S166" s="238">
        <v>0</v>
      </c>
      <c r="T166" s="239">
        <f>S166*H166</f>
        <v>0</v>
      </c>
      <c r="U166" s="39"/>
      <c r="V166" s="39"/>
      <c r="W166" s="39"/>
      <c r="X166" s="39"/>
      <c r="Y166" s="39"/>
      <c r="Z166" s="39"/>
      <c r="AA166" s="39"/>
      <c r="AB166" s="39"/>
      <c r="AC166" s="39"/>
      <c r="AD166" s="39"/>
      <c r="AE166" s="39"/>
      <c r="AR166" s="240" t="s">
        <v>1189</v>
      </c>
      <c r="AT166" s="240" t="s">
        <v>277</v>
      </c>
      <c r="AU166" s="240" t="s">
        <v>90</v>
      </c>
      <c r="AY166" s="18" t="s">
        <v>146</v>
      </c>
      <c r="BE166" s="241">
        <f>IF(N166="základní",J166,0)</f>
        <v>0</v>
      </c>
      <c r="BF166" s="241">
        <f>IF(N166="snížená",J166,0)</f>
        <v>0</v>
      </c>
      <c r="BG166" s="241">
        <f>IF(N166="zákl. přenesená",J166,0)</f>
        <v>0</v>
      </c>
      <c r="BH166" s="241">
        <f>IF(N166="sníž. přenesená",J166,0)</f>
        <v>0</v>
      </c>
      <c r="BI166" s="241">
        <f>IF(N166="nulová",J166,0)</f>
        <v>0</v>
      </c>
      <c r="BJ166" s="18" t="s">
        <v>85</v>
      </c>
      <c r="BK166" s="241">
        <f>ROUND(I166*H166,2)</f>
        <v>0</v>
      </c>
      <c r="BL166" s="18" t="s">
        <v>613</v>
      </c>
      <c r="BM166" s="240" t="s">
        <v>1190</v>
      </c>
    </row>
    <row r="167" s="2" customFormat="1">
      <c r="A167" s="39"/>
      <c r="B167" s="40"/>
      <c r="C167" s="41"/>
      <c r="D167" s="242" t="s">
        <v>155</v>
      </c>
      <c r="E167" s="41"/>
      <c r="F167" s="243" t="s">
        <v>1188</v>
      </c>
      <c r="G167" s="41"/>
      <c r="H167" s="41"/>
      <c r="I167" s="244"/>
      <c r="J167" s="41"/>
      <c r="K167" s="41"/>
      <c r="L167" s="45"/>
      <c r="M167" s="245"/>
      <c r="N167" s="246"/>
      <c r="O167" s="92"/>
      <c r="P167" s="92"/>
      <c r="Q167" s="92"/>
      <c r="R167" s="92"/>
      <c r="S167" s="92"/>
      <c r="T167" s="93"/>
      <c r="U167" s="39"/>
      <c r="V167" s="39"/>
      <c r="W167" s="39"/>
      <c r="X167" s="39"/>
      <c r="Y167" s="39"/>
      <c r="Z167" s="39"/>
      <c r="AA167" s="39"/>
      <c r="AB167" s="39"/>
      <c r="AC167" s="39"/>
      <c r="AD167" s="39"/>
      <c r="AE167" s="39"/>
      <c r="AT167" s="18" t="s">
        <v>155</v>
      </c>
      <c r="AU167" s="18" t="s">
        <v>90</v>
      </c>
    </row>
    <row r="168" s="2" customFormat="1" ht="33" customHeight="1">
      <c r="A168" s="39"/>
      <c r="B168" s="40"/>
      <c r="C168" s="229" t="s">
        <v>201</v>
      </c>
      <c r="D168" s="229" t="s">
        <v>149</v>
      </c>
      <c r="E168" s="230" t="s">
        <v>1191</v>
      </c>
      <c r="F168" s="231" t="s">
        <v>1192</v>
      </c>
      <c r="G168" s="232" t="s">
        <v>652</v>
      </c>
      <c r="H168" s="233">
        <v>2</v>
      </c>
      <c r="I168" s="234"/>
      <c r="J168" s="235">
        <f>ROUND(I168*H168,2)</f>
        <v>0</v>
      </c>
      <c r="K168" s="231" t="s">
        <v>161</v>
      </c>
      <c r="L168" s="45"/>
      <c r="M168" s="236" t="s">
        <v>1</v>
      </c>
      <c r="N168" s="237" t="s">
        <v>46</v>
      </c>
      <c r="O168" s="92"/>
      <c r="P168" s="238">
        <f>O168*H168</f>
        <v>0</v>
      </c>
      <c r="Q168" s="238">
        <v>0</v>
      </c>
      <c r="R168" s="238">
        <f>Q168*H168</f>
        <v>0</v>
      </c>
      <c r="S168" s="238">
        <v>0</v>
      </c>
      <c r="T168" s="239">
        <f>S168*H168</f>
        <v>0</v>
      </c>
      <c r="U168" s="39"/>
      <c r="V168" s="39"/>
      <c r="W168" s="39"/>
      <c r="X168" s="39"/>
      <c r="Y168" s="39"/>
      <c r="Z168" s="39"/>
      <c r="AA168" s="39"/>
      <c r="AB168" s="39"/>
      <c r="AC168" s="39"/>
      <c r="AD168" s="39"/>
      <c r="AE168" s="39"/>
      <c r="AR168" s="240" t="s">
        <v>613</v>
      </c>
      <c r="AT168" s="240" t="s">
        <v>149</v>
      </c>
      <c r="AU168" s="240" t="s">
        <v>90</v>
      </c>
      <c r="AY168" s="18" t="s">
        <v>146</v>
      </c>
      <c r="BE168" s="241">
        <f>IF(N168="základní",J168,0)</f>
        <v>0</v>
      </c>
      <c r="BF168" s="241">
        <f>IF(N168="snížená",J168,0)</f>
        <v>0</v>
      </c>
      <c r="BG168" s="241">
        <f>IF(N168="zákl. přenesená",J168,0)</f>
        <v>0</v>
      </c>
      <c r="BH168" s="241">
        <f>IF(N168="sníž. přenesená",J168,0)</f>
        <v>0</v>
      </c>
      <c r="BI168" s="241">
        <f>IF(N168="nulová",J168,0)</f>
        <v>0</v>
      </c>
      <c r="BJ168" s="18" t="s">
        <v>85</v>
      </c>
      <c r="BK168" s="241">
        <f>ROUND(I168*H168,2)</f>
        <v>0</v>
      </c>
      <c r="BL168" s="18" t="s">
        <v>613</v>
      </c>
      <c r="BM168" s="240" t="s">
        <v>1193</v>
      </c>
    </row>
    <row r="169" s="2" customFormat="1">
      <c r="A169" s="39"/>
      <c r="B169" s="40"/>
      <c r="C169" s="41"/>
      <c r="D169" s="242" t="s">
        <v>155</v>
      </c>
      <c r="E169" s="41"/>
      <c r="F169" s="243" t="s">
        <v>1194</v>
      </c>
      <c r="G169" s="41"/>
      <c r="H169" s="41"/>
      <c r="I169" s="244"/>
      <c r="J169" s="41"/>
      <c r="K169" s="41"/>
      <c r="L169" s="45"/>
      <c r="M169" s="245"/>
      <c r="N169" s="246"/>
      <c r="O169" s="92"/>
      <c r="P169" s="92"/>
      <c r="Q169" s="92"/>
      <c r="R169" s="92"/>
      <c r="S169" s="92"/>
      <c r="T169" s="93"/>
      <c r="U169" s="39"/>
      <c r="V169" s="39"/>
      <c r="W169" s="39"/>
      <c r="X169" s="39"/>
      <c r="Y169" s="39"/>
      <c r="Z169" s="39"/>
      <c r="AA169" s="39"/>
      <c r="AB169" s="39"/>
      <c r="AC169" s="39"/>
      <c r="AD169" s="39"/>
      <c r="AE169" s="39"/>
      <c r="AT169" s="18" t="s">
        <v>155</v>
      </c>
      <c r="AU169" s="18" t="s">
        <v>90</v>
      </c>
    </row>
    <row r="170" s="2" customFormat="1">
      <c r="A170" s="39"/>
      <c r="B170" s="40"/>
      <c r="C170" s="41"/>
      <c r="D170" s="258" t="s">
        <v>164</v>
      </c>
      <c r="E170" s="41"/>
      <c r="F170" s="259" t="s">
        <v>1195</v>
      </c>
      <c r="G170" s="41"/>
      <c r="H170" s="41"/>
      <c r="I170" s="244"/>
      <c r="J170" s="41"/>
      <c r="K170" s="41"/>
      <c r="L170" s="45"/>
      <c r="M170" s="245"/>
      <c r="N170" s="246"/>
      <c r="O170" s="92"/>
      <c r="P170" s="92"/>
      <c r="Q170" s="92"/>
      <c r="R170" s="92"/>
      <c r="S170" s="92"/>
      <c r="T170" s="93"/>
      <c r="U170" s="39"/>
      <c r="V170" s="39"/>
      <c r="W170" s="39"/>
      <c r="X170" s="39"/>
      <c r="Y170" s="39"/>
      <c r="Z170" s="39"/>
      <c r="AA170" s="39"/>
      <c r="AB170" s="39"/>
      <c r="AC170" s="39"/>
      <c r="AD170" s="39"/>
      <c r="AE170" s="39"/>
      <c r="AT170" s="18" t="s">
        <v>164</v>
      </c>
      <c r="AU170" s="18" t="s">
        <v>90</v>
      </c>
    </row>
    <row r="171" s="13" customFormat="1">
      <c r="A171" s="13"/>
      <c r="B171" s="247"/>
      <c r="C171" s="248"/>
      <c r="D171" s="242" t="s">
        <v>156</v>
      </c>
      <c r="E171" s="249" t="s">
        <v>1</v>
      </c>
      <c r="F171" s="250" t="s">
        <v>90</v>
      </c>
      <c r="G171" s="248"/>
      <c r="H171" s="251">
        <v>2</v>
      </c>
      <c r="I171" s="252"/>
      <c r="J171" s="248"/>
      <c r="K171" s="248"/>
      <c r="L171" s="253"/>
      <c r="M171" s="254"/>
      <c r="N171" s="255"/>
      <c r="O171" s="255"/>
      <c r="P171" s="255"/>
      <c r="Q171" s="255"/>
      <c r="R171" s="255"/>
      <c r="S171" s="255"/>
      <c r="T171" s="256"/>
      <c r="U171" s="13"/>
      <c r="V171" s="13"/>
      <c r="W171" s="13"/>
      <c r="X171" s="13"/>
      <c r="Y171" s="13"/>
      <c r="Z171" s="13"/>
      <c r="AA171" s="13"/>
      <c r="AB171" s="13"/>
      <c r="AC171" s="13"/>
      <c r="AD171" s="13"/>
      <c r="AE171" s="13"/>
      <c r="AT171" s="257" t="s">
        <v>156</v>
      </c>
      <c r="AU171" s="257" t="s">
        <v>90</v>
      </c>
      <c r="AV171" s="13" t="s">
        <v>90</v>
      </c>
      <c r="AW171" s="13" t="s">
        <v>35</v>
      </c>
      <c r="AX171" s="13" t="s">
        <v>85</v>
      </c>
      <c r="AY171" s="257" t="s">
        <v>146</v>
      </c>
    </row>
    <row r="172" s="2" customFormat="1" ht="24.15" customHeight="1">
      <c r="A172" s="39"/>
      <c r="B172" s="40"/>
      <c r="C172" s="293" t="s">
        <v>211</v>
      </c>
      <c r="D172" s="293" t="s">
        <v>277</v>
      </c>
      <c r="E172" s="294" t="s">
        <v>1196</v>
      </c>
      <c r="F172" s="295" t="s">
        <v>1197</v>
      </c>
      <c r="G172" s="296" t="s">
        <v>652</v>
      </c>
      <c r="H172" s="297">
        <v>2</v>
      </c>
      <c r="I172" s="298"/>
      <c r="J172" s="299">
        <f>ROUND(I172*H172,2)</f>
        <v>0</v>
      </c>
      <c r="K172" s="295" t="s">
        <v>161</v>
      </c>
      <c r="L172" s="300"/>
      <c r="M172" s="301" t="s">
        <v>1</v>
      </c>
      <c r="N172" s="302" t="s">
        <v>46</v>
      </c>
      <c r="O172" s="92"/>
      <c r="P172" s="238">
        <f>O172*H172</f>
        <v>0</v>
      </c>
      <c r="Q172" s="238">
        <v>0.0080999999999999996</v>
      </c>
      <c r="R172" s="238">
        <f>Q172*H172</f>
        <v>0.016199999999999999</v>
      </c>
      <c r="S172" s="238">
        <v>0</v>
      </c>
      <c r="T172" s="239">
        <f>S172*H172</f>
        <v>0</v>
      </c>
      <c r="U172" s="39"/>
      <c r="V172" s="39"/>
      <c r="W172" s="39"/>
      <c r="X172" s="39"/>
      <c r="Y172" s="39"/>
      <c r="Z172" s="39"/>
      <c r="AA172" s="39"/>
      <c r="AB172" s="39"/>
      <c r="AC172" s="39"/>
      <c r="AD172" s="39"/>
      <c r="AE172" s="39"/>
      <c r="AR172" s="240" t="s">
        <v>1189</v>
      </c>
      <c r="AT172" s="240" t="s">
        <v>277</v>
      </c>
      <c r="AU172" s="240" t="s">
        <v>90</v>
      </c>
      <c r="AY172" s="18" t="s">
        <v>146</v>
      </c>
      <c r="BE172" s="241">
        <f>IF(N172="základní",J172,0)</f>
        <v>0</v>
      </c>
      <c r="BF172" s="241">
        <f>IF(N172="snížená",J172,0)</f>
        <v>0</v>
      </c>
      <c r="BG172" s="241">
        <f>IF(N172="zákl. přenesená",J172,0)</f>
        <v>0</v>
      </c>
      <c r="BH172" s="241">
        <f>IF(N172="sníž. přenesená",J172,0)</f>
        <v>0</v>
      </c>
      <c r="BI172" s="241">
        <f>IF(N172="nulová",J172,0)</f>
        <v>0</v>
      </c>
      <c r="BJ172" s="18" t="s">
        <v>85</v>
      </c>
      <c r="BK172" s="241">
        <f>ROUND(I172*H172,2)</f>
        <v>0</v>
      </c>
      <c r="BL172" s="18" t="s">
        <v>613</v>
      </c>
      <c r="BM172" s="240" t="s">
        <v>1198</v>
      </c>
    </row>
    <row r="173" s="2" customFormat="1">
      <c r="A173" s="39"/>
      <c r="B173" s="40"/>
      <c r="C173" s="41"/>
      <c r="D173" s="242" t="s">
        <v>155</v>
      </c>
      <c r="E173" s="41"/>
      <c r="F173" s="243" t="s">
        <v>1197</v>
      </c>
      <c r="G173" s="41"/>
      <c r="H173" s="41"/>
      <c r="I173" s="244"/>
      <c r="J173" s="41"/>
      <c r="K173" s="41"/>
      <c r="L173" s="45"/>
      <c r="M173" s="245"/>
      <c r="N173" s="246"/>
      <c r="O173" s="92"/>
      <c r="P173" s="92"/>
      <c r="Q173" s="92"/>
      <c r="R173" s="92"/>
      <c r="S173" s="92"/>
      <c r="T173" s="93"/>
      <c r="U173" s="39"/>
      <c r="V173" s="39"/>
      <c r="W173" s="39"/>
      <c r="X173" s="39"/>
      <c r="Y173" s="39"/>
      <c r="Z173" s="39"/>
      <c r="AA173" s="39"/>
      <c r="AB173" s="39"/>
      <c r="AC173" s="39"/>
      <c r="AD173" s="39"/>
      <c r="AE173" s="39"/>
      <c r="AT173" s="18" t="s">
        <v>155</v>
      </c>
      <c r="AU173" s="18" t="s">
        <v>90</v>
      </c>
    </row>
    <row r="174" s="2" customFormat="1" ht="24.15" customHeight="1">
      <c r="A174" s="39"/>
      <c r="B174" s="40"/>
      <c r="C174" s="229" t="s">
        <v>219</v>
      </c>
      <c r="D174" s="229" t="s">
        <v>149</v>
      </c>
      <c r="E174" s="230" t="s">
        <v>1199</v>
      </c>
      <c r="F174" s="231" t="s">
        <v>1200</v>
      </c>
      <c r="G174" s="232" t="s">
        <v>652</v>
      </c>
      <c r="H174" s="233">
        <v>32</v>
      </c>
      <c r="I174" s="234"/>
      <c r="J174" s="235">
        <f>ROUND(I174*H174,2)</f>
        <v>0</v>
      </c>
      <c r="K174" s="231" t="s">
        <v>161</v>
      </c>
      <c r="L174" s="45"/>
      <c r="M174" s="236" t="s">
        <v>1</v>
      </c>
      <c r="N174" s="237" t="s">
        <v>46</v>
      </c>
      <c r="O174" s="92"/>
      <c r="P174" s="238">
        <f>O174*H174</f>
        <v>0</v>
      </c>
      <c r="Q174" s="238">
        <v>0</v>
      </c>
      <c r="R174" s="238">
        <f>Q174*H174</f>
        <v>0</v>
      </c>
      <c r="S174" s="238">
        <v>0</v>
      </c>
      <c r="T174" s="239">
        <f>S174*H174</f>
        <v>0</v>
      </c>
      <c r="U174" s="39"/>
      <c r="V174" s="39"/>
      <c r="W174" s="39"/>
      <c r="X174" s="39"/>
      <c r="Y174" s="39"/>
      <c r="Z174" s="39"/>
      <c r="AA174" s="39"/>
      <c r="AB174" s="39"/>
      <c r="AC174" s="39"/>
      <c r="AD174" s="39"/>
      <c r="AE174" s="39"/>
      <c r="AR174" s="240" t="s">
        <v>613</v>
      </c>
      <c r="AT174" s="240" t="s">
        <v>149</v>
      </c>
      <c r="AU174" s="240" t="s">
        <v>90</v>
      </c>
      <c r="AY174" s="18" t="s">
        <v>146</v>
      </c>
      <c r="BE174" s="241">
        <f>IF(N174="základní",J174,0)</f>
        <v>0</v>
      </c>
      <c r="BF174" s="241">
        <f>IF(N174="snížená",J174,0)</f>
        <v>0</v>
      </c>
      <c r="BG174" s="241">
        <f>IF(N174="zákl. přenesená",J174,0)</f>
        <v>0</v>
      </c>
      <c r="BH174" s="241">
        <f>IF(N174="sníž. přenesená",J174,0)</f>
        <v>0</v>
      </c>
      <c r="BI174" s="241">
        <f>IF(N174="nulová",J174,0)</f>
        <v>0</v>
      </c>
      <c r="BJ174" s="18" t="s">
        <v>85</v>
      </c>
      <c r="BK174" s="241">
        <f>ROUND(I174*H174,2)</f>
        <v>0</v>
      </c>
      <c r="BL174" s="18" t="s">
        <v>613</v>
      </c>
      <c r="BM174" s="240" t="s">
        <v>1201</v>
      </c>
    </row>
    <row r="175" s="2" customFormat="1">
      <c r="A175" s="39"/>
      <c r="B175" s="40"/>
      <c r="C175" s="41"/>
      <c r="D175" s="242" t="s">
        <v>155</v>
      </c>
      <c r="E175" s="41"/>
      <c r="F175" s="243" t="s">
        <v>1202</v>
      </c>
      <c r="G175" s="41"/>
      <c r="H175" s="41"/>
      <c r="I175" s="244"/>
      <c r="J175" s="41"/>
      <c r="K175" s="41"/>
      <c r="L175" s="45"/>
      <c r="M175" s="245"/>
      <c r="N175" s="246"/>
      <c r="O175" s="92"/>
      <c r="P175" s="92"/>
      <c r="Q175" s="92"/>
      <c r="R175" s="92"/>
      <c r="S175" s="92"/>
      <c r="T175" s="93"/>
      <c r="U175" s="39"/>
      <c r="V175" s="39"/>
      <c r="W175" s="39"/>
      <c r="X175" s="39"/>
      <c r="Y175" s="39"/>
      <c r="Z175" s="39"/>
      <c r="AA175" s="39"/>
      <c r="AB175" s="39"/>
      <c r="AC175" s="39"/>
      <c r="AD175" s="39"/>
      <c r="AE175" s="39"/>
      <c r="AT175" s="18" t="s">
        <v>155</v>
      </c>
      <c r="AU175" s="18" t="s">
        <v>90</v>
      </c>
    </row>
    <row r="176" s="2" customFormat="1">
      <c r="A176" s="39"/>
      <c r="B176" s="40"/>
      <c r="C176" s="41"/>
      <c r="D176" s="258" t="s">
        <v>164</v>
      </c>
      <c r="E176" s="41"/>
      <c r="F176" s="259" t="s">
        <v>1203</v>
      </c>
      <c r="G176" s="41"/>
      <c r="H176" s="41"/>
      <c r="I176" s="244"/>
      <c r="J176" s="41"/>
      <c r="K176" s="41"/>
      <c r="L176" s="45"/>
      <c r="M176" s="245"/>
      <c r="N176" s="246"/>
      <c r="O176" s="92"/>
      <c r="P176" s="92"/>
      <c r="Q176" s="92"/>
      <c r="R176" s="92"/>
      <c r="S176" s="92"/>
      <c r="T176" s="93"/>
      <c r="U176" s="39"/>
      <c r="V176" s="39"/>
      <c r="W176" s="39"/>
      <c r="X176" s="39"/>
      <c r="Y176" s="39"/>
      <c r="Z176" s="39"/>
      <c r="AA176" s="39"/>
      <c r="AB176" s="39"/>
      <c r="AC176" s="39"/>
      <c r="AD176" s="39"/>
      <c r="AE176" s="39"/>
      <c r="AT176" s="18" t="s">
        <v>164</v>
      </c>
      <c r="AU176" s="18" t="s">
        <v>90</v>
      </c>
    </row>
    <row r="177" s="13" customFormat="1">
      <c r="A177" s="13"/>
      <c r="B177" s="247"/>
      <c r="C177" s="248"/>
      <c r="D177" s="242" t="s">
        <v>156</v>
      </c>
      <c r="E177" s="249" t="s">
        <v>1</v>
      </c>
      <c r="F177" s="250" t="s">
        <v>1204</v>
      </c>
      <c r="G177" s="248"/>
      <c r="H177" s="251">
        <v>32</v>
      </c>
      <c r="I177" s="252"/>
      <c r="J177" s="248"/>
      <c r="K177" s="248"/>
      <c r="L177" s="253"/>
      <c r="M177" s="254"/>
      <c r="N177" s="255"/>
      <c r="O177" s="255"/>
      <c r="P177" s="255"/>
      <c r="Q177" s="255"/>
      <c r="R177" s="255"/>
      <c r="S177" s="255"/>
      <c r="T177" s="256"/>
      <c r="U177" s="13"/>
      <c r="V177" s="13"/>
      <c r="W177" s="13"/>
      <c r="X177" s="13"/>
      <c r="Y177" s="13"/>
      <c r="Z177" s="13"/>
      <c r="AA177" s="13"/>
      <c r="AB177" s="13"/>
      <c r="AC177" s="13"/>
      <c r="AD177" s="13"/>
      <c r="AE177" s="13"/>
      <c r="AT177" s="257" t="s">
        <v>156</v>
      </c>
      <c r="AU177" s="257" t="s">
        <v>90</v>
      </c>
      <c r="AV177" s="13" t="s">
        <v>90</v>
      </c>
      <c r="AW177" s="13" t="s">
        <v>35</v>
      </c>
      <c r="AX177" s="13" t="s">
        <v>85</v>
      </c>
      <c r="AY177" s="257" t="s">
        <v>146</v>
      </c>
    </row>
    <row r="178" s="2" customFormat="1" ht="24.15" customHeight="1">
      <c r="A178" s="39"/>
      <c r="B178" s="40"/>
      <c r="C178" s="293" t="s">
        <v>226</v>
      </c>
      <c r="D178" s="293" t="s">
        <v>277</v>
      </c>
      <c r="E178" s="294" t="s">
        <v>1205</v>
      </c>
      <c r="F178" s="295" t="s">
        <v>1206</v>
      </c>
      <c r="G178" s="296" t="s">
        <v>652</v>
      </c>
      <c r="H178" s="297">
        <v>32</v>
      </c>
      <c r="I178" s="298"/>
      <c r="J178" s="299">
        <f>ROUND(I178*H178,2)</f>
        <v>0</v>
      </c>
      <c r="K178" s="295" t="s">
        <v>161</v>
      </c>
      <c r="L178" s="300"/>
      <c r="M178" s="301" t="s">
        <v>1</v>
      </c>
      <c r="N178" s="302" t="s">
        <v>46</v>
      </c>
      <c r="O178" s="92"/>
      <c r="P178" s="238">
        <f>O178*H178</f>
        <v>0</v>
      </c>
      <c r="Q178" s="238">
        <v>0.0037000000000000002</v>
      </c>
      <c r="R178" s="238">
        <f>Q178*H178</f>
        <v>0.11840000000000001</v>
      </c>
      <c r="S178" s="238">
        <v>0</v>
      </c>
      <c r="T178" s="239">
        <f>S178*H178</f>
        <v>0</v>
      </c>
      <c r="U178" s="39"/>
      <c r="V178" s="39"/>
      <c r="W178" s="39"/>
      <c r="X178" s="39"/>
      <c r="Y178" s="39"/>
      <c r="Z178" s="39"/>
      <c r="AA178" s="39"/>
      <c r="AB178" s="39"/>
      <c r="AC178" s="39"/>
      <c r="AD178" s="39"/>
      <c r="AE178" s="39"/>
      <c r="AR178" s="240" t="s">
        <v>1189</v>
      </c>
      <c r="AT178" s="240" t="s">
        <v>277</v>
      </c>
      <c r="AU178" s="240" t="s">
        <v>90</v>
      </c>
      <c r="AY178" s="18" t="s">
        <v>146</v>
      </c>
      <c r="BE178" s="241">
        <f>IF(N178="základní",J178,0)</f>
        <v>0</v>
      </c>
      <c r="BF178" s="241">
        <f>IF(N178="snížená",J178,0)</f>
        <v>0</v>
      </c>
      <c r="BG178" s="241">
        <f>IF(N178="zákl. přenesená",J178,0)</f>
        <v>0</v>
      </c>
      <c r="BH178" s="241">
        <f>IF(N178="sníž. přenesená",J178,0)</f>
        <v>0</v>
      </c>
      <c r="BI178" s="241">
        <f>IF(N178="nulová",J178,0)</f>
        <v>0</v>
      </c>
      <c r="BJ178" s="18" t="s">
        <v>85</v>
      </c>
      <c r="BK178" s="241">
        <f>ROUND(I178*H178,2)</f>
        <v>0</v>
      </c>
      <c r="BL178" s="18" t="s">
        <v>613</v>
      </c>
      <c r="BM178" s="240" t="s">
        <v>1207</v>
      </c>
    </row>
    <row r="179" s="2" customFormat="1">
      <c r="A179" s="39"/>
      <c r="B179" s="40"/>
      <c r="C179" s="41"/>
      <c r="D179" s="242" t="s">
        <v>155</v>
      </c>
      <c r="E179" s="41"/>
      <c r="F179" s="243" t="s">
        <v>1206</v>
      </c>
      <c r="G179" s="41"/>
      <c r="H179" s="41"/>
      <c r="I179" s="244"/>
      <c r="J179" s="41"/>
      <c r="K179" s="41"/>
      <c r="L179" s="45"/>
      <c r="M179" s="245"/>
      <c r="N179" s="246"/>
      <c r="O179" s="92"/>
      <c r="P179" s="92"/>
      <c r="Q179" s="92"/>
      <c r="R179" s="92"/>
      <c r="S179" s="92"/>
      <c r="T179" s="93"/>
      <c r="U179" s="39"/>
      <c r="V179" s="39"/>
      <c r="W179" s="39"/>
      <c r="X179" s="39"/>
      <c r="Y179" s="39"/>
      <c r="Z179" s="39"/>
      <c r="AA179" s="39"/>
      <c r="AB179" s="39"/>
      <c r="AC179" s="39"/>
      <c r="AD179" s="39"/>
      <c r="AE179" s="39"/>
      <c r="AT179" s="18" t="s">
        <v>155</v>
      </c>
      <c r="AU179" s="18" t="s">
        <v>90</v>
      </c>
    </row>
    <row r="180" s="2" customFormat="1" ht="24.15" customHeight="1">
      <c r="A180" s="39"/>
      <c r="B180" s="40"/>
      <c r="C180" s="229" t="s">
        <v>234</v>
      </c>
      <c r="D180" s="229" t="s">
        <v>149</v>
      </c>
      <c r="E180" s="230" t="s">
        <v>1208</v>
      </c>
      <c r="F180" s="231" t="s">
        <v>1209</v>
      </c>
      <c r="G180" s="232" t="s">
        <v>652</v>
      </c>
      <c r="H180" s="233">
        <v>1</v>
      </c>
      <c r="I180" s="234"/>
      <c r="J180" s="235">
        <f>ROUND(I180*H180,2)</f>
        <v>0</v>
      </c>
      <c r="K180" s="231" t="s">
        <v>1</v>
      </c>
      <c r="L180" s="45"/>
      <c r="M180" s="236" t="s">
        <v>1</v>
      </c>
      <c r="N180" s="237" t="s">
        <v>46</v>
      </c>
      <c r="O180" s="92"/>
      <c r="P180" s="238">
        <f>O180*H180</f>
        <v>0</v>
      </c>
      <c r="Q180" s="238">
        <v>0</v>
      </c>
      <c r="R180" s="238">
        <f>Q180*H180</f>
        <v>0</v>
      </c>
      <c r="S180" s="238">
        <v>0</v>
      </c>
      <c r="T180" s="239">
        <f>S180*H180</f>
        <v>0</v>
      </c>
      <c r="U180" s="39"/>
      <c r="V180" s="39"/>
      <c r="W180" s="39"/>
      <c r="X180" s="39"/>
      <c r="Y180" s="39"/>
      <c r="Z180" s="39"/>
      <c r="AA180" s="39"/>
      <c r="AB180" s="39"/>
      <c r="AC180" s="39"/>
      <c r="AD180" s="39"/>
      <c r="AE180" s="39"/>
      <c r="AR180" s="240" t="s">
        <v>613</v>
      </c>
      <c r="AT180" s="240" t="s">
        <v>149</v>
      </c>
      <c r="AU180" s="240" t="s">
        <v>90</v>
      </c>
      <c r="AY180" s="18" t="s">
        <v>146</v>
      </c>
      <c r="BE180" s="241">
        <f>IF(N180="základní",J180,0)</f>
        <v>0</v>
      </c>
      <c r="BF180" s="241">
        <f>IF(N180="snížená",J180,0)</f>
        <v>0</v>
      </c>
      <c r="BG180" s="241">
        <f>IF(N180="zákl. přenesená",J180,0)</f>
        <v>0</v>
      </c>
      <c r="BH180" s="241">
        <f>IF(N180="sníž. přenesená",J180,0)</f>
        <v>0</v>
      </c>
      <c r="BI180" s="241">
        <f>IF(N180="nulová",J180,0)</f>
        <v>0</v>
      </c>
      <c r="BJ180" s="18" t="s">
        <v>85</v>
      </c>
      <c r="BK180" s="241">
        <f>ROUND(I180*H180,2)</f>
        <v>0</v>
      </c>
      <c r="BL180" s="18" t="s">
        <v>613</v>
      </c>
      <c r="BM180" s="240" t="s">
        <v>1210</v>
      </c>
    </row>
    <row r="181" s="2" customFormat="1">
      <c r="A181" s="39"/>
      <c r="B181" s="40"/>
      <c r="C181" s="41"/>
      <c r="D181" s="242" t="s">
        <v>155</v>
      </c>
      <c r="E181" s="41"/>
      <c r="F181" s="243" t="s">
        <v>1211</v>
      </c>
      <c r="G181" s="41"/>
      <c r="H181" s="41"/>
      <c r="I181" s="244"/>
      <c r="J181" s="41"/>
      <c r="K181" s="41"/>
      <c r="L181" s="45"/>
      <c r="M181" s="245"/>
      <c r="N181" s="246"/>
      <c r="O181" s="92"/>
      <c r="P181" s="92"/>
      <c r="Q181" s="92"/>
      <c r="R181" s="92"/>
      <c r="S181" s="92"/>
      <c r="T181" s="93"/>
      <c r="U181" s="39"/>
      <c r="V181" s="39"/>
      <c r="W181" s="39"/>
      <c r="X181" s="39"/>
      <c r="Y181" s="39"/>
      <c r="Z181" s="39"/>
      <c r="AA181" s="39"/>
      <c r="AB181" s="39"/>
      <c r="AC181" s="39"/>
      <c r="AD181" s="39"/>
      <c r="AE181" s="39"/>
      <c r="AT181" s="18" t="s">
        <v>155</v>
      </c>
      <c r="AU181" s="18" t="s">
        <v>90</v>
      </c>
    </row>
    <row r="182" s="2" customFormat="1" ht="37.8" customHeight="1">
      <c r="A182" s="39"/>
      <c r="B182" s="40"/>
      <c r="C182" s="293" t="s">
        <v>8</v>
      </c>
      <c r="D182" s="293" t="s">
        <v>277</v>
      </c>
      <c r="E182" s="294" t="s">
        <v>1212</v>
      </c>
      <c r="F182" s="295" t="s">
        <v>1213</v>
      </c>
      <c r="G182" s="296" t="s">
        <v>652</v>
      </c>
      <c r="H182" s="297">
        <v>1</v>
      </c>
      <c r="I182" s="298"/>
      <c r="J182" s="299">
        <f>ROUND(I182*H182,2)</f>
        <v>0</v>
      </c>
      <c r="K182" s="295" t="s">
        <v>161</v>
      </c>
      <c r="L182" s="300"/>
      <c r="M182" s="301" t="s">
        <v>1</v>
      </c>
      <c r="N182" s="302" t="s">
        <v>46</v>
      </c>
      <c r="O182" s="92"/>
      <c r="P182" s="238">
        <f>O182*H182</f>
        <v>0</v>
      </c>
      <c r="Q182" s="238">
        <v>0.014999999999999999</v>
      </c>
      <c r="R182" s="238">
        <f>Q182*H182</f>
        <v>0.014999999999999999</v>
      </c>
      <c r="S182" s="238">
        <v>0</v>
      </c>
      <c r="T182" s="239">
        <f>S182*H182</f>
        <v>0</v>
      </c>
      <c r="U182" s="39"/>
      <c r="V182" s="39"/>
      <c r="W182" s="39"/>
      <c r="X182" s="39"/>
      <c r="Y182" s="39"/>
      <c r="Z182" s="39"/>
      <c r="AA182" s="39"/>
      <c r="AB182" s="39"/>
      <c r="AC182" s="39"/>
      <c r="AD182" s="39"/>
      <c r="AE182" s="39"/>
      <c r="AR182" s="240" t="s">
        <v>1074</v>
      </c>
      <c r="AT182" s="240" t="s">
        <v>277</v>
      </c>
      <c r="AU182" s="240" t="s">
        <v>90</v>
      </c>
      <c r="AY182" s="18" t="s">
        <v>146</v>
      </c>
      <c r="BE182" s="241">
        <f>IF(N182="základní",J182,0)</f>
        <v>0</v>
      </c>
      <c r="BF182" s="241">
        <f>IF(N182="snížená",J182,0)</f>
        <v>0</v>
      </c>
      <c r="BG182" s="241">
        <f>IF(N182="zákl. přenesená",J182,0)</f>
        <v>0</v>
      </c>
      <c r="BH182" s="241">
        <f>IF(N182="sníž. přenesená",J182,0)</f>
        <v>0</v>
      </c>
      <c r="BI182" s="241">
        <f>IF(N182="nulová",J182,0)</f>
        <v>0</v>
      </c>
      <c r="BJ182" s="18" t="s">
        <v>85</v>
      </c>
      <c r="BK182" s="241">
        <f>ROUND(I182*H182,2)</f>
        <v>0</v>
      </c>
      <c r="BL182" s="18" t="s">
        <v>1074</v>
      </c>
      <c r="BM182" s="240" t="s">
        <v>1214</v>
      </c>
    </row>
    <row r="183" s="2" customFormat="1">
      <c r="A183" s="39"/>
      <c r="B183" s="40"/>
      <c r="C183" s="41"/>
      <c r="D183" s="242" t="s">
        <v>155</v>
      </c>
      <c r="E183" s="41"/>
      <c r="F183" s="243" t="s">
        <v>1213</v>
      </c>
      <c r="G183" s="41"/>
      <c r="H183" s="41"/>
      <c r="I183" s="244"/>
      <c r="J183" s="41"/>
      <c r="K183" s="41"/>
      <c r="L183" s="45"/>
      <c r="M183" s="245"/>
      <c r="N183" s="246"/>
      <c r="O183" s="92"/>
      <c r="P183" s="92"/>
      <c r="Q183" s="92"/>
      <c r="R183" s="92"/>
      <c r="S183" s="92"/>
      <c r="T183" s="93"/>
      <c r="U183" s="39"/>
      <c r="V183" s="39"/>
      <c r="W183" s="39"/>
      <c r="X183" s="39"/>
      <c r="Y183" s="39"/>
      <c r="Z183" s="39"/>
      <c r="AA183" s="39"/>
      <c r="AB183" s="39"/>
      <c r="AC183" s="39"/>
      <c r="AD183" s="39"/>
      <c r="AE183" s="39"/>
      <c r="AT183" s="18" t="s">
        <v>155</v>
      </c>
      <c r="AU183" s="18" t="s">
        <v>90</v>
      </c>
    </row>
    <row r="184" s="2" customFormat="1" ht="33" customHeight="1">
      <c r="A184" s="39"/>
      <c r="B184" s="40"/>
      <c r="C184" s="229" t="s">
        <v>251</v>
      </c>
      <c r="D184" s="229" t="s">
        <v>149</v>
      </c>
      <c r="E184" s="230" t="s">
        <v>1215</v>
      </c>
      <c r="F184" s="231" t="s">
        <v>1216</v>
      </c>
      <c r="G184" s="232" t="s">
        <v>652</v>
      </c>
      <c r="H184" s="233">
        <v>15</v>
      </c>
      <c r="I184" s="234"/>
      <c r="J184" s="235">
        <f>ROUND(I184*H184,2)</f>
        <v>0</v>
      </c>
      <c r="K184" s="231" t="s">
        <v>161</v>
      </c>
      <c r="L184" s="45"/>
      <c r="M184" s="236" t="s">
        <v>1</v>
      </c>
      <c r="N184" s="237" t="s">
        <v>46</v>
      </c>
      <c r="O184" s="92"/>
      <c r="P184" s="238">
        <f>O184*H184</f>
        <v>0</v>
      </c>
      <c r="Q184" s="238">
        <v>0</v>
      </c>
      <c r="R184" s="238">
        <f>Q184*H184</f>
        <v>0</v>
      </c>
      <c r="S184" s="238">
        <v>0</v>
      </c>
      <c r="T184" s="239">
        <f>S184*H184</f>
        <v>0</v>
      </c>
      <c r="U184" s="39"/>
      <c r="V184" s="39"/>
      <c r="W184" s="39"/>
      <c r="X184" s="39"/>
      <c r="Y184" s="39"/>
      <c r="Z184" s="39"/>
      <c r="AA184" s="39"/>
      <c r="AB184" s="39"/>
      <c r="AC184" s="39"/>
      <c r="AD184" s="39"/>
      <c r="AE184" s="39"/>
      <c r="AR184" s="240" t="s">
        <v>613</v>
      </c>
      <c r="AT184" s="240" t="s">
        <v>149</v>
      </c>
      <c r="AU184" s="240" t="s">
        <v>90</v>
      </c>
      <c r="AY184" s="18" t="s">
        <v>146</v>
      </c>
      <c r="BE184" s="241">
        <f>IF(N184="základní",J184,0)</f>
        <v>0</v>
      </c>
      <c r="BF184" s="241">
        <f>IF(N184="snížená",J184,0)</f>
        <v>0</v>
      </c>
      <c r="BG184" s="241">
        <f>IF(N184="zákl. přenesená",J184,0)</f>
        <v>0</v>
      </c>
      <c r="BH184" s="241">
        <f>IF(N184="sníž. přenesená",J184,0)</f>
        <v>0</v>
      </c>
      <c r="BI184" s="241">
        <f>IF(N184="nulová",J184,0)</f>
        <v>0</v>
      </c>
      <c r="BJ184" s="18" t="s">
        <v>85</v>
      </c>
      <c r="BK184" s="241">
        <f>ROUND(I184*H184,2)</f>
        <v>0</v>
      </c>
      <c r="BL184" s="18" t="s">
        <v>613</v>
      </c>
      <c r="BM184" s="240" t="s">
        <v>1217</v>
      </c>
    </row>
    <row r="185" s="2" customFormat="1">
      <c r="A185" s="39"/>
      <c r="B185" s="40"/>
      <c r="C185" s="41"/>
      <c r="D185" s="242" t="s">
        <v>155</v>
      </c>
      <c r="E185" s="41"/>
      <c r="F185" s="243" t="s">
        <v>1216</v>
      </c>
      <c r="G185" s="41"/>
      <c r="H185" s="41"/>
      <c r="I185" s="244"/>
      <c r="J185" s="41"/>
      <c r="K185" s="41"/>
      <c r="L185" s="45"/>
      <c r="M185" s="245"/>
      <c r="N185" s="246"/>
      <c r="O185" s="92"/>
      <c r="P185" s="92"/>
      <c r="Q185" s="92"/>
      <c r="R185" s="92"/>
      <c r="S185" s="92"/>
      <c r="T185" s="93"/>
      <c r="U185" s="39"/>
      <c r="V185" s="39"/>
      <c r="W185" s="39"/>
      <c r="X185" s="39"/>
      <c r="Y185" s="39"/>
      <c r="Z185" s="39"/>
      <c r="AA185" s="39"/>
      <c r="AB185" s="39"/>
      <c r="AC185" s="39"/>
      <c r="AD185" s="39"/>
      <c r="AE185" s="39"/>
      <c r="AT185" s="18" t="s">
        <v>155</v>
      </c>
      <c r="AU185" s="18" t="s">
        <v>90</v>
      </c>
    </row>
    <row r="186" s="2" customFormat="1">
      <c r="A186" s="39"/>
      <c r="B186" s="40"/>
      <c r="C186" s="41"/>
      <c r="D186" s="258" t="s">
        <v>164</v>
      </c>
      <c r="E186" s="41"/>
      <c r="F186" s="259" t="s">
        <v>1218</v>
      </c>
      <c r="G186" s="41"/>
      <c r="H186" s="41"/>
      <c r="I186" s="244"/>
      <c r="J186" s="41"/>
      <c r="K186" s="41"/>
      <c r="L186" s="45"/>
      <c r="M186" s="245"/>
      <c r="N186" s="246"/>
      <c r="O186" s="92"/>
      <c r="P186" s="92"/>
      <c r="Q186" s="92"/>
      <c r="R186" s="92"/>
      <c r="S186" s="92"/>
      <c r="T186" s="93"/>
      <c r="U186" s="39"/>
      <c r="V186" s="39"/>
      <c r="W186" s="39"/>
      <c r="X186" s="39"/>
      <c r="Y186" s="39"/>
      <c r="Z186" s="39"/>
      <c r="AA186" s="39"/>
      <c r="AB186" s="39"/>
      <c r="AC186" s="39"/>
      <c r="AD186" s="39"/>
      <c r="AE186" s="39"/>
      <c r="AT186" s="18" t="s">
        <v>164</v>
      </c>
      <c r="AU186" s="18" t="s">
        <v>90</v>
      </c>
    </row>
    <row r="187" s="2" customFormat="1" ht="24.15" customHeight="1">
      <c r="A187" s="39"/>
      <c r="B187" s="40"/>
      <c r="C187" s="293" t="s">
        <v>258</v>
      </c>
      <c r="D187" s="293" t="s">
        <v>277</v>
      </c>
      <c r="E187" s="294" t="s">
        <v>1219</v>
      </c>
      <c r="F187" s="295" t="s">
        <v>1220</v>
      </c>
      <c r="G187" s="296" t="s">
        <v>652</v>
      </c>
      <c r="H187" s="297">
        <v>15</v>
      </c>
      <c r="I187" s="298"/>
      <c r="J187" s="299">
        <f>ROUND(I187*H187,2)</f>
        <v>0</v>
      </c>
      <c r="K187" s="295" t="s">
        <v>1</v>
      </c>
      <c r="L187" s="300"/>
      <c r="M187" s="301" t="s">
        <v>1</v>
      </c>
      <c r="N187" s="302" t="s">
        <v>46</v>
      </c>
      <c r="O187" s="92"/>
      <c r="P187" s="238">
        <f>O187*H187</f>
        <v>0</v>
      </c>
      <c r="Q187" s="238">
        <v>0</v>
      </c>
      <c r="R187" s="238">
        <f>Q187*H187</f>
        <v>0</v>
      </c>
      <c r="S187" s="238">
        <v>0</v>
      </c>
      <c r="T187" s="239">
        <f>S187*H187</f>
        <v>0</v>
      </c>
      <c r="U187" s="39"/>
      <c r="V187" s="39"/>
      <c r="W187" s="39"/>
      <c r="X187" s="39"/>
      <c r="Y187" s="39"/>
      <c r="Z187" s="39"/>
      <c r="AA187" s="39"/>
      <c r="AB187" s="39"/>
      <c r="AC187" s="39"/>
      <c r="AD187" s="39"/>
      <c r="AE187" s="39"/>
      <c r="AR187" s="240" t="s">
        <v>1074</v>
      </c>
      <c r="AT187" s="240" t="s">
        <v>277</v>
      </c>
      <c r="AU187" s="240" t="s">
        <v>90</v>
      </c>
      <c r="AY187" s="18" t="s">
        <v>146</v>
      </c>
      <c r="BE187" s="241">
        <f>IF(N187="základní",J187,0)</f>
        <v>0</v>
      </c>
      <c r="BF187" s="241">
        <f>IF(N187="snížená",J187,0)</f>
        <v>0</v>
      </c>
      <c r="BG187" s="241">
        <f>IF(N187="zákl. přenesená",J187,0)</f>
        <v>0</v>
      </c>
      <c r="BH187" s="241">
        <f>IF(N187="sníž. přenesená",J187,0)</f>
        <v>0</v>
      </c>
      <c r="BI187" s="241">
        <f>IF(N187="nulová",J187,0)</f>
        <v>0</v>
      </c>
      <c r="BJ187" s="18" t="s">
        <v>85</v>
      </c>
      <c r="BK187" s="241">
        <f>ROUND(I187*H187,2)</f>
        <v>0</v>
      </c>
      <c r="BL187" s="18" t="s">
        <v>1074</v>
      </c>
      <c r="BM187" s="240" t="s">
        <v>1221</v>
      </c>
    </row>
    <row r="188" s="2" customFormat="1">
      <c r="A188" s="39"/>
      <c r="B188" s="40"/>
      <c r="C188" s="41"/>
      <c r="D188" s="242" t="s">
        <v>155</v>
      </c>
      <c r="E188" s="41"/>
      <c r="F188" s="243" t="s">
        <v>1222</v>
      </c>
      <c r="G188" s="41"/>
      <c r="H188" s="41"/>
      <c r="I188" s="244"/>
      <c r="J188" s="41"/>
      <c r="K188" s="41"/>
      <c r="L188" s="45"/>
      <c r="M188" s="245"/>
      <c r="N188" s="246"/>
      <c r="O188" s="92"/>
      <c r="P188" s="92"/>
      <c r="Q188" s="92"/>
      <c r="R188" s="92"/>
      <c r="S188" s="92"/>
      <c r="T188" s="93"/>
      <c r="U188" s="39"/>
      <c r="V188" s="39"/>
      <c r="W188" s="39"/>
      <c r="X188" s="39"/>
      <c r="Y188" s="39"/>
      <c r="Z188" s="39"/>
      <c r="AA188" s="39"/>
      <c r="AB188" s="39"/>
      <c r="AC188" s="39"/>
      <c r="AD188" s="39"/>
      <c r="AE188" s="39"/>
      <c r="AT188" s="18" t="s">
        <v>155</v>
      </c>
      <c r="AU188" s="18" t="s">
        <v>90</v>
      </c>
    </row>
    <row r="189" s="2" customFormat="1">
      <c r="A189" s="39"/>
      <c r="B189" s="40"/>
      <c r="C189" s="41"/>
      <c r="D189" s="242" t="s">
        <v>1223</v>
      </c>
      <c r="E189" s="41"/>
      <c r="F189" s="270" t="s">
        <v>1224</v>
      </c>
      <c r="G189" s="41"/>
      <c r="H189" s="41"/>
      <c r="I189" s="244"/>
      <c r="J189" s="41"/>
      <c r="K189" s="41"/>
      <c r="L189" s="45"/>
      <c r="M189" s="245"/>
      <c r="N189" s="246"/>
      <c r="O189" s="92"/>
      <c r="P189" s="92"/>
      <c r="Q189" s="92"/>
      <c r="R189" s="92"/>
      <c r="S189" s="92"/>
      <c r="T189" s="93"/>
      <c r="U189" s="39"/>
      <c r="V189" s="39"/>
      <c r="W189" s="39"/>
      <c r="X189" s="39"/>
      <c r="Y189" s="39"/>
      <c r="Z189" s="39"/>
      <c r="AA189" s="39"/>
      <c r="AB189" s="39"/>
      <c r="AC189" s="39"/>
      <c r="AD189" s="39"/>
      <c r="AE189" s="39"/>
      <c r="AT189" s="18" t="s">
        <v>1223</v>
      </c>
      <c r="AU189" s="18" t="s">
        <v>90</v>
      </c>
    </row>
    <row r="190" s="13" customFormat="1">
      <c r="A190" s="13"/>
      <c r="B190" s="247"/>
      <c r="C190" s="248"/>
      <c r="D190" s="242" t="s">
        <v>156</v>
      </c>
      <c r="E190" s="249" t="s">
        <v>1</v>
      </c>
      <c r="F190" s="250" t="s">
        <v>1225</v>
      </c>
      <c r="G190" s="248"/>
      <c r="H190" s="251">
        <v>15</v>
      </c>
      <c r="I190" s="252"/>
      <c r="J190" s="248"/>
      <c r="K190" s="248"/>
      <c r="L190" s="253"/>
      <c r="M190" s="254"/>
      <c r="N190" s="255"/>
      <c r="O190" s="255"/>
      <c r="P190" s="255"/>
      <c r="Q190" s="255"/>
      <c r="R190" s="255"/>
      <c r="S190" s="255"/>
      <c r="T190" s="256"/>
      <c r="U190" s="13"/>
      <c r="V190" s="13"/>
      <c r="W190" s="13"/>
      <c r="X190" s="13"/>
      <c r="Y190" s="13"/>
      <c r="Z190" s="13"/>
      <c r="AA190" s="13"/>
      <c r="AB190" s="13"/>
      <c r="AC190" s="13"/>
      <c r="AD190" s="13"/>
      <c r="AE190" s="13"/>
      <c r="AT190" s="257" t="s">
        <v>156</v>
      </c>
      <c r="AU190" s="257" t="s">
        <v>90</v>
      </c>
      <c r="AV190" s="13" t="s">
        <v>90</v>
      </c>
      <c r="AW190" s="13" t="s">
        <v>35</v>
      </c>
      <c r="AX190" s="13" t="s">
        <v>85</v>
      </c>
      <c r="AY190" s="257" t="s">
        <v>146</v>
      </c>
    </row>
    <row r="191" s="2" customFormat="1" ht="24.15" customHeight="1">
      <c r="A191" s="39"/>
      <c r="B191" s="40"/>
      <c r="C191" s="229" t="s">
        <v>268</v>
      </c>
      <c r="D191" s="229" t="s">
        <v>149</v>
      </c>
      <c r="E191" s="230" t="s">
        <v>1226</v>
      </c>
      <c r="F191" s="231" t="s">
        <v>1227</v>
      </c>
      <c r="G191" s="232" t="s">
        <v>652</v>
      </c>
      <c r="H191" s="233">
        <v>14</v>
      </c>
      <c r="I191" s="234"/>
      <c r="J191" s="235">
        <f>ROUND(I191*H191,2)</f>
        <v>0</v>
      </c>
      <c r="K191" s="231" t="s">
        <v>161</v>
      </c>
      <c r="L191" s="45"/>
      <c r="M191" s="236" t="s">
        <v>1</v>
      </c>
      <c r="N191" s="237" t="s">
        <v>46</v>
      </c>
      <c r="O191" s="92"/>
      <c r="P191" s="238">
        <f>O191*H191</f>
        <v>0</v>
      </c>
      <c r="Q191" s="238">
        <v>0</v>
      </c>
      <c r="R191" s="238">
        <f>Q191*H191</f>
        <v>0</v>
      </c>
      <c r="S191" s="238">
        <v>0</v>
      </c>
      <c r="T191" s="239">
        <f>S191*H191</f>
        <v>0</v>
      </c>
      <c r="U191" s="39"/>
      <c r="V191" s="39"/>
      <c r="W191" s="39"/>
      <c r="X191" s="39"/>
      <c r="Y191" s="39"/>
      <c r="Z191" s="39"/>
      <c r="AA191" s="39"/>
      <c r="AB191" s="39"/>
      <c r="AC191" s="39"/>
      <c r="AD191" s="39"/>
      <c r="AE191" s="39"/>
      <c r="AR191" s="240" t="s">
        <v>613</v>
      </c>
      <c r="AT191" s="240" t="s">
        <v>149</v>
      </c>
      <c r="AU191" s="240" t="s">
        <v>90</v>
      </c>
      <c r="AY191" s="18" t="s">
        <v>146</v>
      </c>
      <c r="BE191" s="241">
        <f>IF(N191="základní",J191,0)</f>
        <v>0</v>
      </c>
      <c r="BF191" s="241">
        <f>IF(N191="snížená",J191,0)</f>
        <v>0</v>
      </c>
      <c r="BG191" s="241">
        <f>IF(N191="zákl. přenesená",J191,0)</f>
        <v>0</v>
      </c>
      <c r="BH191" s="241">
        <f>IF(N191="sníž. přenesená",J191,0)</f>
        <v>0</v>
      </c>
      <c r="BI191" s="241">
        <f>IF(N191="nulová",J191,0)</f>
        <v>0</v>
      </c>
      <c r="BJ191" s="18" t="s">
        <v>85</v>
      </c>
      <c r="BK191" s="241">
        <f>ROUND(I191*H191,2)</f>
        <v>0</v>
      </c>
      <c r="BL191" s="18" t="s">
        <v>613</v>
      </c>
      <c r="BM191" s="240" t="s">
        <v>1228</v>
      </c>
    </row>
    <row r="192" s="2" customFormat="1">
      <c r="A192" s="39"/>
      <c r="B192" s="40"/>
      <c r="C192" s="41"/>
      <c r="D192" s="242" t="s">
        <v>155</v>
      </c>
      <c r="E192" s="41"/>
      <c r="F192" s="243" t="s">
        <v>1229</v>
      </c>
      <c r="G192" s="41"/>
      <c r="H192" s="41"/>
      <c r="I192" s="244"/>
      <c r="J192" s="41"/>
      <c r="K192" s="41"/>
      <c r="L192" s="45"/>
      <c r="M192" s="245"/>
      <c r="N192" s="246"/>
      <c r="O192" s="92"/>
      <c r="P192" s="92"/>
      <c r="Q192" s="92"/>
      <c r="R192" s="92"/>
      <c r="S192" s="92"/>
      <c r="T192" s="93"/>
      <c r="U192" s="39"/>
      <c r="V192" s="39"/>
      <c r="W192" s="39"/>
      <c r="X192" s="39"/>
      <c r="Y192" s="39"/>
      <c r="Z192" s="39"/>
      <c r="AA192" s="39"/>
      <c r="AB192" s="39"/>
      <c r="AC192" s="39"/>
      <c r="AD192" s="39"/>
      <c r="AE192" s="39"/>
      <c r="AT192" s="18" t="s">
        <v>155</v>
      </c>
      <c r="AU192" s="18" t="s">
        <v>90</v>
      </c>
    </row>
    <row r="193" s="2" customFormat="1">
      <c r="A193" s="39"/>
      <c r="B193" s="40"/>
      <c r="C193" s="41"/>
      <c r="D193" s="258" t="s">
        <v>164</v>
      </c>
      <c r="E193" s="41"/>
      <c r="F193" s="259" t="s">
        <v>1230</v>
      </c>
      <c r="G193" s="41"/>
      <c r="H193" s="41"/>
      <c r="I193" s="244"/>
      <c r="J193" s="41"/>
      <c r="K193" s="41"/>
      <c r="L193" s="45"/>
      <c r="M193" s="245"/>
      <c r="N193" s="246"/>
      <c r="O193" s="92"/>
      <c r="P193" s="92"/>
      <c r="Q193" s="92"/>
      <c r="R193" s="92"/>
      <c r="S193" s="92"/>
      <c r="T193" s="93"/>
      <c r="U193" s="39"/>
      <c r="V193" s="39"/>
      <c r="W193" s="39"/>
      <c r="X193" s="39"/>
      <c r="Y193" s="39"/>
      <c r="Z193" s="39"/>
      <c r="AA193" s="39"/>
      <c r="AB193" s="39"/>
      <c r="AC193" s="39"/>
      <c r="AD193" s="39"/>
      <c r="AE193" s="39"/>
      <c r="AT193" s="18" t="s">
        <v>164</v>
      </c>
      <c r="AU193" s="18" t="s">
        <v>90</v>
      </c>
    </row>
    <row r="194" s="2" customFormat="1" ht="24.15" customHeight="1">
      <c r="A194" s="39"/>
      <c r="B194" s="40"/>
      <c r="C194" s="293" t="s">
        <v>276</v>
      </c>
      <c r="D194" s="293" t="s">
        <v>277</v>
      </c>
      <c r="E194" s="294" t="s">
        <v>1231</v>
      </c>
      <c r="F194" s="295" t="s">
        <v>1232</v>
      </c>
      <c r="G194" s="296" t="s">
        <v>652</v>
      </c>
      <c r="H194" s="297">
        <v>14</v>
      </c>
      <c r="I194" s="298"/>
      <c r="J194" s="299">
        <f>ROUND(I194*H194,2)</f>
        <v>0</v>
      </c>
      <c r="K194" s="295" t="s">
        <v>1</v>
      </c>
      <c r="L194" s="300"/>
      <c r="M194" s="301" t="s">
        <v>1</v>
      </c>
      <c r="N194" s="302" t="s">
        <v>46</v>
      </c>
      <c r="O194" s="92"/>
      <c r="P194" s="238">
        <f>O194*H194</f>
        <v>0</v>
      </c>
      <c r="Q194" s="238">
        <v>0.051999999999999998</v>
      </c>
      <c r="R194" s="238">
        <f>Q194*H194</f>
        <v>0.72799999999999998</v>
      </c>
      <c r="S194" s="238">
        <v>0</v>
      </c>
      <c r="T194" s="239">
        <f>S194*H194</f>
        <v>0</v>
      </c>
      <c r="U194" s="39"/>
      <c r="V194" s="39"/>
      <c r="W194" s="39"/>
      <c r="X194" s="39"/>
      <c r="Y194" s="39"/>
      <c r="Z194" s="39"/>
      <c r="AA194" s="39"/>
      <c r="AB194" s="39"/>
      <c r="AC194" s="39"/>
      <c r="AD194" s="39"/>
      <c r="AE194" s="39"/>
      <c r="AR194" s="240" t="s">
        <v>1074</v>
      </c>
      <c r="AT194" s="240" t="s">
        <v>277</v>
      </c>
      <c r="AU194" s="240" t="s">
        <v>90</v>
      </c>
      <c r="AY194" s="18" t="s">
        <v>146</v>
      </c>
      <c r="BE194" s="241">
        <f>IF(N194="základní",J194,0)</f>
        <v>0</v>
      </c>
      <c r="BF194" s="241">
        <f>IF(N194="snížená",J194,0)</f>
        <v>0</v>
      </c>
      <c r="BG194" s="241">
        <f>IF(N194="zákl. přenesená",J194,0)</f>
        <v>0</v>
      </c>
      <c r="BH194" s="241">
        <f>IF(N194="sníž. přenesená",J194,0)</f>
        <v>0</v>
      </c>
      <c r="BI194" s="241">
        <f>IF(N194="nulová",J194,0)</f>
        <v>0</v>
      </c>
      <c r="BJ194" s="18" t="s">
        <v>85</v>
      </c>
      <c r="BK194" s="241">
        <f>ROUND(I194*H194,2)</f>
        <v>0</v>
      </c>
      <c r="BL194" s="18" t="s">
        <v>1074</v>
      </c>
      <c r="BM194" s="240" t="s">
        <v>1233</v>
      </c>
    </row>
    <row r="195" s="2" customFormat="1">
      <c r="A195" s="39"/>
      <c r="B195" s="40"/>
      <c r="C195" s="41"/>
      <c r="D195" s="242" t="s">
        <v>155</v>
      </c>
      <c r="E195" s="41"/>
      <c r="F195" s="243" t="s">
        <v>1234</v>
      </c>
      <c r="G195" s="41"/>
      <c r="H195" s="41"/>
      <c r="I195" s="244"/>
      <c r="J195" s="41"/>
      <c r="K195" s="41"/>
      <c r="L195" s="45"/>
      <c r="M195" s="245"/>
      <c r="N195" s="246"/>
      <c r="O195" s="92"/>
      <c r="P195" s="92"/>
      <c r="Q195" s="92"/>
      <c r="R195" s="92"/>
      <c r="S195" s="92"/>
      <c r="T195" s="93"/>
      <c r="U195" s="39"/>
      <c r="V195" s="39"/>
      <c r="W195" s="39"/>
      <c r="X195" s="39"/>
      <c r="Y195" s="39"/>
      <c r="Z195" s="39"/>
      <c r="AA195" s="39"/>
      <c r="AB195" s="39"/>
      <c r="AC195" s="39"/>
      <c r="AD195" s="39"/>
      <c r="AE195" s="39"/>
      <c r="AT195" s="18" t="s">
        <v>155</v>
      </c>
      <c r="AU195" s="18" t="s">
        <v>90</v>
      </c>
    </row>
    <row r="196" s="2" customFormat="1">
      <c r="A196" s="39"/>
      <c r="B196" s="40"/>
      <c r="C196" s="41"/>
      <c r="D196" s="242" t="s">
        <v>1223</v>
      </c>
      <c r="E196" s="41"/>
      <c r="F196" s="270" t="s">
        <v>1224</v>
      </c>
      <c r="G196" s="41"/>
      <c r="H196" s="41"/>
      <c r="I196" s="244"/>
      <c r="J196" s="41"/>
      <c r="K196" s="41"/>
      <c r="L196" s="45"/>
      <c r="M196" s="245"/>
      <c r="N196" s="246"/>
      <c r="O196" s="92"/>
      <c r="P196" s="92"/>
      <c r="Q196" s="92"/>
      <c r="R196" s="92"/>
      <c r="S196" s="92"/>
      <c r="T196" s="93"/>
      <c r="U196" s="39"/>
      <c r="V196" s="39"/>
      <c r="W196" s="39"/>
      <c r="X196" s="39"/>
      <c r="Y196" s="39"/>
      <c r="Z196" s="39"/>
      <c r="AA196" s="39"/>
      <c r="AB196" s="39"/>
      <c r="AC196" s="39"/>
      <c r="AD196" s="39"/>
      <c r="AE196" s="39"/>
      <c r="AT196" s="18" t="s">
        <v>1223</v>
      </c>
      <c r="AU196" s="18" t="s">
        <v>90</v>
      </c>
    </row>
    <row r="197" s="2" customFormat="1" ht="24.15" customHeight="1">
      <c r="A197" s="39"/>
      <c r="B197" s="40"/>
      <c r="C197" s="229" t="s">
        <v>283</v>
      </c>
      <c r="D197" s="229" t="s">
        <v>149</v>
      </c>
      <c r="E197" s="230" t="s">
        <v>1235</v>
      </c>
      <c r="F197" s="231" t="s">
        <v>1236</v>
      </c>
      <c r="G197" s="232" t="s">
        <v>652</v>
      </c>
      <c r="H197" s="233">
        <v>14</v>
      </c>
      <c r="I197" s="234"/>
      <c r="J197" s="235">
        <f>ROUND(I197*H197,2)</f>
        <v>0</v>
      </c>
      <c r="K197" s="231" t="s">
        <v>161</v>
      </c>
      <c r="L197" s="45"/>
      <c r="M197" s="236" t="s">
        <v>1</v>
      </c>
      <c r="N197" s="237" t="s">
        <v>46</v>
      </c>
      <c r="O197" s="92"/>
      <c r="P197" s="238">
        <f>O197*H197</f>
        <v>0</v>
      </c>
      <c r="Q197" s="238">
        <v>0</v>
      </c>
      <c r="R197" s="238">
        <f>Q197*H197</f>
        <v>0</v>
      </c>
      <c r="S197" s="238">
        <v>0</v>
      </c>
      <c r="T197" s="239">
        <f>S197*H197</f>
        <v>0</v>
      </c>
      <c r="U197" s="39"/>
      <c r="V197" s="39"/>
      <c r="W197" s="39"/>
      <c r="X197" s="39"/>
      <c r="Y197" s="39"/>
      <c r="Z197" s="39"/>
      <c r="AA197" s="39"/>
      <c r="AB197" s="39"/>
      <c r="AC197" s="39"/>
      <c r="AD197" s="39"/>
      <c r="AE197" s="39"/>
      <c r="AR197" s="240" t="s">
        <v>613</v>
      </c>
      <c r="AT197" s="240" t="s">
        <v>149</v>
      </c>
      <c r="AU197" s="240" t="s">
        <v>90</v>
      </c>
      <c r="AY197" s="18" t="s">
        <v>146</v>
      </c>
      <c r="BE197" s="241">
        <f>IF(N197="základní",J197,0)</f>
        <v>0</v>
      </c>
      <c r="BF197" s="241">
        <f>IF(N197="snížená",J197,0)</f>
        <v>0</v>
      </c>
      <c r="BG197" s="241">
        <f>IF(N197="zákl. přenesená",J197,0)</f>
        <v>0</v>
      </c>
      <c r="BH197" s="241">
        <f>IF(N197="sníž. přenesená",J197,0)</f>
        <v>0</v>
      </c>
      <c r="BI197" s="241">
        <f>IF(N197="nulová",J197,0)</f>
        <v>0</v>
      </c>
      <c r="BJ197" s="18" t="s">
        <v>85</v>
      </c>
      <c r="BK197" s="241">
        <f>ROUND(I197*H197,2)</f>
        <v>0</v>
      </c>
      <c r="BL197" s="18" t="s">
        <v>613</v>
      </c>
      <c r="BM197" s="240" t="s">
        <v>1237</v>
      </c>
    </row>
    <row r="198" s="2" customFormat="1">
      <c r="A198" s="39"/>
      <c r="B198" s="40"/>
      <c r="C198" s="41"/>
      <c r="D198" s="242" t="s">
        <v>155</v>
      </c>
      <c r="E198" s="41"/>
      <c r="F198" s="243" t="s">
        <v>1238</v>
      </c>
      <c r="G198" s="41"/>
      <c r="H198" s="41"/>
      <c r="I198" s="244"/>
      <c r="J198" s="41"/>
      <c r="K198" s="41"/>
      <c r="L198" s="45"/>
      <c r="M198" s="245"/>
      <c r="N198" s="246"/>
      <c r="O198" s="92"/>
      <c r="P198" s="92"/>
      <c r="Q198" s="92"/>
      <c r="R198" s="92"/>
      <c r="S198" s="92"/>
      <c r="T198" s="93"/>
      <c r="U198" s="39"/>
      <c r="V198" s="39"/>
      <c r="W198" s="39"/>
      <c r="X198" s="39"/>
      <c r="Y198" s="39"/>
      <c r="Z198" s="39"/>
      <c r="AA198" s="39"/>
      <c r="AB198" s="39"/>
      <c r="AC198" s="39"/>
      <c r="AD198" s="39"/>
      <c r="AE198" s="39"/>
      <c r="AT198" s="18" t="s">
        <v>155</v>
      </c>
      <c r="AU198" s="18" t="s">
        <v>90</v>
      </c>
    </row>
    <row r="199" s="2" customFormat="1">
      <c r="A199" s="39"/>
      <c r="B199" s="40"/>
      <c r="C199" s="41"/>
      <c r="D199" s="258" t="s">
        <v>164</v>
      </c>
      <c r="E199" s="41"/>
      <c r="F199" s="259" t="s">
        <v>1239</v>
      </c>
      <c r="G199" s="41"/>
      <c r="H199" s="41"/>
      <c r="I199" s="244"/>
      <c r="J199" s="41"/>
      <c r="K199" s="41"/>
      <c r="L199" s="45"/>
      <c r="M199" s="245"/>
      <c r="N199" s="246"/>
      <c r="O199" s="92"/>
      <c r="P199" s="92"/>
      <c r="Q199" s="92"/>
      <c r="R199" s="92"/>
      <c r="S199" s="92"/>
      <c r="T199" s="93"/>
      <c r="U199" s="39"/>
      <c r="V199" s="39"/>
      <c r="W199" s="39"/>
      <c r="X199" s="39"/>
      <c r="Y199" s="39"/>
      <c r="Z199" s="39"/>
      <c r="AA199" s="39"/>
      <c r="AB199" s="39"/>
      <c r="AC199" s="39"/>
      <c r="AD199" s="39"/>
      <c r="AE199" s="39"/>
      <c r="AT199" s="18" t="s">
        <v>164</v>
      </c>
      <c r="AU199" s="18" t="s">
        <v>90</v>
      </c>
    </row>
    <row r="200" s="2" customFormat="1" ht="24.15" customHeight="1">
      <c r="A200" s="39"/>
      <c r="B200" s="40"/>
      <c r="C200" s="293" t="s">
        <v>293</v>
      </c>
      <c r="D200" s="293" t="s">
        <v>277</v>
      </c>
      <c r="E200" s="294" t="s">
        <v>1240</v>
      </c>
      <c r="F200" s="295" t="s">
        <v>1241</v>
      </c>
      <c r="G200" s="296" t="s">
        <v>652</v>
      </c>
      <c r="H200" s="297">
        <v>9</v>
      </c>
      <c r="I200" s="298"/>
      <c r="J200" s="299">
        <f>ROUND(I200*H200,2)</f>
        <v>0</v>
      </c>
      <c r="K200" s="295" t="s">
        <v>1</v>
      </c>
      <c r="L200" s="300"/>
      <c r="M200" s="301" t="s">
        <v>1</v>
      </c>
      <c r="N200" s="302" t="s">
        <v>46</v>
      </c>
      <c r="O200" s="92"/>
      <c r="P200" s="238">
        <f>O200*H200</f>
        <v>0</v>
      </c>
      <c r="Q200" s="238">
        <v>0</v>
      </c>
      <c r="R200" s="238">
        <f>Q200*H200</f>
        <v>0</v>
      </c>
      <c r="S200" s="238">
        <v>0</v>
      </c>
      <c r="T200" s="239">
        <f>S200*H200</f>
        <v>0</v>
      </c>
      <c r="U200" s="39"/>
      <c r="V200" s="39"/>
      <c r="W200" s="39"/>
      <c r="X200" s="39"/>
      <c r="Y200" s="39"/>
      <c r="Z200" s="39"/>
      <c r="AA200" s="39"/>
      <c r="AB200" s="39"/>
      <c r="AC200" s="39"/>
      <c r="AD200" s="39"/>
      <c r="AE200" s="39"/>
      <c r="AR200" s="240" t="s">
        <v>1189</v>
      </c>
      <c r="AT200" s="240" t="s">
        <v>277</v>
      </c>
      <c r="AU200" s="240" t="s">
        <v>90</v>
      </c>
      <c r="AY200" s="18" t="s">
        <v>146</v>
      </c>
      <c r="BE200" s="241">
        <f>IF(N200="základní",J200,0)</f>
        <v>0</v>
      </c>
      <c r="BF200" s="241">
        <f>IF(N200="snížená",J200,0)</f>
        <v>0</v>
      </c>
      <c r="BG200" s="241">
        <f>IF(N200="zákl. přenesená",J200,0)</f>
        <v>0</v>
      </c>
      <c r="BH200" s="241">
        <f>IF(N200="sníž. přenesená",J200,0)</f>
        <v>0</v>
      </c>
      <c r="BI200" s="241">
        <f>IF(N200="nulová",J200,0)</f>
        <v>0</v>
      </c>
      <c r="BJ200" s="18" t="s">
        <v>85</v>
      </c>
      <c r="BK200" s="241">
        <f>ROUND(I200*H200,2)</f>
        <v>0</v>
      </c>
      <c r="BL200" s="18" t="s">
        <v>613</v>
      </c>
      <c r="BM200" s="240" t="s">
        <v>1242</v>
      </c>
    </row>
    <row r="201" s="2" customFormat="1">
      <c r="A201" s="39"/>
      <c r="B201" s="40"/>
      <c r="C201" s="41"/>
      <c r="D201" s="242" t="s">
        <v>155</v>
      </c>
      <c r="E201" s="41"/>
      <c r="F201" s="243" t="s">
        <v>1243</v>
      </c>
      <c r="G201" s="41"/>
      <c r="H201" s="41"/>
      <c r="I201" s="244"/>
      <c r="J201" s="41"/>
      <c r="K201" s="41"/>
      <c r="L201" s="45"/>
      <c r="M201" s="245"/>
      <c r="N201" s="246"/>
      <c r="O201" s="92"/>
      <c r="P201" s="92"/>
      <c r="Q201" s="92"/>
      <c r="R201" s="92"/>
      <c r="S201" s="92"/>
      <c r="T201" s="93"/>
      <c r="U201" s="39"/>
      <c r="V201" s="39"/>
      <c r="W201" s="39"/>
      <c r="X201" s="39"/>
      <c r="Y201" s="39"/>
      <c r="Z201" s="39"/>
      <c r="AA201" s="39"/>
      <c r="AB201" s="39"/>
      <c r="AC201" s="39"/>
      <c r="AD201" s="39"/>
      <c r="AE201" s="39"/>
      <c r="AT201" s="18" t="s">
        <v>155</v>
      </c>
      <c r="AU201" s="18" t="s">
        <v>90</v>
      </c>
    </row>
    <row r="202" s="2" customFormat="1">
      <c r="A202" s="39"/>
      <c r="B202" s="40"/>
      <c r="C202" s="41"/>
      <c r="D202" s="242" t="s">
        <v>1223</v>
      </c>
      <c r="E202" s="41"/>
      <c r="F202" s="270" t="s">
        <v>1244</v>
      </c>
      <c r="G202" s="41"/>
      <c r="H202" s="41"/>
      <c r="I202" s="244"/>
      <c r="J202" s="41"/>
      <c r="K202" s="41"/>
      <c r="L202" s="45"/>
      <c r="M202" s="245"/>
      <c r="N202" s="246"/>
      <c r="O202" s="92"/>
      <c r="P202" s="92"/>
      <c r="Q202" s="92"/>
      <c r="R202" s="92"/>
      <c r="S202" s="92"/>
      <c r="T202" s="93"/>
      <c r="U202" s="39"/>
      <c r="V202" s="39"/>
      <c r="W202" s="39"/>
      <c r="X202" s="39"/>
      <c r="Y202" s="39"/>
      <c r="Z202" s="39"/>
      <c r="AA202" s="39"/>
      <c r="AB202" s="39"/>
      <c r="AC202" s="39"/>
      <c r="AD202" s="39"/>
      <c r="AE202" s="39"/>
      <c r="AT202" s="18" t="s">
        <v>1223</v>
      </c>
      <c r="AU202" s="18" t="s">
        <v>90</v>
      </c>
    </row>
    <row r="203" s="2" customFormat="1" ht="16.5" customHeight="1">
      <c r="A203" s="39"/>
      <c r="B203" s="40"/>
      <c r="C203" s="229" t="s">
        <v>298</v>
      </c>
      <c r="D203" s="229" t="s">
        <v>149</v>
      </c>
      <c r="E203" s="230" t="s">
        <v>1245</v>
      </c>
      <c r="F203" s="231" t="s">
        <v>1246</v>
      </c>
      <c r="G203" s="232" t="s">
        <v>652</v>
      </c>
      <c r="H203" s="233">
        <v>14</v>
      </c>
      <c r="I203" s="234"/>
      <c r="J203" s="235">
        <f>ROUND(I203*H203,2)</f>
        <v>0</v>
      </c>
      <c r="K203" s="231" t="s">
        <v>161</v>
      </c>
      <c r="L203" s="45"/>
      <c r="M203" s="236" t="s">
        <v>1</v>
      </c>
      <c r="N203" s="237" t="s">
        <v>46</v>
      </c>
      <c r="O203" s="92"/>
      <c r="P203" s="238">
        <f>O203*H203</f>
        <v>0</v>
      </c>
      <c r="Q203" s="238">
        <v>0</v>
      </c>
      <c r="R203" s="238">
        <f>Q203*H203</f>
        <v>0</v>
      </c>
      <c r="S203" s="238">
        <v>0</v>
      </c>
      <c r="T203" s="239">
        <f>S203*H203</f>
        <v>0</v>
      </c>
      <c r="U203" s="39"/>
      <c r="V203" s="39"/>
      <c r="W203" s="39"/>
      <c r="X203" s="39"/>
      <c r="Y203" s="39"/>
      <c r="Z203" s="39"/>
      <c r="AA203" s="39"/>
      <c r="AB203" s="39"/>
      <c r="AC203" s="39"/>
      <c r="AD203" s="39"/>
      <c r="AE203" s="39"/>
      <c r="AR203" s="240" t="s">
        <v>613</v>
      </c>
      <c r="AT203" s="240" t="s">
        <v>149</v>
      </c>
      <c r="AU203" s="240" t="s">
        <v>90</v>
      </c>
      <c r="AY203" s="18" t="s">
        <v>146</v>
      </c>
      <c r="BE203" s="241">
        <f>IF(N203="základní",J203,0)</f>
        <v>0</v>
      </c>
      <c r="BF203" s="241">
        <f>IF(N203="snížená",J203,0)</f>
        <v>0</v>
      </c>
      <c r="BG203" s="241">
        <f>IF(N203="zákl. přenesená",J203,0)</f>
        <v>0</v>
      </c>
      <c r="BH203" s="241">
        <f>IF(N203="sníž. přenesená",J203,0)</f>
        <v>0</v>
      </c>
      <c r="BI203" s="241">
        <f>IF(N203="nulová",J203,0)</f>
        <v>0</v>
      </c>
      <c r="BJ203" s="18" t="s">
        <v>85</v>
      </c>
      <c r="BK203" s="241">
        <f>ROUND(I203*H203,2)</f>
        <v>0</v>
      </c>
      <c r="BL203" s="18" t="s">
        <v>613</v>
      </c>
      <c r="BM203" s="240" t="s">
        <v>1247</v>
      </c>
    </row>
    <row r="204" s="2" customFormat="1">
      <c r="A204" s="39"/>
      <c r="B204" s="40"/>
      <c r="C204" s="41"/>
      <c r="D204" s="242" t="s">
        <v>155</v>
      </c>
      <c r="E204" s="41"/>
      <c r="F204" s="243" t="s">
        <v>1246</v>
      </c>
      <c r="G204" s="41"/>
      <c r="H204" s="41"/>
      <c r="I204" s="244"/>
      <c r="J204" s="41"/>
      <c r="K204" s="41"/>
      <c r="L204" s="45"/>
      <c r="M204" s="245"/>
      <c r="N204" s="246"/>
      <c r="O204" s="92"/>
      <c r="P204" s="92"/>
      <c r="Q204" s="92"/>
      <c r="R204" s="92"/>
      <c r="S204" s="92"/>
      <c r="T204" s="93"/>
      <c r="U204" s="39"/>
      <c r="V204" s="39"/>
      <c r="W204" s="39"/>
      <c r="X204" s="39"/>
      <c r="Y204" s="39"/>
      <c r="Z204" s="39"/>
      <c r="AA204" s="39"/>
      <c r="AB204" s="39"/>
      <c r="AC204" s="39"/>
      <c r="AD204" s="39"/>
      <c r="AE204" s="39"/>
      <c r="AT204" s="18" t="s">
        <v>155</v>
      </c>
      <c r="AU204" s="18" t="s">
        <v>90</v>
      </c>
    </row>
    <row r="205" s="2" customFormat="1">
      <c r="A205" s="39"/>
      <c r="B205" s="40"/>
      <c r="C205" s="41"/>
      <c r="D205" s="258" t="s">
        <v>164</v>
      </c>
      <c r="E205" s="41"/>
      <c r="F205" s="259" t="s">
        <v>1248</v>
      </c>
      <c r="G205" s="41"/>
      <c r="H205" s="41"/>
      <c r="I205" s="244"/>
      <c r="J205" s="41"/>
      <c r="K205" s="41"/>
      <c r="L205" s="45"/>
      <c r="M205" s="245"/>
      <c r="N205" s="246"/>
      <c r="O205" s="92"/>
      <c r="P205" s="92"/>
      <c r="Q205" s="92"/>
      <c r="R205" s="92"/>
      <c r="S205" s="92"/>
      <c r="T205" s="93"/>
      <c r="U205" s="39"/>
      <c r="V205" s="39"/>
      <c r="W205" s="39"/>
      <c r="X205" s="39"/>
      <c r="Y205" s="39"/>
      <c r="Z205" s="39"/>
      <c r="AA205" s="39"/>
      <c r="AB205" s="39"/>
      <c r="AC205" s="39"/>
      <c r="AD205" s="39"/>
      <c r="AE205" s="39"/>
      <c r="AT205" s="18" t="s">
        <v>164</v>
      </c>
      <c r="AU205" s="18" t="s">
        <v>90</v>
      </c>
    </row>
    <row r="206" s="2" customFormat="1" ht="21.75" customHeight="1">
      <c r="A206" s="39"/>
      <c r="B206" s="40"/>
      <c r="C206" s="293" t="s">
        <v>306</v>
      </c>
      <c r="D206" s="293" t="s">
        <v>277</v>
      </c>
      <c r="E206" s="294" t="s">
        <v>1249</v>
      </c>
      <c r="F206" s="295" t="s">
        <v>1250</v>
      </c>
      <c r="G206" s="296" t="s">
        <v>652</v>
      </c>
      <c r="H206" s="297">
        <v>14</v>
      </c>
      <c r="I206" s="298"/>
      <c r="J206" s="299">
        <f>ROUND(I206*H206,2)</f>
        <v>0</v>
      </c>
      <c r="K206" s="295" t="s">
        <v>1</v>
      </c>
      <c r="L206" s="300"/>
      <c r="M206" s="301" t="s">
        <v>1</v>
      </c>
      <c r="N206" s="302" t="s">
        <v>46</v>
      </c>
      <c r="O206" s="92"/>
      <c r="P206" s="238">
        <f>O206*H206</f>
        <v>0</v>
      </c>
      <c r="Q206" s="238">
        <v>0.00050000000000000001</v>
      </c>
      <c r="R206" s="238">
        <f>Q206*H206</f>
        <v>0.0070000000000000001</v>
      </c>
      <c r="S206" s="238">
        <v>0</v>
      </c>
      <c r="T206" s="239">
        <f>S206*H206</f>
        <v>0</v>
      </c>
      <c r="U206" s="39"/>
      <c r="V206" s="39"/>
      <c r="W206" s="39"/>
      <c r="X206" s="39"/>
      <c r="Y206" s="39"/>
      <c r="Z206" s="39"/>
      <c r="AA206" s="39"/>
      <c r="AB206" s="39"/>
      <c r="AC206" s="39"/>
      <c r="AD206" s="39"/>
      <c r="AE206" s="39"/>
      <c r="AR206" s="240" t="s">
        <v>1189</v>
      </c>
      <c r="AT206" s="240" t="s">
        <v>277</v>
      </c>
      <c r="AU206" s="240" t="s">
        <v>90</v>
      </c>
      <c r="AY206" s="18" t="s">
        <v>146</v>
      </c>
      <c r="BE206" s="241">
        <f>IF(N206="základní",J206,0)</f>
        <v>0</v>
      </c>
      <c r="BF206" s="241">
        <f>IF(N206="snížená",J206,0)</f>
        <v>0</v>
      </c>
      <c r="BG206" s="241">
        <f>IF(N206="zákl. přenesená",J206,0)</f>
        <v>0</v>
      </c>
      <c r="BH206" s="241">
        <f>IF(N206="sníž. přenesená",J206,0)</f>
        <v>0</v>
      </c>
      <c r="BI206" s="241">
        <f>IF(N206="nulová",J206,0)</f>
        <v>0</v>
      </c>
      <c r="BJ206" s="18" t="s">
        <v>85</v>
      </c>
      <c r="BK206" s="241">
        <f>ROUND(I206*H206,2)</f>
        <v>0</v>
      </c>
      <c r="BL206" s="18" t="s">
        <v>613</v>
      </c>
      <c r="BM206" s="240" t="s">
        <v>1251</v>
      </c>
    </row>
    <row r="207" s="2" customFormat="1">
      <c r="A207" s="39"/>
      <c r="B207" s="40"/>
      <c r="C207" s="41"/>
      <c r="D207" s="242" t="s">
        <v>155</v>
      </c>
      <c r="E207" s="41"/>
      <c r="F207" s="243" t="s">
        <v>1250</v>
      </c>
      <c r="G207" s="41"/>
      <c r="H207" s="41"/>
      <c r="I207" s="244"/>
      <c r="J207" s="41"/>
      <c r="K207" s="41"/>
      <c r="L207" s="45"/>
      <c r="M207" s="245"/>
      <c r="N207" s="246"/>
      <c r="O207" s="92"/>
      <c r="P207" s="92"/>
      <c r="Q207" s="92"/>
      <c r="R207" s="92"/>
      <c r="S207" s="92"/>
      <c r="T207" s="93"/>
      <c r="U207" s="39"/>
      <c r="V207" s="39"/>
      <c r="W207" s="39"/>
      <c r="X207" s="39"/>
      <c r="Y207" s="39"/>
      <c r="Z207" s="39"/>
      <c r="AA207" s="39"/>
      <c r="AB207" s="39"/>
      <c r="AC207" s="39"/>
      <c r="AD207" s="39"/>
      <c r="AE207" s="39"/>
      <c r="AT207" s="18" t="s">
        <v>155</v>
      </c>
      <c r="AU207" s="18" t="s">
        <v>90</v>
      </c>
    </row>
    <row r="208" s="2" customFormat="1" ht="37.8" customHeight="1">
      <c r="A208" s="39"/>
      <c r="B208" s="40"/>
      <c r="C208" s="229" t="s">
        <v>7</v>
      </c>
      <c r="D208" s="229" t="s">
        <v>149</v>
      </c>
      <c r="E208" s="230" t="s">
        <v>1252</v>
      </c>
      <c r="F208" s="231" t="s">
        <v>1253</v>
      </c>
      <c r="G208" s="232" t="s">
        <v>495</v>
      </c>
      <c r="H208" s="233">
        <v>500</v>
      </c>
      <c r="I208" s="234"/>
      <c r="J208" s="235">
        <f>ROUND(I208*H208,2)</f>
        <v>0</v>
      </c>
      <c r="K208" s="231" t="s">
        <v>161</v>
      </c>
      <c r="L208" s="45"/>
      <c r="M208" s="236" t="s">
        <v>1</v>
      </c>
      <c r="N208" s="237" t="s">
        <v>46</v>
      </c>
      <c r="O208" s="92"/>
      <c r="P208" s="238">
        <f>O208*H208</f>
        <v>0</v>
      </c>
      <c r="Q208" s="238">
        <v>0</v>
      </c>
      <c r="R208" s="238">
        <f>Q208*H208</f>
        <v>0</v>
      </c>
      <c r="S208" s="238">
        <v>0</v>
      </c>
      <c r="T208" s="239">
        <f>S208*H208</f>
        <v>0</v>
      </c>
      <c r="U208" s="39"/>
      <c r="V208" s="39"/>
      <c r="W208" s="39"/>
      <c r="X208" s="39"/>
      <c r="Y208" s="39"/>
      <c r="Z208" s="39"/>
      <c r="AA208" s="39"/>
      <c r="AB208" s="39"/>
      <c r="AC208" s="39"/>
      <c r="AD208" s="39"/>
      <c r="AE208" s="39"/>
      <c r="AR208" s="240" t="s">
        <v>613</v>
      </c>
      <c r="AT208" s="240" t="s">
        <v>149</v>
      </c>
      <c r="AU208" s="240" t="s">
        <v>90</v>
      </c>
      <c r="AY208" s="18" t="s">
        <v>146</v>
      </c>
      <c r="BE208" s="241">
        <f>IF(N208="základní",J208,0)</f>
        <v>0</v>
      </c>
      <c r="BF208" s="241">
        <f>IF(N208="snížená",J208,0)</f>
        <v>0</v>
      </c>
      <c r="BG208" s="241">
        <f>IF(N208="zákl. přenesená",J208,0)</f>
        <v>0</v>
      </c>
      <c r="BH208" s="241">
        <f>IF(N208="sníž. přenesená",J208,0)</f>
        <v>0</v>
      </c>
      <c r="BI208" s="241">
        <f>IF(N208="nulová",J208,0)</f>
        <v>0</v>
      </c>
      <c r="BJ208" s="18" t="s">
        <v>85</v>
      </c>
      <c r="BK208" s="241">
        <f>ROUND(I208*H208,2)</f>
        <v>0</v>
      </c>
      <c r="BL208" s="18" t="s">
        <v>613</v>
      </c>
      <c r="BM208" s="240" t="s">
        <v>1254</v>
      </c>
    </row>
    <row r="209" s="2" customFormat="1">
      <c r="A209" s="39"/>
      <c r="B209" s="40"/>
      <c r="C209" s="41"/>
      <c r="D209" s="242" t="s">
        <v>155</v>
      </c>
      <c r="E209" s="41"/>
      <c r="F209" s="243" t="s">
        <v>1255</v>
      </c>
      <c r="G209" s="41"/>
      <c r="H209" s="41"/>
      <c r="I209" s="244"/>
      <c r="J209" s="41"/>
      <c r="K209" s="41"/>
      <c r="L209" s="45"/>
      <c r="M209" s="245"/>
      <c r="N209" s="246"/>
      <c r="O209" s="92"/>
      <c r="P209" s="92"/>
      <c r="Q209" s="92"/>
      <c r="R209" s="92"/>
      <c r="S209" s="92"/>
      <c r="T209" s="93"/>
      <c r="U209" s="39"/>
      <c r="V209" s="39"/>
      <c r="W209" s="39"/>
      <c r="X209" s="39"/>
      <c r="Y209" s="39"/>
      <c r="Z209" s="39"/>
      <c r="AA209" s="39"/>
      <c r="AB209" s="39"/>
      <c r="AC209" s="39"/>
      <c r="AD209" s="39"/>
      <c r="AE209" s="39"/>
      <c r="AT209" s="18" t="s">
        <v>155</v>
      </c>
      <c r="AU209" s="18" t="s">
        <v>90</v>
      </c>
    </row>
    <row r="210" s="2" customFormat="1">
      <c r="A210" s="39"/>
      <c r="B210" s="40"/>
      <c r="C210" s="41"/>
      <c r="D210" s="258" t="s">
        <v>164</v>
      </c>
      <c r="E210" s="41"/>
      <c r="F210" s="259" t="s">
        <v>1256</v>
      </c>
      <c r="G210" s="41"/>
      <c r="H210" s="41"/>
      <c r="I210" s="244"/>
      <c r="J210" s="41"/>
      <c r="K210" s="41"/>
      <c r="L210" s="45"/>
      <c r="M210" s="245"/>
      <c r="N210" s="246"/>
      <c r="O210" s="92"/>
      <c r="P210" s="92"/>
      <c r="Q210" s="92"/>
      <c r="R210" s="92"/>
      <c r="S210" s="92"/>
      <c r="T210" s="93"/>
      <c r="U210" s="39"/>
      <c r="V210" s="39"/>
      <c r="W210" s="39"/>
      <c r="X210" s="39"/>
      <c r="Y210" s="39"/>
      <c r="Z210" s="39"/>
      <c r="AA210" s="39"/>
      <c r="AB210" s="39"/>
      <c r="AC210" s="39"/>
      <c r="AD210" s="39"/>
      <c r="AE210" s="39"/>
      <c r="AT210" s="18" t="s">
        <v>164</v>
      </c>
      <c r="AU210" s="18" t="s">
        <v>90</v>
      </c>
    </row>
    <row r="211" s="13" customFormat="1">
      <c r="A211" s="13"/>
      <c r="B211" s="247"/>
      <c r="C211" s="248"/>
      <c r="D211" s="242" t="s">
        <v>156</v>
      </c>
      <c r="E211" s="249" t="s">
        <v>1</v>
      </c>
      <c r="F211" s="250" t="s">
        <v>1257</v>
      </c>
      <c r="G211" s="248"/>
      <c r="H211" s="251">
        <v>500</v>
      </c>
      <c r="I211" s="252"/>
      <c r="J211" s="248"/>
      <c r="K211" s="248"/>
      <c r="L211" s="253"/>
      <c r="M211" s="254"/>
      <c r="N211" s="255"/>
      <c r="O211" s="255"/>
      <c r="P211" s="255"/>
      <c r="Q211" s="255"/>
      <c r="R211" s="255"/>
      <c r="S211" s="255"/>
      <c r="T211" s="256"/>
      <c r="U211" s="13"/>
      <c r="V211" s="13"/>
      <c r="W211" s="13"/>
      <c r="X211" s="13"/>
      <c r="Y211" s="13"/>
      <c r="Z211" s="13"/>
      <c r="AA211" s="13"/>
      <c r="AB211" s="13"/>
      <c r="AC211" s="13"/>
      <c r="AD211" s="13"/>
      <c r="AE211" s="13"/>
      <c r="AT211" s="257" t="s">
        <v>156</v>
      </c>
      <c r="AU211" s="257" t="s">
        <v>90</v>
      </c>
      <c r="AV211" s="13" t="s">
        <v>90</v>
      </c>
      <c r="AW211" s="13" t="s">
        <v>35</v>
      </c>
      <c r="AX211" s="13" t="s">
        <v>85</v>
      </c>
      <c r="AY211" s="257" t="s">
        <v>146</v>
      </c>
    </row>
    <row r="212" s="2" customFormat="1" ht="16.5" customHeight="1">
      <c r="A212" s="39"/>
      <c r="B212" s="40"/>
      <c r="C212" s="293" t="s">
        <v>319</v>
      </c>
      <c r="D212" s="293" t="s">
        <v>277</v>
      </c>
      <c r="E212" s="294" t="s">
        <v>1258</v>
      </c>
      <c r="F212" s="295" t="s">
        <v>1259</v>
      </c>
      <c r="G212" s="296" t="s">
        <v>347</v>
      </c>
      <c r="H212" s="297">
        <v>310</v>
      </c>
      <c r="I212" s="298"/>
      <c r="J212" s="299">
        <f>ROUND(I212*H212,2)</f>
        <v>0</v>
      </c>
      <c r="K212" s="295" t="s">
        <v>161</v>
      </c>
      <c r="L212" s="300"/>
      <c r="M212" s="301" t="s">
        <v>1</v>
      </c>
      <c r="N212" s="302" t="s">
        <v>46</v>
      </c>
      <c r="O212" s="92"/>
      <c r="P212" s="238">
        <f>O212*H212</f>
        <v>0</v>
      </c>
      <c r="Q212" s="238">
        <v>0.001</v>
      </c>
      <c r="R212" s="238">
        <f>Q212*H212</f>
        <v>0.31</v>
      </c>
      <c r="S212" s="238">
        <v>0</v>
      </c>
      <c r="T212" s="239">
        <f>S212*H212</f>
        <v>0</v>
      </c>
      <c r="U212" s="39"/>
      <c r="V212" s="39"/>
      <c r="W212" s="39"/>
      <c r="X212" s="39"/>
      <c r="Y212" s="39"/>
      <c r="Z212" s="39"/>
      <c r="AA212" s="39"/>
      <c r="AB212" s="39"/>
      <c r="AC212" s="39"/>
      <c r="AD212" s="39"/>
      <c r="AE212" s="39"/>
      <c r="AR212" s="240" t="s">
        <v>1074</v>
      </c>
      <c r="AT212" s="240" t="s">
        <v>277</v>
      </c>
      <c r="AU212" s="240" t="s">
        <v>90</v>
      </c>
      <c r="AY212" s="18" t="s">
        <v>146</v>
      </c>
      <c r="BE212" s="241">
        <f>IF(N212="základní",J212,0)</f>
        <v>0</v>
      </c>
      <c r="BF212" s="241">
        <f>IF(N212="snížená",J212,0)</f>
        <v>0</v>
      </c>
      <c r="BG212" s="241">
        <f>IF(N212="zákl. přenesená",J212,0)</f>
        <v>0</v>
      </c>
      <c r="BH212" s="241">
        <f>IF(N212="sníž. přenesená",J212,0)</f>
        <v>0</v>
      </c>
      <c r="BI212" s="241">
        <f>IF(N212="nulová",J212,0)</f>
        <v>0</v>
      </c>
      <c r="BJ212" s="18" t="s">
        <v>85</v>
      </c>
      <c r="BK212" s="241">
        <f>ROUND(I212*H212,2)</f>
        <v>0</v>
      </c>
      <c r="BL212" s="18" t="s">
        <v>1074</v>
      </c>
      <c r="BM212" s="240" t="s">
        <v>1260</v>
      </c>
    </row>
    <row r="213" s="2" customFormat="1">
      <c r="A213" s="39"/>
      <c r="B213" s="40"/>
      <c r="C213" s="41"/>
      <c r="D213" s="242" t="s">
        <v>155</v>
      </c>
      <c r="E213" s="41"/>
      <c r="F213" s="243" t="s">
        <v>1259</v>
      </c>
      <c r="G213" s="41"/>
      <c r="H213" s="41"/>
      <c r="I213" s="244"/>
      <c r="J213" s="41"/>
      <c r="K213" s="41"/>
      <c r="L213" s="45"/>
      <c r="M213" s="245"/>
      <c r="N213" s="246"/>
      <c r="O213" s="92"/>
      <c r="P213" s="92"/>
      <c r="Q213" s="92"/>
      <c r="R213" s="92"/>
      <c r="S213" s="92"/>
      <c r="T213" s="93"/>
      <c r="U213" s="39"/>
      <c r="V213" s="39"/>
      <c r="W213" s="39"/>
      <c r="X213" s="39"/>
      <c r="Y213" s="39"/>
      <c r="Z213" s="39"/>
      <c r="AA213" s="39"/>
      <c r="AB213" s="39"/>
      <c r="AC213" s="39"/>
      <c r="AD213" s="39"/>
      <c r="AE213" s="39"/>
      <c r="AT213" s="18" t="s">
        <v>155</v>
      </c>
      <c r="AU213" s="18" t="s">
        <v>90</v>
      </c>
    </row>
    <row r="214" s="2" customFormat="1" ht="21.75" customHeight="1">
      <c r="A214" s="39"/>
      <c r="B214" s="40"/>
      <c r="C214" s="229" t="s">
        <v>324</v>
      </c>
      <c r="D214" s="229" t="s">
        <v>149</v>
      </c>
      <c r="E214" s="230" t="s">
        <v>1261</v>
      </c>
      <c r="F214" s="231" t="s">
        <v>1262</v>
      </c>
      <c r="G214" s="232" t="s">
        <v>652</v>
      </c>
      <c r="H214" s="233">
        <v>45</v>
      </c>
      <c r="I214" s="234"/>
      <c r="J214" s="235">
        <f>ROUND(I214*H214,2)</f>
        <v>0</v>
      </c>
      <c r="K214" s="231" t="s">
        <v>161</v>
      </c>
      <c r="L214" s="45"/>
      <c r="M214" s="236" t="s">
        <v>1</v>
      </c>
      <c r="N214" s="237" t="s">
        <v>46</v>
      </c>
      <c r="O214" s="92"/>
      <c r="P214" s="238">
        <f>O214*H214</f>
        <v>0</v>
      </c>
      <c r="Q214" s="238">
        <v>0</v>
      </c>
      <c r="R214" s="238">
        <f>Q214*H214</f>
        <v>0</v>
      </c>
      <c r="S214" s="238">
        <v>0</v>
      </c>
      <c r="T214" s="239">
        <f>S214*H214</f>
        <v>0</v>
      </c>
      <c r="U214" s="39"/>
      <c r="V214" s="39"/>
      <c r="W214" s="39"/>
      <c r="X214" s="39"/>
      <c r="Y214" s="39"/>
      <c r="Z214" s="39"/>
      <c r="AA214" s="39"/>
      <c r="AB214" s="39"/>
      <c r="AC214" s="39"/>
      <c r="AD214" s="39"/>
      <c r="AE214" s="39"/>
      <c r="AR214" s="240" t="s">
        <v>613</v>
      </c>
      <c r="AT214" s="240" t="s">
        <v>149</v>
      </c>
      <c r="AU214" s="240" t="s">
        <v>90</v>
      </c>
      <c r="AY214" s="18" t="s">
        <v>146</v>
      </c>
      <c r="BE214" s="241">
        <f>IF(N214="základní",J214,0)</f>
        <v>0</v>
      </c>
      <c r="BF214" s="241">
        <f>IF(N214="snížená",J214,0)</f>
        <v>0</v>
      </c>
      <c r="BG214" s="241">
        <f>IF(N214="zákl. přenesená",J214,0)</f>
        <v>0</v>
      </c>
      <c r="BH214" s="241">
        <f>IF(N214="sníž. přenesená",J214,0)</f>
        <v>0</v>
      </c>
      <c r="BI214" s="241">
        <f>IF(N214="nulová",J214,0)</f>
        <v>0</v>
      </c>
      <c r="BJ214" s="18" t="s">
        <v>85</v>
      </c>
      <c r="BK214" s="241">
        <f>ROUND(I214*H214,2)</f>
        <v>0</v>
      </c>
      <c r="BL214" s="18" t="s">
        <v>613</v>
      </c>
      <c r="BM214" s="240" t="s">
        <v>1263</v>
      </c>
    </row>
    <row r="215" s="2" customFormat="1">
      <c r="A215" s="39"/>
      <c r="B215" s="40"/>
      <c r="C215" s="41"/>
      <c r="D215" s="242" t="s">
        <v>155</v>
      </c>
      <c r="E215" s="41"/>
      <c r="F215" s="243" t="s">
        <v>1264</v>
      </c>
      <c r="G215" s="41"/>
      <c r="H215" s="41"/>
      <c r="I215" s="244"/>
      <c r="J215" s="41"/>
      <c r="K215" s="41"/>
      <c r="L215" s="45"/>
      <c r="M215" s="245"/>
      <c r="N215" s="246"/>
      <c r="O215" s="92"/>
      <c r="P215" s="92"/>
      <c r="Q215" s="92"/>
      <c r="R215" s="92"/>
      <c r="S215" s="92"/>
      <c r="T215" s="93"/>
      <c r="U215" s="39"/>
      <c r="V215" s="39"/>
      <c r="W215" s="39"/>
      <c r="X215" s="39"/>
      <c r="Y215" s="39"/>
      <c r="Z215" s="39"/>
      <c r="AA215" s="39"/>
      <c r="AB215" s="39"/>
      <c r="AC215" s="39"/>
      <c r="AD215" s="39"/>
      <c r="AE215" s="39"/>
      <c r="AT215" s="18" t="s">
        <v>155</v>
      </c>
      <c r="AU215" s="18" t="s">
        <v>90</v>
      </c>
    </row>
    <row r="216" s="2" customFormat="1">
      <c r="A216" s="39"/>
      <c r="B216" s="40"/>
      <c r="C216" s="41"/>
      <c r="D216" s="258" t="s">
        <v>164</v>
      </c>
      <c r="E216" s="41"/>
      <c r="F216" s="259" t="s">
        <v>1265</v>
      </c>
      <c r="G216" s="41"/>
      <c r="H216" s="41"/>
      <c r="I216" s="244"/>
      <c r="J216" s="41"/>
      <c r="K216" s="41"/>
      <c r="L216" s="45"/>
      <c r="M216" s="245"/>
      <c r="N216" s="246"/>
      <c r="O216" s="92"/>
      <c r="P216" s="92"/>
      <c r="Q216" s="92"/>
      <c r="R216" s="92"/>
      <c r="S216" s="92"/>
      <c r="T216" s="93"/>
      <c r="U216" s="39"/>
      <c r="V216" s="39"/>
      <c r="W216" s="39"/>
      <c r="X216" s="39"/>
      <c r="Y216" s="39"/>
      <c r="Z216" s="39"/>
      <c r="AA216" s="39"/>
      <c r="AB216" s="39"/>
      <c r="AC216" s="39"/>
      <c r="AD216" s="39"/>
      <c r="AE216" s="39"/>
      <c r="AT216" s="18" t="s">
        <v>164</v>
      </c>
      <c r="AU216" s="18" t="s">
        <v>90</v>
      </c>
    </row>
    <row r="217" s="13" customFormat="1">
      <c r="A217" s="13"/>
      <c r="B217" s="247"/>
      <c r="C217" s="248"/>
      <c r="D217" s="242" t="s">
        <v>156</v>
      </c>
      <c r="E217" s="249" t="s">
        <v>1</v>
      </c>
      <c r="F217" s="250" t="s">
        <v>1266</v>
      </c>
      <c r="G217" s="248"/>
      <c r="H217" s="251">
        <v>45</v>
      </c>
      <c r="I217" s="252"/>
      <c r="J217" s="248"/>
      <c r="K217" s="248"/>
      <c r="L217" s="253"/>
      <c r="M217" s="254"/>
      <c r="N217" s="255"/>
      <c r="O217" s="255"/>
      <c r="P217" s="255"/>
      <c r="Q217" s="255"/>
      <c r="R217" s="255"/>
      <c r="S217" s="255"/>
      <c r="T217" s="256"/>
      <c r="U217" s="13"/>
      <c r="V217" s="13"/>
      <c r="W217" s="13"/>
      <c r="X217" s="13"/>
      <c r="Y217" s="13"/>
      <c r="Z217" s="13"/>
      <c r="AA217" s="13"/>
      <c r="AB217" s="13"/>
      <c r="AC217" s="13"/>
      <c r="AD217" s="13"/>
      <c r="AE217" s="13"/>
      <c r="AT217" s="257" t="s">
        <v>156</v>
      </c>
      <c r="AU217" s="257" t="s">
        <v>90</v>
      </c>
      <c r="AV217" s="13" t="s">
        <v>90</v>
      </c>
      <c r="AW217" s="13" t="s">
        <v>35</v>
      </c>
      <c r="AX217" s="13" t="s">
        <v>85</v>
      </c>
      <c r="AY217" s="257" t="s">
        <v>146</v>
      </c>
    </row>
    <row r="218" s="2" customFormat="1" ht="16.5" customHeight="1">
      <c r="A218" s="39"/>
      <c r="B218" s="40"/>
      <c r="C218" s="293" t="s">
        <v>331</v>
      </c>
      <c r="D218" s="293" t="s">
        <v>277</v>
      </c>
      <c r="E218" s="294" t="s">
        <v>1267</v>
      </c>
      <c r="F218" s="295" t="s">
        <v>1268</v>
      </c>
      <c r="G218" s="296" t="s">
        <v>652</v>
      </c>
      <c r="H218" s="297">
        <v>15</v>
      </c>
      <c r="I218" s="298"/>
      <c r="J218" s="299">
        <f>ROUND(I218*H218,2)</f>
        <v>0</v>
      </c>
      <c r="K218" s="295" t="s">
        <v>161</v>
      </c>
      <c r="L218" s="300"/>
      <c r="M218" s="301" t="s">
        <v>1</v>
      </c>
      <c r="N218" s="302" t="s">
        <v>46</v>
      </c>
      <c r="O218" s="92"/>
      <c r="P218" s="238">
        <f>O218*H218</f>
        <v>0</v>
      </c>
      <c r="Q218" s="238">
        <v>0.00016000000000000001</v>
      </c>
      <c r="R218" s="238">
        <f>Q218*H218</f>
        <v>0.0024000000000000002</v>
      </c>
      <c r="S218" s="238">
        <v>0</v>
      </c>
      <c r="T218" s="239">
        <f>S218*H218</f>
        <v>0</v>
      </c>
      <c r="U218" s="39"/>
      <c r="V218" s="39"/>
      <c r="W218" s="39"/>
      <c r="X218" s="39"/>
      <c r="Y218" s="39"/>
      <c r="Z218" s="39"/>
      <c r="AA218" s="39"/>
      <c r="AB218" s="39"/>
      <c r="AC218" s="39"/>
      <c r="AD218" s="39"/>
      <c r="AE218" s="39"/>
      <c r="AR218" s="240" t="s">
        <v>1189</v>
      </c>
      <c r="AT218" s="240" t="s">
        <v>277</v>
      </c>
      <c r="AU218" s="240" t="s">
        <v>90</v>
      </c>
      <c r="AY218" s="18" t="s">
        <v>146</v>
      </c>
      <c r="BE218" s="241">
        <f>IF(N218="základní",J218,0)</f>
        <v>0</v>
      </c>
      <c r="BF218" s="241">
        <f>IF(N218="snížená",J218,0)</f>
        <v>0</v>
      </c>
      <c r="BG218" s="241">
        <f>IF(N218="zákl. přenesená",J218,0)</f>
        <v>0</v>
      </c>
      <c r="BH218" s="241">
        <f>IF(N218="sníž. přenesená",J218,0)</f>
        <v>0</v>
      </c>
      <c r="BI218" s="241">
        <f>IF(N218="nulová",J218,0)</f>
        <v>0</v>
      </c>
      <c r="BJ218" s="18" t="s">
        <v>85</v>
      </c>
      <c r="BK218" s="241">
        <f>ROUND(I218*H218,2)</f>
        <v>0</v>
      </c>
      <c r="BL218" s="18" t="s">
        <v>613</v>
      </c>
      <c r="BM218" s="240" t="s">
        <v>1269</v>
      </c>
    </row>
    <row r="219" s="2" customFormat="1">
      <c r="A219" s="39"/>
      <c r="B219" s="40"/>
      <c r="C219" s="41"/>
      <c r="D219" s="242" t="s">
        <v>155</v>
      </c>
      <c r="E219" s="41"/>
      <c r="F219" s="243" t="s">
        <v>1268</v>
      </c>
      <c r="G219" s="41"/>
      <c r="H219" s="41"/>
      <c r="I219" s="244"/>
      <c r="J219" s="41"/>
      <c r="K219" s="41"/>
      <c r="L219" s="45"/>
      <c r="M219" s="245"/>
      <c r="N219" s="246"/>
      <c r="O219" s="92"/>
      <c r="P219" s="92"/>
      <c r="Q219" s="92"/>
      <c r="R219" s="92"/>
      <c r="S219" s="92"/>
      <c r="T219" s="93"/>
      <c r="U219" s="39"/>
      <c r="V219" s="39"/>
      <c r="W219" s="39"/>
      <c r="X219" s="39"/>
      <c r="Y219" s="39"/>
      <c r="Z219" s="39"/>
      <c r="AA219" s="39"/>
      <c r="AB219" s="39"/>
      <c r="AC219" s="39"/>
      <c r="AD219" s="39"/>
      <c r="AE219" s="39"/>
      <c r="AT219" s="18" t="s">
        <v>155</v>
      </c>
      <c r="AU219" s="18" t="s">
        <v>90</v>
      </c>
    </row>
    <row r="220" s="2" customFormat="1" ht="24.15" customHeight="1">
      <c r="A220" s="39"/>
      <c r="B220" s="40"/>
      <c r="C220" s="293" t="s">
        <v>337</v>
      </c>
      <c r="D220" s="293" t="s">
        <v>277</v>
      </c>
      <c r="E220" s="294" t="s">
        <v>1270</v>
      </c>
      <c r="F220" s="295" t="s">
        <v>1271</v>
      </c>
      <c r="G220" s="296" t="s">
        <v>652</v>
      </c>
      <c r="H220" s="297">
        <v>30</v>
      </c>
      <c r="I220" s="298"/>
      <c r="J220" s="299">
        <f>ROUND(I220*H220,2)</f>
        <v>0</v>
      </c>
      <c r="K220" s="295" t="s">
        <v>161</v>
      </c>
      <c r="L220" s="300"/>
      <c r="M220" s="301" t="s">
        <v>1</v>
      </c>
      <c r="N220" s="302" t="s">
        <v>46</v>
      </c>
      <c r="O220" s="92"/>
      <c r="P220" s="238">
        <f>O220*H220</f>
        <v>0</v>
      </c>
      <c r="Q220" s="238">
        <v>0.00069999999999999999</v>
      </c>
      <c r="R220" s="238">
        <f>Q220*H220</f>
        <v>0.021000000000000001</v>
      </c>
      <c r="S220" s="238">
        <v>0</v>
      </c>
      <c r="T220" s="239">
        <f>S220*H220</f>
        <v>0</v>
      </c>
      <c r="U220" s="39"/>
      <c r="V220" s="39"/>
      <c r="W220" s="39"/>
      <c r="X220" s="39"/>
      <c r="Y220" s="39"/>
      <c r="Z220" s="39"/>
      <c r="AA220" s="39"/>
      <c r="AB220" s="39"/>
      <c r="AC220" s="39"/>
      <c r="AD220" s="39"/>
      <c r="AE220" s="39"/>
      <c r="AR220" s="240" t="s">
        <v>1189</v>
      </c>
      <c r="AT220" s="240" t="s">
        <v>277</v>
      </c>
      <c r="AU220" s="240" t="s">
        <v>90</v>
      </c>
      <c r="AY220" s="18" t="s">
        <v>146</v>
      </c>
      <c r="BE220" s="241">
        <f>IF(N220="základní",J220,0)</f>
        <v>0</v>
      </c>
      <c r="BF220" s="241">
        <f>IF(N220="snížená",J220,0)</f>
        <v>0</v>
      </c>
      <c r="BG220" s="241">
        <f>IF(N220="zákl. přenesená",J220,0)</f>
        <v>0</v>
      </c>
      <c r="BH220" s="241">
        <f>IF(N220="sníž. přenesená",J220,0)</f>
        <v>0</v>
      </c>
      <c r="BI220" s="241">
        <f>IF(N220="nulová",J220,0)</f>
        <v>0</v>
      </c>
      <c r="BJ220" s="18" t="s">
        <v>85</v>
      </c>
      <c r="BK220" s="241">
        <f>ROUND(I220*H220,2)</f>
        <v>0</v>
      </c>
      <c r="BL220" s="18" t="s">
        <v>613</v>
      </c>
      <c r="BM220" s="240" t="s">
        <v>1272</v>
      </c>
    </row>
    <row r="221" s="2" customFormat="1">
      <c r="A221" s="39"/>
      <c r="B221" s="40"/>
      <c r="C221" s="41"/>
      <c r="D221" s="242" t="s">
        <v>155</v>
      </c>
      <c r="E221" s="41"/>
      <c r="F221" s="243" t="s">
        <v>1271</v>
      </c>
      <c r="G221" s="41"/>
      <c r="H221" s="41"/>
      <c r="I221" s="244"/>
      <c r="J221" s="41"/>
      <c r="K221" s="41"/>
      <c r="L221" s="45"/>
      <c r="M221" s="245"/>
      <c r="N221" s="246"/>
      <c r="O221" s="92"/>
      <c r="P221" s="92"/>
      <c r="Q221" s="92"/>
      <c r="R221" s="92"/>
      <c r="S221" s="92"/>
      <c r="T221" s="93"/>
      <c r="U221" s="39"/>
      <c r="V221" s="39"/>
      <c r="W221" s="39"/>
      <c r="X221" s="39"/>
      <c r="Y221" s="39"/>
      <c r="Z221" s="39"/>
      <c r="AA221" s="39"/>
      <c r="AB221" s="39"/>
      <c r="AC221" s="39"/>
      <c r="AD221" s="39"/>
      <c r="AE221" s="39"/>
      <c r="AT221" s="18" t="s">
        <v>155</v>
      </c>
      <c r="AU221" s="18" t="s">
        <v>90</v>
      </c>
    </row>
    <row r="222" s="2" customFormat="1" ht="37.8" customHeight="1">
      <c r="A222" s="39"/>
      <c r="B222" s="40"/>
      <c r="C222" s="229" t="s">
        <v>344</v>
      </c>
      <c r="D222" s="229" t="s">
        <v>149</v>
      </c>
      <c r="E222" s="230" t="s">
        <v>1273</v>
      </c>
      <c r="F222" s="231" t="s">
        <v>1274</v>
      </c>
      <c r="G222" s="232" t="s">
        <v>652</v>
      </c>
      <c r="H222" s="233">
        <v>1</v>
      </c>
      <c r="I222" s="234"/>
      <c r="J222" s="235">
        <f>ROUND(I222*H222,2)</f>
        <v>0</v>
      </c>
      <c r="K222" s="231" t="s">
        <v>161</v>
      </c>
      <c r="L222" s="45"/>
      <c r="M222" s="236" t="s">
        <v>1</v>
      </c>
      <c r="N222" s="237" t="s">
        <v>46</v>
      </c>
      <c r="O222" s="92"/>
      <c r="P222" s="238">
        <f>O222*H222</f>
        <v>0</v>
      </c>
      <c r="Q222" s="238">
        <v>0</v>
      </c>
      <c r="R222" s="238">
        <f>Q222*H222</f>
        <v>0</v>
      </c>
      <c r="S222" s="238">
        <v>0</v>
      </c>
      <c r="T222" s="239">
        <f>S222*H222</f>
        <v>0</v>
      </c>
      <c r="U222" s="39"/>
      <c r="V222" s="39"/>
      <c r="W222" s="39"/>
      <c r="X222" s="39"/>
      <c r="Y222" s="39"/>
      <c r="Z222" s="39"/>
      <c r="AA222" s="39"/>
      <c r="AB222" s="39"/>
      <c r="AC222" s="39"/>
      <c r="AD222" s="39"/>
      <c r="AE222" s="39"/>
      <c r="AR222" s="240" t="s">
        <v>613</v>
      </c>
      <c r="AT222" s="240" t="s">
        <v>149</v>
      </c>
      <c r="AU222" s="240" t="s">
        <v>90</v>
      </c>
      <c r="AY222" s="18" t="s">
        <v>146</v>
      </c>
      <c r="BE222" s="241">
        <f>IF(N222="základní",J222,0)</f>
        <v>0</v>
      </c>
      <c r="BF222" s="241">
        <f>IF(N222="snížená",J222,0)</f>
        <v>0</v>
      </c>
      <c r="BG222" s="241">
        <f>IF(N222="zákl. přenesená",J222,0)</f>
        <v>0</v>
      </c>
      <c r="BH222" s="241">
        <f>IF(N222="sníž. přenesená",J222,0)</f>
        <v>0</v>
      </c>
      <c r="BI222" s="241">
        <f>IF(N222="nulová",J222,0)</f>
        <v>0</v>
      </c>
      <c r="BJ222" s="18" t="s">
        <v>85</v>
      </c>
      <c r="BK222" s="241">
        <f>ROUND(I222*H222,2)</f>
        <v>0</v>
      </c>
      <c r="BL222" s="18" t="s">
        <v>613</v>
      </c>
      <c r="BM222" s="240" t="s">
        <v>1275</v>
      </c>
    </row>
    <row r="223" s="2" customFormat="1">
      <c r="A223" s="39"/>
      <c r="B223" s="40"/>
      <c r="C223" s="41"/>
      <c r="D223" s="242" t="s">
        <v>155</v>
      </c>
      <c r="E223" s="41"/>
      <c r="F223" s="243" t="s">
        <v>1276</v>
      </c>
      <c r="G223" s="41"/>
      <c r="H223" s="41"/>
      <c r="I223" s="244"/>
      <c r="J223" s="41"/>
      <c r="K223" s="41"/>
      <c r="L223" s="45"/>
      <c r="M223" s="245"/>
      <c r="N223" s="246"/>
      <c r="O223" s="92"/>
      <c r="P223" s="92"/>
      <c r="Q223" s="92"/>
      <c r="R223" s="92"/>
      <c r="S223" s="92"/>
      <c r="T223" s="93"/>
      <c r="U223" s="39"/>
      <c r="V223" s="39"/>
      <c r="W223" s="39"/>
      <c r="X223" s="39"/>
      <c r="Y223" s="39"/>
      <c r="Z223" s="39"/>
      <c r="AA223" s="39"/>
      <c r="AB223" s="39"/>
      <c r="AC223" s="39"/>
      <c r="AD223" s="39"/>
      <c r="AE223" s="39"/>
      <c r="AT223" s="18" t="s">
        <v>155</v>
      </c>
      <c r="AU223" s="18" t="s">
        <v>90</v>
      </c>
    </row>
    <row r="224" s="2" customFormat="1">
      <c r="A224" s="39"/>
      <c r="B224" s="40"/>
      <c r="C224" s="41"/>
      <c r="D224" s="258" t="s">
        <v>164</v>
      </c>
      <c r="E224" s="41"/>
      <c r="F224" s="259" t="s">
        <v>1277</v>
      </c>
      <c r="G224" s="41"/>
      <c r="H224" s="41"/>
      <c r="I224" s="244"/>
      <c r="J224" s="41"/>
      <c r="K224" s="41"/>
      <c r="L224" s="45"/>
      <c r="M224" s="245"/>
      <c r="N224" s="246"/>
      <c r="O224" s="92"/>
      <c r="P224" s="92"/>
      <c r="Q224" s="92"/>
      <c r="R224" s="92"/>
      <c r="S224" s="92"/>
      <c r="T224" s="93"/>
      <c r="U224" s="39"/>
      <c r="V224" s="39"/>
      <c r="W224" s="39"/>
      <c r="X224" s="39"/>
      <c r="Y224" s="39"/>
      <c r="Z224" s="39"/>
      <c r="AA224" s="39"/>
      <c r="AB224" s="39"/>
      <c r="AC224" s="39"/>
      <c r="AD224" s="39"/>
      <c r="AE224" s="39"/>
      <c r="AT224" s="18" t="s">
        <v>164</v>
      </c>
      <c r="AU224" s="18" t="s">
        <v>90</v>
      </c>
    </row>
    <row r="225" s="2" customFormat="1" ht="24.15" customHeight="1">
      <c r="A225" s="39"/>
      <c r="B225" s="40"/>
      <c r="C225" s="229" t="s">
        <v>350</v>
      </c>
      <c r="D225" s="229" t="s">
        <v>149</v>
      </c>
      <c r="E225" s="230" t="s">
        <v>1278</v>
      </c>
      <c r="F225" s="231" t="s">
        <v>1279</v>
      </c>
      <c r="G225" s="232" t="s">
        <v>652</v>
      </c>
      <c r="H225" s="233">
        <v>17</v>
      </c>
      <c r="I225" s="234"/>
      <c r="J225" s="235">
        <f>ROUND(I225*H225,2)</f>
        <v>0</v>
      </c>
      <c r="K225" s="231" t="s">
        <v>161</v>
      </c>
      <c r="L225" s="45"/>
      <c r="M225" s="236" t="s">
        <v>1</v>
      </c>
      <c r="N225" s="237" t="s">
        <v>46</v>
      </c>
      <c r="O225" s="92"/>
      <c r="P225" s="238">
        <f>O225*H225</f>
        <v>0</v>
      </c>
      <c r="Q225" s="238">
        <v>0</v>
      </c>
      <c r="R225" s="238">
        <f>Q225*H225</f>
        <v>0</v>
      </c>
      <c r="S225" s="238">
        <v>0</v>
      </c>
      <c r="T225" s="239">
        <f>S225*H225</f>
        <v>0</v>
      </c>
      <c r="U225" s="39"/>
      <c r="V225" s="39"/>
      <c r="W225" s="39"/>
      <c r="X225" s="39"/>
      <c r="Y225" s="39"/>
      <c r="Z225" s="39"/>
      <c r="AA225" s="39"/>
      <c r="AB225" s="39"/>
      <c r="AC225" s="39"/>
      <c r="AD225" s="39"/>
      <c r="AE225" s="39"/>
      <c r="AR225" s="240" t="s">
        <v>613</v>
      </c>
      <c r="AT225" s="240" t="s">
        <v>149</v>
      </c>
      <c r="AU225" s="240" t="s">
        <v>90</v>
      </c>
      <c r="AY225" s="18" t="s">
        <v>146</v>
      </c>
      <c r="BE225" s="241">
        <f>IF(N225="základní",J225,0)</f>
        <v>0</v>
      </c>
      <c r="BF225" s="241">
        <f>IF(N225="snížená",J225,0)</f>
        <v>0</v>
      </c>
      <c r="BG225" s="241">
        <f>IF(N225="zákl. přenesená",J225,0)</f>
        <v>0</v>
      </c>
      <c r="BH225" s="241">
        <f>IF(N225="sníž. přenesená",J225,0)</f>
        <v>0</v>
      </c>
      <c r="BI225" s="241">
        <f>IF(N225="nulová",J225,0)</f>
        <v>0</v>
      </c>
      <c r="BJ225" s="18" t="s">
        <v>85</v>
      </c>
      <c r="BK225" s="241">
        <f>ROUND(I225*H225,2)</f>
        <v>0</v>
      </c>
      <c r="BL225" s="18" t="s">
        <v>613</v>
      </c>
      <c r="BM225" s="240" t="s">
        <v>1280</v>
      </c>
    </row>
    <row r="226" s="2" customFormat="1">
      <c r="A226" s="39"/>
      <c r="B226" s="40"/>
      <c r="C226" s="41"/>
      <c r="D226" s="242" t="s">
        <v>155</v>
      </c>
      <c r="E226" s="41"/>
      <c r="F226" s="243" t="s">
        <v>1281</v>
      </c>
      <c r="G226" s="41"/>
      <c r="H226" s="41"/>
      <c r="I226" s="244"/>
      <c r="J226" s="41"/>
      <c r="K226" s="41"/>
      <c r="L226" s="45"/>
      <c r="M226" s="245"/>
      <c r="N226" s="246"/>
      <c r="O226" s="92"/>
      <c r="P226" s="92"/>
      <c r="Q226" s="92"/>
      <c r="R226" s="92"/>
      <c r="S226" s="92"/>
      <c r="T226" s="93"/>
      <c r="U226" s="39"/>
      <c r="V226" s="39"/>
      <c r="W226" s="39"/>
      <c r="X226" s="39"/>
      <c r="Y226" s="39"/>
      <c r="Z226" s="39"/>
      <c r="AA226" s="39"/>
      <c r="AB226" s="39"/>
      <c r="AC226" s="39"/>
      <c r="AD226" s="39"/>
      <c r="AE226" s="39"/>
      <c r="AT226" s="18" t="s">
        <v>155</v>
      </c>
      <c r="AU226" s="18" t="s">
        <v>90</v>
      </c>
    </row>
    <row r="227" s="2" customFormat="1">
      <c r="A227" s="39"/>
      <c r="B227" s="40"/>
      <c r="C227" s="41"/>
      <c r="D227" s="258" t="s">
        <v>164</v>
      </c>
      <c r="E227" s="41"/>
      <c r="F227" s="259" t="s">
        <v>1282</v>
      </c>
      <c r="G227" s="41"/>
      <c r="H227" s="41"/>
      <c r="I227" s="244"/>
      <c r="J227" s="41"/>
      <c r="K227" s="41"/>
      <c r="L227" s="45"/>
      <c r="M227" s="245"/>
      <c r="N227" s="246"/>
      <c r="O227" s="92"/>
      <c r="P227" s="92"/>
      <c r="Q227" s="92"/>
      <c r="R227" s="92"/>
      <c r="S227" s="92"/>
      <c r="T227" s="93"/>
      <c r="U227" s="39"/>
      <c r="V227" s="39"/>
      <c r="W227" s="39"/>
      <c r="X227" s="39"/>
      <c r="Y227" s="39"/>
      <c r="Z227" s="39"/>
      <c r="AA227" s="39"/>
      <c r="AB227" s="39"/>
      <c r="AC227" s="39"/>
      <c r="AD227" s="39"/>
      <c r="AE227" s="39"/>
      <c r="AT227" s="18" t="s">
        <v>164</v>
      </c>
      <c r="AU227" s="18" t="s">
        <v>90</v>
      </c>
    </row>
    <row r="228" s="2" customFormat="1" ht="24.15" customHeight="1">
      <c r="A228" s="39"/>
      <c r="B228" s="40"/>
      <c r="C228" s="229" t="s">
        <v>357</v>
      </c>
      <c r="D228" s="229" t="s">
        <v>149</v>
      </c>
      <c r="E228" s="230" t="s">
        <v>1283</v>
      </c>
      <c r="F228" s="231" t="s">
        <v>1284</v>
      </c>
      <c r="G228" s="232" t="s">
        <v>652</v>
      </c>
      <c r="H228" s="233">
        <v>17</v>
      </c>
      <c r="I228" s="234"/>
      <c r="J228" s="235">
        <f>ROUND(I228*H228,2)</f>
        <v>0</v>
      </c>
      <c r="K228" s="231" t="s">
        <v>161</v>
      </c>
      <c r="L228" s="45"/>
      <c r="M228" s="236" t="s">
        <v>1</v>
      </c>
      <c r="N228" s="237" t="s">
        <v>46</v>
      </c>
      <c r="O228" s="92"/>
      <c r="P228" s="238">
        <f>O228*H228</f>
        <v>0</v>
      </c>
      <c r="Q228" s="238">
        <v>0</v>
      </c>
      <c r="R228" s="238">
        <f>Q228*H228</f>
        <v>0</v>
      </c>
      <c r="S228" s="238">
        <v>0</v>
      </c>
      <c r="T228" s="239">
        <f>S228*H228</f>
        <v>0</v>
      </c>
      <c r="U228" s="39"/>
      <c r="V228" s="39"/>
      <c r="W228" s="39"/>
      <c r="X228" s="39"/>
      <c r="Y228" s="39"/>
      <c r="Z228" s="39"/>
      <c r="AA228" s="39"/>
      <c r="AB228" s="39"/>
      <c r="AC228" s="39"/>
      <c r="AD228" s="39"/>
      <c r="AE228" s="39"/>
      <c r="AR228" s="240" t="s">
        <v>613</v>
      </c>
      <c r="AT228" s="240" t="s">
        <v>149</v>
      </c>
      <c r="AU228" s="240" t="s">
        <v>90</v>
      </c>
      <c r="AY228" s="18" t="s">
        <v>146</v>
      </c>
      <c r="BE228" s="241">
        <f>IF(N228="základní",J228,0)</f>
        <v>0</v>
      </c>
      <c r="BF228" s="241">
        <f>IF(N228="snížená",J228,0)</f>
        <v>0</v>
      </c>
      <c r="BG228" s="241">
        <f>IF(N228="zákl. přenesená",J228,0)</f>
        <v>0</v>
      </c>
      <c r="BH228" s="241">
        <f>IF(N228="sníž. přenesená",J228,0)</f>
        <v>0</v>
      </c>
      <c r="BI228" s="241">
        <f>IF(N228="nulová",J228,0)</f>
        <v>0</v>
      </c>
      <c r="BJ228" s="18" t="s">
        <v>85</v>
      </c>
      <c r="BK228" s="241">
        <f>ROUND(I228*H228,2)</f>
        <v>0</v>
      </c>
      <c r="BL228" s="18" t="s">
        <v>613</v>
      </c>
      <c r="BM228" s="240" t="s">
        <v>1285</v>
      </c>
    </row>
    <row r="229" s="2" customFormat="1">
      <c r="A229" s="39"/>
      <c r="B229" s="40"/>
      <c r="C229" s="41"/>
      <c r="D229" s="242" t="s">
        <v>155</v>
      </c>
      <c r="E229" s="41"/>
      <c r="F229" s="243" t="s">
        <v>1286</v>
      </c>
      <c r="G229" s="41"/>
      <c r="H229" s="41"/>
      <c r="I229" s="244"/>
      <c r="J229" s="41"/>
      <c r="K229" s="41"/>
      <c r="L229" s="45"/>
      <c r="M229" s="245"/>
      <c r="N229" s="246"/>
      <c r="O229" s="92"/>
      <c r="P229" s="92"/>
      <c r="Q229" s="92"/>
      <c r="R229" s="92"/>
      <c r="S229" s="92"/>
      <c r="T229" s="93"/>
      <c r="U229" s="39"/>
      <c r="V229" s="39"/>
      <c r="W229" s="39"/>
      <c r="X229" s="39"/>
      <c r="Y229" s="39"/>
      <c r="Z229" s="39"/>
      <c r="AA229" s="39"/>
      <c r="AB229" s="39"/>
      <c r="AC229" s="39"/>
      <c r="AD229" s="39"/>
      <c r="AE229" s="39"/>
      <c r="AT229" s="18" t="s">
        <v>155</v>
      </c>
      <c r="AU229" s="18" t="s">
        <v>90</v>
      </c>
    </row>
    <row r="230" s="2" customFormat="1">
      <c r="A230" s="39"/>
      <c r="B230" s="40"/>
      <c r="C230" s="41"/>
      <c r="D230" s="258" t="s">
        <v>164</v>
      </c>
      <c r="E230" s="41"/>
      <c r="F230" s="259" t="s">
        <v>1287</v>
      </c>
      <c r="G230" s="41"/>
      <c r="H230" s="41"/>
      <c r="I230" s="244"/>
      <c r="J230" s="41"/>
      <c r="K230" s="41"/>
      <c r="L230" s="45"/>
      <c r="M230" s="245"/>
      <c r="N230" s="246"/>
      <c r="O230" s="92"/>
      <c r="P230" s="92"/>
      <c r="Q230" s="92"/>
      <c r="R230" s="92"/>
      <c r="S230" s="92"/>
      <c r="T230" s="93"/>
      <c r="U230" s="39"/>
      <c r="V230" s="39"/>
      <c r="W230" s="39"/>
      <c r="X230" s="39"/>
      <c r="Y230" s="39"/>
      <c r="Z230" s="39"/>
      <c r="AA230" s="39"/>
      <c r="AB230" s="39"/>
      <c r="AC230" s="39"/>
      <c r="AD230" s="39"/>
      <c r="AE230" s="39"/>
      <c r="AT230" s="18" t="s">
        <v>164</v>
      </c>
      <c r="AU230" s="18" t="s">
        <v>90</v>
      </c>
    </row>
    <row r="231" s="2" customFormat="1" ht="37.8" customHeight="1">
      <c r="A231" s="39"/>
      <c r="B231" s="40"/>
      <c r="C231" s="229" t="s">
        <v>364</v>
      </c>
      <c r="D231" s="229" t="s">
        <v>149</v>
      </c>
      <c r="E231" s="230" t="s">
        <v>1288</v>
      </c>
      <c r="F231" s="231" t="s">
        <v>1289</v>
      </c>
      <c r="G231" s="232" t="s">
        <v>495</v>
      </c>
      <c r="H231" s="233">
        <v>165</v>
      </c>
      <c r="I231" s="234"/>
      <c r="J231" s="235">
        <f>ROUND(I231*H231,2)</f>
        <v>0</v>
      </c>
      <c r="K231" s="231" t="s">
        <v>161</v>
      </c>
      <c r="L231" s="45"/>
      <c r="M231" s="236" t="s">
        <v>1</v>
      </c>
      <c r="N231" s="237" t="s">
        <v>46</v>
      </c>
      <c r="O231" s="92"/>
      <c r="P231" s="238">
        <f>O231*H231</f>
        <v>0</v>
      </c>
      <c r="Q231" s="238">
        <v>0</v>
      </c>
      <c r="R231" s="238">
        <f>Q231*H231</f>
        <v>0</v>
      </c>
      <c r="S231" s="238">
        <v>0</v>
      </c>
      <c r="T231" s="239">
        <f>S231*H231</f>
        <v>0</v>
      </c>
      <c r="U231" s="39"/>
      <c r="V231" s="39"/>
      <c r="W231" s="39"/>
      <c r="X231" s="39"/>
      <c r="Y231" s="39"/>
      <c r="Z231" s="39"/>
      <c r="AA231" s="39"/>
      <c r="AB231" s="39"/>
      <c r="AC231" s="39"/>
      <c r="AD231" s="39"/>
      <c r="AE231" s="39"/>
      <c r="AR231" s="240" t="s">
        <v>613</v>
      </c>
      <c r="AT231" s="240" t="s">
        <v>149</v>
      </c>
      <c r="AU231" s="240" t="s">
        <v>90</v>
      </c>
      <c r="AY231" s="18" t="s">
        <v>146</v>
      </c>
      <c r="BE231" s="241">
        <f>IF(N231="základní",J231,0)</f>
        <v>0</v>
      </c>
      <c r="BF231" s="241">
        <f>IF(N231="snížená",J231,0)</f>
        <v>0</v>
      </c>
      <c r="BG231" s="241">
        <f>IF(N231="zákl. přenesená",J231,0)</f>
        <v>0</v>
      </c>
      <c r="BH231" s="241">
        <f>IF(N231="sníž. přenesená",J231,0)</f>
        <v>0</v>
      </c>
      <c r="BI231" s="241">
        <f>IF(N231="nulová",J231,0)</f>
        <v>0</v>
      </c>
      <c r="BJ231" s="18" t="s">
        <v>85</v>
      </c>
      <c r="BK231" s="241">
        <f>ROUND(I231*H231,2)</f>
        <v>0</v>
      </c>
      <c r="BL231" s="18" t="s">
        <v>613</v>
      </c>
      <c r="BM231" s="240" t="s">
        <v>1290</v>
      </c>
    </row>
    <row r="232" s="2" customFormat="1">
      <c r="A232" s="39"/>
      <c r="B232" s="40"/>
      <c r="C232" s="41"/>
      <c r="D232" s="242" t="s">
        <v>155</v>
      </c>
      <c r="E232" s="41"/>
      <c r="F232" s="243" t="s">
        <v>1291</v>
      </c>
      <c r="G232" s="41"/>
      <c r="H232" s="41"/>
      <c r="I232" s="244"/>
      <c r="J232" s="41"/>
      <c r="K232" s="41"/>
      <c r="L232" s="45"/>
      <c r="M232" s="245"/>
      <c r="N232" s="246"/>
      <c r="O232" s="92"/>
      <c r="P232" s="92"/>
      <c r="Q232" s="92"/>
      <c r="R232" s="92"/>
      <c r="S232" s="92"/>
      <c r="T232" s="93"/>
      <c r="U232" s="39"/>
      <c r="V232" s="39"/>
      <c r="W232" s="39"/>
      <c r="X232" s="39"/>
      <c r="Y232" s="39"/>
      <c r="Z232" s="39"/>
      <c r="AA232" s="39"/>
      <c r="AB232" s="39"/>
      <c r="AC232" s="39"/>
      <c r="AD232" s="39"/>
      <c r="AE232" s="39"/>
      <c r="AT232" s="18" t="s">
        <v>155</v>
      </c>
      <c r="AU232" s="18" t="s">
        <v>90</v>
      </c>
    </row>
    <row r="233" s="2" customFormat="1">
      <c r="A233" s="39"/>
      <c r="B233" s="40"/>
      <c r="C233" s="41"/>
      <c r="D233" s="258" t="s">
        <v>164</v>
      </c>
      <c r="E233" s="41"/>
      <c r="F233" s="259" t="s">
        <v>1292</v>
      </c>
      <c r="G233" s="41"/>
      <c r="H233" s="41"/>
      <c r="I233" s="244"/>
      <c r="J233" s="41"/>
      <c r="K233" s="41"/>
      <c r="L233" s="45"/>
      <c r="M233" s="245"/>
      <c r="N233" s="246"/>
      <c r="O233" s="92"/>
      <c r="P233" s="92"/>
      <c r="Q233" s="92"/>
      <c r="R233" s="92"/>
      <c r="S233" s="92"/>
      <c r="T233" s="93"/>
      <c r="U233" s="39"/>
      <c r="V233" s="39"/>
      <c r="W233" s="39"/>
      <c r="X233" s="39"/>
      <c r="Y233" s="39"/>
      <c r="Z233" s="39"/>
      <c r="AA233" s="39"/>
      <c r="AB233" s="39"/>
      <c r="AC233" s="39"/>
      <c r="AD233" s="39"/>
      <c r="AE233" s="39"/>
      <c r="AT233" s="18" t="s">
        <v>164</v>
      </c>
      <c r="AU233" s="18" t="s">
        <v>90</v>
      </c>
    </row>
    <row r="234" s="14" customFormat="1">
      <c r="A234" s="14"/>
      <c r="B234" s="260"/>
      <c r="C234" s="261"/>
      <c r="D234" s="242" t="s">
        <v>156</v>
      </c>
      <c r="E234" s="262" t="s">
        <v>1</v>
      </c>
      <c r="F234" s="263" t="s">
        <v>1293</v>
      </c>
      <c r="G234" s="261"/>
      <c r="H234" s="262" t="s">
        <v>1</v>
      </c>
      <c r="I234" s="264"/>
      <c r="J234" s="261"/>
      <c r="K234" s="261"/>
      <c r="L234" s="265"/>
      <c r="M234" s="266"/>
      <c r="N234" s="267"/>
      <c r="O234" s="267"/>
      <c r="P234" s="267"/>
      <c r="Q234" s="267"/>
      <c r="R234" s="267"/>
      <c r="S234" s="267"/>
      <c r="T234" s="268"/>
      <c r="U234" s="14"/>
      <c r="V234" s="14"/>
      <c r="W234" s="14"/>
      <c r="X234" s="14"/>
      <c r="Y234" s="14"/>
      <c r="Z234" s="14"/>
      <c r="AA234" s="14"/>
      <c r="AB234" s="14"/>
      <c r="AC234" s="14"/>
      <c r="AD234" s="14"/>
      <c r="AE234" s="14"/>
      <c r="AT234" s="269" t="s">
        <v>156</v>
      </c>
      <c r="AU234" s="269" t="s">
        <v>90</v>
      </c>
      <c r="AV234" s="14" t="s">
        <v>85</v>
      </c>
      <c r="AW234" s="14" t="s">
        <v>35</v>
      </c>
      <c r="AX234" s="14" t="s">
        <v>81</v>
      </c>
      <c r="AY234" s="269" t="s">
        <v>146</v>
      </c>
    </row>
    <row r="235" s="13" customFormat="1">
      <c r="A235" s="13"/>
      <c r="B235" s="247"/>
      <c r="C235" s="248"/>
      <c r="D235" s="242" t="s">
        <v>156</v>
      </c>
      <c r="E235" s="249" t="s">
        <v>1</v>
      </c>
      <c r="F235" s="250" t="s">
        <v>1294</v>
      </c>
      <c r="G235" s="248"/>
      <c r="H235" s="251">
        <v>165</v>
      </c>
      <c r="I235" s="252"/>
      <c r="J235" s="248"/>
      <c r="K235" s="248"/>
      <c r="L235" s="253"/>
      <c r="M235" s="254"/>
      <c r="N235" s="255"/>
      <c r="O235" s="255"/>
      <c r="P235" s="255"/>
      <c r="Q235" s="255"/>
      <c r="R235" s="255"/>
      <c r="S235" s="255"/>
      <c r="T235" s="256"/>
      <c r="U235" s="13"/>
      <c r="V235" s="13"/>
      <c r="W235" s="13"/>
      <c r="X235" s="13"/>
      <c r="Y235" s="13"/>
      <c r="Z235" s="13"/>
      <c r="AA235" s="13"/>
      <c r="AB235" s="13"/>
      <c r="AC235" s="13"/>
      <c r="AD235" s="13"/>
      <c r="AE235" s="13"/>
      <c r="AT235" s="257" t="s">
        <v>156</v>
      </c>
      <c r="AU235" s="257" t="s">
        <v>90</v>
      </c>
      <c r="AV235" s="13" t="s">
        <v>90</v>
      </c>
      <c r="AW235" s="13" t="s">
        <v>35</v>
      </c>
      <c r="AX235" s="13" t="s">
        <v>81</v>
      </c>
      <c r="AY235" s="257" t="s">
        <v>146</v>
      </c>
    </row>
    <row r="236" s="14" customFormat="1">
      <c r="A236" s="14"/>
      <c r="B236" s="260"/>
      <c r="C236" s="261"/>
      <c r="D236" s="242" t="s">
        <v>156</v>
      </c>
      <c r="E236" s="262" t="s">
        <v>1</v>
      </c>
      <c r="F236" s="263" t="s">
        <v>1295</v>
      </c>
      <c r="G236" s="261"/>
      <c r="H236" s="262" t="s">
        <v>1</v>
      </c>
      <c r="I236" s="264"/>
      <c r="J236" s="261"/>
      <c r="K236" s="261"/>
      <c r="L236" s="265"/>
      <c r="M236" s="266"/>
      <c r="N236" s="267"/>
      <c r="O236" s="267"/>
      <c r="P236" s="267"/>
      <c r="Q236" s="267"/>
      <c r="R236" s="267"/>
      <c r="S236" s="267"/>
      <c r="T236" s="268"/>
      <c r="U236" s="14"/>
      <c r="V236" s="14"/>
      <c r="W236" s="14"/>
      <c r="X236" s="14"/>
      <c r="Y236" s="14"/>
      <c r="Z236" s="14"/>
      <c r="AA236" s="14"/>
      <c r="AB236" s="14"/>
      <c r="AC236" s="14"/>
      <c r="AD236" s="14"/>
      <c r="AE236" s="14"/>
      <c r="AT236" s="269" t="s">
        <v>156</v>
      </c>
      <c r="AU236" s="269" t="s">
        <v>90</v>
      </c>
      <c r="AV236" s="14" t="s">
        <v>85</v>
      </c>
      <c r="AW236" s="14" t="s">
        <v>35</v>
      </c>
      <c r="AX236" s="14" t="s">
        <v>81</v>
      </c>
      <c r="AY236" s="269" t="s">
        <v>146</v>
      </c>
    </row>
    <row r="237" s="13" customFormat="1">
      <c r="A237" s="13"/>
      <c r="B237" s="247"/>
      <c r="C237" s="248"/>
      <c r="D237" s="242" t="s">
        <v>156</v>
      </c>
      <c r="E237" s="249" t="s">
        <v>1</v>
      </c>
      <c r="F237" s="250" t="s">
        <v>1296</v>
      </c>
      <c r="G237" s="248"/>
      <c r="H237" s="251">
        <v>0</v>
      </c>
      <c r="I237" s="252"/>
      <c r="J237" s="248"/>
      <c r="K237" s="248"/>
      <c r="L237" s="253"/>
      <c r="M237" s="254"/>
      <c r="N237" s="255"/>
      <c r="O237" s="255"/>
      <c r="P237" s="255"/>
      <c r="Q237" s="255"/>
      <c r="R237" s="255"/>
      <c r="S237" s="255"/>
      <c r="T237" s="256"/>
      <c r="U237" s="13"/>
      <c r="V237" s="13"/>
      <c r="W237" s="13"/>
      <c r="X237" s="13"/>
      <c r="Y237" s="13"/>
      <c r="Z237" s="13"/>
      <c r="AA237" s="13"/>
      <c r="AB237" s="13"/>
      <c r="AC237" s="13"/>
      <c r="AD237" s="13"/>
      <c r="AE237" s="13"/>
      <c r="AT237" s="257" t="s">
        <v>156</v>
      </c>
      <c r="AU237" s="257" t="s">
        <v>90</v>
      </c>
      <c r="AV237" s="13" t="s">
        <v>90</v>
      </c>
      <c r="AW237" s="13" t="s">
        <v>35</v>
      </c>
      <c r="AX237" s="13" t="s">
        <v>81</v>
      </c>
      <c r="AY237" s="257" t="s">
        <v>146</v>
      </c>
    </row>
    <row r="238" s="14" customFormat="1">
      <c r="A238" s="14"/>
      <c r="B238" s="260"/>
      <c r="C238" s="261"/>
      <c r="D238" s="242" t="s">
        <v>156</v>
      </c>
      <c r="E238" s="262" t="s">
        <v>1</v>
      </c>
      <c r="F238" s="263" t="s">
        <v>1297</v>
      </c>
      <c r="G238" s="261"/>
      <c r="H238" s="262" t="s">
        <v>1</v>
      </c>
      <c r="I238" s="264"/>
      <c r="J238" s="261"/>
      <c r="K238" s="261"/>
      <c r="L238" s="265"/>
      <c r="M238" s="266"/>
      <c r="N238" s="267"/>
      <c r="O238" s="267"/>
      <c r="P238" s="267"/>
      <c r="Q238" s="267"/>
      <c r="R238" s="267"/>
      <c r="S238" s="267"/>
      <c r="T238" s="268"/>
      <c r="U238" s="14"/>
      <c r="V238" s="14"/>
      <c r="W238" s="14"/>
      <c r="X238" s="14"/>
      <c r="Y238" s="14"/>
      <c r="Z238" s="14"/>
      <c r="AA238" s="14"/>
      <c r="AB238" s="14"/>
      <c r="AC238" s="14"/>
      <c r="AD238" s="14"/>
      <c r="AE238" s="14"/>
      <c r="AT238" s="269" t="s">
        <v>156</v>
      </c>
      <c r="AU238" s="269" t="s">
        <v>90</v>
      </c>
      <c r="AV238" s="14" t="s">
        <v>85</v>
      </c>
      <c r="AW238" s="14" t="s">
        <v>35</v>
      </c>
      <c r="AX238" s="14" t="s">
        <v>81</v>
      </c>
      <c r="AY238" s="269" t="s">
        <v>146</v>
      </c>
    </row>
    <row r="239" s="13" customFormat="1">
      <c r="A239" s="13"/>
      <c r="B239" s="247"/>
      <c r="C239" s="248"/>
      <c r="D239" s="242" t="s">
        <v>156</v>
      </c>
      <c r="E239" s="249" t="s">
        <v>1</v>
      </c>
      <c r="F239" s="250" t="s">
        <v>1296</v>
      </c>
      <c r="G239" s="248"/>
      <c r="H239" s="251">
        <v>0</v>
      </c>
      <c r="I239" s="252"/>
      <c r="J239" s="248"/>
      <c r="K239" s="248"/>
      <c r="L239" s="253"/>
      <c r="M239" s="254"/>
      <c r="N239" s="255"/>
      <c r="O239" s="255"/>
      <c r="P239" s="255"/>
      <c r="Q239" s="255"/>
      <c r="R239" s="255"/>
      <c r="S239" s="255"/>
      <c r="T239" s="256"/>
      <c r="U239" s="13"/>
      <c r="V239" s="13"/>
      <c r="W239" s="13"/>
      <c r="X239" s="13"/>
      <c r="Y239" s="13"/>
      <c r="Z239" s="13"/>
      <c r="AA239" s="13"/>
      <c r="AB239" s="13"/>
      <c r="AC239" s="13"/>
      <c r="AD239" s="13"/>
      <c r="AE239" s="13"/>
      <c r="AT239" s="257" t="s">
        <v>156</v>
      </c>
      <c r="AU239" s="257" t="s">
        <v>90</v>
      </c>
      <c r="AV239" s="13" t="s">
        <v>90</v>
      </c>
      <c r="AW239" s="13" t="s">
        <v>35</v>
      </c>
      <c r="AX239" s="13" t="s">
        <v>81</v>
      </c>
      <c r="AY239" s="257" t="s">
        <v>146</v>
      </c>
    </row>
    <row r="240" s="15" customFormat="1">
      <c r="A240" s="15"/>
      <c r="B240" s="271"/>
      <c r="C240" s="272"/>
      <c r="D240" s="242" t="s">
        <v>156</v>
      </c>
      <c r="E240" s="273" t="s">
        <v>1</v>
      </c>
      <c r="F240" s="274" t="s">
        <v>192</v>
      </c>
      <c r="G240" s="272"/>
      <c r="H240" s="275">
        <v>165</v>
      </c>
      <c r="I240" s="276"/>
      <c r="J240" s="272"/>
      <c r="K240" s="272"/>
      <c r="L240" s="277"/>
      <c r="M240" s="278"/>
      <c r="N240" s="279"/>
      <c r="O240" s="279"/>
      <c r="P240" s="279"/>
      <c r="Q240" s="279"/>
      <c r="R240" s="279"/>
      <c r="S240" s="279"/>
      <c r="T240" s="280"/>
      <c r="U240" s="15"/>
      <c r="V240" s="15"/>
      <c r="W240" s="15"/>
      <c r="X240" s="15"/>
      <c r="Y240" s="15"/>
      <c r="Z240" s="15"/>
      <c r="AA240" s="15"/>
      <c r="AB240" s="15"/>
      <c r="AC240" s="15"/>
      <c r="AD240" s="15"/>
      <c r="AE240" s="15"/>
      <c r="AT240" s="281" t="s">
        <v>156</v>
      </c>
      <c r="AU240" s="281" t="s">
        <v>90</v>
      </c>
      <c r="AV240" s="15" t="s">
        <v>153</v>
      </c>
      <c r="AW240" s="15" t="s">
        <v>35</v>
      </c>
      <c r="AX240" s="15" t="s">
        <v>85</v>
      </c>
      <c r="AY240" s="281" t="s">
        <v>146</v>
      </c>
    </row>
    <row r="241" s="2" customFormat="1" ht="24.15" customHeight="1">
      <c r="A241" s="39"/>
      <c r="B241" s="40"/>
      <c r="C241" s="293" t="s">
        <v>370</v>
      </c>
      <c r="D241" s="293" t="s">
        <v>277</v>
      </c>
      <c r="E241" s="294" t="s">
        <v>1298</v>
      </c>
      <c r="F241" s="295" t="s">
        <v>1299</v>
      </c>
      <c r="G241" s="296" t="s">
        <v>495</v>
      </c>
      <c r="H241" s="297">
        <v>189.75</v>
      </c>
      <c r="I241" s="298"/>
      <c r="J241" s="299">
        <f>ROUND(I241*H241,2)</f>
        <v>0</v>
      </c>
      <c r="K241" s="295" t="s">
        <v>161</v>
      </c>
      <c r="L241" s="300"/>
      <c r="M241" s="301" t="s">
        <v>1</v>
      </c>
      <c r="N241" s="302" t="s">
        <v>46</v>
      </c>
      <c r="O241" s="92"/>
      <c r="P241" s="238">
        <f>O241*H241</f>
        <v>0</v>
      </c>
      <c r="Q241" s="238">
        <v>0.00012</v>
      </c>
      <c r="R241" s="238">
        <f>Q241*H241</f>
        <v>0.022770000000000002</v>
      </c>
      <c r="S241" s="238">
        <v>0</v>
      </c>
      <c r="T241" s="239">
        <f>S241*H241</f>
        <v>0</v>
      </c>
      <c r="U241" s="39"/>
      <c r="V241" s="39"/>
      <c r="W241" s="39"/>
      <c r="X241" s="39"/>
      <c r="Y241" s="39"/>
      <c r="Z241" s="39"/>
      <c r="AA241" s="39"/>
      <c r="AB241" s="39"/>
      <c r="AC241" s="39"/>
      <c r="AD241" s="39"/>
      <c r="AE241" s="39"/>
      <c r="AR241" s="240" t="s">
        <v>1074</v>
      </c>
      <c r="AT241" s="240" t="s">
        <v>277</v>
      </c>
      <c r="AU241" s="240" t="s">
        <v>90</v>
      </c>
      <c r="AY241" s="18" t="s">
        <v>146</v>
      </c>
      <c r="BE241" s="241">
        <f>IF(N241="základní",J241,0)</f>
        <v>0</v>
      </c>
      <c r="BF241" s="241">
        <f>IF(N241="snížená",J241,0)</f>
        <v>0</v>
      </c>
      <c r="BG241" s="241">
        <f>IF(N241="zákl. přenesená",J241,0)</f>
        <v>0</v>
      </c>
      <c r="BH241" s="241">
        <f>IF(N241="sníž. přenesená",J241,0)</f>
        <v>0</v>
      </c>
      <c r="BI241" s="241">
        <f>IF(N241="nulová",J241,0)</f>
        <v>0</v>
      </c>
      <c r="BJ241" s="18" t="s">
        <v>85</v>
      </c>
      <c r="BK241" s="241">
        <f>ROUND(I241*H241,2)</f>
        <v>0</v>
      </c>
      <c r="BL241" s="18" t="s">
        <v>1074</v>
      </c>
      <c r="BM241" s="240" t="s">
        <v>1300</v>
      </c>
    </row>
    <row r="242" s="2" customFormat="1">
      <c r="A242" s="39"/>
      <c r="B242" s="40"/>
      <c r="C242" s="41"/>
      <c r="D242" s="242" t="s">
        <v>155</v>
      </c>
      <c r="E242" s="41"/>
      <c r="F242" s="243" t="s">
        <v>1299</v>
      </c>
      <c r="G242" s="41"/>
      <c r="H242" s="41"/>
      <c r="I242" s="244"/>
      <c r="J242" s="41"/>
      <c r="K242" s="41"/>
      <c r="L242" s="45"/>
      <c r="M242" s="245"/>
      <c r="N242" s="246"/>
      <c r="O242" s="92"/>
      <c r="P242" s="92"/>
      <c r="Q242" s="92"/>
      <c r="R242" s="92"/>
      <c r="S242" s="92"/>
      <c r="T242" s="93"/>
      <c r="U242" s="39"/>
      <c r="V242" s="39"/>
      <c r="W242" s="39"/>
      <c r="X242" s="39"/>
      <c r="Y242" s="39"/>
      <c r="Z242" s="39"/>
      <c r="AA242" s="39"/>
      <c r="AB242" s="39"/>
      <c r="AC242" s="39"/>
      <c r="AD242" s="39"/>
      <c r="AE242" s="39"/>
      <c r="AT242" s="18" t="s">
        <v>155</v>
      </c>
      <c r="AU242" s="18" t="s">
        <v>90</v>
      </c>
    </row>
    <row r="243" s="2" customFormat="1">
      <c r="A243" s="39"/>
      <c r="B243" s="40"/>
      <c r="C243" s="41"/>
      <c r="D243" s="242" t="s">
        <v>1223</v>
      </c>
      <c r="E243" s="41"/>
      <c r="F243" s="270" t="s">
        <v>1301</v>
      </c>
      <c r="G243" s="41"/>
      <c r="H243" s="41"/>
      <c r="I243" s="244"/>
      <c r="J243" s="41"/>
      <c r="K243" s="41"/>
      <c r="L243" s="45"/>
      <c r="M243" s="245"/>
      <c r="N243" s="246"/>
      <c r="O243" s="92"/>
      <c r="P243" s="92"/>
      <c r="Q243" s="92"/>
      <c r="R243" s="92"/>
      <c r="S243" s="92"/>
      <c r="T243" s="93"/>
      <c r="U243" s="39"/>
      <c r="V243" s="39"/>
      <c r="W243" s="39"/>
      <c r="X243" s="39"/>
      <c r="Y243" s="39"/>
      <c r="Z243" s="39"/>
      <c r="AA243" s="39"/>
      <c r="AB243" s="39"/>
      <c r="AC243" s="39"/>
      <c r="AD243" s="39"/>
      <c r="AE243" s="39"/>
      <c r="AT243" s="18" t="s">
        <v>1223</v>
      </c>
      <c r="AU243" s="18" t="s">
        <v>90</v>
      </c>
    </row>
    <row r="244" s="13" customFormat="1">
      <c r="A244" s="13"/>
      <c r="B244" s="247"/>
      <c r="C244" s="248"/>
      <c r="D244" s="242" t="s">
        <v>156</v>
      </c>
      <c r="E244" s="248"/>
      <c r="F244" s="250" t="s">
        <v>1302</v>
      </c>
      <c r="G244" s="248"/>
      <c r="H244" s="251">
        <v>189.75</v>
      </c>
      <c r="I244" s="252"/>
      <c r="J244" s="248"/>
      <c r="K244" s="248"/>
      <c r="L244" s="253"/>
      <c r="M244" s="254"/>
      <c r="N244" s="255"/>
      <c r="O244" s="255"/>
      <c r="P244" s="255"/>
      <c r="Q244" s="255"/>
      <c r="R244" s="255"/>
      <c r="S244" s="255"/>
      <c r="T244" s="256"/>
      <c r="U244" s="13"/>
      <c r="V244" s="13"/>
      <c r="W244" s="13"/>
      <c r="X244" s="13"/>
      <c r="Y244" s="13"/>
      <c r="Z244" s="13"/>
      <c r="AA244" s="13"/>
      <c r="AB244" s="13"/>
      <c r="AC244" s="13"/>
      <c r="AD244" s="13"/>
      <c r="AE244" s="13"/>
      <c r="AT244" s="257" t="s">
        <v>156</v>
      </c>
      <c r="AU244" s="257" t="s">
        <v>90</v>
      </c>
      <c r="AV244" s="13" t="s">
        <v>90</v>
      </c>
      <c r="AW244" s="13" t="s">
        <v>4</v>
      </c>
      <c r="AX244" s="13" t="s">
        <v>85</v>
      </c>
      <c r="AY244" s="257" t="s">
        <v>146</v>
      </c>
    </row>
    <row r="245" s="2" customFormat="1" ht="37.8" customHeight="1">
      <c r="A245" s="39"/>
      <c r="B245" s="40"/>
      <c r="C245" s="229" t="s">
        <v>377</v>
      </c>
      <c r="D245" s="229" t="s">
        <v>149</v>
      </c>
      <c r="E245" s="230" t="s">
        <v>1303</v>
      </c>
      <c r="F245" s="231" t="s">
        <v>1304</v>
      </c>
      <c r="G245" s="232" t="s">
        <v>495</v>
      </c>
      <c r="H245" s="233">
        <v>587</v>
      </c>
      <c r="I245" s="234"/>
      <c r="J245" s="235">
        <f>ROUND(I245*H245,2)</f>
        <v>0</v>
      </c>
      <c r="K245" s="231" t="s">
        <v>161</v>
      </c>
      <c r="L245" s="45"/>
      <c r="M245" s="236" t="s">
        <v>1</v>
      </c>
      <c r="N245" s="237" t="s">
        <v>46</v>
      </c>
      <c r="O245" s="92"/>
      <c r="P245" s="238">
        <f>O245*H245</f>
        <v>0</v>
      </c>
      <c r="Q245" s="238">
        <v>0</v>
      </c>
      <c r="R245" s="238">
        <f>Q245*H245</f>
        <v>0</v>
      </c>
      <c r="S245" s="238">
        <v>0</v>
      </c>
      <c r="T245" s="239">
        <f>S245*H245</f>
        <v>0</v>
      </c>
      <c r="U245" s="39"/>
      <c r="V245" s="39"/>
      <c r="W245" s="39"/>
      <c r="X245" s="39"/>
      <c r="Y245" s="39"/>
      <c r="Z245" s="39"/>
      <c r="AA245" s="39"/>
      <c r="AB245" s="39"/>
      <c r="AC245" s="39"/>
      <c r="AD245" s="39"/>
      <c r="AE245" s="39"/>
      <c r="AR245" s="240" t="s">
        <v>613</v>
      </c>
      <c r="AT245" s="240" t="s">
        <v>149</v>
      </c>
      <c r="AU245" s="240" t="s">
        <v>90</v>
      </c>
      <c r="AY245" s="18" t="s">
        <v>146</v>
      </c>
      <c r="BE245" s="241">
        <f>IF(N245="základní",J245,0)</f>
        <v>0</v>
      </c>
      <c r="BF245" s="241">
        <f>IF(N245="snížená",J245,0)</f>
        <v>0</v>
      </c>
      <c r="BG245" s="241">
        <f>IF(N245="zákl. přenesená",J245,0)</f>
        <v>0</v>
      </c>
      <c r="BH245" s="241">
        <f>IF(N245="sníž. přenesená",J245,0)</f>
        <v>0</v>
      </c>
      <c r="BI245" s="241">
        <f>IF(N245="nulová",J245,0)</f>
        <v>0</v>
      </c>
      <c r="BJ245" s="18" t="s">
        <v>85</v>
      </c>
      <c r="BK245" s="241">
        <f>ROUND(I245*H245,2)</f>
        <v>0</v>
      </c>
      <c r="BL245" s="18" t="s">
        <v>613</v>
      </c>
      <c r="BM245" s="240" t="s">
        <v>1305</v>
      </c>
    </row>
    <row r="246" s="2" customFormat="1">
      <c r="A246" s="39"/>
      <c r="B246" s="40"/>
      <c r="C246" s="41"/>
      <c r="D246" s="242" t="s">
        <v>155</v>
      </c>
      <c r="E246" s="41"/>
      <c r="F246" s="243" t="s">
        <v>1306</v>
      </c>
      <c r="G246" s="41"/>
      <c r="H246" s="41"/>
      <c r="I246" s="244"/>
      <c r="J246" s="41"/>
      <c r="K246" s="41"/>
      <c r="L246" s="45"/>
      <c r="M246" s="245"/>
      <c r="N246" s="246"/>
      <c r="O246" s="92"/>
      <c r="P246" s="92"/>
      <c r="Q246" s="92"/>
      <c r="R246" s="92"/>
      <c r="S246" s="92"/>
      <c r="T246" s="93"/>
      <c r="U246" s="39"/>
      <c r="V246" s="39"/>
      <c r="W246" s="39"/>
      <c r="X246" s="39"/>
      <c r="Y246" s="39"/>
      <c r="Z246" s="39"/>
      <c r="AA246" s="39"/>
      <c r="AB246" s="39"/>
      <c r="AC246" s="39"/>
      <c r="AD246" s="39"/>
      <c r="AE246" s="39"/>
      <c r="AT246" s="18" t="s">
        <v>155</v>
      </c>
      <c r="AU246" s="18" t="s">
        <v>90</v>
      </c>
    </row>
    <row r="247" s="2" customFormat="1">
      <c r="A247" s="39"/>
      <c r="B247" s="40"/>
      <c r="C247" s="41"/>
      <c r="D247" s="258" t="s">
        <v>164</v>
      </c>
      <c r="E247" s="41"/>
      <c r="F247" s="259" t="s">
        <v>1307</v>
      </c>
      <c r="G247" s="41"/>
      <c r="H247" s="41"/>
      <c r="I247" s="244"/>
      <c r="J247" s="41"/>
      <c r="K247" s="41"/>
      <c r="L247" s="45"/>
      <c r="M247" s="245"/>
      <c r="N247" s="246"/>
      <c r="O247" s="92"/>
      <c r="P247" s="92"/>
      <c r="Q247" s="92"/>
      <c r="R247" s="92"/>
      <c r="S247" s="92"/>
      <c r="T247" s="93"/>
      <c r="U247" s="39"/>
      <c r="V247" s="39"/>
      <c r="W247" s="39"/>
      <c r="X247" s="39"/>
      <c r="Y247" s="39"/>
      <c r="Z247" s="39"/>
      <c r="AA247" s="39"/>
      <c r="AB247" s="39"/>
      <c r="AC247" s="39"/>
      <c r="AD247" s="39"/>
      <c r="AE247" s="39"/>
      <c r="AT247" s="18" t="s">
        <v>164</v>
      </c>
      <c r="AU247" s="18" t="s">
        <v>90</v>
      </c>
    </row>
    <row r="248" s="13" customFormat="1">
      <c r="A248" s="13"/>
      <c r="B248" s="247"/>
      <c r="C248" s="248"/>
      <c r="D248" s="242" t="s">
        <v>156</v>
      </c>
      <c r="E248" s="249" t="s">
        <v>1</v>
      </c>
      <c r="F248" s="250" t="s">
        <v>1308</v>
      </c>
      <c r="G248" s="248"/>
      <c r="H248" s="251">
        <v>587</v>
      </c>
      <c r="I248" s="252"/>
      <c r="J248" s="248"/>
      <c r="K248" s="248"/>
      <c r="L248" s="253"/>
      <c r="M248" s="254"/>
      <c r="N248" s="255"/>
      <c r="O248" s="255"/>
      <c r="P248" s="255"/>
      <c r="Q248" s="255"/>
      <c r="R248" s="255"/>
      <c r="S248" s="255"/>
      <c r="T248" s="256"/>
      <c r="U248" s="13"/>
      <c r="V248" s="13"/>
      <c r="W248" s="13"/>
      <c r="X248" s="13"/>
      <c r="Y248" s="13"/>
      <c r="Z248" s="13"/>
      <c r="AA248" s="13"/>
      <c r="AB248" s="13"/>
      <c r="AC248" s="13"/>
      <c r="AD248" s="13"/>
      <c r="AE248" s="13"/>
      <c r="AT248" s="257" t="s">
        <v>156</v>
      </c>
      <c r="AU248" s="257" t="s">
        <v>90</v>
      </c>
      <c r="AV248" s="13" t="s">
        <v>90</v>
      </c>
      <c r="AW248" s="13" t="s">
        <v>35</v>
      </c>
      <c r="AX248" s="13" t="s">
        <v>85</v>
      </c>
      <c r="AY248" s="257" t="s">
        <v>146</v>
      </c>
    </row>
    <row r="249" s="2" customFormat="1" ht="24.15" customHeight="1">
      <c r="A249" s="39"/>
      <c r="B249" s="40"/>
      <c r="C249" s="293" t="s">
        <v>383</v>
      </c>
      <c r="D249" s="293" t="s">
        <v>277</v>
      </c>
      <c r="E249" s="294" t="s">
        <v>1309</v>
      </c>
      <c r="F249" s="295" t="s">
        <v>1310</v>
      </c>
      <c r="G249" s="296" t="s">
        <v>495</v>
      </c>
      <c r="H249" s="297">
        <v>675.04999999999995</v>
      </c>
      <c r="I249" s="298"/>
      <c r="J249" s="299">
        <f>ROUND(I249*H249,2)</f>
        <v>0</v>
      </c>
      <c r="K249" s="295" t="s">
        <v>161</v>
      </c>
      <c r="L249" s="300"/>
      <c r="M249" s="301" t="s">
        <v>1</v>
      </c>
      <c r="N249" s="302" t="s">
        <v>46</v>
      </c>
      <c r="O249" s="92"/>
      <c r="P249" s="238">
        <f>O249*H249</f>
        <v>0</v>
      </c>
      <c r="Q249" s="238">
        <v>0.00064000000000000005</v>
      </c>
      <c r="R249" s="238">
        <f>Q249*H249</f>
        <v>0.43203200000000003</v>
      </c>
      <c r="S249" s="238">
        <v>0</v>
      </c>
      <c r="T249" s="239">
        <f>S249*H249</f>
        <v>0</v>
      </c>
      <c r="U249" s="39"/>
      <c r="V249" s="39"/>
      <c r="W249" s="39"/>
      <c r="X249" s="39"/>
      <c r="Y249" s="39"/>
      <c r="Z249" s="39"/>
      <c r="AA249" s="39"/>
      <c r="AB249" s="39"/>
      <c r="AC249" s="39"/>
      <c r="AD249" s="39"/>
      <c r="AE249" s="39"/>
      <c r="AR249" s="240" t="s">
        <v>1074</v>
      </c>
      <c r="AT249" s="240" t="s">
        <v>277</v>
      </c>
      <c r="AU249" s="240" t="s">
        <v>90</v>
      </c>
      <c r="AY249" s="18" t="s">
        <v>146</v>
      </c>
      <c r="BE249" s="241">
        <f>IF(N249="základní",J249,0)</f>
        <v>0</v>
      </c>
      <c r="BF249" s="241">
        <f>IF(N249="snížená",J249,0)</f>
        <v>0</v>
      </c>
      <c r="BG249" s="241">
        <f>IF(N249="zákl. přenesená",J249,0)</f>
        <v>0</v>
      </c>
      <c r="BH249" s="241">
        <f>IF(N249="sníž. přenesená",J249,0)</f>
        <v>0</v>
      </c>
      <c r="BI249" s="241">
        <f>IF(N249="nulová",J249,0)</f>
        <v>0</v>
      </c>
      <c r="BJ249" s="18" t="s">
        <v>85</v>
      </c>
      <c r="BK249" s="241">
        <f>ROUND(I249*H249,2)</f>
        <v>0</v>
      </c>
      <c r="BL249" s="18" t="s">
        <v>1074</v>
      </c>
      <c r="BM249" s="240" t="s">
        <v>1311</v>
      </c>
    </row>
    <row r="250" s="2" customFormat="1">
      <c r="A250" s="39"/>
      <c r="B250" s="40"/>
      <c r="C250" s="41"/>
      <c r="D250" s="242" t="s">
        <v>155</v>
      </c>
      <c r="E250" s="41"/>
      <c r="F250" s="243" t="s">
        <v>1310</v>
      </c>
      <c r="G250" s="41"/>
      <c r="H250" s="41"/>
      <c r="I250" s="244"/>
      <c r="J250" s="41"/>
      <c r="K250" s="41"/>
      <c r="L250" s="45"/>
      <c r="M250" s="245"/>
      <c r="N250" s="246"/>
      <c r="O250" s="92"/>
      <c r="P250" s="92"/>
      <c r="Q250" s="92"/>
      <c r="R250" s="92"/>
      <c r="S250" s="92"/>
      <c r="T250" s="93"/>
      <c r="U250" s="39"/>
      <c r="V250" s="39"/>
      <c r="W250" s="39"/>
      <c r="X250" s="39"/>
      <c r="Y250" s="39"/>
      <c r="Z250" s="39"/>
      <c r="AA250" s="39"/>
      <c r="AB250" s="39"/>
      <c r="AC250" s="39"/>
      <c r="AD250" s="39"/>
      <c r="AE250" s="39"/>
      <c r="AT250" s="18" t="s">
        <v>155</v>
      </c>
      <c r="AU250" s="18" t="s">
        <v>90</v>
      </c>
    </row>
    <row r="251" s="2" customFormat="1">
      <c r="A251" s="39"/>
      <c r="B251" s="40"/>
      <c r="C251" s="41"/>
      <c r="D251" s="242" t="s">
        <v>1223</v>
      </c>
      <c r="E251" s="41"/>
      <c r="F251" s="270" t="s">
        <v>1312</v>
      </c>
      <c r="G251" s="41"/>
      <c r="H251" s="41"/>
      <c r="I251" s="244"/>
      <c r="J251" s="41"/>
      <c r="K251" s="41"/>
      <c r="L251" s="45"/>
      <c r="M251" s="245"/>
      <c r="N251" s="246"/>
      <c r="O251" s="92"/>
      <c r="P251" s="92"/>
      <c r="Q251" s="92"/>
      <c r="R251" s="92"/>
      <c r="S251" s="92"/>
      <c r="T251" s="93"/>
      <c r="U251" s="39"/>
      <c r="V251" s="39"/>
      <c r="W251" s="39"/>
      <c r="X251" s="39"/>
      <c r="Y251" s="39"/>
      <c r="Z251" s="39"/>
      <c r="AA251" s="39"/>
      <c r="AB251" s="39"/>
      <c r="AC251" s="39"/>
      <c r="AD251" s="39"/>
      <c r="AE251" s="39"/>
      <c r="AT251" s="18" t="s">
        <v>1223</v>
      </c>
      <c r="AU251" s="18" t="s">
        <v>90</v>
      </c>
    </row>
    <row r="252" s="13" customFormat="1">
      <c r="A252" s="13"/>
      <c r="B252" s="247"/>
      <c r="C252" s="248"/>
      <c r="D252" s="242" t="s">
        <v>156</v>
      </c>
      <c r="E252" s="248"/>
      <c r="F252" s="250" t="s">
        <v>1313</v>
      </c>
      <c r="G252" s="248"/>
      <c r="H252" s="251">
        <v>675.04999999999995</v>
      </c>
      <c r="I252" s="252"/>
      <c r="J252" s="248"/>
      <c r="K252" s="248"/>
      <c r="L252" s="253"/>
      <c r="M252" s="254"/>
      <c r="N252" s="255"/>
      <c r="O252" s="255"/>
      <c r="P252" s="255"/>
      <c r="Q252" s="255"/>
      <c r="R252" s="255"/>
      <c r="S252" s="255"/>
      <c r="T252" s="256"/>
      <c r="U252" s="13"/>
      <c r="V252" s="13"/>
      <c r="W252" s="13"/>
      <c r="X252" s="13"/>
      <c r="Y252" s="13"/>
      <c r="Z252" s="13"/>
      <c r="AA252" s="13"/>
      <c r="AB252" s="13"/>
      <c r="AC252" s="13"/>
      <c r="AD252" s="13"/>
      <c r="AE252" s="13"/>
      <c r="AT252" s="257" t="s">
        <v>156</v>
      </c>
      <c r="AU252" s="257" t="s">
        <v>90</v>
      </c>
      <c r="AV252" s="13" t="s">
        <v>90</v>
      </c>
      <c r="AW252" s="13" t="s">
        <v>4</v>
      </c>
      <c r="AX252" s="13" t="s">
        <v>85</v>
      </c>
      <c r="AY252" s="257" t="s">
        <v>146</v>
      </c>
    </row>
    <row r="253" s="2" customFormat="1" ht="24.15" customHeight="1">
      <c r="A253" s="39"/>
      <c r="B253" s="40"/>
      <c r="C253" s="229" t="s">
        <v>394</v>
      </c>
      <c r="D253" s="229" t="s">
        <v>149</v>
      </c>
      <c r="E253" s="230" t="s">
        <v>1314</v>
      </c>
      <c r="F253" s="231" t="s">
        <v>1315</v>
      </c>
      <c r="G253" s="232" t="s">
        <v>495</v>
      </c>
      <c r="H253" s="233">
        <v>587</v>
      </c>
      <c r="I253" s="234"/>
      <c r="J253" s="235">
        <f>ROUND(I253*H253,2)</f>
        <v>0</v>
      </c>
      <c r="K253" s="231" t="s">
        <v>161</v>
      </c>
      <c r="L253" s="45"/>
      <c r="M253" s="236" t="s">
        <v>1</v>
      </c>
      <c r="N253" s="237" t="s">
        <v>46</v>
      </c>
      <c r="O253" s="92"/>
      <c r="P253" s="238">
        <f>O253*H253</f>
        <v>0</v>
      </c>
      <c r="Q253" s="238">
        <v>0</v>
      </c>
      <c r="R253" s="238">
        <f>Q253*H253</f>
        <v>0</v>
      </c>
      <c r="S253" s="238">
        <v>0</v>
      </c>
      <c r="T253" s="239">
        <f>S253*H253</f>
        <v>0</v>
      </c>
      <c r="U253" s="39"/>
      <c r="V253" s="39"/>
      <c r="W253" s="39"/>
      <c r="X253" s="39"/>
      <c r="Y253" s="39"/>
      <c r="Z253" s="39"/>
      <c r="AA253" s="39"/>
      <c r="AB253" s="39"/>
      <c r="AC253" s="39"/>
      <c r="AD253" s="39"/>
      <c r="AE253" s="39"/>
      <c r="AR253" s="240" t="s">
        <v>613</v>
      </c>
      <c r="AT253" s="240" t="s">
        <v>149</v>
      </c>
      <c r="AU253" s="240" t="s">
        <v>90</v>
      </c>
      <c r="AY253" s="18" t="s">
        <v>146</v>
      </c>
      <c r="BE253" s="241">
        <f>IF(N253="základní",J253,0)</f>
        <v>0</v>
      </c>
      <c r="BF253" s="241">
        <f>IF(N253="snížená",J253,0)</f>
        <v>0</v>
      </c>
      <c r="BG253" s="241">
        <f>IF(N253="zákl. přenesená",J253,0)</f>
        <v>0</v>
      </c>
      <c r="BH253" s="241">
        <f>IF(N253="sníž. přenesená",J253,0)</f>
        <v>0</v>
      </c>
      <c r="BI253" s="241">
        <f>IF(N253="nulová",J253,0)</f>
        <v>0</v>
      </c>
      <c r="BJ253" s="18" t="s">
        <v>85</v>
      </c>
      <c r="BK253" s="241">
        <f>ROUND(I253*H253,2)</f>
        <v>0</v>
      </c>
      <c r="BL253" s="18" t="s">
        <v>613</v>
      </c>
      <c r="BM253" s="240" t="s">
        <v>1316</v>
      </c>
    </row>
    <row r="254" s="2" customFormat="1">
      <c r="A254" s="39"/>
      <c r="B254" s="40"/>
      <c r="C254" s="41"/>
      <c r="D254" s="242" t="s">
        <v>155</v>
      </c>
      <c r="E254" s="41"/>
      <c r="F254" s="243" t="s">
        <v>1317</v>
      </c>
      <c r="G254" s="41"/>
      <c r="H254" s="41"/>
      <c r="I254" s="244"/>
      <c r="J254" s="41"/>
      <c r="K254" s="41"/>
      <c r="L254" s="45"/>
      <c r="M254" s="245"/>
      <c r="N254" s="246"/>
      <c r="O254" s="92"/>
      <c r="P254" s="92"/>
      <c r="Q254" s="92"/>
      <c r="R254" s="92"/>
      <c r="S254" s="92"/>
      <c r="T254" s="93"/>
      <c r="U254" s="39"/>
      <c r="V254" s="39"/>
      <c r="W254" s="39"/>
      <c r="X254" s="39"/>
      <c r="Y254" s="39"/>
      <c r="Z254" s="39"/>
      <c r="AA254" s="39"/>
      <c r="AB254" s="39"/>
      <c r="AC254" s="39"/>
      <c r="AD254" s="39"/>
      <c r="AE254" s="39"/>
      <c r="AT254" s="18" t="s">
        <v>155</v>
      </c>
      <c r="AU254" s="18" t="s">
        <v>90</v>
      </c>
    </row>
    <row r="255" s="2" customFormat="1">
      <c r="A255" s="39"/>
      <c r="B255" s="40"/>
      <c r="C255" s="41"/>
      <c r="D255" s="258" t="s">
        <v>164</v>
      </c>
      <c r="E255" s="41"/>
      <c r="F255" s="259" t="s">
        <v>1318</v>
      </c>
      <c r="G255" s="41"/>
      <c r="H255" s="41"/>
      <c r="I255" s="244"/>
      <c r="J255" s="41"/>
      <c r="K255" s="41"/>
      <c r="L255" s="45"/>
      <c r="M255" s="245"/>
      <c r="N255" s="246"/>
      <c r="O255" s="92"/>
      <c r="P255" s="92"/>
      <c r="Q255" s="92"/>
      <c r="R255" s="92"/>
      <c r="S255" s="92"/>
      <c r="T255" s="93"/>
      <c r="U255" s="39"/>
      <c r="V255" s="39"/>
      <c r="W255" s="39"/>
      <c r="X255" s="39"/>
      <c r="Y255" s="39"/>
      <c r="Z255" s="39"/>
      <c r="AA255" s="39"/>
      <c r="AB255" s="39"/>
      <c r="AC255" s="39"/>
      <c r="AD255" s="39"/>
      <c r="AE255" s="39"/>
      <c r="AT255" s="18" t="s">
        <v>164</v>
      </c>
      <c r="AU255" s="18" t="s">
        <v>90</v>
      </c>
    </row>
    <row r="256" s="2" customFormat="1" ht="24.15" customHeight="1">
      <c r="A256" s="39"/>
      <c r="B256" s="40"/>
      <c r="C256" s="229" t="s">
        <v>403</v>
      </c>
      <c r="D256" s="229" t="s">
        <v>149</v>
      </c>
      <c r="E256" s="230" t="s">
        <v>1319</v>
      </c>
      <c r="F256" s="231" t="s">
        <v>1320</v>
      </c>
      <c r="G256" s="232" t="s">
        <v>652</v>
      </c>
      <c r="H256" s="233">
        <v>66</v>
      </c>
      <c r="I256" s="234"/>
      <c r="J256" s="235">
        <f>ROUND(I256*H256,2)</f>
        <v>0</v>
      </c>
      <c r="K256" s="231" t="s">
        <v>161</v>
      </c>
      <c r="L256" s="45"/>
      <c r="M256" s="236" t="s">
        <v>1</v>
      </c>
      <c r="N256" s="237" t="s">
        <v>46</v>
      </c>
      <c r="O256" s="92"/>
      <c r="P256" s="238">
        <f>O256*H256</f>
        <v>0</v>
      </c>
      <c r="Q256" s="238">
        <v>0</v>
      </c>
      <c r="R256" s="238">
        <f>Q256*H256</f>
        <v>0</v>
      </c>
      <c r="S256" s="238">
        <v>0</v>
      </c>
      <c r="T256" s="239">
        <f>S256*H256</f>
        <v>0</v>
      </c>
      <c r="U256" s="39"/>
      <c r="V256" s="39"/>
      <c r="W256" s="39"/>
      <c r="X256" s="39"/>
      <c r="Y256" s="39"/>
      <c r="Z256" s="39"/>
      <c r="AA256" s="39"/>
      <c r="AB256" s="39"/>
      <c r="AC256" s="39"/>
      <c r="AD256" s="39"/>
      <c r="AE256" s="39"/>
      <c r="AR256" s="240" t="s">
        <v>613</v>
      </c>
      <c r="AT256" s="240" t="s">
        <v>149</v>
      </c>
      <c r="AU256" s="240" t="s">
        <v>90</v>
      </c>
      <c r="AY256" s="18" t="s">
        <v>146</v>
      </c>
      <c r="BE256" s="241">
        <f>IF(N256="základní",J256,0)</f>
        <v>0</v>
      </c>
      <c r="BF256" s="241">
        <f>IF(N256="snížená",J256,0)</f>
        <v>0</v>
      </c>
      <c r="BG256" s="241">
        <f>IF(N256="zákl. přenesená",J256,0)</f>
        <v>0</v>
      </c>
      <c r="BH256" s="241">
        <f>IF(N256="sníž. přenesená",J256,0)</f>
        <v>0</v>
      </c>
      <c r="BI256" s="241">
        <f>IF(N256="nulová",J256,0)</f>
        <v>0</v>
      </c>
      <c r="BJ256" s="18" t="s">
        <v>85</v>
      </c>
      <c r="BK256" s="241">
        <f>ROUND(I256*H256,2)</f>
        <v>0</v>
      </c>
      <c r="BL256" s="18" t="s">
        <v>613</v>
      </c>
      <c r="BM256" s="240" t="s">
        <v>1321</v>
      </c>
    </row>
    <row r="257" s="2" customFormat="1">
      <c r="A257" s="39"/>
      <c r="B257" s="40"/>
      <c r="C257" s="41"/>
      <c r="D257" s="242" t="s">
        <v>155</v>
      </c>
      <c r="E257" s="41"/>
      <c r="F257" s="243" t="s">
        <v>1322</v>
      </c>
      <c r="G257" s="41"/>
      <c r="H257" s="41"/>
      <c r="I257" s="244"/>
      <c r="J257" s="41"/>
      <c r="K257" s="41"/>
      <c r="L257" s="45"/>
      <c r="M257" s="245"/>
      <c r="N257" s="246"/>
      <c r="O257" s="92"/>
      <c r="P257" s="92"/>
      <c r="Q257" s="92"/>
      <c r="R257" s="92"/>
      <c r="S257" s="92"/>
      <c r="T257" s="93"/>
      <c r="U257" s="39"/>
      <c r="V257" s="39"/>
      <c r="W257" s="39"/>
      <c r="X257" s="39"/>
      <c r="Y257" s="39"/>
      <c r="Z257" s="39"/>
      <c r="AA257" s="39"/>
      <c r="AB257" s="39"/>
      <c r="AC257" s="39"/>
      <c r="AD257" s="39"/>
      <c r="AE257" s="39"/>
      <c r="AT257" s="18" t="s">
        <v>155</v>
      </c>
      <c r="AU257" s="18" t="s">
        <v>90</v>
      </c>
    </row>
    <row r="258" s="2" customFormat="1">
      <c r="A258" s="39"/>
      <c r="B258" s="40"/>
      <c r="C258" s="41"/>
      <c r="D258" s="258" t="s">
        <v>164</v>
      </c>
      <c r="E258" s="41"/>
      <c r="F258" s="259" t="s">
        <v>1323</v>
      </c>
      <c r="G258" s="41"/>
      <c r="H258" s="41"/>
      <c r="I258" s="244"/>
      <c r="J258" s="41"/>
      <c r="K258" s="41"/>
      <c r="L258" s="45"/>
      <c r="M258" s="245"/>
      <c r="N258" s="246"/>
      <c r="O258" s="92"/>
      <c r="P258" s="92"/>
      <c r="Q258" s="92"/>
      <c r="R258" s="92"/>
      <c r="S258" s="92"/>
      <c r="T258" s="93"/>
      <c r="U258" s="39"/>
      <c r="V258" s="39"/>
      <c r="W258" s="39"/>
      <c r="X258" s="39"/>
      <c r="Y258" s="39"/>
      <c r="Z258" s="39"/>
      <c r="AA258" s="39"/>
      <c r="AB258" s="39"/>
      <c r="AC258" s="39"/>
      <c r="AD258" s="39"/>
      <c r="AE258" s="39"/>
      <c r="AT258" s="18" t="s">
        <v>164</v>
      </c>
      <c r="AU258" s="18" t="s">
        <v>90</v>
      </c>
    </row>
    <row r="259" s="13" customFormat="1">
      <c r="A259" s="13"/>
      <c r="B259" s="247"/>
      <c r="C259" s="248"/>
      <c r="D259" s="242" t="s">
        <v>156</v>
      </c>
      <c r="E259" s="249" t="s">
        <v>1</v>
      </c>
      <c r="F259" s="250" t="s">
        <v>1324</v>
      </c>
      <c r="G259" s="248"/>
      <c r="H259" s="251">
        <v>66</v>
      </c>
      <c r="I259" s="252"/>
      <c r="J259" s="248"/>
      <c r="K259" s="248"/>
      <c r="L259" s="253"/>
      <c r="M259" s="254"/>
      <c r="N259" s="255"/>
      <c r="O259" s="255"/>
      <c r="P259" s="255"/>
      <c r="Q259" s="255"/>
      <c r="R259" s="255"/>
      <c r="S259" s="255"/>
      <c r="T259" s="256"/>
      <c r="U259" s="13"/>
      <c r="V259" s="13"/>
      <c r="W259" s="13"/>
      <c r="X259" s="13"/>
      <c r="Y259" s="13"/>
      <c r="Z259" s="13"/>
      <c r="AA259" s="13"/>
      <c r="AB259" s="13"/>
      <c r="AC259" s="13"/>
      <c r="AD259" s="13"/>
      <c r="AE259" s="13"/>
      <c r="AT259" s="257" t="s">
        <v>156</v>
      </c>
      <c r="AU259" s="257" t="s">
        <v>90</v>
      </c>
      <c r="AV259" s="13" t="s">
        <v>90</v>
      </c>
      <c r="AW259" s="13" t="s">
        <v>35</v>
      </c>
      <c r="AX259" s="13" t="s">
        <v>85</v>
      </c>
      <c r="AY259" s="257" t="s">
        <v>146</v>
      </c>
    </row>
    <row r="260" s="2" customFormat="1" ht="24.15" customHeight="1">
      <c r="A260" s="39"/>
      <c r="B260" s="40"/>
      <c r="C260" s="229" t="s">
        <v>408</v>
      </c>
      <c r="D260" s="229" t="s">
        <v>149</v>
      </c>
      <c r="E260" s="230" t="s">
        <v>1325</v>
      </c>
      <c r="F260" s="231" t="s">
        <v>1326</v>
      </c>
      <c r="G260" s="232" t="s">
        <v>652</v>
      </c>
      <c r="H260" s="233">
        <v>72</v>
      </c>
      <c r="I260" s="234"/>
      <c r="J260" s="235">
        <f>ROUND(I260*H260,2)</f>
        <v>0</v>
      </c>
      <c r="K260" s="231" t="s">
        <v>161</v>
      </c>
      <c r="L260" s="45"/>
      <c r="M260" s="236" t="s">
        <v>1</v>
      </c>
      <c r="N260" s="237" t="s">
        <v>46</v>
      </c>
      <c r="O260" s="92"/>
      <c r="P260" s="238">
        <f>O260*H260</f>
        <v>0</v>
      </c>
      <c r="Q260" s="238">
        <v>0</v>
      </c>
      <c r="R260" s="238">
        <f>Q260*H260</f>
        <v>0</v>
      </c>
      <c r="S260" s="238">
        <v>0</v>
      </c>
      <c r="T260" s="239">
        <f>S260*H260</f>
        <v>0</v>
      </c>
      <c r="U260" s="39"/>
      <c r="V260" s="39"/>
      <c r="W260" s="39"/>
      <c r="X260" s="39"/>
      <c r="Y260" s="39"/>
      <c r="Z260" s="39"/>
      <c r="AA260" s="39"/>
      <c r="AB260" s="39"/>
      <c r="AC260" s="39"/>
      <c r="AD260" s="39"/>
      <c r="AE260" s="39"/>
      <c r="AR260" s="240" t="s">
        <v>613</v>
      </c>
      <c r="AT260" s="240" t="s">
        <v>149</v>
      </c>
      <c r="AU260" s="240" t="s">
        <v>90</v>
      </c>
      <c r="AY260" s="18" t="s">
        <v>146</v>
      </c>
      <c r="BE260" s="241">
        <f>IF(N260="základní",J260,0)</f>
        <v>0</v>
      </c>
      <c r="BF260" s="241">
        <f>IF(N260="snížená",J260,0)</f>
        <v>0</v>
      </c>
      <c r="BG260" s="241">
        <f>IF(N260="zákl. přenesená",J260,0)</f>
        <v>0</v>
      </c>
      <c r="BH260" s="241">
        <f>IF(N260="sníž. přenesená",J260,0)</f>
        <v>0</v>
      </c>
      <c r="BI260" s="241">
        <f>IF(N260="nulová",J260,0)</f>
        <v>0</v>
      </c>
      <c r="BJ260" s="18" t="s">
        <v>85</v>
      </c>
      <c r="BK260" s="241">
        <f>ROUND(I260*H260,2)</f>
        <v>0</v>
      </c>
      <c r="BL260" s="18" t="s">
        <v>613</v>
      </c>
      <c r="BM260" s="240" t="s">
        <v>1327</v>
      </c>
    </row>
    <row r="261" s="2" customFormat="1">
      <c r="A261" s="39"/>
      <c r="B261" s="40"/>
      <c r="C261" s="41"/>
      <c r="D261" s="242" t="s">
        <v>155</v>
      </c>
      <c r="E261" s="41"/>
      <c r="F261" s="243" t="s">
        <v>1328</v>
      </c>
      <c r="G261" s="41"/>
      <c r="H261" s="41"/>
      <c r="I261" s="244"/>
      <c r="J261" s="41"/>
      <c r="K261" s="41"/>
      <c r="L261" s="45"/>
      <c r="M261" s="245"/>
      <c r="N261" s="246"/>
      <c r="O261" s="92"/>
      <c r="P261" s="92"/>
      <c r="Q261" s="92"/>
      <c r="R261" s="92"/>
      <c r="S261" s="92"/>
      <c r="T261" s="93"/>
      <c r="U261" s="39"/>
      <c r="V261" s="39"/>
      <c r="W261" s="39"/>
      <c r="X261" s="39"/>
      <c r="Y261" s="39"/>
      <c r="Z261" s="39"/>
      <c r="AA261" s="39"/>
      <c r="AB261" s="39"/>
      <c r="AC261" s="39"/>
      <c r="AD261" s="39"/>
      <c r="AE261" s="39"/>
      <c r="AT261" s="18" t="s">
        <v>155</v>
      </c>
      <c r="AU261" s="18" t="s">
        <v>90</v>
      </c>
    </row>
    <row r="262" s="2" customFormat="1">
      <c r="A262" s="39"/>
      <c r="B262" s="40"/>
      <c r="C262" s="41"/>
      <c r="D262" s="258" t="s">
        <v>164</v>
      </c>
      <c r="E262" s="41"/>
      <c r="F262" s="259" t="s">
        <v>1329</v>
      </c>
      <c r="G262" s="41"/>
      <c r="H262" s="41"/>
      <c r="I262" s="244"/>
      <c r="J262" s="41"/>
      <c r="K262" s="41"/>
      <c r="L262" s="45"/>
      <c r="M262" s="245"/>
      <c r="N262" s="246"/>
      <c r="O262" s="92"/>
      <c r="P262" s="92"/>
      <c r="Q262" s="92"/>
      <c r="R262" s="92"/>
      <c r="S262" s="92"/>
      <c r="T262" s="93"/>
      <c r="U262" s="39"/>
      <c r="V262" s="39"/>
      <c r="W262" s="39"/>
      <c r="X262" s="39"/>
      <c r="Y262" s="39"/>
      <c r="Z262" s="39"/>
      <c r="AA262" s="39"/>
      <c r="AB262" s="39"/>
      <c r="AC262" s="39"/>
      <c r="AD262" s="39"/>
      <c r="AE262" s="39"/>
      <c r="AT262" s="18" t="s">
        <v>164</v>
      </c>
      <c r="AU262" s="18" t="s">
        <v>90</v>
      </c>
    </row>
    <row r="263" s="13" customFormat="1">
      <c r="A263" s="13"/>
      <c r="B263" s="247"/>
      <c r="C263" s="248"/>
      <c r="D263" s="242" t="s">
        <v>156</v>
      </c>
      <c r="E263" s="249" t="s">
        <v>1</v>
      </c>
      <c r="F263" s="250" t="s">
        <v>1330</v>
      </c>
      <c r="G263" s="248"/>
      <c r="H263" s="251">
        <v>72</v>
      </c>
      <c r="I263" s="252"/>
      <c r="J263" s="248"/>
      <c r="K263" s="248"/>
      <c r="L263" s="253"/>
      <c r="M263" s="254"/>
      <c r="N263" s="255"/>
      <c r="O263" s="255"/>
      <c r="P263" s="255"/>
      <c r="Q263" s="255"/>
      <c r="R263" s="255"/>
      <c r="S263" s="255"/>
      <c r="T263" s="256"/>
      <c r="U263" s="13"/>
      <c r="V263" s="13"/>
      <c r="W263" s="13"/>
      <c r="X263" s="13"/>
      <c r="Y263" s="13"/>
      <c r="Z263" s="13"/>
      <c r="AA263" s="13"/>
      <c r="AB263" s="13"/>
      <c r="AC263" s="13"/>
      <c r="AD263" s="13"/>
      <c r="AE263" s="13"/>
      <c r="AT263" s="257" t="s">
        <v>156</v>
      </c>
      <c r="AU263" s="257" t="s">
        <v>90</v>
      </c>
      <c r="AV263" s="13" t="s">
        <v>90</v>
      </c>
      <c r="AW263" s="13" t="s">
        <v>35</v>
      </c>
      <c r="AX263" s="13" t="s">
        <v>85</v>
      </c>
      <c r="AY263" s="257" t="s">
        <v>146</v>
      </c>
    </row>
    <row r="264" s="2" customFormat="1" ht="24.15" customHeight="1">
      <c r="A264" s="39"/>
      <c r="B264" s="40"/>
      <c r="C264" s="229" t="s">
        <v>416</v>
      </c>
      <c r="D264" s="229" t="s">
        <v>149</v>
      </c>
      <c r="E264" s="230" t="s">
        <v>1331</v>
      </c>
      <c r="F264" s="231" t="s">
        <v>1332</v>
      </c>
      <c r="G264" s="232" t="s">
        <v>652</v>
      </c>
      <c r="H264" s="233">
        <v>11</v>
      </c>
      <c r="I264" s="234"/>
      <c r="J264" s="235">
        <f>ROUND(I264*H264,2)</f>
        <v>0</v>
      </c>
      <c r="K264" s="231" t="s">
        <v>161</v>
      </c>
      <c r="L264" s="45"/>
      <c r="M264" s="236" t="s">
        <v>1</v>
      </c>
      <c r="N264" s="237" t="s">
        <v>46</v>
      </c>
      <c r="O264" s="92"/>
      <c r="P264" s="238">
        <f>O264*H264</f>
        <v>0</v>
      </c>
      <c r="Q264" s="238">
        <v>0</v>
      </c>
      <c r="R264" s="238">
        <f>Q264*H264</f>
        <v>0</v>
      </c>
      <c r="S264" s="238">
        <v>0</v>
      </c>
      <c r="T264" s="239">
        <f>S264*H264</f>
        <v>0</v>
      </c>
      <c r="U264" s="39"/>
      <c r="V264" s="39"/>
      <c r="W264" s="39"/>
      <c r="X264" s="39"/>
      <c r="Y264" s="39"/>
      <c r="Z264" s="39"/>
      <c r="AA264" s="39"/>
      <c r="AB264" s="39"/>
      <c r="AC264" s="39"/>
      <c r="AD264" s="39"/>
      <c r="AE264" s="39"/>
      <c r="AR264" s="240" t="s">
        <v>613</v>
      </c>
      <c r="AT264" s="240" t="s">
        <v>149</v>
      </c>
      <c r="AU264" s="240" t="s">
        <v>90</v>
      </c>
      <c r="AY264" s="18" t="s">
        <v>146</v>
      </c>
      <c r="BE264" s="241">
        <f>IF(N264="základní",J264,0)</f>
        <v>0</v>
      </c>
      <c r="BF264" s="241">
        <f>IF(N264="snížená",J264,0)</f>
        <v>0</v>
      </c>
      <c r="BG264" s="241">
        <f>IF(N264="zákl. přenesená",J264,0)</f>
        <v>0</v>
      </c>
      <c r="BH264" s="241">
        <f>IF(N264="sníž. přenesená",J264,0)</f>
        <v>0</v>
      </c>
      <c r="BI264" s="241">
        <f>IF(N264="nulová",J264,0)</f>
        <v>0</v>
      </c>
      <c r="BJ264" s="18" t="s">
        <v>85</v>
      </c>
      <c r="BK264" s="241">
        <f>ROUND(I264*H264,2)</f>
        <v>0</v>
      </c>
      <c r="BL264" s="18" t="s">
        <v>613</v>
      </c>
      <c r="BM264" s="240" t="s">
        <v>1333</v>
      </c>
    </row>
    <row r="265" s="2" customFormat="1">
      <c r="A265" s="39"/>
      <c r="B265" s="40"/>
      <c r="C265" s="41"/>
      <c r="D265" s="242" t="s">
        <v>155</v>
      </c>
      <c r="E265" s="41"/>
      <c r="F265" s="243" t="s">
        <v>1334</v>
      </c>
      <c r="G265" s="41"/>
      <c r="H265" s="41"/>
      <c r="I265" s="244"/>
      <c r="J265" s="41"/>
      <c r="K265" s="41"/>
      <c r="L265" s="45"/>
      <c r="M265" s="245"/>
      <c r="N265" s="246"/>
      <c r="O265" s="92"/>
      <c r="P265" s="92"/>
      <c r="Q265" s="92"/>
      <c r="R265" s="92"/>
      <c r="S265" s="92"/>
      <c r="T265" s="93"/>
      <c r="U265" s="39"/>
      <c r="V265" s="39"/>
      <c r="W265" s="39"/>
      <c r="X265" s="39"/>
      <c r="Y265" s="39"/>
      <c r="Z265" s="39"/>
      <c r="AA265" s="39"/>
      <c r="AB265" s="39"/>
      <c r="AC265" s="39"/>
      <c r="AD265" s="39"/>
      <c r="AE265" s="39"/>
      <c r="AT265" s="18" t="s">
        <v>155</v>
      </c>
      <c r="AU265" s="18" t="s">
        <v>90</v>
      </c>
    </row>
    <row r="266" s="2" customFormat="1">
      <c r="A266" s="39"/>
      <c r="B266" s="40"/>
      <c r="C266" s="41"/>
      <c r="D266" s="258" t="s">
        <v>164</v>
      </c>
      <c r="E266" s="41"/>
      <c r="F266" s="259" t="s">
        <v>1335</v>
      </c>
      <c r="G266" s="41"/>
      <c r="H266" s="41"/>
      <c r="I266" s="244"/>
      <c r="J266" s="41"/>
      <c r="K266" s="41"/>
      <c r="L266" s="45"/>
      <c r="M266" s="245"/>
      <c r="N266" s="246"/>
      <c r="O266" s="92"/>
      <c r="P266" s="92"/>
      <c r="Q266" s="92"/>
      <c r="R266" s="92"/>
      <c r="S266" s="92"/>
      <c r="T266" s="93"/>
      <c r="U266" s="39"/>
      <c r="V266" s="39"/>
      <c r="W266" s="39"/>
      <c r="X266" s="39"/>
      <c r="Y266" s="39"/>
      <c r="Z266" s="39"/>
      <c r="AA266" s="39"/>
      <c r="AB266" s="39"/>
      <c r="AC266" s="39"/>
      <c r="AD266" s="39"/>
      <c r="AE266" s="39"/>
      <c r="AT266" s="18" t="s">
        <v>164</v>
      </c>
      <c r="AU266" s="18" t="s">
        <v>90</v>
      </c>
    </row>
    <row r="267" s="13" customFormat="1">
      <c r="A267" s="13"/>
      <c r="B267" s="247"/>
      <c r="C267" s="248"/>
      <c r="D267" s="242" t="s">
        <v>156</v>
      </c>
      <c r="E267" s="249" t="s">
        <v>1</v>
      </c>
      <c r="F267" s="250" t="s">
        <v>1336</v>
      </c>
      <c r="G267" s="248"/>
      <c r="H267" s="251">
        <v>11</v>
      </c>
      <c r="I267" s="252"/>
      <c r="J267" s="248"/>
      <c r="K267" s="248"/>
      <c r="L267" s="253"/>
      <c r="M267" s="254"/>
      <c r="N267" s="255"/>
      <c r="O267" s="255"/>
      <c r="P267" s="255"/>
      <c r="Q267" s="255"/>
      <c r="R267" s="255"/>
      <c r="S267" s="255"/>
      <c r="T267" s="256"/>
      <c r="U267" s="13"/>
      <c r="V267" s="13"/>
      <c r="W267" s="13"/>
      <c r="X267" s="13"/>
      <c r="Y267" s="13"/>
      <c r="Z267" s="13"/>
      <c r="AA267" s="13"/>
      <c r="AB267" s="13"/>
      <c r="AC267" s="13"/>
      <c r="AD267" s="13"/>
      <c r="AE267" s="13"/>
      <c r="AT267" s="257" t="s">
        <v>156</v>
      </c>
      <c r="AU267" s="257" t="s">
        <v>90</v>
      </c>
      <c r="AV267" s="13" t="s">
        <v>90</v>
      </c>
      <c r="AW267" s="13" t="s">
        <v>35</v>
      </c>
      <c r="AX267" s="13" t="s">
        <v>85</v>
      </c>
      <c r="AY267" s="257" t="s">
        <v>146</v>
      </c>
    </row>
    <row r="268" s="2" customFormat="1" ht="24.15" customHeight="1">
      <c r="A268" s="39"/>
      <c r="B268" s="40"/>
      <c r="C268" s="229" t="s">
        <v>422</v>
      </c>
      <c r="D268" s="229" t="s">
        <v>149</v>
      </c>
      <c r="E268" s="230" t="s">
        <v>1337</v>
      </c>
      <c r="F268" s="231" t="s">
        <v>1338</v>
      </c>
      <c r="G268" s="232" t="s">
        <v>652</v>
      </c>
      <c r="H268" s="233">
        <v>10</v>
      </c>
      <c r="I268" s="234"/>
      <c r="J268" s="235">
        <f>ROUND(I268*H268,2)</f>
        <v>0</v>
      </c>
      <c r="K268" s="231" t="s">
        <v>161</v>
      </c>
      <c r="L268" s="45"/>
      <c r="M268" s="236" t="s">
        <v>1</v>
      </c>
      <c r="N268" s="237" t="s">
        <v>46</v>
      </c>
      <c r="O268" s="92"/>
      <c r="P268" s="238">
        <f>O268*H268</f>
        <v>0</v>
      </c>
      <c r="Q268" s="238">
        <v>0</v>
      </c>
      <c r="R268" s="238">
        <f>Q268*H268</f>
        <v>0</v>
      </c>
      <c r="S268" s="238">
        <v>0</v>
      </c>
      <c r="T268" s="239">
        <f>S268*H268</f>
        <v>0</v>
      </c>
      <c r="U268" s="39"/>
      <c r="V268" s="39"/>
      <c r="W268" s="39"/>
      <c r="X268" s="39"/>
      <c r="Y268" s="39"/>
      <c r="Z268" s="39"/>
      <c r="AA268" s="39"/>
      <c r="AB268" s="39"/>
      <c r="AC268" s="39"/>
      <c r="AD268" s="39"/>
      <c r="AE268" s="39"/>
      <c r="AR268" s="240" t="s">
        <v>613</v>
      </c>
      <c r="AT268" s="240" t="s">
        <v>149</v>
      </c>
      <c r="AU268" s="240" t="s">
        <v>90</v>
      </c>
      <c r="AY268" s="18" t="s">
        <v>146</v>
      </c>
      <c r="BE268" s="241">
        <f>IF(N268="základní",J268,0)</f>
        <v>0</v>
      </c>
      <c r="BF268" s="241">
        <f>IF(N268="snížená",J268,0)</f>
        <v>0</v>
      </c>
      <c r="BG268" s="241">
        <f>IF(N268="zákl. přenesená",J268,0)</f>
        <v>0</v>
      </c>
      <c r="BH268" s="241">
        <f>IF(N268="sníž. přenesená",J268,0)</f>
        <v>0</v>
      </c>
      <c r="BI268" s="241">
        <f>IF(N268="nulová",J268,0)</f>
        <v>0</v>
      </c>
      <c r="BJ268" s="18" t="s">
        <v>85</v>
      </c>
      <c r="BK268" s="241">
        <f>ROUND(I268*H268,2)</f>
        <v>0</v>
      </c>
      <c r="BL268" s="18" t="s">
        <v>613</v>
      </c>
      <c r="BM268" s="240" t="s">
        <v>1339</v>
      </c>
    </row>
    <row r="269" s="2" customFormat="1">
      <c r="A269" s="39"/>
      <c r="B269" s="40"/>
      <c r="C269" s="41"/>
      <c r="D269" s="242" t="s">
        <v>155</v>
      </c>
      <c r="E269" s="41"/>
      <c r="F269" s="243" t="s">
        <v>1340</v>
      </c>
      <c r="G269" s="41"/>
      <c r="H269" s="41"/>
      <c r="I269" s="244"/>
      <c r="J269" s="41"/>
      <c r="K269" s="41"/>
      <c r="L269" s="45"/>
      <c r="M269" s="245"/>
      <c r="N269" s="246"/>
      <c r="O269" s="92"/>
      <c r="P269" s="92"/>
      <c r="Q269" s="92"/>
      <c r="R269" s="92"/>
      <c r="S269" s="92"/>
      <c r="T269" s="93"/>
      <c r="U269" s="39"/>
      <c r="V269" s="39"/>
      <c r="W269" s="39"/>
      <c r="X269" s="39"/>
      <c r="Y269" s="39"/>
      <c r="Z269" s="39"/>
      <c r="AA269" s="39"/>
      <c r="AB269" s="39"/>
      <c r="AC269" s="39"/>
      <c r="AD269" s="39"/>
      <c r="AE269" s="39"/>
      <c r="AT269" s="18" t="s">
        <v>155</v>
      </c>
      <c r="AU269" s="18" t="s">
        <v>90</v>
      </c>
    </row>
    <row r="270" s="2" customFormat="1">
      <c r="A270" s="39"/>
      <c r="B270" s="40"/>
      <c r="C270" s="41"/>
      <c r="D270" s="258" t="s">
        <v>164</v>
      </c>
      <c r="E270" s="41"/>
      <c r="F270" s="259" t="s">
        <v>1341</v>
      </c>
      <c r="G270" s="41"/>
      <c r="H270" s="41"/>
      <c r="I270" s="244"/>
      <c r="J270" s="41"/>
      <c r="K270" s="41"/>
      <c r="L270" s="45"/>
      <c r="M270" s="245"/>
      <c r="N270" s="246"/>
      <c r="O270" s="92"/>
      <c r="P270" s="92"/>
      <c r="Q270" s="92"/>
      <c r="R270" s="92"/>
      <c r="S270" s="92"/>
      <c r="T270" s="93"/>
      <c r="U270" s="39"/>
      <c r="V270" s="39"/>
      <c r="W270" s="39"/>
      <c r="X270" s="39"/>
      <c r="Y270" s="39"/>
      <c r="Z270" s="39"/>
      <c r="AA270" s="39"/>
      <c r="AB270" s="39"/>
      <c r="AC270" s="39"/>
      <c r="AD270" s="39"/>
      <c r="AE270" s="39"/>
      <c r="AT270" s="18" t="s">
        <v>164</v>
      </c>
      <c r="AU270" s="18" t="s">
        <v>90</v>
      </c>
    </row>
    <row r="271" s="13" customFormat="1">
      <c r="A271" s="13"/>
      <c r="B271" s="247"/>
      <c r="C271" s="248"/>
      <c r="D271" s="242" t="s">
        <v>156</v>
      </c>
      <c r="E271" s="249" t="s">
        <v>1</v>
      </c>
      <c r="F271" s="250" t="s">
        <v>1342</v>
      </c>
      <c r="G271" s="248"/>
      <c r="H271" s="251">
        <v>10</v>
      </c>
      <c r="I271" s="252"/>
      <c r="J271" s="248"/>
      <c r="K271" s="248"/>
      <c r="L271" s="253"/>
      <c r="M271" s="254"/>
      <c r="N271" s="255"/>
      <c r="O271" s="255"/>
      <c r="P271" s="255"/>
      <c r="Q271" s="255"/>
      <c r="R271" s="255"/>
      <c r="S271" s="255"/>
      <c r="T271" s="256"/>
      <c r="U271" s="13"/>
      <c r="V271" s="13"/>
      <c r="W271" s="13"/>
      <c r="X271" s="13"/>
      <c r="Y271" s="13"/>
      <c r="Z271" s="13"/>
      <c r="AA271" s="13"/>
      <c r="AB271" s="13"/>
      <c r="AC271" s="13"/>
      <c r="AD271" s="13"/>
      <c r="AE271" s="13"/>
      <c r="AT271" s="257" t="s">
        <v>156</v>
      </c>
      <c r="AU271" s="257" t="s">
        <v>90</v>
      </c>
      <c r="AV271" s="13" t="s">
        <v>90</v>
      </c>
      <c r="AW271" s="13" t="s">
        <v>35</v>
      </c>
      <c r="AX271" s="13" t="s">
        <v>85</v>
      </c>
      <c r="AY271" s="257" t="s">
        <v>146</v>
      </c>
    </row>
    <row r="272" s="2" customFormat="1" ht="24.15" customHeight="1">
      <c r="A272" s="39"/>
      <c r="B272" s="40"/>
      <c r="C272" s="229" t="s">
        <v>428</v>
      </c>
      <c r="D272" s="229" t="s">
        <v>149</v>
      </c>
      <c r="E272" s="230" t="s">
        <v>1343</v>
      </c>
      <c r="F272" s="231" t="s">
        <v>1344</v>
      </c>
      <c r="G272" s="232" t="s">
        <v>652</v>
      </c>
      <c r="H272" s="233">
        <v>10</v>
      </c>
      <c r="I272" s="234"/>
      <c r="J272" s="235">
        <f>ROUND(I272*H272,2)</f>
        <v>0</v>
      </c>
      <c r="K272" s="231" t="s">
        <v>161</v>
      </c>
      <c r="L272" s="45"/>
      <c r="M272" s="236" t="s">
        <v>1</v>
      </c>
      <c r="N272" s="237" t="s">
        <v>46</v>
      </c>
      <c r="O272" s="92"/>
      <c r="P272" s="238">
        <f>O272*H272</f>
        <v>0</v>
      </c>
      <c r="Q272" s="238">
        <v>0</v>
      </c>
      <c r="R272" s="238">
        <f>Q272*H272</f>
        <v>0</v>
      </c>
      <c r="S272" s="238">
        <v>0</v>
      </c>
      <c r="T272" s="239">
        <f>S272*H272</f>
        <v>0</v>
      </c>
      <c r="U272" s="39"/>
      <c r="V272" s="39"/>
      <c r="W272" s="39"/>
      <c r="X272" s="39"/>
      <c r="Y272" s="39"/>
      <c r="Z272" s="39"/>
      <c r="AA272" s="39"/>
      <c r="AB272" s="39"/>
      <c r="AC272" s="39"/>
      <c r="AD272" s="39"/>
      <c r="AE272" s="39"/>
      <c r="AR272" s="240" t="s">
        <v>613</v>
      </c>
      <c r="AT272" s="240" t="s">
        <v>149</v>
      </c>
      <c r="AU272" s="240" t="s">
        <v>90</v>
      </c>
      <c r="AY272" s="18" t="s">
        <v>146</v>
      </c>
      <c r="BE272" s="241">
        <f>IF(N272="základní",J272,0)</f>
        <v>0</v>
      </c>
      <c r="BF272" s="241">
        <f>IF(N272="snížená",J272,0)</f>
        <v>0</v>
      </c>
      <c r="BG272" s="241">
        <f>IF(N272="zákl. přenesená",J272,0)</f>
        <v>0</v>
      </c>
      <c r="BH272" s="241">
        <f>IF(N272="sníž. přenesená",J272,0)</f>
        <v>0</v>
      </c>
      <c r="BI272" s="241">
        <f>IF(N272="nulová",J272,0)</f>
        <v>0</v>
      </c>
      <c r="BJ272" s="18" t="s">
        <v>85</v>
      </c>
      <c r="BK272" s="241">
        <f>ROUND(I272*H272,2)</f>
        <v>0</v>
      </c>
      <c r="BL272" s="18" t="s">
        <v>613</v>
      </c>
      <c r="BM272" s="240" t="s">
        <v>1345</v>
      </c>
    </row>
    <row r="273" s="2" customFormat="1">
      <c r="A273" s="39"/>
      <c r="B273" s="40"/>
      <c r="C273" s="41"/>
      <c r="D273" s="242" t="s">
        <v>155</v>
      </c>
      <c r="E273" s="41"/>
      <c r="F273" s="243" t="s">
        <v>1346</v>
      </c>
      <c r="G273" s="41"/>
      <c r="H273" s="41"/>
      <c r="I273" s="244"/>
      <c r="J273" s="41"/>
      <c r="K273" s="41"/>
      <c r="L273" s="45"/>
      <c r="M273" s="245"/>
      <c r="N273" s="246"/>
      <c r="O273" s="92"/>
      <c r="P273" s="92"/>
      <c r="Q273" s="92"/>
      <c r="R273" s="92"/>
      <c r="S273" s="92"/>
      <c r="T273" s="93"/>
      <c r="U273" s="39"/>
      <c r="V273" s="39"/>
      <c r="W273" s="39"/>
      <c r="X273" s="39"/>
      <c r="Y273" s="39"/>
      <c r="Z273" s="39"/>
      <c r="AA273" s="39"/>
      <c r="AB273" s="39"/>
      <c r="AC273" s="39"/>
      <c r="AD273" s="39"/>
      <c r="AE273" s="39"/>
      <c r="AT273" s="18" t="s">
        <v>155</v>
      </c>
      <c r="AU273" s="18" t="s">
        <v>90</v>
      </c>
    </row>
    <row r="274" s="2" customFormat="1">
      <c r="A274" s="39"/>
      <c r="B274" s="40"/>
      <c r="C274" s="41"/>
      <c r="D274" s="258" t="s">
        <v>164</v>
      </c>
      <c r="E274" s="41"/>
      <c r="F274" s="259" t="s">
        <v>1347</v>
      </c>
      <c r="G274" s="41"/>
      <c r="H274" s="41"/>
      <c r="I274" s="244"/>
      <c r="J274" s="41"/>
      <c r="K274" s="41"/>
      <c r="L274" s="45"/>
      <c r="M274" s="245"/>
      <c r="N274" s="246"/>
      <c r="O274" s="92"/>
      <c r="P274" s="92"/>
      <c r="Q274" s="92"/>
      <c r="R274" s="92"/>
      <c r="S274" s="92"/>
      <c r="T274" s="93"/>
      <c r="U274" s="39"/>
      <c r="V274" s="39"/>
      <c r="W274" s="39"/>
      <c r="X274" s="39"/>
      <c r="Y274" s="39"/>
      <c r="Z274" s="39"/>
      <c r="AA274" s="39"/>
      <c r="AB274" s="39"/>
      <c r="AC274" s="39"/>
      <c r="AD274" s="39"/>
      <c r="AE274" s="39"/>
      <c r="AT274" s="18" t="s">
        <v>164</v>
      </c>
      <c r="AU274" s="18" t="s">
        <v>90</v>
      </c>
    </row>
    <row r="275" s="13" customFormat="1">
      <c r="A275" s="13"/>
      <c r="B275" s="247"/>
      <c r="C275" s="248"/>
      <c r="D275" s="242" t="s">
        <v>156</v>
      </c>
      <c r="E275" s="249" t="s">
        <v>1</v>
      </c>
      <c r="F275" s="250" t="s">
        <v>1348</v>
      </c>
      <c r="G275" s="248"/>
      <c r="H275" s="251">
        <v>10</v>
      </c>
      <c r="I275" s="252"/>
      <c r="J275" s="248"/>
      <c r="K275" s="248"/>
      <c r="L275" s="253"/>
      <c r="M275" s="254"/>
      <c r="N275" s="255"/>
      <c r="O275" s="255"/>
      <c r="P275" s="255"/>
      <c r="Q275" s="255"/>
      <c r="R275" s="255"/>
      <c r="S275" s="255"/>
      <c r="T275" s="256"/>
      <c r="U275" s="13"/>
      <c r="V275" s="13"/>
      <c r="W275" s="13"/>
      <c r="X275" s="13"/>
      <c r="Y275" s="13"/>
      <c r="Z275" s="13"/>
      <c r="AA275" s="13"/>
      <c r="AB275" s="13"/>
      <c r="AC275" s="13"/>
      <c r="AD275" s="13"/>
      <c r="AE275" s="13"/>
      <c r="AT275" s="257" t="s">
        <v>156</v>
      </c>
      <c r="AU275" s="257" t="s">
        <v>90</v>
      </c>
      <c r="AV275" s="13" t="s">
        <v>90</v>
      </c>
      <c r="AW275" s="13" t="s">
        <v>35</v>
      </c>
      <c r="AX275" s="13" t="s">
        <v>85</v>
      </c>
      <c r="AY275" s="257" t="s">
        <v>146</v>
      </c>
    </row>
    <row r="276" s="2" customFormat="1" ht="16.5" customHeight="1">
      <c r="A276" s="39"/>
      <c r="B276" s="40"/>
      <c r="C276" s="229" t="s">
        <v>433</v>
      </c>
      <c r="D276" s="229" t="s">
        <v>149</v>
      </c>
      <c r="E276" s="230" t="s">
        <v>1349</v>
      </c>
      <c r="F276" s="231" t="s">
        <v>1350</v>
      </c>
      <c r="G276" s="232" t="s">
        <v>652</v>
      </c>
      <c r="H276" s="233">
        <v>6</v>
      </c>
      <c r="I276" s="234"/>
      <c r="J276" s="235">
        <f>ROUND(I276*H276,2)</f>
        <v>0</v>
      </c>
      <c r="K276" s="231" t="s">
        <v>161</v>
      </c>
      <c r="L276" s="45"/>
      <c r="M276" s="236" t="s">
        <v>1</v>
      </c>
      <c r="N276" s="237" t="s">
        <v>46</v>
      </c>
      <c r="O276" s="92"/>
      <c r="P276" s="238">
        <f>O276*H276</f>
        <v>0</v>
      </c>
      <c r="Q276" s="238">
        <v>0</v>
      </c>
      <c r="R276" s="238">
        <f>Q276*H276</f>
        <v>0</v>
      </c>
      <c r="S276" s="238">
        <v>0</v>
      </c>
      <c r="T276" s="239">
        <f>S276*H276</f>
        <v>0</v>
      </c>
      <c r="U276" s="39"/>
      <c r="V276" s="39"/>
      <c r="W276" s="39"/>
      <c r="X276" s="39"/>
      <c r="Y276" s="39"/>
      <c r="Z276" s="39"/>
      <c r="AA276" s="39"/>
      <c r="AB276" s="39"/>
      <c r="AC276" s="39"/>
      <c r="AD276" s="39"/>
      <c r="AE276" s="39"/>
      <c r="AR276" s="240" t="s">
        <v>613</v>
      </c>
      <c r="AT276" s="240" t="s">
        <v>149</v>
      </c>
      <c r="AU276" s="240" t="s">
        <v>90</v>
      </c>
      <c r="AY276" s="18" t="s">
        <v>146</v>
      </c>
      <c r="BE276" s="241">
        <f>IF(N276="základní",J276,0)</f>
        <v>0</v>
      </c>
      <c r="BF276" s="241">
        <f>IF(N276="snížená",J276,0)</f>
        <v>0</v>
      </c>
      <c r="BG276" s="241">
        <f>IF(N276="zákl. přenesená",J276,0)</f>
        <v>0</v>
      </c>
      <c r="BH276" s="241">
        <f>IF(N276="sníž. přenesená",J276,0)</f>
        <v>0</v>
      </c>
      <c r="BI276" s="241">
        <f>IF(N276="nulová",J276,0)</f>
        <v>0</v>
      </c>
      <c r="BJ276" s="18" t="s">
        <v>85</v>
      </c>
      <c r="BK276" s="241">
        <f>ROUND(I276*H276,2)</f>
        <v>0</v>
      </c>
      <c r="BL276" s="18" t="s">
        <v>613</v>
      </c>
      <c r="BM276" s="240" t="s">
        <v>1351</v>
      </c>
    </row>
    <row r="277" s="2" customFormat="1">
      <c r="A277" s="39"/>
      <c r="B277" s="40"/>
      <c r="C277" s="41"/>
      <c r="D277" s="242" t="s">
        <v>155</v>
      </c>
      <c r="E277" s="41"/>
      <c r="F277" s="243" t="s">
        <v>1350</v>
      </c>
      <c r="G277" s="41"/>
      <c r="H277" s="41"/>
      <c r="I277" s="244"/>
      <c r="J277" s="41"/>
      <c r="K277" s="41"/>
      <c r="L277" s="45"/>
      <c r="M277" s="245"/>
      <c r="N277" s="246"/>
      <c r="O277" s="92"/>
      <c r="P277" s="92"/>
      <c r="Q277" s="92"/>
      <c r="R277" s="92"/>
      <c r="S277" s="92"/>
      <c r="T277" s="93"/>
      <c r="U277" s="39"/>
      <c r="V277" s="39"/>
      <c r="W277" s="39"/>
      <c r="X277" s="39"/>
      <c r="Y277" s="39"/>
      <c r="Z277" s="39"/>
      <c r="AA277" s="39"/>
      <c r="AB277" s="39"/>
      <c r="AC277" s="39"/>
      <c r="AD277" s="39"/>
      <c r="AE277" s="39"/>
      <c r="AT277" s="18" t="s">
        <v>155</v>
      </c>
      <c r="AU277" s="18" t="s">
        <v>90</v>
      </c>
    </row>
    <row r="278" s="2" customFormat="1">
      <c r="A278" s="39"/>
      <c r="B278" s="40"/>
      <c r="C278" s="41"/>
      <c r="D278" s="258" t="s">
        <v>164</v>
      </c>
      <c r="E278" s="41"/>
      <c r="F278" s="259" t="s">
        <v>1352</v>
      </c>
      <c r="G278" s="41"/>
      <c r="H278" s="41"/>
      <c r="I278" s="244"/>
      <c r="J278" s="41"/>
      <c r="K278" s="41"/>
      <c r="L278" s="45"/>
      <c r="M278" s="245"/>
      <c r="N278" s="246"/>
      <c r="O278" s="92"/>
      <c r="P278" s="92"/>
      <c r="Q278" s="92"/>
      <c r="R278" s="92"/>
      <c r="S278" s="92"/>
      <c r="T278" s="93"/>
      <c r="U278" s="39"/>
      <c r="V278" s="39"/>
      <c r="W278" s="39"/>
      <c r="X278" s="39"/>
      <c r="Y278" s="39"/>
      <c r="Z278" s="39"/>
      <c r="AA278" s="39"/>
      <c r="AB278" s="39"/>
      <c r="AC278" s="39"/>
      <c r="AD278" s="39"/>
      <c r="AE278" s="39"/>
      <c r="AT278" s="18" t="s">
        <v>164</v>
      </c>
      <c r="AU278" s="18" t="s">
        <v>90</v>
      </c>
    </row>
    <row r="279" s="13" customFormat="1">
      <c r="A279" s="13"/>
      <c r="B279" s="247"/>
      <c r="C279" s="248"/>
      <c r="D279" s="242" t="s">
        <v>156</v>
      </c>
      <c r="E279" s="249" t="s">
        <v>1</v>
      </c>
      <c r="F279" s="250" t="s">
        <v>193</v>
      </c>
      <c r="G279" s="248"/>
      <c r="H279" s="251">
        <v>6</v>
      </c>
      <c r="I279" s="252"/>
      <c r="J279" s="248"/>
      <c r="K279" s="248"/>
      <c r="L279" s="253"/>
      <c r="M279" s="254"/>
      <c r="N279" s="255"/>
      <c r="O279" s="255"/>
      <c r="P279" s="255"/>
      <c r="Q279" s="255"/>
      <c r="R279" s="255"/>
      <c r="S279" s="255"/>
      <c r="T279" s="256"/>
      <c r="U279" s="13"/>
      <c r="V279" s="13"/>
      <c r="W279" s="13"/>
      <c r="X279" s="13"/>
      <c r="Y279" s="13"/>
      <c r="Z279" s="13"/>
      <c r="AA279" s="13"/>
      <c r="AB279" s="13"/>
      <c r="AC279" s="13"/>
      <c r="AD279" s="13"/>
      <c r="AE279" s="13"/>
      <c r="AT279" s="257" t="s">
        <v>156</v>
      </c>
      <c r="AU279" s="257" t="s">
        <v>90</v>
      </c>
      <c r="AV279" s="13" t="s">
        <v>90</v>
      </c>
      <c r="AW279" s="13" t="s">
        <v>35</v>
      </c>
      <c r="AX279" s="13" t="s">
        <v>85</v>
      </c>
      <c r="AY279" s="257" t="s">
        <v>146</v>
      </c>
    </row>
    <row r="280" s="2" customFormat="1" ht="21.75" customHeight="1">
      <c r="A280" s="39"/>
      <c r="B280" s="40"/>
      <c r="C280" s="229" t="s">
        <v>440</v>
      </c>
      <c r="D280" s="229" t="s">
        <v>149</v>
      </c>
      <c r="E280" s="230" t="s">
        <v>1353</v>
      </c>
      <c r="F280" s="231" t="s">
        <v>1354</v>
      </c>
      <c r="G280" s="232" t="s">
        <v>652</v>
      </c>
      <c r="H280" s="233">
        <v>10</v>
      </c>
      <c r="I280" s="234"/>
      <c r="J280" s="235">
        <f>ROUND(I280*H280,2)</f>
        <v>0</v>
      </c>
      <c r="K280" s="231" t="s">
        <v>161</v>
      </c>
      <c r="L280" s="45"/>
      <c r="M280" s="236" t="s">
        <v>1</v>
      </c>
      <c r="N280" s="237" t="s">
        <v>46</v>
      </c>
      <c r="O280" s="92"/>
      <c r="P280" s="238">
        <f>O280*H280</f>
        <v>0</v>
      </c>
      <c r="Q280" s="238">
        <v>0</v>
      </c>
      <c r="R280" s="238">
        <f>Q280*H280</f>
        <v>0</v>
      </c>
      <c r="S280" s="238">
        <v>0</v>
      </c>
      <c r="T280" s="239">
        <f>S280*H280</f>
        <v>0</v>
      </c>
      <c r="U280" s="39"/>
      <c r="V280" s="39"/>
      <c r="W280" s="39"/>
      <c r="X280" s="39"/>
      <c r="Y280" s="39"/>
      <c r="Z280" s="39"/>
      <c r="AA280" s="39"/>
      <c r="AB280" s="39"/>
      <c r="AC280" s="39"/>
      <c r="AD280" s="39"/>
      <c r="AE280" s="39"/>
      <c r="AR280" s="240" t="s">
        <v>613</v>
      </c>
      <c r="AT280" s="240" t="s">
        <v>149</v>
      </c>
      <c r="AU280" s="240" t="s">
        <v>90</v>
      </c>
      <c r="AY280" s="18" t="s">
        <v>146</v>
      </c>
      <c r="BE280" s="241">
        <f>IF(N280="základní",J280,0)</f>
        <v>0</v>
      </c>
      <c r="BF280" s="241">
        <f>IF(N280="snížená",J280,0)</f>
        <v>0</v>
      </c>
      <c r="BG280" s="241">
        <f>IF(N280="zákl. přenesená",J280,0)</f>
        <v>0</v>
      </c>
      <c r="BH280" s="241">
        <f>IF(N280="sníž. přenesená",J280,0)</f>
        <v>0</v>
      </c>
      <c r="BI280" s="241">
        <f>IF(N280="nulová",J280,0)</f>
        <v>0</v>
      </c>
      <c r="BJ280" s="18" t="s">
        <v>85</v>
      </c>
      <c r="BK280" s="241">
        <f>ROUND(I280*H280,2)</f>
        <v>0</v>
      </c>
      <c r="BL280" s="18" t="s">
        <v>613</v>
      </c>
      <c r="BM280" s="240" t="s">
        <v>1355</v>
      </c>
    </row>
    <row r="281" s="2" customFormat="1">
      <c r="A281" s="39"/>
      <c r="B281" s="40"/>
      <c r="C281" s="41"/>
      <c r="D281" s="242" t="s">
        <v>155</v>
      </c>
      <c r="E281" s="41"/>
      <c r="F281" s="243" t="s">
        <v>1354</v>
      </c>
      <c r="G281" s="41"/>
      <c r="H281" s="41"/>
      <c r="I281" s="244"/>
      <c r="J281" s="41"/>
      <c r="K281" s="41"/>
      <c r="L281" s="45"/>
      <c r="M281" s="245"/>
      <c r="N281" s="246"/>
      <c r="O281" s="92"/>
      <c r="P281" s="92"/>
      <c r="Q281" s="92"/>
      <c r="R281" s="92"/>
      <c r="S281" s="92"/>
      <c r="T281" s="93"/>
      <c r="U281" s="39"/>
      <c r="V281" s="39"/>
      <c r="W281" s="39"/>
      <c r="X281" s="39"/>
      <c r="Y281" s="39"/>
      <c r="Z281" s="39"/>
      <c r="AA281" s="39"/>
      <c r="AB281" s="39"/>
      <c r="AC281" s="39"/>
      <c r="AD281" s="39"/>
      <c r="AE281" s="39"/>
      <c r="AT281" s="18" t="s">
        <v>155</v>
      </c>
      <c r="AU281" s="18" t="s">
        <v>90</v>
      </c>
    </row>
    <row r="282" s="2" customFormat="1">
      <c r="A282" s="39"/>
      <c r="B282" s="40"/>
      <c r="C282" s="41"/>
      <c r="D282" s="258" t="s">
        <v>164</v>
      </c>
      <c r="E282" s="41"/>
      <c r="F282" s="259" t="s">
        <v>1356</v>
      </c>
      <c r="G282" s="41"/>
      <c r="H282" s="41"/>
      <c r="I282" s="244"/>
      <c r="J282" s="41"/>
      <c r="K282" s="41"/>
      <c r="L282" s="45"/>
      <c r="M282" s="245"/>
      <c r="N282" s="246"/>
      <c r="O282" s="92"/>
      <c r="P282" s="92"/>
      <c r="Q282" s="92"/>
      <c r="R282" s="92"/>
      <c r="S282" s="92"/>
      <c r="T282" s="93"/>
      <c r="U282" s="39"/>
      <c r="V282" s="39"/>
      <c r="W282" s="39"/>
      <c r="X282" s="39"/>
      <c r="Y282" s="39"/>
      <c r="Z282" s="39"/>
      <c r="AA282" s="39"/>
      <c r="AB282" s="39"/>
      <c r="AC282" s="39"/>
      <c r="AD282" s="39"/>
      <c r="AE282" s="39"/>
      <c r="AT282" s="18" t="s">
        <v>164</v>
      </c>
      <c r="AU282" s="18" t="s">
        <v>90</v>
      </c>
    </row>
    <row r="283" s="13" customFormat="1">
      <c r="A283" s="13"/>
      <c r="B283" s="247"/>
      <c r="C283" s="248"/>
      <c r="D283" s="242" t="s">
        <v>156</v>
      </c>
      <c r="E283" s="249" t="s">
        <v>1</v>
      </c>
      <c r="F283" s="250" t="s">
        <v>1342</v>
      </c>
      <c r="G283" s="248"/>
      <c r="H283" s="251">
        <v>10</v>
      </c>
      <c r="I283" s="252"/>
      <c r="J283" s="248"/>
      <c r="K283" s="248"/>
      <c r="L283" s="253"/>
      <c r="M283" s="254"/>
      <c r="N283" s="255"/>
      <c r="O283" s="255"/>
      <c r="P283" s="255"/>
      <c r="Q283" s="255"/>
      <c r="R283" s="255"/>
      <c r="S283" s="255"/>
      <c r="T283" s="256"/>
      <c r="U283" s="13"/>
      <c r="V283" s="13"/>
      <c r="W283" s="13"/>
      <c r="X283" s="13"/>
      <c r="Y283" s="13"/>
      <c r="Z283" s="13"/>
      <c r="AA283" s="13"/>
      <c r="AB283" s="13"/>
      <c r="AC283" s="13"/>
      <c r="AD283" s="13"/>
      <c r="AE283" s="13"/>
      <c r="AT283" s="257" t="s">
        <v>156</v>
      </c>
      <c r="AU283" s="257" t="s">
        <v>90</v>
      </c>
      <c r="AV283" s="13" t="s">
        <v>90</v>
      </c>
      <c r="AW283" s="13" t="s">
        <v>35</v>
      </c>
      <c r="AX283" s="13" t="s">
        <v>85</v>
      </c>
      <c r="AY283" s="257" t="s">
        <v>146</v>
      </c>
    </row>
    <row r="284" s="2" customFormat="1" ht="44.25" customHeight="1">
      <c r="A284" s="39"/>
      <c r="B284" s="40"/>
      <c r="C284" s="229" t="s">
        <v>447</v>
      </c>
      <c r="D284" s="229" t="s">
        <v>149</v>
      </c>
      <c r="E284" s="230" t="s">
        <v>1357</v>
      </c>
      <c r="F284" s="231" t="s">
        <v>1358</v>
      </c>
      <c r="G284" s="232" t="s">
        <v>495</v>
      </c>
      <c r="H284" s="233">
        <v>121</v>
      </c>
      <c r="I284" s="234"/>
      <c r="J284" s="235">
        <f>ROUND(I284*H284,2)</f>
        <v>0</v>
      </c>
      <c r="K284" s="231" t="s">
        <v>161</v>
      </c>
      <c r="L284" s="45"/>
      <c r="M284" s="236" t="s">
        <v>1</v>
      </c>
      <c r="N284" s="237" t="s">
        <v>46</v>
      </c>
      <c r="O284" s="92"/>
      <c r="P284" s="238">
        <f>O284*H284</f>
        <v>0</v>
      </c>
      <c r="Q284" s="238">
        <v>0</v>
      </c>
      <c r="R284" s="238">
        <f>Q284*H284</f>
        <v>0</v>
      </c>
      <c r="S284" s="238">
        <v>1.0000000000000001E-05</v>
      </c>
      <c r="T284" s="239">
        <f>S284*H284</f>
        <v>0.0012100000000000001</v>
      </c>
      <c r="U284" s="39"/>
      <c r="V284" s="39"/>
      <c r="W284" s="39"/>
      <c r="X284" s="39"/>
      <c r="Y284" s="39"/>
      <c r="Z284" s="39"/>
      <c r="AA284" s="39"/>
      <c r="AB284" s="39"/>
      <c r="AC284" s="39"/>
      <c r="AD284" s="39"/>
      <c r="AE284" s="39"/>
      <c r="AR284" s="240" t="s">
        <v>613</v>
      </c>
      <c r="AT284" s="240" t="s">
        <v>149</v>
      </c>
      <c r="AU284" s="240" t="s">
        <v>90</v>
      </c>
      <c r="AY284" s="18" t="s">
        <v>146</v>
      </c>
      <c r="BE284" s="241">
        <f>IF(N284="základní",J284,0)</f>
        <v>0</v>
      </c>
      <c r="BF284" s="241">
        <f>IF(N284="snížená",J284,0)</f>
        <v>0</v>
      </c>
      <c r="BG284" s="241">
        <f>IF(N284="zákl. přenesená",J284,0)</f>
        <v>0</v>
      </c>
      <c r="BH284" s="241">
        <f>IF(N284="sníž. přenesená",J284,0)</f>
        <v>0</v>
      </c>
      <c r="BI284" s="241">
        <f>IF(N284="nulová",J284,0)</f>
        <v>0</v>
      </c>
      <c r="BJ284" s="18" t="s">
        <v>85</v>
      </c>
      <c r="BK284" s="241">
        <f>ROUND(I284*H284,2)</f>
        <v>0</v>
      </c>
      <c r="BL284" s="18" t="s">
        <v>613</v>
      </c>
      <c r="BM284" s="240" t="s">
        <v>1359</v>
      </c>
    </row>
    <row r="285" s="2" customFormat="1">
      <c r="A285" s="39"/>
      <c r="B285" s="40"/>
      <c r="C285" s="41"/>
      <c r="D285" s="242" t="s">
        <v>155</v>
      </c>
      <c r="E285" s="41"/>
      <c r="F285" s="243" t="s">
        <v>1360</v>
      </c>
      <c r="G285" s="41"/>
      <c r="H285" s="41"/>
      <c r="I285" s="244"/>
      <c r="J285" s="41"/>
      <c r="K285" s="41"/>
      <c r="L285" s="45"/>
      <c r="M285" s="245"/>
      <c r="N285" s="246"/>
      <c r="O285" s="92"/>
      <c r="P285" s="92"/>
      <c r="Q285" s="92"/>
      <c r="R285" s="92"/>
      <c r="S285" s="92"/>
      <c r="T285" s="93"/>
      <c r="U285" s="39"/>
      <c r="V285" s="39"/>
      <c r="W285" s="39"/>
      <c r="X285" s="39"/>
      <c r="Y285" s="39"/>
      <c r="Z285" s="39"/>
      <c r="AA285" s="39"/>
      <c r="AB285" s="39"/>
      <c r="AC285" s="39"/>
      <c r="AD285" s="39"/>
      <c r="AE285" s="39"/>
      <c r="AT285" s="18" t="s">
        <v>155</v>
      </c>
      <c r="AU285" s="18" t="s">
        <v>90</v>
      </c>
    </row>
    <row r="286" s="2" customFormat="1">
      <c r="A286" s="39"/>
      <c r="B286" s="40"/>
      <c r="C286" s="41"/>
      <c r="D286" s="258" t="s">
        <v>164</v>
      </c>
      <c r="E286" s="41"/>
      <c r="F286" s="259" t="s">
        <v>1361</v>
      </c>
      <c r="G286" s="41"/>
      <c r="H286" s="41"/>
      <c r="I286" s="244"/>
      <c r="J286" s="41"/>
      <c r="K286" s="41"/>
      <c r="L286" s="45"/>
      <c r="M286" s="245"/>
      <c r="N286" s="246"/>
      <c r="O286" s="92"/>
      <c r="P286" s="92"/>
      <c r="Q286" s="92"/>
      <c r="R286" s="92"/>
      <c r="S286" s="92"/>
      <c r="T286" s="93"/>
      <c r="U286" s="39"/>
      <c r="V286" s="39"/>
      <c r="W286" s="39"/>
      <c r="X286" s="39"/>
      <c r="Y286" s="39"/>
      <c r="Z286" s="39"/>
      <c r="AA286" s="39"/>
      <c r="AB286" s="39"/>
      <c r="AC286" s="39"/>
      <c r="AD286" s="39"/>
      <c r="AE286" s="39"/>
      <c r="AT286" s="18" t="s">
        <v>164</v>
      </c>
      <c r="AU286" s="18" t="s">
        <v>90</v>
      </c>
    </row>
    <row r="287" s="13" customFormat="1">
      <c r="A287" s="13"/>
      <c r="B287" s="247"/>
      <c r="C287" s="248"/>
      <c r="D287" s="242" t="s">
        <v>156</v>
      </c>
      <c r="E287" s="249" t="s">
        <v>1</v>
      </c>
      <c r="F287" s="250" t="s">
        <v>1362</v>
      </c>
      <c r="G287" s="248"/>
      <c r="H287" s="251">
        <v>121</v>
      </c>
      <c r="I287" s="252"/>
      <c r="J287" s="248"/>
      <c r="K287" s="248"/>
      <c r="L287" s="253"/>
      <c r="M287" s="254"/>
      <c r="N287" s="255"/>
      <c r="O287" s="255"/>
      <c r="P287" s="255"/>
      <c r="Q287" s="255"/>
      <c r="R287" s="255"/>
      <c r="S287" s="255"/>
      <c r="T287" s="256"/>
      <c r="U287" s="13"/>
      <c r="V287" s="13"/>
      <c r="W287" s="13"/>
      <c r="X287" s="13"/>
      <c r="Y287" s="13"/>
      <c r="Z287" s="13"/>
      <c r="AA287" s="13"/>
      <c r="AB287" s="13"/>
      <c r="AC287" s="13"/>
      <c r="AD287" s="13"/>
      <c r="AE287" s="13"/>
      <c r="AT287" s="257" t="s">
        <v>156</v>
      </c>
      <c r="AU287" s="257" t="s">
        <v>90</v>
      </c>
      <c r="AV287" s="13" t="s">
        <v>90</v>
      </c>
      <c r="AW287" s="13" t="s">
        <v>35</v>
      </c>
      <c r="AX287" s="13" t="s">
        <v>85</v>
      </c>
      <c r="AY287" s="257" t="s">
        <v>146</v>
      </c>
    </row>
    <row r="288" s="2" customFormat="1" ht="44.25" customHeight="1">
      <c r="A288" s="39"/>
      <c r="B288" s="40"/>
      <c r="C288" s="229" t="s">
        <v>456</v>
      </c>
      <c r="D288" s="229" t="s">
        <v>149</v>
      </c>
      <c r="E288" s="230" t="s">
        <v>1363</v>
      </c>
      <c r="F288" s="231" t="s">
        <v>1364</v>
      </c>
      <c r="G288" s="232" t="s">
        <v>495</v>
      </c>
      <c r="H288" s="233">
        <v>460</v>
      </c>
      <c r="I288" s="234"/>
      <c r="J288" s="235">
        <f>ROUND(I288*H288,2)</f>
        <v>0</v>
      </c>
      <c r="K288" s="231" t="s">
        <v>161</v>
      </c>
      <c r="L288" s="45"/>
      <c r="M288" s="236" t="s">
        <v>1</v>
      </c>
      <c r="N288" s="237" t="s">
        <v>46</v>
      </c>
      <c r="O288" s="92"/>
      <c r="P288" s="238">
        <f>O288*H288</f>
        <v>0</v>
      </c>
      <c r="Q288" s="238">
        <v>0</v>
      </c>
      <c r="R288" s="238">
        <f>Q288*H288</f>
        <v>0</v>
      </c>
      <c r="S288" s="238">
        <v>0.00042000000000000002</v>
      </c>
      <c r="T288" s="239">
        <f>S288*H288</f>
        <v>0.19320000000000001</v>
      </c>
      <c r="U288" s="39"/>
      <c r="V288" s="39"/>
      <c r="W288" s="39"/>
      <c r="X288" s="39"/>
      <c r="Y288" s="39"/>
      <c r="Z288" s="39"/>
      <c r="AA288" s="39"/>
      <c r="AB288" s="39"/>
      <c r="AC288" s="39"/>
      <c r="AD288" s="39"/>
      <c r="AE288" s="39"/>
      <c r="AR288" s="240" t="s">
        <v>613</v>
      </c>
      <c r="AT288" s="240" t="s">
        <v>149</v>
      </c>
      <c r="AU288" s="240" t="s">
        <v>90</v>
      </c>
      <c r="AY288" s="18" t="s">
        <v>146</v>
      </c>
      <c r="BE288" s="241">
        <f>IF(N288="základní",J288,0)</f>
        <v>0</v>
      </c>
      <c r="BF288" s="241">
        <f>IF(N288="snížená",J288,0)</f>
        <v>0</v>
      </c>
      <c r="BG288" s="241">
        <f>IF(N288="zákl. přenesená",J288,0)</f>
        <v>0</v>
      </c>
      <c r="BH288" s="241">
        <f>IF(N288="sníž. přenesená",J288,0)</f>
        <v>0</v>
      </c>
      <c r="BI288" s="241">
        <f>IF(N288="nulová",J288,0)</f>
        <v>0</v>
      </c>
      <c r="BJ288" s="18" t="s">
        <v>85</v>
      </c>
      <c r="BK288" s="241">
        <f>ROUND(I288*H288,2)</f>
        <v>0</v>
      </c>
      <c r="BL288" s="18" t="s">
        <v>613</v>
      </c>
      <c r="BM288" s="240" t="s">
        <v>1365</v>
      </c>
    </row>
    <row r="289" s="2" customFormat="1">
      <c r="A289" s="39"/>
      <c r="B289" s="40"/>
      <c r="C289" s="41"/>
      <c r="D289" s="242" t="s">
        <v>155</v>
      </c>
      <c r="E289" s="41"/>
      <c r="F289" s="243" t="s">
        <v>1366</v>
      </c>
      <c r="G289" s="41"/>
      <c r="H289" s="41"/>
      <c r="I289" s="244"/>
      <c r="J289" s="41"/>
      <c r="K289" s="41"/>
      <c r="L289" s="45"/>
      <c r="M289" s="245"/>
      <c r="N289" s="246"/>
      <c r="O289" s="92"/>
      <c r="P289" s="92"/>
      <c r="Q289" s="92"/>
      <c r="R289" s="92"/>
      <c r="S289" s="92"/>
      <c r="T289" s="93"/>
      <c r="U289" s="39"/>
      <c r="V289" s="39"/>
      <c r="W289" s="39"/>
      <c r="X289" s="39"/>
      <c r="Y289" s="39"/>
      <c r="Z289" s="39"/>
      <c r="AA289" s="39"/>
      <c r="AB289" s="39"/>
      <c r="AC289" s="39"/>
      <c r="AD289" s="39"/>
      <c r="AE289" s="39"/>
      <c r="AT289" s="18" t="s">
        <v>155</v>
      </c>
      <c r="AU289" s="18" t="s">
        <v>90</v>
      </c>
    </row>
    <row r="290" s="2" customFormat="1">
      <c r="A290" s="39"/>
      <c r="B290" s="40"/>
      <c r="C290" s="41"/>
      <c r="D290" s="258" t="s">
        <v>164</v>
      </c>
      <c r="E290" s="41"/>
      <c r="F290" s="259" t="s">
        <v>1367</v>
      </c>
      <c r="G290" s="41"/>
      <c r="H290" s="41"/>
      <c r="I290" s="244"/>
      <c r="J290" s="41"/>
      <c r="K290" s="41"/>
      <c r="L290" s="45"/>
      <c r="M290" s="245"/>
      <c r="N290" s="246"/>
      <c r="O290" s="92"/>
      <c r="P290" s="92"/>
      <c r="Q290" s="92"/>
      <c r="R290" s="92"/>
      <c r="S290" s="92"/>
      <c r="T290" s="93"/>
      <c r="U290" s="39"/>
      <c r="V290" s="39"/>
      <c r="W290" s="39"/>
      <c r="X290" s="39"/>
      <c r="Y290" s="39"/>
      <c r="Z290" s="39"/>
      <c r="AA290" s="39"/>
      <c r="AB290" s="39"/>
      <c r="AC290" s="39"/>
      <c r="AD290" s="39"/>
      <c r="AE290" s="39"/>
      <c r="AT290" s="18" t="s">
        <v>164</v>
      </c>
      <c r="AU290" s="18" t="s">
        <v>90</v>
      </c>
    </row>
    <row r="291" s="13" customFormat="1">
      <c r="A291" s="13"/>
      <c r="B291" s="247"/>
      <c r="C291" s="248"/>
      <c r="D291" s="242" t="s">
        <v>156</v>
      </c>
      <c r="E291" s="249" t="s">
        <v>1</v>
      </c>
      <c r="F291" s="250" t="s">
        <v>1368</v>
      </c>
      <c r="G291" s="248"/>
      <c r="H291" s="251">
        <v>460</v>
      </c>
      <c r="I291" s="252"/>
      <c r="J291" s="248"/>
      <c r="K291" s="248"/>
      <c r="L291" s="253"/>
      <c r="M291" s="254"/>
      <c r="N291" s="255"/>
      <c r="O291" s="255"/>
      <c r="P291" s="255"/>
      <c r="Q291" s="255"/>
      <c r="R291" s="255"/>
      <c r="S291" s="255"/>
      <c r="T291" s="256"/>
      <c r="U291" s="13"/>
      <c r="V291" s="13"/>
      <c r="W291" s="13"/>
      <c r="X291" s="13"/>
      <c r="Y291" s="13"/>
      <c r="Z291" s="13"/>
      <c r="AA291" s="13"/>
      <c r="AB291" s="13"/>
      <c r="AC291" s="13"/>
      <c r="AD291" s="13"/>
      <c r="AE291" s="13"/>
      <c r="AT291" s="257" t="s">
        <v>156</v>
      </c>
      <c r="AU291" s="257" t="s">
        <v>90</v>
      </c>
      <c r="AV291" s="13" t="s">
        <v>90</v>
      </c>
      <c r="AW291" s="13" t="s">
        <v>35</v>
      </c>
      <c r="AX291" s="13" t="s">
        <v>85</v>
      </c>
      <c r="AY291" s="257" t="s">
        <v>146</v>
      </c>
    </row>
    <row r="292" s="12" customFormat="1" ht="22.8" customHeight="1">
      <c r="A292" s="12"/>
      <c r="B292" s="213"/>
      <c r="C292" s="214"/>
      <c r="D292" s="215" t="s">
        <v>80</v>
      </c>
      <c r="E292" s="227" t="s">
        <v>1096</v>
      </c>
      <c r="F292" s="227" t="s">
        <v>1097</v>
      </c>
      <c r="G292" s="214"/>
      <c r="H292" s="214"/>
      <c r="I292" s="217"/>
      <c r="J292" s="228">
        <f>BK292</f>
        <v>0</v>
      </c>
      <c r="K292" s="214"/>
      <c r="L292" s="219"/>
      <c r="M292" s="220"/>
      <c r="N292" s="221"/>
      <c r="O292" s="221"/>
      <c r="P292" s="222">
        <f>SUM(P293:P383)</f>
        <v>0</v>
      </c>
      <c r="Q292" s="221"/>
      <c r="R292" s="222">
        <f>SUM(R293:R383)</f>
        <v>16.36545851</v>
      </c>
      <c r="S292" s="221"/>
      <c r="T292" s="223">
        <f>SUM(T293:T383)</f>
        <v>11</v>
      </c>
      <c r="U292" s="12"/>
      <c r="V292" s="12"/>
      <c r="W292" s="12"/>
      <c r="X292" s="12"/>
      <c r="Y292" s="12"/>
      <c r="Z292" s="12"/>
      <c r="AA292" s="12"/>
      <c r="AB292" s="12"/>
      <c r="AC292" s="12"/>
      <c r="AD292" s="12"/>
      <c r="AE292" s="12"/>
      <c r="AR292" s="224" t="s">
        <v>102</v>
      </c>
      <c r="AT292" s="225" t="s">
        <v>80</v>
      </c>
      <c r="AU292" s="225" t="s">
        <v>85</v>
      </c>
      <c r="AY292" s="224" t="s">
        <v>146</v>
      </c>
      <c r="BK292" s="226">
        <f>SUM(BK293:BK383)</f>
        <v>0</v>
      </c>
    </row>
    <row r="293" s="2" customFormat="1" ht="24.15" customHeight="1">
      <c r="A293" s="39"/>
      <c r="B293" s="40"/>
      <c r="C293" s="229" t="s">
        <v>463</v>
      </c>
      <c r="D293" s="229" t="s">
        <v>149</v>
      </c>
      <c r="E293" s="230" t="s">
        <v>1369</v>
      </c>
      <c r="F293" s="231" t="s">
        <v>1370</v>
      </c>
      <c r="G293" s="232" t="s">
        <v>1371</v>
      </c>
      <c r="H293" s="233">
        <v>0.50700000000000001</v>
      </c>
      <c r="I293" s="234"/>
      <c r="J293" s="235">
        <f>ROUND(I293*H293,2)</f>
        <v>0</v>
      </c>
      <c r="K293" s="231" t="s">
        <v>161</v>
      </c>
      <c r="L293" s="45"/>
      <c r="M293" s="236" t="s">
        <v>1</v>
      </c>
      <c r="N293" s="237" t="s">
        <v>46</v>
      </c>
      <c r="O293" s="92"/>
      <c r="P293" s="238">
        <f>O293*H293</f>
        <v>0</v>
      </c>
      <c r="Q293" s="238">
        <v>0.0019300000000000001</v>
      </c>
      <c r="R293" s="238">
        <f>Q293*H293</f>
        <v>0.00097851000000000014</v>
      </c>
      <c r="S293" s="238">
        <v>0</v>
      </c>
      <c r="T293" s="239">
        <f>S293*H293</f>
        <v>0</v>
      </c>
      <c r="U293" s="39"/>
      <c r="V293" s="39"/>
      <c r="W293" s="39"/>
      <c r="X293" s="39"/>
      <c r="Y293" s="39"/>
      <c r="Z293" s="39"/>
      <c r="AA293" s="39"/>
      <c r="AB293" s="39"/>
      <c r="AC293" s="39"/>
      <c r="AD293" s="39"/>
      <c r="AE293" s="39"/>
      <c r="AR293" s="240" t="s">
        <v>613</v>
      </c>
      <c r="AT293" s="240" t="s">
        <v>149</v>
      </c>
      <c r="AU293" s="240" t="s">
        <v>90</v>
      </c>
      <c r="AY293" s="18" t="s">
        <v>146</v>
      </c>
      <c r="BE293" s="241">
        <f>IF(N293="základní",J293,0)</f>
        <v>0</v>
      </c>
      <c r="BF293" s="241">
        <f>IF(N293="snížená",J293,0)</f>
        <v>0</v>
      </c>
      <c r="BG293" s="241">
        <f>IF(N293="zákl. přenesená",J293,0)</f>
        <v>0</v>
      </c>
      <c r="BH293" s="241">
        <f>IF(N293="sníž. přenesená",J293,0)</f>
        <v>0</v>
      </c>
      <c r="BI293" s="241">
        <f>IF(N293="nulová",J293,0)</f>
        <v>0</v>
      </c>
      <c r="BJ293" s="18" t="s">
        <v>85</v>
      </c>
      <c r="BK293" s="241">
        <f>ROUND(I293*H293,2)</f>
        <v>0</v>
      </c>
      <c r="BL293" s="18" t="s">
        <v>613</v>
      </c>
      <c r="BM293" s="240" t="s">
        <v>1372</v>
      </c>
    </row>
    <row r="294" s="2" customFormat="1">
      <c r="A294" s="39"/>
      <c r="B294" s="40"/>
      <c r="C294" s="41"/>
      <c r="D294" s="242" t="s">
        <v>155</v>
      </c>
      <c r="E294" s="41"/>
      <c r="F294" s="243" t="s">
        <v>1373</v>
      </c>
      <c r="G294" s="41"/>
      <c r="H294" s="41"/>
      <c r="I294" s="244"/>
      <c r="J294" s="41"/>
      <c r="K294" s="41"/>
      <c r="L294" s="45"/>
      <c r="M294" s="245"/>
      <c r="N294" s="246"/>
      <c r="O294" s="92"/>
      <c r="P294" s="92"/>
      <c r="Q294" s="92"/>
      <c r="R294" s="92"/>
      <c r="S294" s="92"/>
      <c r="T294" s="93"/>
      <c r="U294" s="39"/>
      <c r="V294" s="39"/>
      <c r="W294" s="39"/>
      <c r="X294" s="39"/>
      <c r="Y294" s="39"/>
      <c r="Z294" s="39"/>
      <c r="AA294" s="39"/>
      <c r="AB294" s="39"/>
      <c r="AC294" s="39"/>
      <c r="AD294" s="39"/>
      <c r="AE294" s="39"/>
      <c r="AT294" s="18" t="s">
        <v>155</v>
      </c>
      <c r="AU294" s="18" t="s">
        <v>90</v>
      </c>
    </row>
    <row r="295" s="2" customFormat="1">
      <c r="A295" s="39"/>
      <c r="B295" s="40"/>
      <c r="C295" s="41"/>
      <c r="D295" s="258" t="s">
        <v>164</v>
      </c>
      <c r="E295" s="41"/>
      <c r="F295" s="259" t="s">
        <v>1374</v>
      </c>
      <c r="G295" s="41"/>
      <c r="H295" s="41"/>
      <c r="I295" s="244"/>
      <c r="J295" s="41"/>
      <c r="K295" s="41"/>
      <c r="L295" s="45"/>
      <c r="M295" s="245"/>
      <c r="N295" s="246"/>
      <c r="O295" s="92"/>
      <c r="P295" s="92"/>
      <c r="Q295" s="92"/>
      <c r="R295" s="92"/>
      <c r="S295" s="92"/>
      <c r="T295" s="93"/>
      <c r="U295" s="39"/>
      <c r="V295" s="39"/>
      <c r="W295" s="39"/>
      <c r="X295" s="39"/>
      <c r="Y295" s="39"/>
      <c r="Z295" s="39"/>
      <c r="AA295" s="39"/>
      <c r="AB295" s="39"/>
      <c r="AC295" s="39"/>
      <c r="AD295" s="39"/>
      <c r="AE295" s="39"/>
      <c r="AT295" s="18" t="s">
        <v>164</v>
      </c>
      <c r="AU295" s="18" t="s">
        <v>90</v>
      </c>
    </row>
    <row r="296" s="13" customFormat="1">
      <c r="A296" s="13"/>
      <c r="B296" s="247"/>
      <c r="C296" s="248"/>
      <c r="D296" s="242" t="s">
        <v>156</v>
      </c>
      <c r="E296" s="249" t="s">
        <v>1</v>
      </c>
      <c r="F296" s="250" t="s">
        <v>1375</v>
      </c>
      <c r="G296" s="248"/>
      <c r="H296" s="251">
        <v>0.50700000000000001</v>
      </c>
      <c r="I296" s="252"/>
      <c r="J296" s="248"/>
      <c r="K296" s="248"/>
      <c r="L296" s="253"/>
      <c r="M296" s="254"/>
      <c r="N296" s="255"/>
      <c r="O296" s="255"/>
      <c r="P296" s="255"/>
      <c r="Q296" s="255"/>
      <c r="R296" s="255"/>
      <c r="S296" s="255"/>
      <c r="T296" s="256"/>
      <c r="U296" s="13"/>
      <c r="V296" s="13"/>
      <c r="W296" s="13"/>
      <c r="X296" s="13"/>
      <c r="Y296" s="13"/>
      <c r="Z296" s="13"/>
      <c r="AA296" s="13"/>
      <c r="AB296" s="13"/>
      <c r="AC296" s="13"/>
      <c r="AD296" s="13"/>
      <c r="AE296" s="13"/>
      <c r="AT296" s="257" t="s">
        <v>156</v>
      </c>
      <c r="AU296" s="257" t="s">
        <v>90</v>
      </c>
      <c r="AV296" s="13" t="s">
        <v>90</v>
      </c>
      <c r="AW296" s="13" t="s">
        <v>35</v>
      </c>
      <c r="AX296" s="13" t="s">
        <v>85</v>
      </c>
      <c r="AY296" s="257" t="s">
        <v>146</v>
      </c>
    </row>
    <row r="297" s="2" customFormat="1" ht="24.15" customHeight="1">
      <c r="A297" s="39"/>
      <c r="B297" s="40"/>
      <c r="C297" s="229" t="s">
        <v>471</v>
      </c>
      <c r="D297" s="229" t="s">
        <v>149</v>
      </c>
      <c r="E297" s="230" t="s">
        <v>1376</v>
      </c>
      <c r="F297" s="231" t="s">
        <v>1377</v>
      </c>
      <c r="G297" s="232" t="s">
        <v>152</v>
      </c>
      <c r="H297" s="233">
        <v>28</v>
      </c>
      <c r="I297" s="234"/>
      <c r="J297" s="235">
        <f>ROUND(I297*H297,2)</f>
        <v>0</v>
      </c>
      <c r="K297" s="231" t="s">
        <v>161</v>
      </c>
      <c r="L297" s="45"/>
      <c r="M297" s="236" t="s">
        <v>1</v>
      </c>
      <c r="N297" s="237" t="s">
        <v>46</v>
      </c>
      <c r="O297" s="92"/>
      <c r="P297" s="238">
        <f>O297*H297</f>
        <v>0</v>
      </c>
      <c r="Q297" s="238">
        <v>0</v>
      </c>
      <c r="R297" s="238">
        <f>Q297*H297</f>
        <v>0</v>
      </c>
      <c r="S297" s="238">
        <v>0</v>
      </c>
      <c r="T297" s="239">
        <f>S297*H297</f>
        <v>0</v>
      </c>
      <c r="U297" s="39"/>
      <c r="V297" s="39"/>
      <c r="W297" s="39"/>
      <c r="X297" s="39"/>
      <c r="Y297" s="39"/>
      <c r="Z297" s="39"/>
      <c r="AA297" s="39"/>
      <c r="AB297" s="39"/>
      <c r="AC297" s="39"/>
      <c r="AD297" s="39"/>
      <c r="AE297" s="39"/>
      <c r="AR297" s="240" t="s">
        <v>613</v>
      </c>
      <c r="AT297" s="240" t="s">
        <v>149</v>
      </c>
      <c r="AU297" s="240" t="s">
        <v>90</v>
      </c>
      <c r="AY297" s="18" t="s">
        <v>146</v>
      </c>
      <c r="BE297" s="241">
        <f>IF(N297="základní",J297,0)</f>
        <v>0</v>
      </c>
      <c r="BF297" s="241">
        <f>IF(N297="snížená",J297,0)</f>
        <v>0</v>
      </c>
      <c r="BG297" s="241">
        <f>IF(N297="zákl. přenesená",J297,0)</f>
        <v>0</v>
      </c>
      <c r="BH297" s="241">
        <f>IF(N297="sníž. přenesená",J297,0)</f>
        <v>0</v>
      </c>
      <c r="BI297" s="241">
        <f>IF(N297="nulová",J297,0)</f>
        <v>0</v>
      </c>
      <c r="BJ297" s="18" t="s">
        <v>85</v>
      </c>
      <c r="BK297" s="241">
        <f>ROUND(I297*H297,2)</f>
        <v>0</v>
      </c>
      <c r="BL297" s="18" t="s">
        <v>613</v>
      </c>
      <c r="BM297" s="240" t="s">
        <v>1378</v>
      </c>
    </row>
    <row r="298" s="2" customFormat="1">
      <c r="A298" s="39"/>
      <c r="B298" s="40"/>
      <c r="C298" s="41"/>
      <c r="D298" s="242" t="s">
        <v>155</v>
      </c>
      <c r="E298" s="41"/>
      <c r="F298" s="243" t="s">
        <v>1379</v>
      </c>
      <c r="G298" s="41"/>
      <c r="H298" s="41"/>
      <c r="I298" s="244"/>
      <c r="J298" s="41"/>
      <c r="K298" s="41"/>
      <c r="L298" s="45"/>
      <c r="M298" s="245"/>
      <c r="N298" s="246"/>
      <c r="O298" s="92"/>
      <c r="P298" s="92"/>
      <c r="Q298" s="92"/>
      <c r="R298" s="92"/>
      <c r="S298" s="92"/>
      <c r="T298" s="93"/>
      <c r="U298" s="39"/>
      <c r="V298" s="39"/>
      <c r="W298" s="39"/>
      <c r="X298" s="39"/>
      <c r="Y298" s="39"/>
      <c r="Z298" s="39"/>
      <c r="AA298" s="39"/>
      <c r="AB298" s="39"/>
      <c r="AC298" s="39"/>
      <c r="AD298" s="39"/>
      <c r="AE298" s="39"/>
      <c r="AT298" s="18" t="s">
        <v>155</v>
      </c>
      <c r="AU298" s="18" t="s">
        <v>90</v>
      </c>
    </row>
    <row r="299" s="2" customFormat="1">
      <c r="A299" s="39"/>
      <c r="B299" s="40"/>
      <c r="C299" s="41"/>
      <c r="D299" s="258" t="s">
        <v>164</v>
      </c>
      <c r="E299" s="41"/>
      <c r="F299" s="259" t="s">
        <v>1380</v>
      </c>
      <c r="G299" s="41"/>
      <c r="H299" s="41"/>
      <c r="I299" s="244"/>
      <c r="J299" s="41"/>
      <c r="K299" s="41"/>
      <c r="L299" s="45"/>
      <c r="M299" s="245"/>
      <c r="N299" s="246"/>
      <c r="O299" s="92"/>
      <c r="P299" s="92"/>
      <c r="Q299" s="92"/>
      <c r="R299" s="92"/>
      <c r="S299" s="92"/>
      <c r="T299" s="93"/>
      <c r="U299" s="39"/>
      <c r="V299" s="39"/>
      <c r="W299" s="39"/>
      <c r="X299" s="39"/>
      <c r="Y299" s="39"/>
      <c r="Z299" s="39"/>
      <c r="AA299" s="39"/>
      <c r="AB299" s="39"/>
      <c r="AC299" s="39"/>
      <c r="AD299" s="39"/>
      <c r="AE299" s="39"/>
      <c r="AT299" s="18" t="s">
        <v>164</v>
      </c>
      <c r="AU299" s="18" t="s">
        <v>90</v>
      </c>
    </row>
    <row r="300" s="14" customFormat="1">
      <c r="A300" s="14"/>
      <c r="B300" s="260"/>
      <c r="C300" s="261"/>
      <c r="D300" s="242" t="s">
        <v>156</v>
      </c>
      <c r="E300" s="262" t="s">
        <v>1</v>
      </c>
      <c r="F300" s="263" t="s">
        <v>1381</v>
      </c>
      <c r="G300" s="261"/>
      <c r="H300" s="262" t="s">
        <v>1</v>
      </c>
      <c r="I300" s="264"/>
      <c r="J300" s="261"/>
      <c r="K300" s="261"/>
      <c r="L300" s="265"/>
      <c r="M300" s="266"/>
      <c r="N300" s="267"/>
      <c r="O300" s="267"/>
      <c r="P300" s="267"/>
      <c r="Q300" s="267"/>
      <c r="R300" s="267"/>
      <c r="S300" s="267"/>
      <c r="T300" s="268"/>
      <c r="U300" s="14"/>
      <c r="V300" s="14"/>
      <c r="W300" s="14"/>
      <c r="X300" s="14"/>
      <c r="Y300" s="14"/>
      <c r="Z300" s="14"/>
      <c r="AA300" s="14"/>
      <c r="AB300" s="14"/>
      <c r="AC300" s="14"/>
      <c r="AD300" s="14"/>
      <c r="AE300" s="14"/>
      <c r="AT300" s="269" t="s">
        <v>156</v>
      </c>
      <c r="AU300" s="269" t="s">
        <v>90</v>
      </c>
      <c r="AV300" s="14" t="s">
        <v>85</v>
      </c>
      <c r="AW300" s="14" t="s">
        <v>35</v>
      </c>
      <c r="AX300" s="14" t="s">
        <v>81</v>
      </c>
      <c r="AY300" s="269" t="s">
        <v>146</v>
      </c>
    </row>
    <row r="301" s="13" customFormat="1">
      <c r="A301" s="13"/>
      <c r="B301" s="247"/>
      <c r="C301" s="248"/>
      <c r="D301" s="242" t="s">
        <v>156</v>
      </c>
      <c r="E301" s="249" t="s">
        <v>1</v>
      </c>
      <c r="F301" s="250" t="s">
        <v>1382</v>
      </c>
      <c r="G301" s="248"/>
      <c r="H301" s="251">
        <v>28</v>
      </c>
      <c r="I301" s="252"/>
      <c r="J301" s="248"/>
      <c r="K301" s="248"/>
      <c r="L301" s="253"/>
      <c r="M301" s="254"/>
      <c r="N301" s="255"/>
      <c r="O301" s="255"/>
      <c r="P301" s="255"/>
      <c r="Q301" s="255"/>
      <c r="R301" s="255"/>
      <c r="S301" s="255"/>
      <c r="T301" s="256"/>
      <c r="U301" s="13"/>
      <c r="V301" s="13"/>
      <c r="W301" s="13"/>
      <c r="X301" s="13"/>
      <c r="Y301" s="13"/>
      <c r="Z301" s="13"/>
      <c r="AA301" s="13"/>
      <c r="AB301" s="13"/>
      <c r="AC301" s="13"/>
      <c r="AD301" s="13"/>
      <c r="AE301" s="13"/>
      <c r="AT301" s="257" t="s">
        <v>156</v>
      </c>
      <c r="AU301" s="257" t="s">
        <v>90</v>
      </c>
      <c r="AV301" s="13" t="s">
        <v>90</v>
      </c>
      <c r="AW301" s="13" t="s">
        <v>35</v>
      </c>
      <c r="AX301" s="13" t="s">
        <v>85</v>
      </c>
      <c r="AY301" s="257" t="s">
        <v>146</v>
      </c>
    </row>
    <row r="302" s="2" customFormat="1" ht="24.15" customHeight="1">
      <c r="A302" s="39"/>
      <c r="B302" s="40"/>
      <c r="C302" s="229" t="s">
        <v>477</v>
      </c>
      <c r="D302" s="229" t="s">
        <v>149</v>
      </c>
      <c r="E302" s="230" t="s">
        <v>1383</v>
      </c>
      <c r="F302" s="231" t="s">
        <v>1384</v>
      </c>
      <c r="G302" s="232" t="s">
        <v>495</v>
      </c>
      <c r="H302" s="233">
        <v>474</v>
      </c>
      <c r="I302" s="234"/>
      <c r="J302" s="235">
        <f>ROUND(I302*H302,2)</f>
        <v>0</v>
      </c>
      <c r="K302" s="231" t="s">
        <v>161</v>
      </c>
      <c r="L302" s="45"/>
      <c r="M302" s="236" t="s">
        <v>1</v>
      </c>
      <c r="N302" s="237" t="s">
        <v>46</v>
      </c>
      <c r="O302" s="92"/>
      <c r="P302" s="238">
        <f>O302*H302</f>
        <v>0</v>
      </c>
      <c r="Q302" s="238">
        <v>0</v>
      </c>
      <c r="R302" s="238">
        <f>Q302*H302</f>
        <v>0</v>
      </c>
      <c r="S302" s="238">
        <v>0</v>
      </c>
      <c r="T302" s="239">
        <f>S302*H302</f>
        <v>0</v>
      </c>
      <c r="U302" s="39"/>
      <c r="V302" s="39"/>
      <c r="W302" s="39"/>
      <c r="X302" s="39"/>
      <c r="Y302" s="39"/>
      <c r="Z302" s="39"/>
      <c r="AA302" s="39"/>
      <c r="AB302" s="39"/>
      <c r="AC302" s="39"/>
      <c r="AD302" s="39"/>
      <c r="AE302" s="39"/>
      <c r="AR302" s="240" t="s">
        <v>613</v>
      </c>
      <c r="AT302" s="240" t="s">
        <v>149</v>
      </c>
      <c r="AU302" s="240" t="s">
        <v>90</v>
      </c>
      <c r="AY302" s="18" t="s">
        <v>146</v>
      </c>
      <c r="BE302" s="241">
        <f>IF(N302="základní",J302,0)</f>
        <v>0</v>
      </c>
      <c r="BF302" s="241">
        <f>IF(N302="snížená",J302,0)</f>
        <v>0</v>
      </c>
      <c r="BG302" s="241">
        <f>IF(N302="zákl. přenesená",J302,0)</f>
        <v>0</v>
      </c>
      <c r="BH302" s="241">
        <f>IF(N302="sníž. přenesená",J302,0)</f>
        <v>0</v>
      </c>
      <c r="BI302" s="241">
        <f>IF(N302="nulová",J302,0)</f>
        <v>0</v>
      </c>
      <c r="BJ302" s="18" t="s">
        <v>85</v>
      </c>
      <c r="BK302" s="241">
        <f>ROUND(I302*H302,2)</f>
        <v>0</v>
      </c>
      <c r="BL302" s="18" t="s">
        <v>613</v>
      </c>
      <c r="BM302" s="240" t="s">
        <v>1385</v>
      </c>
    </row>
    <row r="303" s="2" customFormat="1">
      <c r="A303" s="39"/>
      <c r="B303" s="40"/>
      <c r="C303" s="41"/>
      <c r="D303" s="242" t="s">
        <v>155</v>
      </c>
      <c r="E303" s="41"/>
      <c r="F303" s="243" t="s">
        <v>1386</v>
      </c>
      <c r="G303" s="41"/>
      <c r="H303" s="41"/>
      <c r="I303" s="244"/>
      <c r="J303" s="41"/>
      <c r="K303" s="41"/>
      <c r="L303" s="45"/>
      <c r="M303" s="245"/>
      <c r="N303" s="246"/>
      <c r="O303" s="92"/>
      <c r="P303" s="92"/>
      <c r="Q303" s="92"/>
      <c r="R303" s="92"/>
      <c r="S303" s="92"/>
      <c r="T303" s="93"/>
      <c r="U303" s="39"/>
      <c r="V303" s="39"/>
      <c r="W303" s="39"/>
      <c r="X303" s="39"/>
      <c r="Y303" s="39"/>
      <c r="Z303" s="39"/>
      <c r="AA303" s="39"/>
      <c r="AB303" s="39"/>
      <c r="AC303" s="39"/>
      <c r="AD303" s="39"/>
      <c r="AE303" s="39"/>
      <c r="AT303" s="18" t="s">
        <v>155</v>
      </c>
      <c r="AU303" s="18" t="s">
        <v>90</v>
      </c>
    </row>
    <row r="304" s="2" customFormat="1">
      <c r="A304" s="39"/>
      <c r="B304" s="40"/>
      <c r="C304" s="41"/>
      <c r="D304" s="258" t="s">
        <v>164</v>
      </c>
      <c r="E304" s="41"/>
      <c r="F304" s="259" t="s">
        <v>1387</v>
      </c>
      <c r="G304" s="41"/>
      <c r="H304" s="41"/>
      <c r="I304" s="244"/>
      <c r="J304" s="41"/>
      <c r="K304" s="41"/>
      <c r="L304" s="45"/>
      <c r="M304" s="245"/>
      <c r="N304" s="246"/>
      <c r="O304" s="92"/>
      <c r="P304" s="92"/>
      <c r="Q304" s="92"/>
      <c r="R304" s="92"/>
      <c r="S304" s="92"/>
      <c r="T304" s="93"/>
      <c r="U304" s="39"/>
      <c r="V304" s="39"/>
      <c r="W304" s="39"/>
      <c r="X304" s="39"/>
      <c r="Y304" s="39"/>
      <c r="Z304" s="39"/>
      <c r="AA304" s="39"/>
      <c r="AB304" s="39"/>
      <c r="AC304" s="39"/>
      <c r="AD304" s="39"/>
      <c r="AE304" s="39"/>
      <c r="AT304" s="18" t="s">
        <v>164</v>
      </c>
      <c r="AU304" s="18" t="s">
        <v>90</v>
      </c>
    </row>
    <row r="305" s="13" customFormat="1">
      <c r="A305" s="13"/>
      <c r="B305" s="247"/>
      <c r="C305" s="248"/>
      <c r="D305" s="242" t="s">
        <v>156</v>
      </c>
      <c r="E305" s="249" t="s">
        <v>1</v>
      </c>
      <c r="F305" s="250" t="s">
        <v>1388</v>
      </c>
      <c r="G305" s="248"/>
      <c r="H305" s="251">
        <v>474</v>
      </c>
      <c r="I305" s="252"/>
      <c r="J305" s="248"/>
      <c r="K305" s="248"/>
      <c r="L305" s="253"/>
      <c r="M305" s="254"/>
      <c r="N305" s="255"/>
      <c r="O305" s="255"/>
      <c r="P305" s="255"/>
      <c r="Q305" s="255"/>
      <c r="R305" s="255"/>
      <c r="S305" s="255"/>
      <c r="T305" s="256"/>
      <c r="U305" s="13"/>
      <c r="V305" s="13"/>
      <c r="W305" s="13"/>
      <c r="X305" s="13"/>
      <c r="Y305" s="13"/>
      <c r="Z305" s="13"/>
      <c r="AA305" s="13"/>
      <c r="AB305" s="13"/>
      <c r="AC305" s="13"/>
      <c r="AD305" s="13"/>
      <c r="AE305" s="13"/>
      <c r="AT305" s="257" t="s">
        <v>156</v>
      </c>
      <c r="AU305" s="257" t="s">
        <v>90</v>
      </c>
      <c r="AV305" s="13" t="s">
        <v>90</v>
      </c>
      <c r="AW305" s="13" t="s">
        <v>35</v>
      </c>
      <c r="AX305" s="13" t="s">
        <v>85</v>
      </c>
      <c r="AY305" s="257" t="s">
        <v>146</v>
      </c>
    </row>
    <row r="306" s="2" customFormat="1" ht="24.15" customHeight="1">
      <c r="A306" s="39"/>
      <c r="B306" s="40"/>
      <c r="C306" s="229" t="s">
        <v>485</v>
      </c>
      <c r="D306" s="229" t="s">
        <v>149</v>
      </c>
      <c r="E306" s="230" t="s">
        <v>1389</v>
      </c>
      <c r="F306" s="231" t="s">
        <v>1390</v>
      </c>
      <c r="G306" s="232" t="s">
        <v>495</v>
      </c>
      <c r="H306" s="233">
        <v>33</v>
      </c>
      <c r="I306" s="234"/>
      <c r="J306" s="235">
        <f>ROUND(I306*H306,2)</f>
        <v>0</v>
      </c>
      <c r="K306" s="231" t="s">
        <v>161</v>
      </c>
      <c r="L306" s="45"/>
      <c r="M306" s="236" t="s">
        <v>1</v>
      </c>
      <c r="N306" s="237" t="s">
        <v>46</v>
      </c>
      <c r="O306" s="92"/>
      <c r="P306" s="238">
        <f>O306*H306</f>
        <v>0</v>
      </c>
      <c r="Q306" s="238">
        <v>0</v>
      </c>
      <c r="R306" s="238">
        <f>Q306*H306</f>
        <v>0</v>
      </c>
      <c r="S306" s="238">
        <v>0</v>
      </c>
      <c r="T306" s="239">
        <f>S306*H306</f>
        <v>0</v>
      </c>
      <c r="U306" s="39"/>
      <c r="V306" s="39"/>
      <c r="W306" s="39"/>
      <c r="X306" s="39"/>
      <c r="Y306" s="39"/>
      <c r="Z306" s="39"/>
      <c r="AA306" s="39"/>
      <c r="AB306" s="39"/>
      <c r="AC306" s="39"/>
      <c r="AD306" s="39"/>
      <c r="AE306" s="39"/>
      <c r="AR306" s="240" t="s">
        <v>613</v>
      </c>
      <c r="AT306" s="240" t="s">
        <v>149</v>
      </c>
      <c r="AU306" s="240" t="s">
        <v>90</v>
      </c>
      <c r="AY306" s="18" t="s">
        <v>146</v>
      </c>
      <c r="BE306" s="241">
        <f>IF(N306="základní",J306,0)</f>
        <v>0</v>
      </c>
      <c r="BF306" s="241">
        <f>IF(N306="snížená",J306,0)</f>
        <v>0</v>
      </c>
      <c r="BG306" s="241">
        <f>IF(N306="zákl. přenesená",J306,0)</f>
        <v>0</v>
      </c>
      <c r="BH306" s="241">
        <f>IF(N306="sníž. přenesená",J306,0)</f>
        <v>0</v>
      </c>
      <c r="BI306" s="241">
        <f>IF(N306="nulová",J306,0)</f>
        <v>0</v>
      </c>
      <c r="BJ306" s="18" t="s">
        <v>85</v>
      </c>
      <c r="BK306" s="241">
        <f>ROUND(I306*H306,2)</f>
        <v>0</v>
      </c>
      <c r="BL306" s="18" t="s">
        <v>613</v>
      </c>
      <c r="BM306" s="240" t="s">
        <v>1391</v>
      </c>
    </row>
    <row r="307" s="2" customFormat="1">
      <c r="A307" s="39"/>
      <c r="B307" s="40"/>
      <c r="C307" s="41"/>
      <c r="D307" s="242" t="s">
        <v>155</v>
      </c>
      <c r="E307" s="41"/>
      <c r="F307" s="243" t="s">
        <v>1392</v>
      </c>
      <c r="G307" s="41"/>
      <c r="H307" s="41"/>
      <c r="I307" s="244"/>
      <c r="J307" s="41"/>
      <c r="K307" s="41"/>
      <c r="L307" s="45"/>
      <c r="M307" s="245"/>
      <c r="N307" s="246"/>
      <c r="O307" s="92"/>
      <c r="P307" s="92"/>
      <c r="Q307" s="92"/>
      <c r="R307" s="92"/>
      <c r="S307" s="92"/>
      <c r="T307" s="93"/>
      <c r="U307" s="39"/>
      <c r="V307" s="39"/>
      <c r="W307" s="39"/>
      <c r="X307" s="39"/>
      <c r="Y307" s="39"/>
      <c r="Z307" s="39"/>
      <c r="AA307" s="39"/>
      <c r="AB307" s="39"/>
      <c r="AC307" s="39"/>
      <c r="AD307" s="39"/>
      <c r="AE307" s="39"/>
      <c r="AT307" s="18" t="s">
        <v>155</v>
      </c>
      <c r="AU307" s="18" t="s">
        <v>90</v>
      </c>
    </row>
    <row r="308" s="2" customFormat="1">
      <c r="A308" s="39"/>
      <c r="B308" s="40"/>
      <c r="C308" s="41"/>
      <c r="D308" s="258" t="s">
        <v>164</v>
      </c>
      <c r="E308" s="41"/>
      <c r="F308" s="259" t="s">
        <v>1393</v>
      </c>
      <c r="G308" s="41"/>
      <c r="H308" s="41"/>
      <c r="I308" s="244"/>
      <c r="J308" s="41"/>
      <c r="K308" s="41"/>
      <c r="L308" s="45"/>
      <c r="M308" s="245"/>
      <c r="N308" s="246"/>
      <c r="O308" s="92"/>
      <c r="P308" s="92"/>
      <c r="Q308" s="92"/>
      <c r="R308" s="92"/>
      <c r="S308" s="92"/>
      <c r="T308" s="93"/>
      <c r="U308" s="39"/>
      <c r="V308" s="39"/>
      <c r="W308" s="39"/>
      <c r="X308" s="39"/>
      <c r="Y308" s="39"/>
      <c r="Z308" s="39"/>
      <c r="AA308" s="39"/>
      <c r="AB308" s="39"/>
      <c r="AC308" s="39"/>
      <c r="AD308" s="39"/>
      <c r="AE308" s="39"/>
      <c r="AT308" s="18" t="s">
        <v>164</v>
      </c>
      <c r="AU308" s="18" t="s">
        <v>90</v>
      </c>
    </row>
    <row r="309" s="13" customFormat="1">
      <c r="A309" s="13"/>
      <c r="B309" s="247"/>
      <c r="C309" s="248"/>
      <c r="D309" s="242" t="s">
        <v>156</v>
      </c>
      <c r="E309" s="249" t="s">
        <v>1</v>
      </c>
      <c r="F309" s="250" t="s">
        <v>1394</v>
      </c>
      <c r="G309" s="248"/>
      <c r="H309" s="251">
        <v>33</v>
      </c>
      <c r="I309" s="252"/>
      <c r="J309" s="248"/>
      <c r="K309" s="248"/>
      <c r="L309" s="253"/>
      <c r="M309" s="254"/>
      <c r="N309" s="255"/>
      <c r="O309" s="255"/>
      <c r="P309" s="255"/>
      <c r="Q309" s="255"/>
      <c r="R309" s="255"/>
      <c r="S309" s="255"/>
      <c r="T309" s="256"/>
      <c r="U309" s="13"/>
      <c r="V309" s="13"/>
      <c r="W309" s="13"/>
      <c r="X309" s="13"/>
      <c r="Y309" s="13"/>
      <c r="Z309" s="13"/>
      <c r="AA309" s="13"/>
      <c r="AB309" s="13"/>
      <c r="AC309" s="13"/>
      <c r="AD309" s="13"/>
      <c r="AE309" s="13"/>
      <c r="AT309" s="257" t="s">
        <v>156</v>
      </c>
      <c r="AU309" s="257" t="s">
        <v>90</v>
      </c>
      <c r="AV309" s="13" t="s">
        <v>90</v>
      </c>
      <c r="AW309" s="13" t="s">
        <v>35</v>
      </c>
      <c r="AX309" s="13" t="s">
        <v>85</v>
      </c>
      <c r="AY309" s="257" t="s">
        <v>146</v>
      </c>
    </row>
    <row r="310" s="2" customFormat="1" ht="24.15" customHeight="1">
      <c r="A310" s="39"/>
      <c r="B310" s="40"/>
      <c r="C310" s="229" t="s">
        <v>492</v>
      </c>
      <c r="D310" s="229" t="s">
        <v>149</v>
      </c>
      <c r="E310" s="230" t="s">
        <v>1395</v>
      </c>
      <c r="F310" s="231" t="s">
        <v>1396</v>
      </c>
      <c r="G310" s="232" t="s">
        <v>652</v>
      </c>
      <c r="H310" s="233">
        <v>2</v>
      </c>
      <c r="I310" s="234"/>
      <c r="J310" s="235">
        <f>ROUND(I310*H310,2)</f>
        <v>0</v>
      </c>
      <c r="K310" s="231" t="s">
        <v>161</v>
      </c>
      <c r="L310" s="45"/>
      <c r="M310" s="236" t="s">
        <v>1</v>
      </c>
      <c r="N310" s="237" t="s">
        <v>46</v>
      </c>
      <c r="O310" s="92"/>
      <c r="P310" s="238">
        <f>O310*H310</f>
        <v>0</v>
      </c>
      <c r="Q310" s="238">
        <v>0</v>
      </c>
      <c r="R310" s="238">
        <f>Q310*H310</f>
        <v>0</v>
      </c>
      <c r="S310" s="238">
        <v>0</v>
      </c>
      <c r="T310" s="239">
        <f>S310*H310</f>
        <v>0</v>
      </c>
      <c r="U310" s="39"/>
      <c r="V310" s="39"/>
      <c r="W310" s="39"/>
      <c r="X310" s="39"/>
      <c r="Y310" s="39"/>
      <c r="Z310" s="39"/>
      <c r="AA310" s="39"/>
      <c r="AB310" s="39"/>
      <c r="AC310" s="39"/>
      <c r="AD310" s="39"/>
      <c r="AE310" s="39"/>
      <c r="AR310" s="240" t="s">
        <v>613</v>
      </c>
      <c r="AT310" s="240" t="s">
        <v>149</v>
      </c>
      <c r="AU310" s="240" t="s">
        <v>90</v>
      </c>
      <c r="AY310" s="18" t="s">
        <v>146</v>
      </c>
      <c r="BE310" s="241">
        <f>IF(N310="základní",J310,0)</f>
        <v>0</v>
      </c>
      <c r="BF310" s="241">
        <f>IF(N310="snížená",J310,0)</f>
        <v>0</v>
      </c>
      <c r="BG310" s="241">
        <f>IF(N310="zákl. přenesená",J310,0)</f>
        <v>0</v>
      </c>
      <c r="BH310" s="241">
        <f>IF(N310="sníž. přenesená",J310,0)</f>
        <v>0</v>
      </c>
      <c r="BI310" s="241">
        <f>IF(N310="nulová",J310,0)</f>
        <v>0</v>
      </c>
      <c r="BJ310" s="18" t="s">
        <v>85</v>
      </c>
      <c r="BK310" s="241">
        <f>ROUND(I310*H310,2)</f>
        <v>0</v>
      </c>
      <c r="BL310" s="18" t="s">
        <v>613</v>
      </c>
      <c r="BM310" s="240" t="s">
        <v>1397</v>
      </c>
    </row>
    <row r="311" s="2" customFormat="1">
      <c r="A311" s="39"/>
      <c r="B311" s="40"/>
      <c r="C311" s="41"/>
      <c r="D311" s="242" t="s">
        <v>155</v>
      </c>
      <c r="E311" s="41"/>
      <c r="F311" s="243" t="s">
        <v>1398</v>
      </c>
      <c r="G311" s="41"/>
      <c r="H311" s="41"/>
      <c r="I311" s="244"/>
      <c r="J311" s="41"/>
      <c r="K311" s="41"/>
      <c r="L311" s="45"/>
      <c r="M311" s="245"/>
      <c r="N311" s="246"/>
      <c r="O311" s="92"/>
      <c r="P311" s="92"/>
      <c r="Q311" s="92"/>
      <c r="R311" s="92"/>
      <c r="S311" s="92"/>
      <c r="T311" s="93"/>
      <c r="U311" s="39"/>
      <c r="V311" s="39"/>
      <c r="W311" s="39"/>
      <c r="X311" s="39"/>
      <c r="Y311" s="39"/>
      <c r="Z311" s="39"/>
      <c r="AA311" s="39"/>
      <c r="AB311" s="39"/>
      <c r="AC311" s="39"/>
      <c r="AD311" s="39"/>
      <c r="AE311" s="39"/>
      <c r="AT311" s="18" t="s">
        <v>155</v>
      </c>
      <c r="AU311" s="18" t="s">
        <v>90</v>
      </c>
    </row>
    <row r="312" s="2" customFormat="1">
      <c r="A312" s="39"/>
      <c r="B312" s="40"/>
      <c r="C312" s="41"/>
      <c r="D312" s="258" t="s">
        <v>164</v>
      </c>
      <c r="E312" s="41"/>
      <c r="F312" s="259" t="s">
        <v>1399</v>
      </c>
      <c r="G312" s="41"/>
      <c r="H312" s="41"/>
      <c r="I312" s="244"/>
      <c r="J312" s="41"/>
      <c r="K312" s="41"/>
      <c r="L312" s="45"/>
      <c r="M312" s="245"/>
      <c r="N312" s="246"/>
      <c r="O312" s="92"/>
      <c r="P312" s="92"/>
      <c r="Q312" s="92"/>
      <c r="R312" s="92"/>
      <c r="S312" s="92"/>
      <c r="T312" s="93"/>
      <c r="U312" s="39"/>
      <c r="V312" s="39"/>
      <c r="W312" s="39"/>
      <c r="X312" s="39"/>
      <c r="Y312" s="39"/>
      <c r="Z312" s="39"/>
      <c r="AA312" s="39"/>
      <c r="AB312" s="39"/>
      <c r="AC312" s="39"/>
      <c r="AD312" s="39"/>
      <c r="AE312" s="39"/>
      <c r="AT312" s="18" t="s">
        <v>164</v>
      </c>
      <c r="AU312" s="18" t="s">
        <v>90</v>
      </c>
    </row>
    <row r="313" s="2" customFormat="1" ht="21.75" customHeight="1">
      <c r="A313" s="39"/>
      <c r="B313" s="40"/>
      <c r="C313" s="229" t="s">
        <v>501</v>
      </c>
      <c r="D313" s="229" t="s">
        <v>149</v>
      </c>
      <c r="E313" s="230" t="s">
        <v>1400</v>
      </c>
      <c r="F313" s="231" t="s">
        <v>1401</v>
      </c>
      <c r="G313" s="232" t="s">
        <v>652</v>
      </c>
      <c r="H313" s="233">
        <v>12</v>
      </c>
      <c r="I313" s="234"/>
      <c r="J313" s="235">
        <f>ROUND(I313*H313,2)</f>
        <v>0</v>
      </c>
      <c r="K313" s="231" t="s">
        <v>161</v>
      </c>
      <c r="L313" s="45"/>
      <c r="M313" s="236" t="s">
        <v>1</v>
      </c>
      <c r="N313" s="237" t="s">
        <v>46</v>
      </c>
      <c r="O313" s="92"/>
      <c r="P313" s="238">
        <f>O313*H313</f>
        <v>0</v>
      </c>
      <c r="Q313" s="238">
        <v>0.0076</v>
      </c>
      <c r="R313" s="238">
        <f>Q313*H313</f>
        <v>0.091200000000000003</v>
      </c>
      <c r="S313" s="238">
        <v>0</v>
      </c>
      <c r="T313" s="239">
        <f>S313*H313</f>
        <v>0</v>
      </c>
      <c r="U313" s="39"/>
      <c r="V313" s="39"/>
      <c r="W313" s="39"/>
      <c r="X313" s="39"/>
      <c r="Y313" s="39"/>
      <c r="Z313" s="39"/>
      <c r="AA313" s="39"/>
      <c r="AB313" s="39"/>
      <c r="AC313" s="39"/>
      <c r="AD313" s="39"/>
      <c r="AE313" s="39"/>
      <c r="AR313" s="240" t="s">
        <v>613</v>
      </c>
      <c r="AT313" s="240" t="s">
        <v>149</v>
      </c>
      <c r="AU313" s="240" t="s">
        <v>90</v>
      </c>
      <c r="AY313" s="18" t="s">
        <v>146</v>
      </c>
      <c r="BE313" s="241">
        <f>IF(N313="základní",J313,0)</f>
        <v>0</v>
      </c>
      <c r="BF313" s="241">
        <f>IF(N313="snížená",J313,0)</f>
        <v>0</v>
      </c>
      <c r="BG313" s="241">
        <f>IF(N313="zákl. přenesená",J313,0)</f>
        <v>0</v>
      </c>
      <c r="BH313" s="241">
        <f>IF(N313="sníž. přenesená",J313,0)</f>
        <v>0</v>
      </c>
      <c r="BI313" s="241">
        <f>IF(N313="nulová",J313,0)</f>
        <v>0</v>
      </c>
      <c r="BJ313" s="18" t="s">
        <v>85</v>
      </c>
      <c r="BK313" s="241">
        <f>ROUND(I313*H313,2)</f>
        <v>0</v>
      </c>
      <c r="BL313" s="18" t="s">
        <v>613</v>
      </c>
      <c r="BM313" s="240" t="s">
        <v>1402</v>
      </c>
    </row>
    <row r="314" s="2" customFormat="1">
      <c r="A314" s="39"/>
      <c r="B314" s="40"/>
      <c r="C314" s="41"/>
      <c r="D314" s="242" t="s">
        <v>155</v>
      </c>
      <c r="E314" s="41"/>
      <c r="F314" s="243" t="s">
        <v>1403</v>
      </c>
      <c r="G314" s="41"/>
      <c r="H314" s="41"/>
      <c r="I314" s="244"/>
      <c r="J314" s="41"/>
      <c r="K314" s="41"/>
      <c r="L314" s="45"/>
      <c r="M314" s="245"/>
      <c r="N314" s="246"/>
      <c r="O314" s="92"/>
      <c r="P314" s="92"/>
      <c r="Q314" s="92"/>
      <c r="R314" s="92"/>
      <c r="S314" s="92"/>
      <c r="T314" s="93"/>
      <c r="U314" s="39"/>
      <c r="V314" s="39"/>
      <c r="W314" s="39"/>
      <c r="X314" s="39"/>
      <c r="Y314" s="39"/>
      <c r="Z314" s="39"/>
      <c r="AA314" s="39"/>
      <c r="AB314" s="39"/>
      <c r="AC314" s="39"/>
      <c r="AD314" s="39"/>
      <c r="AE314" s="39"/>
      <c r="AT314" s="18" t="s">
        <v>155</v>
      </c>
      <c r="AU314" s="18" t="s">
        <v>90</v>
      </c>
    </row>
    <row r="315" s="2" customFormat="1">
      <c r="A315" s="39"/>
      <c r="B315" s="40"/>
      <c r="C315" s="41"/>
      <c r="D315" s="258" t="s">
        <v>164</v>
      </c>
      <c r="E315" s="41"/>
      <c r="F315" s="259" t="s">
        <v>1404</v>
      </c>
      <c r="G315" s="41"/>
      <c r="H315" s="41"/>
      <c r="I315" s="244"/>
      <c r="J315" s="41"/>
      <c r="K315" s="41"/>
      <c r="L315" s="45"/>
      <c r="M315" s="245"/>
      <c r="N315" s="246"/>
      <c r="O315" s="92"/>
      <c r="P315" s="92"/>
      <c r="Q315" s="92"/>
      <c r="R315" s="92"/>
      <c r="S315" s="92"/>
      <c r="T315" s="93"/>
      <c r="U315" s="39"/>
      <c r="V315" s="39"/>
      <c r="W315" s="39"/>
      <c r="X315" s="39"/>
      <c r="Y315" s="39"/>
      <c r="Z315" s="39"/>
      <c r="AA315" s="39"/>
      <c r="AB315" s="39"/>
      <c r="AC315" s="39"/>
      <c r="AD315" s="39"/>
      <c r="AE315" s="39"/>
      <c r="AT315" s="18" t="s">
        <v>164</v>
      </c>
      <c r="AU315" s="18" t="s">
        <v>90</v>
      </c>
    </row>
    <row r="316" s="2" customFormat="1" ht="24.15" customHeight="1">
      <c r="A316" s="39"/>
      <c r="B316" s="40"/>
      <c r="C316" s="229" t="s">
        <v>510</v>
      </c>
      <c r="D316" s="229" t="s">
        <v>149</v>
      </c>
      <c r="E316" s="230" t="s">
        <v>1405</v>
      </c>
      <c r="F316" s="231" t="s">
        <v>1406</v>
      </c>
      <c r="G316" s="232" t="s">
        <v>495</v>
      </c>
      <c r="H316" s="233">
        <v>89</v>
      </c>
      <c r="I316" s="234"/>
      <c r="J316" s="235">
        <f>ROUND(I316*H316,2)</f>
        <v>0</v>
      </c>
      <c r="K316" s="231" t="s">
        <v>161</v>
      </c>
      <c r="L316" s="45"/>
      <c r="M316" s="236" t="s">
        <v>1</v>
      </c>
      <c r="N316" s="237" t="s">
        <v>46</v>
      </c>
      <c r="O316" s="92"/>
      <c r="P316" s="238">
        <f>O316*H316</f>
        <v>0</v>
      </c>
      <c r="Q316" s="238">
        <v>0.0019</v>
      </c>
      <c r="R316" s="238">
        <f>Q316*H316</f>
        <v>0.1691</v>
      </c>
      <c r="S316" s="238">
        <v>0</v>
      </c>
      <c r="T316" s="239">
        <f>S316*H316</f>
        <v>0</v>
      </c>
      <c r="U316" s="39"/>
      <c r="V316" s="39"/>
      <c r="W316" s="39"/>
      <c r="X316" s="39"/>
      <c r="Y316" s="39"/>
      <c r="Z316" s="39"/>
      <c r="AA316" s="39"/>
      <c r="AB316" s="39"/>
      <c r="AC316" s="39"/>
      <c r="AD316" s="39"/>
      <c r="AE316" s="39"/>
      <c r="AR316" s="240" t="s">
        <v>613</v>
      </c>
      <c r="AT316" s="240" t="s">
        <v>149</v>
      </c>
      <c r="AU316" s="240" t="s">
        <v>90</v>
      </c>
      <c r="AY316" s="18" t="s">
        <v>146</v>
      </c>
      <c r="BE316" s="241">
        <f>IF(N316="základní",J316,0)</f>
        <v>0</v>
      </c>
      <c r="BF316" s="241">
        <f>IF(N316="snížená",J316,0)</f>
        <v>0</v>
      </c>
      <c r="BG316" s="241">
        <f>IF(N316="zákl. přenesená",J316,0)</f>
        <v>0</v>
      </c>
      <c r="BH316" s="241">
        <f>IF(N316="sníž. přenesená",J316,0)</f>
        <v>0</v>
      </c>
      <c r="BI316" s="241">
        <f>IF(N316="nulová",J316,0)</f>
        <v>0</v>
      </c>
      <c r="BJ316" s="18" t="s">
        <v>85</v>
      </c>
      <c r="BK316" s="241">
        <f>ROUND(I316*H316,2)</f>
        <v>0</v>
      </c>
      <c r="BL316" s="18" t="s">
        <v>613</v>
      </c>
      <c r="BM316" s="240" t="s">
        <v>1407</v>
      </c>
    </row>
    <row r="317" s="2" customFormat="1">
      <c r="A317" s="39"/>
      <c r="B317" s="40"/>
      <c r="C317" s="41"/>
      <c r="D317" s="242" t="s">
        <v>155</v>
      </c>
      <c r="E317" s="41"/>
      <c r="F317" s="243" t="s">
        <v>1408</v>
      </c>
      <c r="G317" s="41"/>
      <c r="H317" s="41"/>
      <c r="I317" s="244"/>
      <c r="J317" s="41"/>
      <c r="K317" s="41"/>
      <c r="L317" s="45"/>
      <c r="M317" s="245"/>
      <c r="N317" s="246"/>
      <c r="O317" s="92"/>
      <c r="P317" s="92"/>
      <c r="Q317" s="92"/>
      <c r="R317" s="92"/>
      <c r="S317" s="92"/>
      <c r="T317" s="93"/>
      <c r="U317" s="39"/>
      <c r="V317" s="39"/>
      <c r="W317" s="39"/>
      <c r="X317" s="39"/>
      <c r="Y317" s="39"/>
      <c r="Z317" s="39"/>
      <c r="AA317" s="39"/>
      <c r="AB317" s="39"/>
      <c r="AC317" s="39"/>
      <c r="AD317" s="39"/>
      <c r="AE317" s="39"/>
      <c r="AT317" s="18" t="s">
        <v>155</v>
      </c>
      <c r="AU317" s="18" t="s">
        <v>90</v>
      </c>
    </row>
    <row r="318" s="2" customFormat="1">
      <c r="A318" s="39"/>
      <c r="B318" s="40"/>
      <c r="C318" s="41"/>
      <c r="D318" s="258" t="s">
        <v>164</v>
      </c>
      <c r="E318" s="41"/>
      <c r="F318" s="259" t="s">
        <v>1409</v>
      </c>
      <c r="G318" s="41"/>
      <c r="H318" s="41"/>
      <c r="I318" s="244"/>
      <c r="J318" s="41"/>
      <c r="K318" s="41"/>
      <c r="L318" s="45"/>
      <c r="M318" s="245"/>
      <c r="N318" s="246"/>
      <c r="O318" s="92"/>
      <c r="P318" s="92"/>
      <c r="Q318" s="92"/>
      <c r="R318" s="92"/>
      <c r="S318" s="92"/>
      <c r="T318" s="93"/>
      <c r="U318" s="39"/>
      <c r="V318" s="39"/>
      <c r="W318" s="39"/>
      <c r="X318" s="39"/>
      <c r="Y318" s="39"/>
      <c r="Z318" s="39"/>
      <c r="AA318" s="39"/>
      <c r="AB318" s="39"/>
      <c r="AC318" s="39"/>
      <c r="AD318" s="39"/>
      <c r="AE318" s="39"/>
      <c r="AT318" s="18" t="s">
        <v>164</v>
      </c>
      <c r="AU318" s="18" t="s">
        <v>90</v>
      </c>
    </row>
    <row r="319" s="2" customFormat="1" ht="24.15" customHeight="1">
      <c r="A319" s="39"/>
      <c r="B319" s="40"/>
      <c r="C319" s="229" t="s">
        <v>167</v>
      </c>
      <c r="D319" s="229" t="s">
        <v>149</v>
      </c>
      <c r="E319" s="230" t="s">
        <v>1410</v>
      </c>
      <c r="F319" s="231" t="s">
        <v>1411</v>
      </c>
      <c r="G319" s="232" t="s">
        <v>152</v>
      </c>
      <c r="H319" s="233">
        <v>21</v>
      </c>
      <c r="I319" s="234"/>
      <c r="J319" s="235">
        <f>ROUND(I319*H319,2)</f>
        <v>0</v>
      </c>
      <c r="K319" s="231" t="s">
        <v>161</v>
      </c>
      <c r="L319" s="45"/>
      <c r="M319" s="236" t="s">
        <v>1</v>
      </c>
      <c r="N319" s="237" t="s">
        <v>46</v>
      </c>
      <c r="O319" s="92"/>
      <c r="P319" s="238">
        <f>O319*H319</f>
        <v>0</v>
      </c>
      <c r="Q319" s="238">
        <v>0</v>
      </c>
      <c r="R319" s="238">
        <f>Q319*H319</f>
        <v>0</v>
      </c>
      <c r="S319" s="238">
        <v>0</v>
      </c>
      <c r="T319" s="239">
        <f>S319*H319</f>
        <v>0</v>
      </c>
      <c r="U319" s="39"/>
      <c r="V319" s="39"/>
      <c r="W319" s="39"/>
      <c r="X319" s="39"/>
      <c r="Y319" s="39"/>
      <c r="Z319" s="39"/>
      <c r="AA319" s="39"/>
      <c r="AB319" s="39"/>
      <c r="AC319" s="39"/>
      <c r="AD319" s="39"/>
      <c r="AE319" s="39"/>
      <c r="AR319" s="240" t="s">
        <v>613</v>
      </c>
      <c r="AT319" s="240" t="s">
        <v>149</v>
      </c>
      <c r="AU319" s="240" t="s">
        <v>90</v>
      </c>
      <c r="AY319" s="18" t="s">
        <v>146</v>
      </c>
      <c r="BE319" s="241">
        <f>IF(N319="základní",J319,0)</f>
        <v>0</v>
      </c>
      <c r="BF319" s="241">
        <f>IF(N319="snížená",J319,0)</f>
        <v>0</v>
      </c>
      <c r="BG319" s="241">
        <f>IF(N319="zákl. přenesená",J319,0)</f>
        <v>0</v>
      </c>
      <c r="BH319" s="241">
        <f>IF(N319="sníž. přenesená",J319,0)</f>
        <v>0</v>
      </c>
      <c r="BI319" s="241">
        <f>IF(N319="nulová",J319,0)</f>
        <v>0</v>
      </c>
      <c r="BJ319" s="18" t="s">
        <v>85</v>
      </c>
      <c r="BK319" s="241">
        <f>ROUND(I319*H319,2)</f>
        <v>0</v>
      </c>
      <c r="BL319" s="18" t="s">
        <v>613</v>
      </c>
      <c r="BM319" s="240" t="s">
        <v>1412</v>
      </c>
    </row>
    <row r="320" s="2" customFormat="1">
      <c r="A320" s="39"/>
      <c r="B320" s="40"/>
      <c r="C320" s="41"/>
      <c r="D320" s="242" t="s">
        <v>155</v>
      </c>
      <c r="E320" s="41"/>
      <c r="F320" s="243" t="s">
        <v>1413</v>
      </c>
      <c r="G320" s="41"/>
      <c r="H320" s="41"/>
      <c r="I320" s="244"/>
      <c r="J320" s="41"/>
      <c r="K320" s="41"/>
      <c r="L320" s="45"/>
      <c r="M320" s="245"/>
      <c r="N320" s="246"/>
      <c r="O320" s="92"/>
      <c r="P320" s="92"/>
      <c r="Q320" s="92"/>
      <c r="R320" s="92"/>
      <c r="S320" s="92"/>
      <c r="T320" s="93"/>
      <c r="U320" s="39"/>
      <c r="V320" s="39"/>
      <c r="W320" s="39"/>
      <c r="X320" s="39"/>
      <c r="Y320" s="39"/>
      <c r="Z320" s="39"/>
      <c r="AA320" s="39"/>
      <c r="AB320" s="39"/>
      <c r="AC320" s="39"/>
      <c r="AD320" s="39"/>
      <c r="AE320" s="39"/>
      <c r="AT320" s="18" t="s">
        <v>155</v>
      </c>
      <c r="AU320" s="18" t="s">
        <v>90</v>
      </c>
    </row>
    <row r="321" s="2" customFormat="1">
      <c r="A321" s="39"/>
      <c r="B321" s="40"/>
      <c r="C321" s="41"/>
      <c r="D321" s="258" t="s">
        <v>164</v>
      </c>
      <c r="E321" s="41"/>
      <c r="F321" s="259" t="s">
        <v>1414</v>
      </c>
      <c r="G321" s="41"/>
      <c r="H321" s="41"/>
      <c r="I321" s="244"/>
      <c r="J321" s="41"/>
      <c r="K321" s="41"/>
      <c r="L321" s="45"/>
      <c r="M321" s="245"/>
      <c r="N321" s="246"/>
      <c r="O321" s="92"/>
      <c r="P321" s="92"/>
      <c r="Q321" s="92"/>
      <c r="R321" s="92"/>
      <c r="S321" s="92"/>
      <c r="T321" s="93"/>
      <c r="U321" s="39"/>
      <c r="V321" s="39"/>
      <c r="W321" s="39"/>
      <c r="X321" s="39"/>
      <c r="Y321" s="39"/>
      <c r="Z321" s="39"/>
      <c r="AA321" s="39"/>
      <c r="AB321" s="39"/>
      <c r="AC321" s="39"/>
      <c r="AD321" s="39"/>
      <c r="AE321" s="39"/>
      <c r="AT321" s="18" t="s">
        <v>164</v>
      </c>
      <c r="AU321" s="18" t="s">
        <v>90</v>
      </c>
    </row>
    <row r="322" s="14" customFormat="1">
      <c r="A322" s="14"/>
      <c r="B322" s="260"/>
      <c r="C322" s="261"/>
      <c r="D322" s="242" t="s">
        <v>156</v>
      </c>
      <c r="E322" s="262" t="s">
        <v>1</v>
      </c>
      <c r="F322" s="263" t="s">
        <v>1415</v>
      </c>
      <c r="G322" s="261"/>
      <c r="H322" s="262" t="s">
        <v>1</v>
      </c>
      <c r="I322" s="264"/>
      <c r="J322" s="261"/>
      <c r="K322" s="261"/>
      <c r="L322" s="265"/>
      <c r="M322" s="266"/>
      <c r="N322" s="267"/>
      <c r="O322" s="267"/>
      <c r="P322" s="267"/>
      <c r="Q322" s="267"/>
      <c r="R322" s="267"/>
      <c r="S322" s="267"/>
      <c r="T322" s="268"/>
      <c r="U322" s="14"/>
      <c r="V322" s="14"/>
      <c r="W322" s="14"/>
      <c r="X322" s="14"/>
      <c r="Y322" s="14"/>
      <c r="Z322" s="14"/>
      <c r="AA322" s="14"/>
      <c r="AB322" s="14"/>
      <c r="AC322" s="14"/>
      <c r="AD322" s="14"/>
      <c r="AE322" s="14"/>
      <c r="AT322" s="269" t="s">
        <v>156</v>
      </c>
      <c r="AU322" s="269" t="s">
        <v>90</v>
      </c>
      <c r="AV322" s="14" t="s">
        <v>85</v>
      </c>
      <c r="AW322" s="14" t="s">
        <v>35</v>
      </c>
      <c r="AX322" s="14" t="s">
        <v>81</v>
      </c>
      <c r="AY322" s="269" t="s">
        <v>146</v>
      </c>
    </row>
    <row r="323" s="13" customFormat="1">
      <c r="A323" s="13"/>
      <c r="B323" s="247"/>
      <c r="C323" s="248"/>
      <c r="D323" s="242" t="s">
        <v>156</v>
      </c>
      <c r="E323" s="249" t="s">
        <v>1</v>
      </c>
      <c r="F323" s="250" t="s">
        <v>1416</v>
      </c>
      <c r="G323" s="248"/>
      <c r="H323" s="251">
        <v>21</v>
      </c>
      <c r="I323" s="252"/>
      <c r="J323" s="248"/>
      <c r="K323" s="248"/>
      <c r="L323" s="253"/>
      <c r="M323" s="254"/>
      <c r="N323" s="255"/>
      <c r="O323" s="255"/>
      <c r="P323" s="255"/>
      <c r="Q323" s="255"/>
      <c r="R323" s="255"/>
      <c r="S323" s="255"/>
      <c r="T323" s="256"/>
      <c r="U323" s="13"/>
      <c r="V323" s="13"/>
      <c r="W323" s="13"/>
      <c r="X323" s="13"/>
      <c r="Y323" s="13"/>
      <c r="Z323" s="13"/>
      <c r="AA323" s="13"/>
      <c r="AB323" s="13"/>
      <c r="AC323" s="13"/>
      <c r="AD323" s="13"/>
      <c r="AE323" s="13"/>
      <c r="AT323" s="257" t="s">
        <v>156</v>
      </c>
      <c r="AU323" s="257" t="s">
        <v>90</v>
      </c>
      <c r="AV323" s="13" t="s">
        <v>90</v>
      </c>
      <c r="AW323" s="13" t="s">
        <v>35</v>
      </c>
      <c r="AX323" s="13" t="s">
        <v>85</v>
      </c>
      <c r="AY323" s="257" t="s">
        <v>146</v>
      </c>
    </row>
    <row r="324" s="2" customFormat="1" ht="24.15" customHeight="1">
      <c r="A324" s="39"/>
      <c r="B324" s="40"/>
      <c r="C324" s="229" t="s">
        <v>529</v>
      </c>
      <c r="D324" s="229" t="s">
        <v>149</v>
      </c>
      <c r="E324" s="230" t="s">
        <v>1417</v>
      </c>
      <c r="F324" s="231" t="s">
        <v>1418</v>
      </c>
      <c r="G324" s="232" t="s">
        <v>495</v>
      </c>
      <c r="H324" s="233">
        <v>474</v>
      </c>
      <c r="I324" s="234"/>
      <c r="J324" s="235">
        <f>ROUND(I324*H324,2)</f>
        <v>0</v>
      </c>
      <c r="K324" s="231" t="s">
        <v>161</v>
      </c>
      <c r="L324" s="45"/>
      <c r="M324" s="236" t="s">
        <v>1</v>
      </c>
      <c r="N324" s="237" t="s">
        <v>46</v>
      </c>
      <c r="O324" s="92"/>
      <c r="P324" s="238">
        <f>O324*H324</f>
        <v>0</v>
      </c>
      <c r="Q324" s="238">
        <v>0</v>
      </c>
      <c r="R324" s="238">
        <f>Q324*H324</f>
        <v>0</v>
      </c>
      <c r="S324" s="238">
        <v>0</v>
      </c>
      <c r="T324" s="239">
        <f>S324*H324</f>
        <v>0</v>
      </c>
      <c r="U324" s="39"/>
      <c r="V324" s="39"/>
      <c r="W324" s="39"/>
      <c r="X324" s="39"/>
      <c r="Y324" s="39"/>
      <c r="Z324" s="39"/>
      <c r="AA324" s="39"/>
      <c r="AB324" s="39"/>
      <c r="AC324" s="39"/>
      <c r="AD324" s="39"/>
      <c r="AE324" s="39"/>
      <c r="AR324" s="240" t="s">
        <v>613</v>
      </c>
      <c r="AT324" s="240" t="s">
        <v>149</v>
      </c>
      <c r="AU324" s="240" t="s">
        <v>90</v>
      </c>
      <c r="AY324" s="18" t="s">
        <v>146</v>
      </c>
      <c r="BE324" s="241">
        <f>IF(N324="základní",J324,0)</f>
        <v>0</v>
      </c>
      <c r="BF324" s="241">
        <f>IF(N324="snížená",J324,0)</f>
        <v>0</v>
      </c>
      <c r="BG324" s="241">
        <f>IF(N324="zákl. přenesená",J324,0)</f>
        <v>0</v>
      </c>
      <c r="BH324" s="241">
        <f>IF(N324="sníž. přenesená",J324,0)</f>
        <v>0</v>
      </c>
      <c r="BI324" s="241">
        <f>IF(N324="nulová",J324,0)</f>
        <v>0</v>
      </c>
      <c r="BJ324" s="18" t="s">
        <v>85</v>
      </c>
      <c r="BK324" s="241">
        <f>ROUND(I324*H324,2)</f>
        <v>0</v>
      </c>
      <c r="BL324" s="18" t="s">
        <v>613</v>
      </c>
      <c r="BM324" s="240" t="s">
        <v>1419</v>
      </c>
    </row>
    <row r="325" s="2" customFormat="1">
      <c r="A325" s="39"/>
      <c r="B325" s="40"/>
      <c r="C325" s="41"/>
      <c r="D325" s="242" t="s">
        <v>155</v>
      </c>
      <c r="E325" s="41"/>
      <c r="F325" s="243" t="s">
        <v>1420</v>
      </c>
      <c r="G325" s="41"/>
      <c r="H325" s="41"/>
      <c r="I325" s="244"/>
      <c r="J325" s="41"/>
      <c r="K325" s="41"/>
      <c r="L325" s="45"/>
      <c r="M325" s="245"/>
      <c r="N325" s="246"/>
      <c r="O325" s="92"/>
      <c r="P325" s="92"/>
      <c r="Q325" s="92"/>
      <c r="R325" s="92"/>
      <c r="S325" s="92"/>
      <c r="T325" s="93"/>
      <c r="U325" s="39"/>
      <c r="V325" s="39"/>
      <c r="W325" s="39"/>
      <c r="X325" s="39"/>
      <c r="Y325" s="39"/>
      <c r="Z325" s="39"/>
      <c r="AA325" s="39"/>
      <c r="AB325" s="39"/>
      <c r="AC325" s="39"/>
      <c r="AD325" s="39"/>
      <c r="AE325" s="39"/>
      <c r="AT325" s="18" t="s">
        <v>155</v>
      </c>
      <c r="AU325" s="18" t="s">
        <v>90</v>
      </c>
    </row>
    <row r="326" s="2" customFormat="1">
      <c r="A326" s="39"/>
      <c r="B326" s="40"/>
      <c r="C326" s="41"/>
      <c r="D326" s="258" t="s">
        <v>164</v>
      </c>
      <c r="E326" s="41"/>
      <c r="F326" s="259" t="s">
        <v>1421</v>
      </c>
      <c r="G326" s="41"/>
      <c r="H326" s="41"/>
      <c r="I326" s="244"/>
      <c r="J326" s="41"/>
      <c r="K326" s="41"/>
      <c r="L326" s="45"/>
      <c r="M326" s="245"/>
      <c r="N326" s="246"/>
      <c r="O326" s="92"/>
      <c r="P326" s="92"/>
      <c r="Q326" s="92"/>
      <c r="R326" s="92"/>
      <c r="S326" s="92"/>
      <c r="T326" s="93"/>
      <c r="U326" s="39"/>
      <c r="V326" s="39"/>
      <c r="W326" s="39"/>
      <c r="X326" s="39"/>
      <c r="Y326" s="39"/>
      <c r="Z326" s="39"/>
      <c r="AA326" s="39"/>
      <c r="AB326" s="39"/>
      <c r="AC326" s="39"/>
      <c r="AD326" s="39"/>
      <c r="AE326" s="39"/>
      <c r="AT326" s="18" t="s">
        <v>164</v>
      </c>
      <c r="AU326" s="18" t="s">
        <v>90</v>
      </c>
    </row>
    <row r="327" s="2" customFormat="1" ht="24.15" customHeight="1">
      <c r="A327" s="39"/>
      <c r="B327" s="40"/>
      <c r="C327" s="229" t="s">
        <v>537</v>
      </c>
      <c r="D327" s="229" t="s">
        <v>149</v>
      </c>
      <c r="E327" s="230" t="s">
        <v>1422</v>
      </c>
      <c r="F327" s="231" t="s">
        <v>1423</v>
      </c>
      <c r="G327" s="232" t="s">
        <v>495</v>
      </c>
      <c r="H327" s="233">
        <v>33</v>
      </c>
      <c r="I327" s="234"/>
      <c r="J327" s="235">
        <f>ROUND(I327*H327,2)</f>
        <v>0</v>
      </c>
      <c r="K327" s="231" t="s">
        <v>161</v>
      </c>
      <c r="L327" s="45"/>
      <c r="M327" s="236" t="s">
        <v>1</v>
      </c>
      <c r="N327" s="237" t="s">
        <v>46</v>
      </c>
      <c r="O327" s="92"/>
      <c r="P327" s="238">
        <f>O327*H327</f>
        <v>0</v>
      </c>
      <c r="Q327" s="238">
        <v>0</v>
      </c>
      <c r="R327" s="238">
        <f>Q327*H327</f>
        <v>0</v>
      </c>
      <c r="S327" s="238">
        <v>0</v>
      </c>
      <c r="T327" s="239">
        <f>S327*H327</f>
        <v>0</v>
      </c>
      <c r="U327" s="39"/>
      <c r="V327" s="39"/>
      <c r="W327" s="39"/>
      <c r="X327" s="39"/>
      <c r="Y327" s="39"/>
      <c r="Z327" s="39"/>
      <c r="AA327" s="39"/>
      <c r="AB327" s="39"/>
      <c r="AC327" s="39"/>
      <c r="AD327" s="39"/>
      <c r="AE327" s="39"/>
      <c r="AR327" s="240" t="s">
        <v>613</v>
      </c>
      <c r="AT327" s="240" t="s">
        <v>149</v>
      </c>
      <c r="AU327" s="240" t="s">
        <v>90</v>
      </c>
      <c r="AY327" s="18" t="s">
        <v>146</v>
      </c>
      <c r="BE327" s="241">
        <f>IF(N327="základní",J327,0)</f>
        <v>0</v>
      </c>
      <c r="BF327" s="241">
        <f>IF(N327="snížená",J327,0)</f>
        <v>0</v>
      </c>
      <c r="BG327" s="241">
        <f>IF(N327="zákl. přenesená",J327,0)</f>
        <v>0</v>
      </c>
      <c r="BH327" s="241">
        <f>IF(N327="sníž. přenesená",J327,0)</f>
        <v>0</v>
      </c>
      <c r="BI327" s="241">
        <f>IF(N327="nulová",J327,0)</f>
        <v>0</v>
      </c>
      <c r="BJ327" s="18" t="s">
        <v>85</v>
      </c>
      <c r="BK327" s="241">
        <f>ROUND(I327*H327,2)</f>
        <v>0</v>
      </c>
      <c r="BL327" s="18" t="s">
        <v>613</v>
      </c>
      <c r="BM327" s="240" t="s">
        <v>1424</v>
      </c>
    </row>
    <row r="328" s="2" customFormat="1">
      <c r="A328" s="39"/>
      <c r="B328" s="40"/>
      <c r="C328" s="41"/>
      <c r="D328" s="242" t="s">
        <v>155</v>
      </c>
      <c r="E328" s="41"/>
      <c r="F328" s="243" t="s">
        <v>1425</v>
      </c>
      <c r="G328" s="41"/>
      <c r="H328" s="41"/>
      <c r="I328" s="244"/>
      <c r="J328" s="41"/>
      <c r="K328" s="41"/>
      <c r="L328" s="45"/>
      <c r="M328" s="245"/>
      <c r="N328" s="246"/>
      <c r="O328" s="92"/>
      <c r="P328" s="92"/>
      <c r="Q328" s="92"/>
      <c r="R328" s="92"/>
      <c r="S328" s="92"/>
      <c r="T328" s="93"/>
      <c r="U328" s="39"/>
      <c r="V328" s="39"/>
      <c r="W328" s="39"/>
      <c r="X328" s="39"/>
      <c r="Y328" s="39"/>
      <c r="Z328" s="39"/>
      <c r="AA328" s="39"/>
      <c r="AB328" s="39"/>
      <c r="AC328" s="39"/>
      <c r="AD328" s="39"/>
      <c r="AE328" s="39"/>
      <c r="AT328" s="18" t="s">
        <v>155</v>
      </c>
      <c r="AU328" s="18" t="s">
        <v>90</v>
      </c>
    </row>
    <row r="329" s="2" customFormat="1">
      <c r="A329" s="39"/>
      <c r="B329" s="40"/>
      <c r="C329" s="41"/>
      <c r="D329" s="258" t="s">
        <v>164</v>
      </c>
      <c r="E329" s="41"/>
      <c r="F329" s="259" t="s">
        <v>1426</v>
      </c>
      <c r="G329" s="41"/>
      <c r="H329" s="41"/>
      <c r="I329" s="244"/>
      <c r="J329" s="41"/>
      <c r="K329" s="41"/>
      <c r="L329" s="45"/>
      <c r="M329" s="245"/>
      <c r="N329" s="246"/>
      <c r="O329" s="92"/>
      <c r="P329" s="92"/>
      <c r="Q329" s="92"/>
      <c r="R329" s="92"/>
      <c r="S329" s="92"/>
      <c r="T329" s="93"/>
      <c r="U329" s="39"/>
      <c r="V329" s="39"/>
      <c r="W329" s="39"/>
      <c r="X329" s="39"/>
      <c r="Y329" s="39"/>
      <c r="Z329" s="39"/>
      <c r="AA329" s="39"/>
      <c r="AB329" s="39"/>
      <c r="AC329" s="39"/>
      <c r="AD329" s="39"/>
      <c r="AE329" s="39"/>
      <c r="AT329" s="18" t="s">
        <v>164</v>
      </c>
      <c r="AU329" s="18" t="s">
        <v>90</v>
      </c>
    </row>
    <row r="330" s="2" customFormat="1" ht="24.15" customHeight="1">
      <c r="A330" s="39"/>
      <c r="B330" s="40"/>
      <c r="C330" s="229" t="s">
        <v>545</v>
      </c>
      <c r="D330" s="229" t="s">
        <v>149</v>
      </c>
      <c r="E330" s="230" t="s">
        <v>1427</v>
      </c>
      <c r="F330" s="231" t="s">
        <v>1428</v>
      </c>
      <c r="G330" s="232" t="s">
        <v>152</v>
      </c>
      <c r="H330" s="233">
        <v>7</v>
      </c>
      <c r="I330" s="234"/>
      <c r="J330" s="235">
        <f>ROUND(I330*H330,2)</f>
        <v>0</v>
      </c>
      <c r="K330" s="231" t="s">
        <v>161</v>
      </c>
      <c r="L330" s="45"/>
      <c r="M330" s="236" t="s">
        <v>1</v>
      </c>
      <c r="N330" s="237" t="s">
        <v>46</v>
      </c>
      <c r="O330" s="92"/>
      <c r="P330" s="238">
        <f>O330*H330</f>
        <v>0</v>
      </c>
      <c r="Q330" s="238">
        <v>0</v>
      </c>
      <c r="R330" s="238">
        <f>Q330*H330</f>
        <v>0</v>
      </c>
      <c r="S330" s="238">
        <v>0</v>
      </c>
      <c r="T330" s="239">
        <f>S330*H330</f>
        <v>0</v>
      </c>
      <c r="U330" s="39"/>
      <c r="V330" s="39"/>
      <c r="W330" s="39"/>
      <c r="X330" s="39"/>
      <c r="Y330" s="39"/>
      <c r="Z330" s="39"/>
      <c r="AA330" s="39"/>
      <c r="AB330" s="39"/>
      <c r="AC330" s="39"/>
      <c r="AD330" s="39"/>
      <c r="AE330" s="39"/>
      <c r="AR330" s="240" t="s">
        <v>613</v>
      </c>
      <c r="AT330" s="240" t="s">
        <v>149</v>
      </c>
      <c r="AU330" s="240" t="s">
        <v>90</v>
      </c>
      <c r="AY330" s="18" t="s">
        <v>146</v>
      </c>
      <c r="BE330" s="241">
        <f>IF(N330="základní",J330,0)</f>
        <v>0</v>
      </c>
      <c r="BF330" s="241">
        <f>IF(N330="snížená",J330,0)</f>
        <v>0</v>
      </c>
      <c r="BG330" s="241">
        <f>IF(N330="zákl. přenesená",J330,0)</f>
        <v>0</v>
      </c>
      <c r="BH330" s="241">
        <f>IF(N330="sníž. přenesená",J330,0)</f>
        <v>0</v>
      </c>
      <c r="BI330" s="241">
        <f>IF(N330="nulová",J330,0)</f>
        <v>0</v>
      </c>
      <c r="BJ330" s="18" t="s">
        <v>85</v>
      </c>
      <c r="BK330" s="241">
        <f>ROUND(I330*H330,2)</f>
        <v>0</v>
      </c>
      <c r="BL330" s="18" t="s">
        <v>613</v>
      </c>
      <c r="BM330" s="240" t="s">
        <v>1429</v>
      </c>
    </row>
    <row r="331" s="2" customFormat="1">
      <c r="A331" s="39"/>
      <c r="B331" s="40"/>
      <c r="C331" s="41"/>
      <c r="D331" s="242" t="s">
        <v>155</v>
      </c>
      <c r="E331" s="41"/>
      <c r="F331" s="243" t="s">
        <v>1430</v>
      </c>
      <c r="G331" s="41"/>
      <c r="H331" s="41"/>
      <c r="I331" s="244"/>
      <c r="J331" s="41"/>
      <c r="K331" s="41"/>
      <c r="L331" s="45"/>
      <c r="M331" s="245"/>
      <c r="N331" s="246"/>
      <c r="O331" s="92"/>
      <c r="P331" s="92"/>
      <c r="Q331" s="92"/>
      <c r="R331" s="92"/>
      <c r="S331" s="92"/>
      <c r="T331" s="93"/>
      <c r="U331" s="39"/>
      <c r="V331" s="39"/>
      <c r="W331" s="39"/>
      <c r="X331" s="39"/>
      <c r="Y331" s="39"/>
      <c r="Z331" s="39"/>
      <c r="AA331" s="39"/>
      <c r="AB331" s="39"/>
      <c r="AC331" s="39"/>
      <c r="AD331" s="39"/>
      <c r="AE331" s="39"/>
      <c r="AT331" s="18" t="s">
        <v>155</v>
      </c>
      <c r="AU331" s="18" t="s">
        <v>90</v>
      </c>
    </row>
    <row r="332" s="2" customFormat="1">
      <c r="A332" s="39"/>
      <c r="B332" s="40"/>
      <c r="C332" s="41"/>
      <c r="D332" s="258" t="s">
        <v>164</v>
      </c>
      <c r="E332" s="41"/>
      <c r="F332" s="259" t="s">
        <v>1431</v>
      </c>
      <c r="G332" s="41"/>
      <c r="H332" s="41"/>
      <c r="I332" s="244"/>
      <c r="J332" s="41"/>
      <c r="K332" s="41"/>
      <c r="L332" s="45"/>
      <c r="M332" s="245"/>
      <c r="N332" s="246"/>
      <c r="O332" s="92"/>
      <c r="P332" s="92"/>
      <c r="Q332" s="92"/>
      <c r="R332" s="92"/>
      <c r="S332" s="92"/>
      <c r="T332" s="93"/>
      <c r="U332" s="39"/>
      <c r="V332" s="39"/>
      <c r="W332" s="39"/>
      <c r="X332" s="39"/>
      <c r="Y332" s="39"/>
      <c r="Z332" s="39"/>
      <c r="AA332" s="39"/>
      <c r="AB332" s="39"/>
      <c r="AC332" s="39"/>
      <c r="AD332" s="39"/>
      <c r="AE332" s="39"/>
      <c r="AT332" s="18" t="s">
        <v>164</v>
      </c>
      <c r="AU332" s="18" t="s">
        <v>90</v>
      </c>
    </row>
    <row r="333" s="13" customFormat="1">
      <c r="A333" s="13"/>
      <c r="B333" s="247"/>
      <c r="C333" s="248"/>
      <c r="D333" s="242" t="s">
        <v>156</v>
      </c>
      <c r="E333" s="249" t="s">
        <v>1</v>
      </c>
      <c r="F333" s="250" t="s">
        <v>1432</v>
      </c>
      <c r="G333" s="248"/>
      <c r="H333" s="251">
        <v>7</v>
      </c>
      <c r="I333" s="252"/>
      <c r="J333" s="248"/>
      <c r="K333" s="248"/>
      <c r="L333" s="253"/>
      <c r="M333" s="254"/>
      <c r="N333" s="255"/>
      <c r="O333" s="255"/>
      <c r="P333" s="255"/>
      <c r="Q333" s="255"/>
      <c r="R333" s="255"/>
      <c r="S333" s="255"/>
      <c r="T333" s="256"/>
      <c r="U333" s="13"/>
      <c r="V333" s="13"/>
      <c r="W333" s="13"/>
      <c r="X333" s="13"/>
      <c r="Y333" s="13"/>
      <c r="Z333" s="13"/>
      <c r="AA333" s="13"/>
      <c r="AB333" s="13"/>
      <c r="AC333" s="13"/>
      <c r="AD333" s="13"/>
      <c r="AE333" s="13"/>
      <c r="AT333" s="257" t="s">
        <v>156</v>
      </c>
      <c r="AU333" s="257" t="s">
        <v>90</v>
      </c>
      <c r="AV333" s="13" t="s">
        <v>90</v>
      </c>
      <c r="AW333" s="13" t="s">
        <v>35</v>
      </c>
      <c r="AX333" s="13" t="s">
        <v>85</v>
      </c>
      <c r="AY333" s="257" t="s">
        <v>146</v>
      </c>
    </row>
    <row r="334" s="2" customFormat="1" ht="16.5" customHeight="1">
      <c r="A334" s="39"/>
      <c r="B334" s="40"/>
      <c r="C334" s="293" t="s">
        <v>550</v>
      </c>
      <c r="D334" s="293" t="s">
        <v>277</v>
      </c>
      <c r="E334" s="294" t="s">
        <v>1433</v>
      </c>
      <c r="F334" s="295" t="s">
        <v>1434</v>
      </c>
      <c r="G334" s="296" t="s">
        <v>495</v>
      </c>
      <c r="H334" s="297">
        <v>14</v>
      </c>
      <c r="I334" s="298"/>
      <c r="J334" s="299">
        <f>ROUND(I334*H334,2)</f>
        <v>0</v>
      </c>
      <c r="K334" s="295" t="s">
        <v>161</v>
      </c>
      <c r="L334" s="300"/>
      <c r="M334" s="301" t="s">
        <v>1</v>
      </c>
      <c r="N334" s="302" t="s">
        <v>46</v>
      </c>
      <c r="O334" s="92"/>
      <c r="P334" s="238">
        <f>O334*H334</f>
        <v>0</v>
      </c>
      <c r="Q334" s="238">
        <v>0.0089200000000000008</v>
      </c>
      <c r="R334" s="238">
        <f>Q334*H334</f>
        <v>0.12488000000000002</v>
      </c>
      <c r="S334" s="238">
        <v>0</v>
      </c>
      <c r="T334" s="239">
        <f>S334*H334</f>
        <v>0</v>
      </c>
      <c r="U334" s="39"/>
      <c r="V334" s="39"/>
      <c r="W334" s="39"/>
      <c r="X334" s="39"/>
      <c r="Y334" s="39"/>
      <c r="Z334" s="39"/>
      <c r="AA334" s="39"/>
      <c r="AB334" s="39"/>
      <c r="AC334" s="39"/>
      <c r="AD334" s="39"/>
      <c r="AE334" s="39"/>
      <c r="AR334" s="240" t="s">
        <v>1189</v>
      </c>
      <c r="AT334" s="240" t="s">
        <v>277</v>
      </c>
      <c r="AU334" s="240" t="s">
        <v>90</v>
      </c>
      <c r="AY334" s="18" t="s">
        <v>146</v>
      </c>
      <c r="BE334" s="241">
        <f>IF(N334="základní",J334,0)</f>
        <v>0</v>
      </c>
      <c r="BF334" s="241">
        <f>IF(N334="snížená",J334,0)</f>
        <v>0</v>
      </c>
      <c r="BG334" s="241">
        <f>IF(N334="zákl. přenesená",J334,0)</f>
        <v>0</v>
      </c>
      <c r="BH334" s="241">
        <f>IF(N334="sníž. přenesená",J334,0)</f>
        <v>0</v>
      </c>
      <c r="BI334" s="241">
        <f>IF(N334="nulová",J334,0)</f>
        <v>0</v>
      </c>
      <c r="BJ334" s="18" t="s">
        <v>85</v>
      </c>
      <c r="BK334" s="241">
        <f>ROUND(I334*H334,2)</f>
        <v>0</v>
      </c>
      <c r="BL334" s="18" t="s">
        <v>613</v>
      </c>
      <c r="BM334" s="240" t="s">
        <v>1435</v>
      </c>
    </row>
    <row r="335" s="2" customFormat="1">
      <c r="A335" s="39"/>
      <c r="B335" s="40"/>
      <c r="C335" s="41"/>
      <c r="D335" s="242" t="s">
        <v>155</v>
      </c>
      <c r="E335" s="41"/>
      <c r="F335" s="243" t="s">
        <v>1434</v>
      </c>
      <c r="G335" s="41"/>
      <c r="H335" s="41"/>
      <c r="I335" s="244"/>
      <c r="J335" s="41"/>
      <c r="K335" s="41"/>
      <c r="L335" s="45"/>
      <c r="M335" s="245"/>
      <c r="N335" s="246"/>
      <c r="O335" s="92"/>
      <c r="P335" s="92"/>
      <c r="Q335" s="92"/>
      <c r="R335" s="92"/>
      <c r="S335" s="92"/>
      <c r="T335" s="93"/>
      <c r="U335" s="39"/>
      <c r="V335" s="39"/>
      <c r="W335" s="39"/>
      <c r="X335" s="39"/>
      <c r="Y335" s="39"/>
      <c r="Z335" s="39"/>
      <c r="AA335" s="39"/>
      <c r="AB335" s="39"/>
      <c r="AC335" s="39"/>
      <c r="AD335" s="39"/>
      <c r="AE335" s="39"/>
      <c r="AT335" s="18" t="s">
        <v>155</v>
      </c>
      <c r="AU335" s="18" t="s">
        <v>90</v>
      </c>
    </row>
    <row r="336" s="2" customFormat="1" ht="24.15" customHeight="1">
      <c r="A336" s="39"/>
      <c r="B336" s="40"/>
      <c r="C336" s="229" t="s">
        <v>557</v>
      </c>
      <c r="D336" s="229" t="s">
        <v>149</v>
      </c>
      <c r="E336" s="230" t="s">
        <v>1436</v>
      </c>
      <c r="F336" s="231" t="s">
        <v>1437</v>
      </c>
      <c r="G336" s="232" t="s">
        <v>495</v>
      </c>
      <c r="H336" s="233">
        <v>474</v>
      </c>
      <c r="I336" s="234"/>
      <c r="J336" s="235">
        <f>ROUND(I336*H336,2)</f>
        <v>0</v>
      </c>
      <c r="K336" s="231" t="s">
        <v>161</v>
      </c>
      <c r="L336" s="45"/>
      <c r="M336" s="236" t="s">
        <v>1</v>
      </c>
      <c r="N336" s="237" t="s">
        <v>46</v>
      </c>
      <c r="O336" s="92"/>
      <c r="P336" s="238">
        <f>O336*H336</f>
        <v>0</v>
      </c>
      <c r="Q336" s="238">
        <v>0</v>
      </c>
      <c r="R336" s="238">
        <f>Q336*H336</f>
        <v>0</v>
      </c>
      <c r="S336" s="238">
        <v>0</v>
      </c>
      <c r="T336" s="239">
        <f>S336*H336</f>
        <v>0</v>
      </c>
      <c r="U336" s="39"/>
      <c r="V336" s="39"/>
      <c r="W336" s="39"/>
      <c r="X336" s="39"/>
      <c r="Y336" s="39"/>
      <c r="Z336" s="39"/>
      <c r="AA336" s="39"/>
      <c r="AB336" s="39"/>
      <c r="AC336" s="39"/>
      <c r="AD336" s="39"/>
      <c r="AE336" s="39"/>
      <c r="AR336" s="240" t="s">
        <v>613</v>
      </c>
      <c r="AT336" s="240" t="s">
        <v>149</v>
      </c>
      <c r="AU336" s="240" t="s">
        <v>90</v>
      </c>
      <c r="AY336" s="18" t="s">
        <v>146</v>
      </c>
      <c r="BE336" s="241">
        <f>IF(N336="základní",J336,0)</f>
        <v>0</v>
      </c>
      <c r="BF336" s="241">
        <f>IF(N336="snížená",J336,0)</f>
        <v>0</v>
      </c>
      <c r="BG336" s="241">
        <f>IF(N336="zákl. přenesená",J336,0)</f>
        <v>0</v>
      </c>
      <c r="BH336" s="241">
        <f>IF(N336="sníž. přenesená",J336,0)</f>
        <v>0</v>
      </c>
      <c r="BI336" s="241">
        <f>IF(N336="nulová",J336,0)</f>
        <v>0</v>
      </c>
      <c r="BJ336" s="18" t="s">
        <v>85</v>
      </c>
      <c r="BK336" s="241">
        <f>ROUND(I336*H336,2)</f>
        <v>0</v>
      </c>
      <c r="BL336" s="18" t="s">
        <v>613</v>
      </c>
      <c r="BM336" s="240" t="s">
        <v>1438</v>
      </c>
    </row>
    <row r="337" s="2" customFormat="1">
      <c r="A337" s="39"/>
      <c r="B337" s="40"/>
      <c r="C337" s="41"/>
      <c r="D337" s="242" t="s">
        <v>155</v>
      </c>
      <c r="E337" s="41"/>
      <c r="F337" s="243" t="s">
        <v>1439</v>
      </c>
      <c r="G337" s="41"/>
      <c r="H337" s="41"/>
      <c r="I337" s="244"/>
      <c r="J337" s="41"/>
      <c r="K337" s="41"/>
      <c r="L337" s="45"/>
      <c r="M337" s="245"/>
      <c r="N337" s="246"/>
      <c r="O337" s="92"/>
      <c r="P337" s="92"/>
      <c r="Q337" s="92"/>
      <c r="R337" s="92"/>
      <c r="S337" s="92"/>
      <c r="T337" s="93"/>
      <c r="U337" s="39"/>
      <c r="V337" s="39"/>
      <c r="W337" s="39"/>
      <c r="X337" s="39"/>
      <c r="Y337" s="39"/>
      <c r="Z337" s="39"/>
      <c r="AA337" s="39"/>
      <c r="AB337" s="39"/>
      <c r="AC337" s="39"/>
      <c r="AD337" s="39"/>
      <c r="AE337" s="39"/>
      <c r="AT337" s="18" t="s">
        <v>155</v>
      </c>
      <c r="AU337" s="18" t="s">
        <v>90</v>
      </c>
    </row>
    <row r="338" s="2" customFormat="1">
      <c r="A338" s="39"/>
      <c r="B338" s="40"/>
      <c r="C338" s="41"/>
      <c r="D338" s="258" t="s">
        <v>164</v>
      </c>
      <c r="E338" s="41"/>
      <c r="F338" s="259" t="s">
        <v>1440</v>
      </c>
      <c r="G338" s="41"/>
      <c r="H338" s="41"/>
      <c r="I338" s="244"/>
      <c r="J338" s="41"/>
      <c r="K338" s="41"/>
      <c r="L338" s="45"/>
      <c r="M338" s="245"/>
      <c r="N338" s="246"/>
      <c r="O338" s="92"/>
      <c r="P338" s="92"/>
      <c r="Q338" s="92"/>
      <c r="R338" s="92"/>
      <c r="S338" s="92"/>
      <c r="T338" s="93"/>
      <c r="U338" s="39"/>
      <c r="V338" s="39"/>
      <c r="W338" s="39"/>
      <c r="X338" s="39"/>
      <c r="Y338" s="39"/>
      <c r="Z338" s="39"/>
      <c r="AA338" s="39"/>
      <c r="AB338" s="39"/>
      <c r="AC338" s="39"/>
      <c r="AD338" s="39"/>
      <c r="AE338" s="39"/>
      <c r="AT338" s="18" t="s">
        <v>164</v>
      </c>
      <c r="AU338" s="18" t="s">
        <v>90</v>
      </c>
    </row>
    <row r="339" s="2" customFormat="1" ht="21.75" customHeight="1">
      <c r="A339" s="39"/>
      <c r="B339" s="40"/>
      <c r="C339" s="229" t="s">
        <v>564</v>
      </c>
      <c r="D339" s="229" t="s">
        <v>149</v>
      </c>
      <c r="E339" s="230" t="s">
        <v>1441</v>
      </c>
      <c r="F339" s="231" t="s">
        <v>1442</v>
      </c>
      <c r="G339" s="232" t="s">
        <v>495</v>
      </c>
      <c r="H339" s="233">
        <v>474</v>
      </c>
      <c r="I339" s="234"/>
      <c r="J339" s="235">
        <f>ROUND(I339*H339,2)</f>
        <v>0</v>
      </c>
      <c r="K339" s="231" t="s">
        <v>161</v>
      </c>
      <c r="L339" s="45"/>
      <c r="M339" s="236" t="s">
        <v>1</v>
      </c>
      <c r="N339" s="237" t="s">
        <v>46</v>
      </c>
      <c r="O339" s="92"/>
      <c r="P339" s="238">
        <f>O339*H339</f>
        <v>0</v>
      </c>
      <c r="Q339" s="238">
        <v>9.0000000000000006E-05</v>
      </c>
      <c r="R339" s="238">
        <f>Q339*H339</f>
        <v>0.042660000000000003</v>
      </c>
      <c r="S339" s="238">
        <v>0</v>
      </c>
      <c r="T339" s="239">
        <f>S339*H339</f>
        <v>0</v>
      </c>
      <c r="U339" s="39"/>
      <c r="V339" s="39"/>
      <c r="W339" s="39"/>
      <c r="X339" s="39"/>
      <c r="Y339" s="39"/>
      <c r="Z339" s="39"/>
      <c r="AA339" s="39"/>
      <c r="AB339" s="39"/>
      <c r="AC339" s="39"/>
      <c r="AD339" s="39"/>
      <c r="AE339" s="39"/>
      <c r="AR339" s="240" t="s">
        <v>613</v>
      </c>
      <c r="AT339" s="240" t="s">
        <v>149</v>
      </c>
      <c r="AU339" s="240" t="s">
        <v>90</v>
      </c>
      <c r="AY339" s="18" t="s">
        <v>146</v>
      </c>
      <c r="BE339" s="241">
        <f>IF(N339="základní",J339,0)</f>
        <v>0</v>
      </c>
      <c r="BF339" s="241">
        <f>IF(N339="snížená",J339,0)</f>
        <v>0</v>
      </c>
      <c r="BG339" s="241">
        <f>IF(N339="zákl. přenesená",J339,0)</f>
        <v>0</v>
      </c>
      <c r="BH339" s="241">
        <f>IF(N339="sníž. přenesená",J339,0)</f>
        <v>0</v>
      </c>
      <c r="BI339" s="241">
        <f>IF(N339="nulová",J339,0)</f>
        <v>0</v>
      </c>
      <c r="BJ339" s="18" t="s">
        <v>85</v>
      </c>
      <c r="BK339" s="241">
        <f>ROUND(I339*H339,2)</f>
        <v>0</v>
      </c>
      <c r="BL339" s="18" t="s">
        <v>613</v>
      </c>
      <c r="BM339" s="240" t="s">
        <v>1443</v>
      </c>
    </row>
    <row r="340" s="2" customFormat="1">
      <c r="A340" s="39"/>
      <c r="B340" s="40"/>
      <c r="C340" s="41"/>
      <c r="D340" s="242" t="s">
        <v>155</v>
      </c>
      <c r="E340" s="41"/>
      <c r="F340" s="243" t="s">
        <v>1444</v>
      </c>
      <c r="G340" s="41"/>
      <c r="H340" s="41"/>
      <c r="I340" s="244"/>
      <c r="J340" s="41"/>
      <c r="K340" s="41"/>
      <c r="L340" s="45"/>
      <c r="M340" s="245"/>
      <c r="N340" s="246"/>
      <c r="O340" s="92"/>
      <c r="P340" s="92"/>
      <c r="Q340" s="92"/>
      <c r="R340" s="92"/>
      <c r="S340" s="92"/>
      <c r="T340" s="93"/>
      <c r="U340" s="39"/>
      <c r="V340" s="39"/>
      <c r="W340" s="39"/>
      <c r="X340" s="39"/>
      <c r="Y340" s="39"/>
      <c r="Z340" s="39"/>
      <c r="AA340" s="39"/>
      <c r="AB340" s="39"/>
      <c r="AC340" s="39"/>
      <c r="AD340" s="39"/>
      <c r="AE340" s="39"/>
      <c r="AT340" s="18" t="s">
        <v>155</v>
      </c>
      <c r="AU340" s="18" t="s">
        <v>90</v>
      </c>
    </row>
    <row r="341" s="2" customFormat="1">
      <c r="A341" s="39"/>
      <c r="B341" s="40"/>
      <c r="C341" s="41"/>
      <c r="D341" s="258" t="s">
        <v>164</v>
      </c>
      <c r="E341" s="41"/>
      <c r="F341" s="259" t="s">
        <v>1445</v>
      </c>
      <c r="G341" s="41"/>
      <c r="H341" s="41"/>
      <c r="I341" s="244"/>
      <c r="J341" s="41"/>
      <c r="K341" s="41"/>
      <c r="L341" s="45"/>
      <c r="M341" s="245"/>
      <c r="N341" s="246"/>
      <c r="O341" s="92"/>
      <c r="P341" s="92"/>
      <c r="Q341" s="92"/>
      <c r="R341" s="92"/>
      <c r="S341" s="92"/>
      <c r="T341" s="93"/>
      <c r="U341" s="39"/>
      <c r="V341" s="39"/>
      <c r="W341" s="39"/>
      <c r="X341" s="39"/>
      <c r="Y341" s="39"/>
      <c r="Z341" s="39"/>
      <c r="AA341" s="39"/>
      <c r="AB341" s="39"/>
      <c r="AC341" s="39"/>
      <c r="AD341" s="39"/>
      <c r="AE341" s="39"/>
      <c r="AT341" s="18" t="s">
        <v>164</v>
      </c>
      <c r="AU341" s="18" t="s">
        <v>90</v>
      </c>
    </row>
    <row r="342" s="2" customFormat="1" ht="24.15" customHeight="1">
      <c r="A342" s="39"/>
      <c r="B342" s="40"/>
      <c r="C342" s="229" t="s">
        <v>392</v>
      </c>
      <c r="D342" s="229" t="s">
        <v>149</v>
      </c>
      <c r="E342" s="230" t="s">
        <v>1446</v>
      </c>
      <c r="F342" s="231" t="s">
        <v>1447</v>
      </c>
      <c r="G342" s="232" t="s">
        <v>652</v>
      </c>
      <c r="H342" s="233">
        <v>2</v>
      </c>
      <c r="I342" s="234"/>
      <c r="J342" s="235">
        <f>ROUND(I342*H342,2)</f>
        <v>0</v>
      </c>
      <c r="K342" s="231" t="s">
        <v>161</v>
      </c>
      <c r="L342" s="45"/>
      <c r="M342" s="236" t="s">
        <v>1</v>
      </c>
      <c r="N342" s="237" t="s">
        <v>46</v>
      </c>
      <c r="O342" s="92"/>
      <c r="P342" s="238">
        <f>O342*H342</f>
        <v>0</v>
      </c>
      <c r="Q342" s="238">
        <v>0.37640000000000001</v>
      </c>
      <c r="R342" s="238">
        <f>Q342*H342</f>
        <v>0.75280000000000002</v>
      </c>
      <c r="S342" s="238">
        <v>0</v>
      </c>
      <c r="T342" s="239">
        <f>S342*H342</f>
        <v>0</v>
      </c>
      <c r="U342" s="39"/>
      <c r="V342" s="39"/>
      <c r="W342" s="39"/>
      <c r="X342" s="39"/>
      <c r="Y342" s="39"/>
      <c r="Z342" s="39"/>
      <c r="AA342" s="39"/>
      <c r="AB342" s="39"/>
      <c r="AC342" s="39"/>
      <c r="AD342" s="39"/>
      <c r="AE342" s="39"/>
      <c r="AR342" s="240" t="s">
        <v>613</v>
      </c>
      <c r="AT342" s="240" t="s">
        <v>149</v>
      </c>
      <c r="AU342" s="240" t="s">
        <v>90</v>
      </c>
      <c r="AY342" s="18" t="s">
        <v>146</v>
      </c>
      <c r="BE342" s="241">
        <f>IF(N342="základní",J342,0)</f>
        <v>0</v>
      </c>
      <c r="BF342" s="241">
        <f>IF(N342="snížená",J342,0)</f>
        <v>0</v>
      </c>
      <c r="BG342" s="241">
        <f>IF(N342="zákl. přenesená",J342,0)</f>
        <v>0</v>
      </c>
      <c r="BH342" s="241">
        <f>IF(N342="sníž. přenesená",J342,0)</f>
        <v>0</v>
      </c>
      <c r="BI342" s="241">
        <f>IF(N342="nulová",J342,0)</f>
        <v>0</v>
      </c>
      <c r="BJ342" s="18" t="s">
        <v>85</v>
      </c>
      <c r="BK342" s="241">
        <f>ROUND(I342*H342,2)</f>
        <v>0</v>
      </c>
      <c r="BL342" s="18" t="s">
        <v>613</v>
      </c>
      <c r="BM342" s="240" t="s">
        <v>1448</v>
      </c>
    </row>
    <row r="343" s="2" customFormat="1">
      <c r="A343" s="39"/>
      <c r="B343" s="40"/>
      <c r="C343" s="41"/>
      <c r="D343" s="242" t="s">
        <v>155</v>
      </c>
      <c r="E343" s="41"/>
      <c r="F343" s="243" t="s">
        <v>1449</v>
      </c>
      <c r="G343" s="41"/>
      <c r="H343" s="41"/>
      <c r="I343" s="244"/>
      <c r="J343" s="41"/>
      <c r="K343" s="41"/>
      <c r="L343" s="45"/>
      <c r="M343" s="245"/>
      <c r="N343" s="246"/>
      <c r="O343" s="92"/>
      <c r="P343" s="92"/>
      <c r="Q343" s="92"/>
      <c r="R343" s="92"/>
      <c r="S343" s="92"/>
      <c r="T343" s="93"/>
      <c r="U343" s="39"/>
      <c r="V343" s="39"/>
      <c r="W343" s="39"/>
      <c r="X343" s="39"/>
      <c r="Y343" s="39"/>
      <c r="Z343" s="39"/>
      <c r="AA343" s="39"/>
      <c r="AB343" s="39"/>
      <c r="AC343" s="39"/>
      <c r="AD343" s="39"/>
      <c r="AE343" s="39"/>
      <c r="AT343" s="18" t="s">
        <v>155</v>
      </c>
      <c r="AU343" s="18" t="s">
        <v>90</v>
      </c>
    </row>
    <row r="344" s="2" customFormat="1">
      <c r="A344" s="39"/>
      <c r="B344" s="40"/>
      <c r="C344" s="41"/>
      <c r="D344" s="258" t="s">
        <v>164</v>
      </c>
      <c r="E344" s="41"/>
      <c r="F344" s="259" t="s">
        <v>1450</v>
      </c>
      <c r="G344" s="41"/>
      <c r="H344" s="41"/>
      <c r="I344" s="244"/>
      <c r="J344" s="41"/>
      <c r="K344" s="41"/>
      <c r="L344" s="45"/>
      <c r="M344" s="245"/>
      <c r="N344" s="246"/>
      <c r="O344" s="92"/>
      <c r="P344" s="92"/>
      <c r="Q344" s="92"/>
      <c r="R344" s="92"/>
      <c r="S344" s="92"/>
      <c r="T344" s="93"/>
      <c r="U344" s="39"/>
      <c r="V344" s="39"/>
      <c r="W344" s="39"/>
      <c r="X344" s="39"/>
      <c r="Y344" s="39"/>
      <c r="Z344" s="39"/>
      <c r="AA344" s="39"/>
      <c r="AB344" s="39"/>
      <c r="AC344" s="39"/>
      <c r="AD344" s="39"/>
      <c r="AE344" s="39"/>
      <c r="AT344" s="18" t="s">
        <v>164</v>
      </c>
      <c r="AU344" s="18" t="s">
        <v>90</v>
      </c>
    </row>
    <row r="345" s="2" customFormat="1" ht="24.15" customHeight="1">
      <c r="A345" s="39"/>
      <c r="B345" s="40"/>
      <c r="C345" s="229" t="s">
        <v>576</v>
      </c>
      <c r="D345" s="229" t="s">
        <v>149</v>
      </c>
      <c r="E345" s="230" t="s">
        <v>1451</v>
      </c>
      <c r="F345" s="231" t="s">
        <v>1452</v>
      </c>
      <c r="G345" s="232" t="s">
        <v>652</v>
      </c>
      <c r="H345" s="233">
        <v>2</v>
      </c>
      <c r="I345" s="234"/>
      <c r="J345" s="235">
        <f>ROUND(I345*H345,2)</f>
        <v>0</v>
      </c>
      <c r="K345" s="231" t="s">
        <v>161</v>
      </c>
      <c r="L345" s="45"/>
      <c r="M345" s="236" t="s">
        <v>1</v>
      </c>
      <c r="N345" s="237" t="s">
        <v>46</v>
      </c>
      <c r="O345" s="92"/>
      <c r="P345" s="238">
        <f>O345*H345</f>
        <v>0</v>
      </c>
      <c r="Q345" s="238">
        <v>0.00012</v>
      </c>
      <c r="R345" s="238">
        <f>Q345*H345</f>
        <v>0.00024000000000000001</v>
      </c>
      <c r="S345" s="238">
        <v>0</v>
      </c>
      <c r="T345" s="239">
        <f>S345*H345</f>
        <v>0</v>
      </c>
      <c r="U345" s="39"/>
      <c r="V345" s="39"/>
      <c r="W345" s="39"/>
      <c r="X345" s="39"/>
      <c r="Y345" s="39"/>
      <c r="Z345" s="39"/>
      <c r="AA345" s="39"/>
      <c r="AB345" s="39"/>
      <c r="AC345" s="39"/>
      <c r="AD345" s="39"/>
      <c r="AE345" s="39"/>
      <c r="AR345" s="240" t="s">
        <v>613</v>
      </c>
      <c r="AT345" s="240" t="s">
        <v>149</v>
      </c>
      <c r="AU345" s="240" t="s">
        <v>90</v>
      </c>
      <c r="AY345" s="18" t="s">
        <v>146</v>
      </c>
      <c r="BE345" s="241">
        <f>IF(N345="základní",J345,0)</f>
        <v>0</v>
      </c>
      <c r="BF345" s="241">
        <f>IF(N345="snížená",J345,0)</f>
        <v>0</v>
      </c>
      <c r="BG345" s="241">
        <f>IF(N345="zákl. přenesená",J345,0)</f>
        <v>0</v>
      </c>
      <c r="BH345" s="241">
        <f>IF(N345="sníž. přenesená",J345,0)</f>
        <v>0</v>
      </c>
      <c r="BI345" s="241">
        <f>IF(N345="nulová",J345,0)</f>
        <v>0</v>
      </c>
      <c r="BJ345" s="18" t="s">
        <v>85</v>
      </c>
      <c r="BK345" s="241">
        <f>ROUND(I345*H345,2)</f>
        <v>0</v>
      </c>
      <c r="BL345" s="18" t="s">
        <v>613</v>
      </c>
      <c r="BM345" s="240" t="s">
        <v>1453</v>
      </c>
    </row>
    <row r="346" s="2" customFormat="1">
      <c r="A346" s="39"/>
      <c r="B346" s="40"/>
      <c r="C346" s="41"/>
      <c r="D346" s="242" t="s">
        <v>155</v>
      </c>
      <c r="E346" s="41"/>
      <c r="F346" s="243" t="s">
        <v>1454</v>
      </c>
      <c r="G346" s="41"/>
      <c r="H346" s="41"/>
      <c r="I346" s="244"/>
      <c r="J346" s="41"/>
      <c r="K346" s="41"/>
      <c r="L346" s="45"/>
      <c r="M346" s="245"/>
      <c r="N346" s="246"/>
      <c r="O346" s="92"/>
      <c r="P346" s="92"/>
      <c r="Q346" s="92"/>
      <c r="R346" s="92"/>
      <c r="S346" s="92"/>
      <c r="T346" s="93"/>
      <c r="U346" s="39"/>
      <c r="V346" s="39"/>
      <c r="W346" s="39"/>
      <c r="X346" s="39"/>
      <c r="Y346" s="39"/>
      <c r="Z346" s="39"/>
      <c r="AA346" s="39"/>
      <c r="AB346" s="39"/>
      <c r="AC346" s="39"/>
      <c r="AD346" s="39"/>
      <c r="AE346" s="39"/>
      <c r="AT346" s="18" t="s">
        <v>155</v>
      </c>
      <c r="AU346" s="18" t="s">
        <v>90</v>
      </c>
    </row>
    <row r="347" s="2" customFormat="1">
      <c r="A347" s="39"/>
      <c r="B347" s="40"/>
      <c r="C347" s="41"/>
      <c r="D347" s="258" t="s">
        <v>164</v>
      </c>
      <c r="E347" s="41"/>
      <c r="F347" s="259" t="s">
        <v>1455</v>
      </c>
      <c r="G347" s="41"/>
      <c r="H347" s="41"/>
      <c r="I347" s="244"/>
      <c r="J347" s="41"/>
      <c r="K347" s="41"/>
      <c r="L347" s="45"/>
      <c r="M347" s="245"/>
      <c r="N347" s="246"/>
      <c r="O347" s="92"/>
      <c r="P347" s="92"/>
      <c r="Q347" s="92"/>
      <c r="R347" s="92"/>
      <c r="S347" s="92"/>
      <c r="T347" s="93"/>
      <c r="U347" s="39"/>
      <c r="V347" s="39"/>
      <c r="W347" s="39"/>
      <c r="X347" s="39"/>
      <c r="Y347" s="39"/>
      <c r="Z347" s="39"/>
      <c r="AA347" s="39"/>
      <c r="AB347" s="39"/>
      <c r="AC347" s="39"/>
      <c r="AD347" s="39"/>
      <c r="AE347" s="39"/>
      <c r="AT347" s="18" t="s">
        <v>164</v>
      </c>
      <c r="AU347" s="18" t="s">
        <v>90</v>
      </c>
    </row>
    <row r="348" s="2" customFormat="1" ht="24.15" customHeight="1">
      <c r="A348" s="39"/>
      <c r="B348" s="40"/>
      <c r="C348" s="229" t="s">
        <v>584</v>
      </c>
      <c r="D348" s="229" t="s">
        <v>149</v>
      </c>
      <c r="E348" s="230" t="s">
        <v>1456</v>
      </c>
      <c r="F348" s="231" t="s">
        <v>1457</v>
      </c>
      <c r="G348" s="232" t="s">
        <v>495</v>
      </c>
      <c r="H348" s="233">
        <v>948</v>
      </c>
      <c r="I348" s="234"/>
      <c r="J348" s="235">
        <f>ROUND(I348*H348,2)</f>
        <v>0</v>
      </c>
      <c r="K348" s="231" t="s">
        <v>161</v>
      </c>
      <c r="L348" s="45"/>
      <c r="M348" s="236" t="s">
        <v>1</v>
      </c>
      <c r="N348" s="237" t="s">
        <v>46</v>
      </c>
      <c r="O348" s="92"/>
      <c r="P348" s="238">
        <f>O348*H348</f>
        <v>0</v>
      </c>
      <c r="Q348" s="238">
        <v>0</v>
      </c>
      <c r="R348" s="238">
        <f>Q348*H348</f>
        <v>0</v>
      </c>
      <c r="S348" s="238">
        <v>0</v>
      </c>
      <c r="T348" s="239">
        <f>S348*H348</f>
        <v>0</v>
      </c>
      <c r="U348" s="39"/>
      <c r="V348" s="39"/>
      <c r="W348" s="39"/>
      <c r="X348" s="39"/>
      <c r="Y348" s="39"/>
      <c r="Z348" s="39"/>
      <c r="AA348" s="39"/>
      <c r="AB348" s="39"/>
      <c r="AC348" s="39"/>
      <c r="AD348" s="39"/>
      <c r="AE348" s="39"/>
      <c r="AR348" s="240" t="s">
        <v>613</v>
      </c>
      <c r="AT348" s="240" t="s">
        <v>149</v>
      </c>
      <c r="AU348" s="240" t="s">
        <v>90</v>
      </c>
      <c r="AY348" s="18" t="s">
        <v>146</v>
      </c>
      <c r="BE348" s="241">
        <f>IF(N348="základní",J348,0)</f>
        <v>0</v>
      </c>
      <c r="BF348" s="241">
        <f>IF(N348="snížená",J348,0)</f>
        <v>0</v>
      </c>
      <c r="BG348" s="241">
        <f>IF(N348="zákl. přenesená",J348,0)</f>
        <v>0</v>
      </c>
      <c r="BH348" s="241">
        <f>IF(N348="sníž. přenesená",J348,0)</f>
        <v>0</v>
      </c>
      <c r="BI348" s="241">
        <f>IF(N348="nulová",J348,0)</f>
        <v>0</v>
      </c>
      <c r="BJ348" s="18" t="s">
        <v>85</v>
      </c>
      <c r="BK348" s="241">
        <f>ROUND(I348*H348,2)</f>
        <v>0</v>
      </c>
      <c r="BL348" s="18" t="s">
        <v>613</v>
      </c>
      <c r="BM348" s="240" t="s">
        <v>1458</v>
      </c>
    </row>
    <row r="349" s="2" customFormat="1">
      <c r="A349" s="39"/>
      <c r="B349" s="40"/>
      <c r="C349" s="41"/>
      <c r="D349" s="242" t="s">
        <v>155</v>
      </c>
      <c r="E349" s="41"/>
      <c r="F349" s="243" t="s">
        <v>1459</v>
      </c>
      <c r="G349" s="41"/>
      <c r="H349" s="41"/>
      <c r="I349" s="244"/>
      <c r="J349" s="41"/>
      <c r="K349" s="41"/>
      <c r="L349" s="45"/>
      <c r="M349" s="245"/>
      <c r="N349" s="246"/>
      <c r="O349" s="92"/>
      <c r="P349" s="92"/>
      <c r="Q349" s="92"/>
      <c r="R349" s="92"/>
      <c r="S349" s="92"/>
      <c r="T349" s="93"/>
      <c r="U349" s="39"/>
      <c r="V349" s="39"/>
      <c r="W349" s="39"/>
      <c r="X349" s="39"/>
      <c r="Y349" s="39"/>
      <c r="Z349" s="39"/>
      <c r="AA349" s="39"/>
      <c r="AB349" s="39"/>
      <c r="AC349" s="39"/>
      <c r="AD349" s="39"/>
      <c r="AE349" s="39"/>
      <c r="AT349" s="18" t="s">
        <v>155</v>
      </c>
      <c r="AU349" s="18" t="s">
        <v>90</v>
      </c>
    </row>
    <row r="350" s="2" customFormat="1">
      <c r="A350" s="39"/>
      <c r="B350" s="40"/>
      <c r="C350" s="41"/>
      <c r="D350" s="258" t="s">
        <v>164</v>
      </c>
      <c r="E350" s="41"/>
      <c r="F350" s="259" t="s">
        <v>1460</v>
      </c>
      <c r="G350" s="41"/>
      <c r="H350" s="41"/>
      <c r="I350" s="244"/>
      <c r="J350" s="41"/>
      <c r="K350" s="41"/>
      <c r="L350" s="45"/>
      <c r="M350" s="245"/>
      <c r="N350" s="246"/>
      <c r="O350" s="92"/>
      <c r="P350" s="92"/>
      <c r="Q350" s="92"/>
      <c r="R350" s="92"/>
      <c r="S350" s="92"/>
      <c r="T350" s="93"/>
      <c r="U350" s="39"/>
      <c r="V350" s="39"/>
      <c r="W350" s="39"/>
      <c r="X350" s="39"/>
      <c r="Y350" s="39"/>
      <c r="Z350" s="39"/>
      <c r="AA350" s="39"/>
      <c r="AB350" s="39"/>
      <c r="AC350" s="39"/>
      <c r="AD350" s="39"/>
      <c r="AE350" s="39"/>
      <c r="AT350" s="18" t="s">
        <v>164</v>
      </c>
      <c r="AU350" s="18" t="s">
        <v>90</v>
      </c>
    </row>
    <row r="351" s="13" customFormat="1">
      <c r="A351" s="13"/>
      <c r="B351" s="247"/>
      <c r="C351" s="248"/>
      <c r="D351" s="242" t="s">
        <v>156</v>
      </c>
      <c r="E351" s="249" t="s">
        <v>1</v>
      </c>
      <c r="F351" s="250" t="s">
        <v>1461</v>
      </c>
      <c r="G351" s="248"/>
      <c r="H351" s="251">
        <v>948</v>
      </c>
      <c r="I351" s="252"/>
      <c r="J351" s="248"/>
      <c r="K351" s="248"/>
      <c r="L351" s="253"/>
      <c r="M351" s="254"/>
      <c r="N351" s="255"/>
      <c r="O351" s="255"/>
      <c r="P351" s="255"/>
      <c r="Q351" s="255"/>
      <c r="R351" s="255"/>
      <c r="S351" s="255"/>
      <c r="T351" s="256"/>
      <c r="U351" s="13"/>
      <c r="V351" s="13"/>
      <c r="W351" s="13"/>
      <c r="X351" s="13"/>
      <c r="Y351" s="13"/>
      <c r="Z351" s="13"/>
      <c r="AA351" s="13"/>
      <c r="AB351" s="13"/>
      <c r="AC351" s="13"/>
      <c r="AD351" s="13"/>
      <c r="AE351" s="13"/>
      <c r="AT351" s="257" t="s">
        <v>156</v>
      </c>
      <c r="AU351" s="257" t="s">
        <v>90</v>
      </c>
      <c r="AV351" s="13" t="s">
        <v>90</v>
      </c>
      <c r="AW351" s="13" t="s">
        <v>35</v>
      </c>
      <c r="AX351" s="13" t="s">
        <v>85</v>
      </c>
      <c r="AY351" s="257" t="s">
        <v>146</v>
      </c>
    </row>
    <row r="352" s="2" customFormat="1" ht="24.15" customHeight="1">
      <c r="A352" s="39"/>
      <c r="B352" s="40"/>
      <c r="C352" s="293" t="s">
        <v>589</v>
      </c>
      <c r="D352" s="293" t="s">
        <v>277</v>
      </c>
      <c r="E352" s="294" t="s">
        <v>1462</v>
      </c>
      <c r="F352" s="295" t="s">
        <v>1463</v>
      </c>
      <c r="G352" s="296" t="s">
        <v>495</v>
      </c>
      <c r="H352" s="297">
        <v>948</v>
      </c>
      <c r="I352" s="298"/>
      <c r="J352" s="299">
        <f>ROUND(I352*H352,2)</f>
        <v>0</v>
      </c>
      <c r="K352" s="295" t="s">
        <v>161</v>
      </c>
      <c r="L352" s="300"/>
      <c r="M352" s="301" t="s">
        <v>1</v>
      </c>
      <c r="N352" s="302" t="s">
        <v>46</v>
      </c>
      <c r="O352" s="92"/>
      <c r="P352" s="238">
        <f>O352*H352</f>
        <v>0</v>
      </c>
      <c r="Q352" s="238">
        <v>0.00025999999999999998</v>
      </c>
      <c r="R352" s="238">
        <f>Q352*H352</f>
        <v>0.24647999999999998</v>
      </c>
      <c r="S352" s="238">
        <v>0</v>
      </c>
      <c r="T352" s="239">
        <f>S352*H352</f>
        <v>0</v>
      </c>
      <c r="U352" s="39"/>
      <c r="V352" s="39"/>
      <c r="W352" s="39"/>
      <c r="X352" s="39"/>
      <c r="Y352" s="39"/>
      <c r="Z352" s="39"/>
      <c r="AA352" s="39"/>
      <c r="AB352" s="39"/>
      <c r="AC352" s="39"/>
      <c r="AD352" s="39"/>
      <c r="AE352" s="39"/>
      <c r="AR352" s="240" t="s">
        <v>1189</v>
      </c>
      <c r="AT352" s="240" t="s">
        <v>277</v>
      </c>
      <c r="AU352" s="240" t="s">
        <v>90</v>
      </c>
      <c r="AY352" s="18" t="s">
        <v>146</v>
      </c>
      <c r="BE352" s="241">
        <f>IF(N352="základní",J352,0)</f>
        <v>0</v>
      </c>
      <c r="BF352" s="241">
        <f>IF(N352="snížená",J352,0)</f>
        <v>0</v>
      </c>
      <c r="BG352" s="241">
        <f>IF(N352="zákl. přenesená",J352,0)</f>
        <v>0</v>
      </c>
      <c r="BH352" s="241">
        <f>IF(N352="sníž. přenesená",J352,0)</f>
        <v>0</v>
      </c>
      <c r="BI352" s="241">
        <f>IF(N352="nulová",J352,0)</f>
        <v>0</v>
      </c>
      <c r="BJ352" s="18" t="s">
        <v>85</v>
      </c>
      <c r="BK352" s="241">
        <f>ROUND(I352*H352,2)</f>
        <v>0</v>
      </c>
      <c r="BL352" s="18" t="s">
        <v>613</v>
      </c>
      <c r="BM352" s="240" t="s">
        <v>1464</v>
      </c>
    </row>
    <row r="353" s="2" customFormat="1">
      <c r="A353" s="39"/>
      <c r="B353" s="40"/>
      <c r="C353" s="41"/>
      <c r="D353" s="242" t="s">
        <v>155</v>
      </c>
      <c r="E353" s="41"/>
      <c r="F353" s="243" t="s">
        <v>1463</v>
      </c>
      <c r="G353" s="41"/>
      <c r="H353" s="41"/>
      <c r="I353" s="244"/>
      <c r="J353" s="41"/>
      <c r="K353" s="41"/>
      <c r="L353" s="45"/>
      <c r="M353" s="245"/>
      <c r="N353" s="246"/>
      <c r="O353" s="92"/>
      <c r="P353" s="92"/>
      <c r="Q353" s="92"/>
      <c r="R353" s="92"/>
      <c r="S353" s="92"/>
      <c r="T353" s="93"/>
      <c r="U353" s="39"/>
      <c r="V353" s="39"/>
      <c r="W353" s="39"/>
      <c r="X353" s="39"/>
      <c r="Y353" s="39"/>
      <c r="Z353" s="39"/>
      <c r="AA353" s="39"/>
      <c r="AB353" s="39"/>
      <c r="AC353" s="39"/>
      <c r="AD353" s="39"/>
      <c r="AE353" s="39"/>
      <c r="AT353" s="18" t="s">
        <v>155</v>
      </c>
      <c r="AU353" s="18" t="s">
        <v>90</v>
      </c>
    </row>
    <row r="354" s="2" customFormat="1" ht="33" customHeight="1">
      <c r="A354" s="39"/>
      <c r="B354" s="40"/>
      <c r="C354" s="229" t="s">
        <v>594</v>
      </c>
      <c r="D354" s="229" t="s">
        <v>149</v>
      </c>
      <c r="E354" s="230" t="s">
        <v>1465</v>
      </c>
      <c r="F354" s="231" t="s">
        <v>1466</v>
      </c>
      <c r="G354" s="232" t="s">
        <v>495</v>
      </c>
      <c r="H354" s="233">
        <v>66</v>
      </c>
      <c r="I354" s="234"/>
      <c r="J354" s="235">
        <f>ROUND(I354*H354,2)</f>
        <v>0</v>
      </c>
      <c r="K354" s="231" t="s">
        <v>161</v>
      </c>
      <c r="L354" s="45"/>
      <c r="M354" s="236" t="s">
        <v>1</v>
      </c>
      <c r="N354" s="237" t="s">
        <v>46</v>
      </c>
      <c r="O354" s="92"/>
      <c r="P354" s="238">
        <f>O354*H354</f>
        <v>0</v>
      </c>
      <c r="Q354" s="238">
        <v>0.22563</v>
      </c>
      <c r="R354" s="238">
        <f>Q354*H354</f>
        <v>14.891579999999999</v>
      </c>
      <c r="S354" s="238">
        <v>0</v>
      </c>
      <c r="T354" s="239">
        <f>S354*H354</f>
        <v>0</v>
      </c>
      <c r="U354" s="39"/>
      <c r="V354" s="39"/>
      <c r="W354" s="39"/>
      <c r="X354" s="39"/>
      <c r="Y354" s="39"/>
      <c r="Z354" s="39"/>
      <c r="AA354" s="39"/>
      <c r="AB354" s="39"/>
      <c r="AC354" s="39"/>
      <c r="AD354" s="39"/>
      <c r="AE354" s="39"/>
      <c r="AR354" s="240" t="s">
        <v>613</v>
      </c>
      <c r="AT354" s="240" t="s">
        <v>149</v>
      </c>
      <c r="AU354" s="240" t="s">
        <v>90</v>
      </c>
      <c r="AY354" s="18" t="s">
        <v>146</v>
      </c>
      <c r="BE354" s="241">
        <f>IF(N354="základní",J354,0)</f>
        <v>0</v>
      </c>
      <c r="BF354" s="241">
        <f>IF(N354="snížená",J354,0)</f>
        <v>0</v>
      </c>
      <c r="BG354" s="241">
        <f>IF(N354="zákl. přenesená",J354,0)</f>
        <v>0</v>
      </c>
      <c r="BH354" s="241">
        <f>IF(N354="sníž. přenesená",J354,0)</f>
        <v>0</v>
      </c>
      <c r="BI354" s="241">
        <f>IF(N354="nulová",J354,0)</f>
        <v>0</v>
      </c>
      <c r="BJ354" s="18" t="s">
        <v>85</v>
      </c>
      <c r="BK354" s="241">
        <f>ROUND(I354*H354,2)</f>
        <v>0</v>
      </c>
      <c r="BL354" s="18" t="s">
        <v>613</v>
      </c>
      <c r="BM354" s="240" t="s">
        <v>1467</v>
      </c>
    </row>
    <row r="355" s="2" customFormat="1">
      <c r="A355" s="39"/>
      <c r="B355" s="40"/>
      <c r="C355" s="41"/>
      <c r="D355" s="242" t="s">
        <v>155</v>
      </c>
      <c r="E355" s="41"/>
      <c r="F355" s="243" t="s">
        <v>1468</v>
      </c>
      <c r="G355" s="41"/>
      <c r="H355" s="41"/>
      <c r="I355" s="244"/>
      <c r="J355" s="41"/>
      <c r="K355" s="41"/>
      <c r="L355" s="45"/>
      <c r="M355" s="245"/>
      <c r="N355" s="246"/>
      <c r="O355" s="92"/>
      <c r="P355" s="92"/>
      <c r="Q355" s="92"/>
      <c r="R355" s="92"/>
      <c r="S355" s="92"/>
      <c r="T355" s="93"/>
      <c r="U355" s="39"/>
      <c r="V355" s="39"/>
      <c r="W355" s="39"/>
      <c r="X355" s="39"/>
      <c r="Y355" s="39"/>
      <c r="Z355" s="39"/>
      <c r="AA355" s="39"/>
      <c r="AB355" s="39"/>
      <c r="AC355" s="39"/>
      <c r="AD355" s="39"/>
      <c r="AE355" s="39"/>
      <c r="AT355" s="18" t="s">
        <v>155</v>
      </c>
      <c r="AU355" s="18" t="s">
        <v>90</v>
      </c>
    </row>
    <row r="356" s="2" customFormat="1">
      <c r="A356" s="39"/>
      <c r="B356" s="40"/>
      <c r="C356" s="41"/>
      <c r="D356" s="258" t="s">
        <v>164</v>
      </c>
      <c r="E356" s="41"/>
      <c r="F356" s="259" t="s">
        <v>1469</v>
      </c>
      <c r="G356" s="41"/>
      <c r="H356" s="41"/>
      <c r="I356" s="244"/>
      <c r="J356" s="41"/>
      <c r="K356" s="41"/>
      <c r="L356" s="45"/>
      <c r="M356" s="245"/>
      <c r="N356" s="246"/>
      <c r="O356" s="92"/>
      <c r="P356" s="92"/>
      <c r="Q356" s="92"/>
      <c r="R356" s="92"/>
      <c r="S356" s="92"/>
      <c r="T356" s="93"/>
      <c r="U356" s="39"/>
      <c r="V356" s="39"/>
      <c r="W356" s="39"/>
      <c r="X356" s="39"/>
      <c r="Y356" s="39"/>
      <c r="Z356" s="39"/>
      <c r="AA356" s="39"/>
      <c r="AB356" s="39"/>
      <c r="AC356" s="39"/>
      <c r="AD356" s="39"/>
      <c r="AE356" s="39"/>
      <c r="AT356" s="18" t="s">
        <v>164</v>
      </c>
      <c r="AU356" s="18" t="s">
        <v>90</v>
      </c>
    </row>
    <row r="357" s="13" customFormat="1">
      <c r="A357" s="13"/>
      <c r="B357" s="247"/>
      <c r="C357" s="248"/>
      <c r="D357" s="242" t="s">
        <v>156</v>
      </c>
      <c r="E357" s="249" t="s">
        <v>1</v>
      </c>
      <c r="F357" s="250" t="s">
        <v>1470</v>
      </c>
      <c r="G357" s="248"/>
      <c r="H357" s="251">
        <v>66</v>
      </c>
      <c r="I357" s="252"/>
      <c r="J357" s="248"/>
      <c r="K357" s="248"/>
      <c r="L357" s="253"/>
      <c r="M357" s="254"/>
      <c r="N357" s="255"/>
      <c r="O357" s="255"/>
      <c r="P357" s="255"/>
      <c r="Q357" s="255"/>
      <c r="R357" s="255"/>
      <c r="S357" s="255"/>
      <c r="T357" s="256"/>
      <c r="U357" s="13"/>
      <c r="V357" s="13"/>
      <c r="W357" s="13"/>
      <c r="X357" s="13"/>
      <c r="Y357" s="13"/>
      <c r="Z357" s="13"/>
      <c r="AA357" s="13"/>
      <c r="AB357" s="13"/>
      <c r="AC357" s="13"/>
      <c r="AD357" s="13"/>
      <c r="AE357" s="13"/>
      <c r="AT357" s="257" t="s">
        <v>156</v>
      </c>
      <c r="AU357" s="257" t="s">
        <v>90</v>
      </c>
      <c r="AV357" s="13" t="s">
        <v>90</v>
      </c>
      <c r="AW357" s="13" t="s">
        <v>35</v>
      </c>
      <c r="AX357" s="13" t="s">
        <v>85</v>
      </c>
      <c r="AY357" s="257" t="s">
        <v>146</v>
      </c>
    </row>
    <row r="358" s="2" customFormat="1" ht="33" customHeight="1">
      <c r="A358" s="39"/>
      <c r="B358" s="40"/>
      <c r="C358" s="293" t="s">
        <v>603</v>
      </c>
      <c r="D358" s="293" t="s">
        <v>277</v>
      </c>
      <c r="E358" s="294" t="s">
        <v>1471</v>
      </c>
      <c r="F358" s="295" t="s">
        <v>1472</v>
      </c>
      <c r="G358" s="296" t="s">
        <v>495</v>
      </c>
      <c r="H358" s="297">
        <v>66</v>
      </c>
      <c r="I358" s="298"/>
      <c r="J358" s="299">
        <f>ROUND(I358*H358,2)</f>
        <v>0</v>
      </c>
      <c r="K358" s="295" t="s">
        <v>161</v>
      </c>
      <c r="L358" s="300"/>
      <c r="M358" s="301" t="s">
        <v>1</v>
      </c>
      <c r="N358" s="302" t="s">
        <v>46</v>
      </c>
      <c r="O358" s="92"/>
      <c r="P358" s="238">
        <f>O358*H358</f>
        <v>0</v>
      </c>
      <c r="Q358" s="238">
        <v>0.00068999999999999997</v>
      </c>
      <c r="R358" s="238">
        <f>Q358*H358</f>
        <v>0.045539999999999997</v>
      </c>
      <c r="S358" s="238">
        <v>0</v>
      </c>
      <c r="T358" s="239">
        <f>S358*H358</f>
        <v>0</v>
      </c>
      <c r="U358" s="39"/>
      <c r="V358" s="39"/>
      <c r="W358" s="39"/>
      <c r="X358" s="39"/>
      <c r="Y358" s="39"/>
      <c r="Z358" s="39"/>
      <c r="AA358" s="39"/>
      <c r="AB358" s="39"/>
      <c r="AC358" s="39"/>
      <c r="AD358" s="39"/>
      <c r="AE358" s="39"/>
      <c r="AR358" s="240" t="s">
        <v>1189</v>
      </c>
      <c r="AT358" s="240" t="s">
        <v>277</v>
      </c>
      <c r="AU358" s="240" t="s">
        <v>90</v>
      </c>
      <c r="AY358" s="18" t="s">
        <v>146</v>
      </c>
      <c r="BE358" s="241">
        <f>IF(N358="základní",J358,0)</f>
        <v>0</v>
      </c>
      <c r="BF358" s="241">
        <f>IF(N358="snížená",J358,0)</f>
        <v>0</v>
      </c>
      <c r="BG358" s="241">
        <f>IF(N358="zákl. přenesená",J358,0)</f>
        <v>0</v>
      </c>
      <c r="BH358" s="241">
        <f>IF(N358="sníž. přenesená",J358,0)</f>
        <v>0</v>
      </c>
      <c r="BI358" s="241">
        <f>IF(N358="nulová",J358,0)</f>
        <v>0</v>
      </c>
      <c r="BJ358" s="18" t="s">
        <v>85</v>
      </c>
      <c r="BK358" s="241">
        <f>ROUND(I358*H358,2)</f>
        <v>0</v>
      </c>
      <c r="BL358" s="18" t="s">
        <v>613</v>
      </c>
      <c r="BM358" s="240" t="s">
        <v>1473</v>
      </c>
    </row>
    <row r="359" s="2" customFormat="1">
      <c r="A359" s="39"/>
      <c r="B359" s="40"/>
      <c r="C359" s="41"/>
      <c r="D359" s="242" t="s">
        <v>155</v>
      </c>
      <c r="E359" s="41"/>
      <c r="F359" s="243" t="s">
        <v>1472</v>
      </c>
      <c r="G359" s="41"/>
      <c r="H359" s="41"/>
      <c r="I359" s="244"/>
      <c r="J359" s="41"/>
      <c r="K359" s="41"/>
      <c r="L359" s="45"/>
      <c r="M359" s="245"/>
      <c r="N359" s="246"/>
      <c r="O359" s="92"/>
      <c r="P359" s="92"/>
      <c r="Q359" s="92"/>
      <c r="R359" s="92"/>
      <c r="S359" s="92"/>
      <c r="T359" s="93"/>
      <c r="U359" s="39"/>
      <c r="V359" s="39"/>
      <c r="W359" s="39"/>
      <c r="X359" s="39"/>
      <c r="Y359" s="39"/>
      <c r="Z359" s="39"/>
      <c r="AA359" s="39"/>
      <c r="AB359" s="39"/>
      <c r="AC359" s="39"/>
      <c r="AD359" s="39"/>
      <c r="AE359" s="39"/>
      <c r="AT359" s="18" t="s">
        <v>155</v>
      </c>
      <c r="AU359" s="18" t="s">
        <v>90</v>
      </c>
    </row>
    <row r="360" s="2" customFormat="1" ht="16.5" customHeight="1">
      <c r="A360" s="39"/>
      <c r="B360" s="40"/>
      <c r="C360" s="229" t="s">
        <v>608</v>
      </c>
      <c r="D360" s="229" t="s">
        <v>149</v>
      </c>
      <c r="E360" s="230" t="s">
        <v>1474</v>
      </c>
      <c r="F360" s="231" t="s">
        <v>1475</v>
      </c>
      <c r="G360" s="232" t="s">
        <v>152</v>
      </c>
      <c r="H360" s="233">
        <v>5</v>
      </c>
      <c r="I360" s="234"/>
      <c r="J360" s="235">
        <f>ROUND(I360*H360,2)</f>
        <v>0</v>
      </c>
      <c r="K360" s="231" t="s">
        <v>161</v>
      </c>
      <c r="L360" s="45"/>
      <c r="M360" s="236" t="s">
        <v>1</v>
      </c>
      <c r="N360" s="237" t="s">
        <v>46</v>
      </c>
      <c r="O360" s="92"/>
      <c r="P360" s="238">
        <f>O360*H360</f>
        <v>0</v>
      </c>
      <c r="Q360" s="238">
        <v>0</v>
      </c>
      <c r="R360" s="238">
        <f>Q360*H360</f>
        <v>0</v>
      </c>
      <c r="S360" s="238">
        <v>2.2000000000000002</v>
      </c>
      <c r="T360" s="239">
        <f>S360*H360</f>
        <v>11</v>
      </c>
      <c r="U360" s="39"/>
      <c r="V360" s="39"/>
      <c r="W360" s="39"/>
      <c r="X360" s="39"/>
      <c r="Y360" s="39"/>
      <c r="Z360" s="39"/>
      <c r="AA360" s="39"/>
      <c r="AB360" s="39"/>
      <c r="AC360" s="39"/>
      <c r="AD360" s="39"/>
      <c r="AE360" s="39"/>
      <c r="AR360" s="240" t="s">
        <v>613</v>
      </c>
      <c r="AT360" s="240" t="s">
        <v>149</v>
      </c>
      <c r="AU360" s="240" t="s">
        <v>90</v>
      </c>
      <c r="AY360" s="18" t="s">
        <v>146</v>
      </c>
      <c r="BE360" s="241">
        <f>IF(N360="základní",J360,0)</f>
        <v>0</v>
      </c>
      <c r="BF360" s="241">
        <f>IF(N360="snížená",J360,0)</f>
        <v>0</v>
      </c>
      <c r="BG360" s="241">
        <f>IF(N360="zákl. přenesená",J360,0)</f>
        <v>0</v>
      </c>
      <c r="BH360" s="241">
        <f>IF(N360="sníž. přenesená",J360,0)</f>
        <v>0</v>
      </c>
      <c r="BI360" s="241">
        <f>IF(N360="nulová",J360,0)</f>
        <v>0</v>
      </c>
      <c r="BJ360" s="18" t="s">
        <v>85</v>
      </c>
      <c r="BK360" s="241">
        <f>ROUND(I360*H360,2)</f>
        <v>0</v>
      </c>
      <c r="BL360" s="18" t="s">
        <v>613</v>
      </c>
      <c r="BM360" s="240" t="s">
        <v>1476</v>
      </c>
    </row>
    <row r="361" s="2" customFormat="1">
      <c r="A361" s="39"/>
      <c r="B361" s="40"/>
      <c r="C361" s="41"/>
      <c r="D361" s="242" t="s">
        <v>155</v>
      </c>
      <c r="E361" s="41"/>
      <c r="F361" s="243" t="s">
        <v>1477</v>
      </c>
      <c r="G361" s="41"/>
      <c r="H361" s="41"/>
      <c r="I361" s="244"/>
      <c r="J361" s="41"/>
      <c r="K361" s="41"/>
      <c r="L361" s="45"/>
      <c r="M361" s="245"/>
      <c r="N361" s="246"/>
      <c r="O361" s="92"/>
      <c r="P361" s="92"/>
      <c r="Q361" s="92"/>
      <c r="R361" s="92"/>
      <c r="S361" s="92"/>
      <c r="T361" s="93"/>
      <c r="U361" s="39"/>
      <c r="V361" s="39"/>
      <c r="W361" s="39"/>
      <c r="X361" s="39"/>
      <c r="Y361" s="39"/>
      <c r="Z361" s="39"/>
      <c r="AA361" s="39"/>
      <c r="AB361" s="39"/>
      <c r="AC361" s="39"/>
      <c r="AD361" s="39"/>
      <c r="AE361" s="39"/>
      <c r="AT361" s="18" t="s">
        <v>155</v>
      </c>
      <c r="AU361" s="18" t="s">
        <v>90</v>
      </c>
    </row>
    <row r="362" s="2" customFormat="1">
      <c r="A362" s="39"/>
      <c r="B362" s="40"/>
      <c r="C362" s="41"/>
      <c r="D362" s="258" t="s">
        <v>164</v>
      </c>
      <c r="E362" s="41"/>
      <c r="F362" s="259" t="s">
        <v>1478</v>
      </c>
      <c r="G362" s="41"/>
      <c r="H362" s="41"/>
      <c r="I362" s="244"/>
      <c r="J362" s="41"/>
      <c r="K362" s="41"/>
      <c r="L362" s="45"/>
      <c r="M362" s="245"/>
      <c r="N362" s="246"/>
      <c r="O362" s="92"/>
      <c r="P362" s="92"/>
      <c r="Q362" s="92"/>
      <c r="R362" s="92"/>
      <c r="S362" s="92"/>
      <c r="T362" s="93"/>
      <c r="U362" s="39"/>
      <c r="V362" s="39"/>
      <c r="W362" s="39"/>
      <c r="X362" s="39"/>
      <c r="Y362" s="39"/>
      <c r="Z362" s="39"/>
      <c r="AA362" s="39"/>
      <c r="AB362" s="39"/>
      <c r="AC362" s="39"/>
      <c r="AD362" s="39"/>
      <c r="AE362" s="39"/>
      <c r="AT362" s="18" t="s">
        <v>164</v>
      </c>
      <c r="AU362" s="18" t="s">
        <v>90</v>
      </c>
    </row>
    <row r="363" s="13" customFormat="1">
      <c r="A363" s="13"/>
      <c r="B363" s="247"/>
      <c r="C363" s="248"/>
      <c r="D363" s="242" t="s">
        <v>156</v>
      </c>
      <c r="E363" s="249" t="s">
        <v>1</v>
      </c>
      <c r="F363" s="250" t="s">
        <v>1479</v>
      </c>
      <c r="G363" s="248"/>
      <c r="H363" s="251">
        <v>5</v>
      </c>
      <c r="I363" s="252"/>
      <c r="J363" s="248"/>
      <c r="K363" s="248"/>
      <c r="L363" s="253"/>
      <c r="M363" s="254"/>
      <c r="N363" s="255"/>
      <c r="O363" s="255"/>
      <c r="P363" s="255"/>
      <c r="Q363" s="255"/>
      <c r="R363" s="255"/>
      <c r="S363" s="255"/>
      <c r="T363" s="256"/>
      <c r="U363" s="13"/>
      <c r="V363" s="13"/>
      <c r="W363" s="13"/>
      <c r="X363" s="13"/>
      <c r="Y363" s="13"/>
      <c r="Z363" s="13"/>
      <c r="AA363" s="13"/>
      <c r="AB363" s="13"/>
      <c r="AC363" s="13"/>
      <c r="AD363" s="13"/>
      <c r="AE363" s="13"/>
      <c r="AT363" s="257" t="s">
        <v>156</v>
      </c>
      <c r="AU363" s="257" t="s">
        <v>90</v>
      </c>
      <c r="AV363" s="13" t="s">
        <v>90</v>
      </c>
      <c r="AW363" s="13" t="s">
        <v>35</v>
      </c>
      <c r="AX363" s="13" t="s">
        <v>85</v>
      </c>
      <c r="AY363" s="257" t="s">
        <v>146</v>
      </c>
    </row>
    <row r="364" s="2" customFormat="1" ht="24.15" customHeight="1">
      <c r="A364" s="39"/>
      <c r="B364" s="40"/>
      <c r="C364" s="229" t="s">
        <v>613</v>
      </c>
      <c r="D364" s="229" t="s">
        <v>149</v>
      </c>
      <c r="E364" s="230" t="s">
        <v>1480</v>
      </c>
      <c r="F364" s="231" t="s">
        <v>1481</v>
      </c>
      <c r="G364" s="232" t="s">
        <v>261</v>
      </c>
      <c r="H364" s="233">
        <v>93.718999999999994</v>
      </c>
      <c r="I364" s="234"/>
      <c r="J364" s="235">
        <f>ROUND(I364*H364,2)</f>
        <v>0</v>
      </c>
      <c r="K364" s="231" t="s">
        <v>161</v>
      </c>
      <c r="L364" s="45"/>
      <c r="M364" s="236" t="s">
        <v>1</v>
      </c>
      <c r="N364" s="237" t="s">
        <v>46</v>
      </c>
      <c r="O364" s="92"/>
      <c r="P364" s="238">
        <f>O364*H364</f>
        <v>0</v>
      </c>
      <c r="Q364" s="238">
        <v>0</v>
      </c>
      <c r="R364" s="238">
        <f>Q364*H364</f>
        <v>0</v>
      </c>
      <c r="S364" s="238">
        <v>0</v>
      </c>
      <c r="T364" s="239">
        <f>S364*H364</f>
        <v>0</v>
      </c>
      <c r="U364" s="39"/>
      <c r="V364" s="39"/>
      <c r="W364" s="39"/>
      <c r="X364" s="39"/>
      <c r="Y364" s="39"/>
      <c r="Z364" s="39"/>
      <c r="AA364" s="39"/>
      <c r="AB364" s="39"/>
      <c r="AC364" s="39"/>
      <c r="AD364" s="39"/>
      <c r="AE364" s="39"/>
      <c r="AR364" s="240" t="s">
        <v>613</v>
      </c>
      <c r="AT364" s="240" t="s">
        <v>149</v>
      </c>
      <c r="AU364" s="240" t="s">
        <v>90</v>
      </c>
      <c r="AY364" s="18" t="s">
        <v>146</v>
      </c>
      <c r="BE364" s="241">
        <f>IF(N364="základní",J364,0)</f>
        <v>0</v>
      </c>
      <c r="BF364" s="241">
        <f>IF(N364="snížená",J364,0)</f>
        <v>0</v>
      </c>
      <c r="BG364" s="241">
        <f>IF(N364="zákl. přenesená",J364,0)</f>
        <v>0</v>
      </c>
      <c r="BH364" s="241">
        <f>IF(N364="sníž. přenesená",J364,0)</f>
        <v>0</v>
      </c>
      <c r="BI364" s="241">
        <f>IF(N364="nulová",J364,0)</f>
        <v>0</v>
      </c>
      <c r="BJ364" s="18" t="s">
        <v>85</v>
      </c>
      <c r="BK364" s="241">
        <f>ROUND(I364*H364,2)</f>
        <v>0</v>
      </c>
      <c r="BL364" s="18" t="s">
        <v>613</v>
      </c>
      <c r="BM364" s="240" t="s">
        <v>1482</v>
      </c>
    </row>
    <row r="365" s="2" customFormat="1">
      <c r="A365" s="39"/>
      <c r="B365" s="40"/>
      <c r="C365" s="41"/>
      <c r="D365" s="242" t="s">
        <v>155</v>
      </c>
      <c r="E365" s="41"/>
      <c r="F365" s="243" t="s">
        <v>1483</v>
      </c>
      <c r="G365" s="41"/>
      <c r="H365" s="41"/>
      <c r="I365" s="244"/>
      <c r="J365" s="41"/>
      <c r="K365" s="41"/>
      <c r="L365" s="45"/>
      <c r="M365" s="245"/>
      <c r="N365" s="246"/>
      <c r="O365" s="92"/>
      <c r="P365" s="92"/>
      <c r="Q365" s="92"/>
      <c r="R365" s="92"/>
      <c r="S365" s="92"/>
      <c r="T365" s="93"/>
      <c r="U365" s="39"/>
      <c r="V365" s="39"/>
      <c r="W365" s="39"/>
      <c r="X365" s="39"/>
      <c r="Y365" s="39"/>
      <c r="Z365" s="39"/>
      <c r="AA365" s="39"/>
      <c r="AB365" s="39"/>
      <c r="AC365" s="39"/>
      <c r="AD365" s="39"/>
      <c r="AE365" s="39"/>
      <c r="AT365" s="18" t="s">
        <v>155</v>
      </c>
      <c r="AU365" s="18" t="s">
        <v>90</v>
      </c>
    </row>
    <row r="366" s="2" customFormat="1">
      <c r="A366" s="39"/>
      <c r="B366" s="40"/>
      <c r="C366" s="41"/>
      <c r="D366" s="258" t="s">
        <v>164</v>
      </c>
      <c r="E366" s="41"/>
      <c r="F366" s="259" t="s">
        <v>1484</v>
      </c>
      <c r="G366" s="41"/>
      <c r="H366" s="41"/>
      <c r="I366" s="244"/>
      <c r="J366" s="41"/>
      <c r="K366" s="41"/>
      <c r="L366" s="45"/>
      <c r="M366" s="245"/>
      <c r="N366" s="246"/>
      <c r="O366" s="92"/>
      <c r="P366" s="92"/>
      <c r="Q366" s="92"/>
      <c r="R366" s="92"/>
      <c r="S366" s="92"/>
      <c r="T366" s="93"/>
      <c r="U366" s="39"/>
      <c r="V366" s="39"/>
      <c r="W366" s="39"/>
      <c r="X366" s="39"/>
      <c r="Y366" s="39"/>
      <c r="Z366" s="39"/>
      <c r="AA366" s="39"/>
      <c r="AB366" s="39"/>
      <c r="AC366" s="39"/>
      <c r="AD366" s="39"/>
      <c r="AE366" s="39"/>
      <c r="AT366" s="18" t="s">
        <v>164</v>
      </c>
      <c r="AU366" s="18" t="s">
        <v>90</v>
      </c>
    </row>
    <row r="367" s="14" customFormat="1">
      <c r="A367" s="14"/>
      <c r="B367" s="260"/>
      <c r="C367" s="261"/>
      <c r="D367" s="242" t="s">
        <v>156</v>
      </c>
      <c r="E367" s="262" t="s">
        <v>1</v>
      </c>
      <c r="F367" s="263" t="s">
        <v>1485</v>
      </c>
      <c r="G367" s="261"/>
      <c r="H367" s="262" t="s">
        <v>1</v>
      </c>
      <c r="I367" s="264"/>
      <c r="J367" s="261"/>
      <c r="K367" s="261"/>
      <c r="L367" s="265"/>
      <c r="M367" s="266"/>
      <c r="N367" s="267"/>
      <c r="O367" s="267"/>
      <c r="P367" s="267"/>
      <c r="Q367" s="267"/>
      <c r="R367" s="267"/>
      <c r="S367" s="267"/>
      <c r="T367" s="268"/>
      <c r="U367" s="14"/>
      <c r="V367" s="14"/>
      <c r="W367" s="14"/>
      <c r="X367" s="14"/>
      <c r="Y367" s="14"/>
      <c r="Z367" s="14"/>
      <c r="AA367" s="14"/>
      <c r="AB367" s="14"/>
      <c r="AC367" s="14"/>
      <c r="AD367" s="14"/>
      <c r="AE367" s="14"/>
      <c r="AT367" s="269" t="s">
        <v>156</v>
      </c>
      <c r="AU367" s="269" t="s">
        <v>90</v>
      </c>
      <c r="AV367" s="14" t="s">
        <v>85</v>
      </c>
      <c r="AW367" s="14" t="s">
        <v>35</v>
      </c>
      <c r="AX367" s="14" t="s">
        <v>81</v>
      </c>
      <c r="AY367" s="269" t="s">
        <v>146</v>
      </c>
    </row>
    <row r="368" s="13" customFormat="1">
      <c r="A368" s="13"/>
      <c r="B368" s="247"/>
      <c r="C368" s="248"/>
      <c r="D368" s="242" t="s">
        <v>156</v>
      </c>
      <c r="E368" s="249" t="s">
        <v>1</v>
      </c>
      <c r="F368" s="250" t="s">
        <v>1486</v>
      </c>
      <c r="G368" s="248"/>
      <c r="H368" s="251">
        <v>59.723999999999997</v>
      </c>
      <c r="I368" s="252"/>
      <c r="J368" s="248"/>
      <c r="K368" s="248"/>
      <c r="L368" s="253"/>
      <c r="M368" s="254"/>
      <c r="N368" s="255"/>
      <c r="O368" s="255"/>
      <c r="P368" s="255"/>
      <c r="Q368" s="255"/>
      <c r="R368" s="255"/>
      <c r="S368" s="255"/>
      <c r="T368" s="256"/>
      <c r="U368" s="13"/>
      <c r="V368" s="13"/>
      <c r="W368" s="13"/>
      <c r="X368" s="13"/>
      <c r="Y368" s="13"/>
      <c r="Z368" s="13"/>
      <c r="AA368" s="13"/>
      <c r="AB368" s="13"/>
      <c r="AC368" s="13"/>
      <c r="AD368" s="13"/>
      <c r="AE368" s="13"/>
      <c r="AT368" s="257" t="s">
        <v>156</v>
      </c>
      <c r="AU368" s="257" t="s">
        <v>90</v>
      </c>
      <c r="AV368" s="13" t="s">
        <v>90</v>
      </c>
      <c r="AW368" s="13" t="s">
        <v>35</v>
      </c>
      <c r="AX368" s="13" t="s">
        <v>81</v>
      </c>
      <c r="AY368" s="257" t="s">
        <v>146</v>
      </c>
    </row>
    <row r="369" s="14" customFormat="1">
      <c r="A369" s="14"/>
      <c r="B369" s="260"/>
      <c r="C369" s="261"/>
      <c r="D369" s="242" t="s">
        <v>156</v>
      </c>
      <c r="E369" s="262" t="s">
        <v>1</v>
      </c>
      <c r="F369" s="263" t="s">
        <v>1487</v>
      </c>
      <c r="G369" s="261"/>
      <c r="H369" s="262" t="s">
        <v>1</v>
      </c>
      <c r="I369" s="264"/>
      <c r="J369" s="261"/>
      <c r="K369" s="261"/>
      <c r="L369" s="265"/>
      <c r="M369" s="266"/>
      <c r="N369" s="267"/>
      <c r="O369" s="267"/>
      <c r="P369" s="267"/>
      <c r="Q369" s="267"/>
      <c r="R369" s="267"/>
      <c r="S369" s="267"/>
      <c r="T369" s="268"/>
      <c r="U369" s="14"/>
      <c r="V369" s="14"/>
      <c r="W369" s="14"/>
      <c r="X369" s="14"/>
      <c r="Y369" s="14"/>
      <c r="Z369" s="14"/>
      <c r="AA369" s="14"/>
      <c r="AB369" s="14"/>
      <c r="AC369" s="14"/>
      <c r="AD369" s="14"/>
      <c r="AE369" s="14"/>
      <c r="AT369" s="269" t="s">
        <v>156</v>
      </c>
      <c r="AU369" s="269" t="s">
        <v>90</v>
      </c>
      <c r="AV369" s="14" t="s">
        <v>85</v>
      </c>
      <c r="AW369" s="14" t="s">
        <v>35</v>
      </c>
      <c r="AX369" s="14" t="s">
        <v>81</v>
      </c>
      <c r="AY369" s="269" t="s">
        <v>146</v>
      </c>
    </row>
    <row r="370" s="13" customFormat="1">
      <c r="A370" s="13"/>
      <c r="B370" s="247"/>
      <c r="C370" s="248"/>
      <c r="D370" s="242" t="s">
        <v>156</v>
      </c>
      <c r="E370" s="249" t="s">
        <v>1</v>
      </c>
      <c r="F370" s="250" t="s">
        <v>1488</v>
      </c>
      <c r="G370" s="248"/>
      <c r="H370" s="251">
        <v>10.395</v>
      </c>
      <c r="I370" s="252"/>
      <c r="J370" s="248"/>
      <c r="K370" s="248"/>
      <c r="L370" s="253"/>
      <c r="M370" s="254"/>
      <c r="N370" s="255"/>
      <c r="O370" s="255"/>
      <c r="P370" s="255"/>
      <c r="Q370" s="255"/>
      <c r="R370" s="255"/>
      <c r="S370" s="255"/>
      <c r="T370" s="256"/>
      <c r="U370" s="13"/>
      <c r="V370" s="13"/>
      <c r="W370" s="13"/>
      <c r="X370" s="13"/>
      <c r="Y370" s="13"/>
      <c r="Z370" s="13"/>
      <c r="AA370" s="13"/>
      <c r="AB370" s="13"/>
      <c r="AC370" s="13"/>
      <c r="AD370" s="13"/>
      <c r="AE370" s="13"/>
      <c r="AT370" s="257" t="s">
        <v>156</v>
      </c>
      <c r="AU370" s="257" t="s">
        <v>90</v>
      </c>
      <c r="AV370" s="13" t="s">
        <v>90</v>
      </c>
      <c r="AW370" s="13" t="s">
        <v>35</v>
      </c>
      <c r="AX370" s="13" t="s">
        <v>81</v>
      </c>
      <c r="AY370" s="257" t="s">
        <v>146</v>
      </c>
    </row>
    <row r="371" s="14" customFormat="1">
      <c r="A371" s="14"/>
      <c r="B371" s="260"/>
      <c r="C371" s="261"/>
      <c r="D371" s="242" t="s">
        <v>156</v>
      </c>
      <c r="E371" s="262" t="s">
        <v>1</v>
      </c>
      <c r="F371" s="263" t="s">
        <v>1489</v>
      </c>
      <c r="G371" s="261"/>
      <c r="H371" s="262" t="s">
        <v>1</v>
      </c>
      <c r="I371" s="264"/>
      <c r="J371" s="261"/>
      <c r="K371" s="261"/>
      <c r="L371" s="265"/>
      <c r="M371" s="266"/>
      <c r="N371" s="267"/>
      <c r="O371" s="267"/>
      <c r="P371" s="267"/>
      <c r="Q371" s="267"/>
      <c r="R371" s="267"/>
      <c r="S371" s="267"/>
      <c r="T371" s="268"/>
      <c r="U371" s="14"/>
      <c r="V371" s="14"/>
      <c r="W371" s="14"/>
      <c r="X371" s="14"/>
      <c r="Y371" s="14"/>
      <c r="Z371" s="14"/>
      <c r="AA371" s="14"/>
      <c r="AB371" s="14"/>
      <c r="AC371" s="14"/>
      <c r="AD371" s="14"/>
      <c r="AE371" s="14"/>
      <c r="AT371" s="269" t="s">
        <v>156</v>
      </c>
      <c r="AU371" s="269" t="s">
        <v>90</v>
      </c>
      <c r="AV371" s="14" t="s">
        <v>85</v>
      </c>
      <c r="AW371" s="14" t="s">
        <v>35</v>
      </c>
      <c r="AX371" s="14" t="s">
        <v>81</v>
      </c>
      <c r="AY371" s="269" t="s">
        <v>146</v>
      </c>
    </row>
    <row r="372" s="13" customFormat="1">
      <c r="A372" s="13"/>
      <c r="B372" s="247"/>
      <c r="C372" s="248"/>
      <c r="D372" s="242" t="s">
        <v>156</v>
      </c>
      <c r="E372" s="249" t="s">
        <v>1</v>
      </c>
      <c r="F372" s="250" t="s">
        <v>1490</v>
      </c>
      <c r="G372" s="248"/>
      <c r="H372" s="251">
        <v>12.6</v>
      </c>
      <c r="I372" s="252"/>
      <c r="J372" s="248"/>
      <c r="K372" s="248"/>
      <c r="L372" s="253"/>
      <c r="M372" s="254"/>
      <c r="N372" s="255"/>
      <c r="O372" s="255"/>
      <c r="P372" s="255"/>
      <c r="Q372" s="255"/>
      <c r="R372" s="255"/>
      <c r="S372" s="255"/>
      <c r="T372" s="256"/>
      <c r="U372" s="13"/>
      <c r="V372" s="13"/>
      <c r="W372" s="13"/>
      <c r="X372" s="13"/>
      <c r="Y372" s="13"/>
      <c r="Z372" s="13"/>
      <c r="AA372" s="13"/>
      <c r="AB372" s="13"/>
      <c r="AC372" s="13"/>
      <c r="AD372" s="13"/>
      <c r="AE372" s="13"/>
      <c r="AT372" s="257" t="s">
        <v>156</v>
      </c>
      <c r="AU372" s="257" t="s">
        <v>90</v>
      </c>
      <c r="AV372" s="13" t="s">
        <v>90</v>
      </c>
      <c r="AW372" s="13" t="s">
        <v>35</v>
      </c>
      <c r="AX372" s="13" t="s">
        <v>81</v>
      </c>
      <c r="AY372" s="257" t="s">
        <v>146</v>
      </c>
    </row>
    <row r="373" s="14" customFormat="1">
      <c r="A373" s="14"/>
      <c r="B373" s="260"/>
      <c r="C373" s="261"/>
      <c r="D373" s="242" t="s">
        <v>156</v>
      </c>
      <c r="E373" s="262" t="s">
        <v>1</v>
      </c>
      <c r="F373" s="263" t="s">
        <v>1491</v>
      </c>
      <c r="G373" s="261"/>
      <c r="H373" s="262" t="s">
        <v>1</v>
      </c>
      <c r="I373" s="264"/>
      <c r="J373" s="261"/>
      <c r="K373" s="261"/>
      <c r="L373" s="265"/>
      <c r="M373" s="266"/>
      <c r="N373" s="267"/>
      <c r="O373" s="267"/>
      <c r="P373" s="267"/>
      <c r="Q373" s="267"/>
      <c r="R373" s="267"/>
      <c r="S373" s="267"/>
      <c r="T373" s="268"/>
      <c r="U373" s="14"/>
      <c r="V373" s="14"/>
      <c r="W373" s="14"/>
      <c r="X373" s="14"/>
      <c r="Y373" s="14"/>
      <c r="Z373" s="14"/>
      <c r="AA373" s="14"/>
      <c r="AB373" s="14"/>
      <c r="AC373" s="14"/>
      <c r="AD373" s="14"/>
      <c r="AE373" s="14"/>
      <c r="AT373" s="269" t="s">
        <v>156</v>
      </c>
      <c r="AU373" s="269" t="s">
        <v>90</v>
      </c>
      <c r="AV373" s="14" t="s">
        <v>85</v>
      </c>
      <c r="AW373" s="14" t="s">
        <v>35</v>
      </c>
      <c r="AX373" s="14" t="s">
        <v>81</v>
      </c>
      <c r="AY373" s="269" t="s">
        <v>146</v>
      </c>
    </row>
    <row r="374" s="13" customFormat="1">
      <c r="A374" s="13"/>
      <c r="B374" s="247"/>
      <c r="C374" s="248"/>
      <c r="D374" s="242" t="s">
        <v>156</v>
      </c>
      <c r="E374" s="249" t="s">
        <v>1</v>
      </c>
      <c r="F374" s="250" t="s">
        <v>1492</v>
      </c>
      <c r="G374" s="248"/>
      <c r="H374" s="251">
        <v>11</v>
      </c>
      <c r="I374" s="252"/>
      <c r="J374" s="248"/>
      <c r="K374" s="248"/>
      <c r="L374" s="253"/>
      <c r="M374" s="254"/>
      <c r="N374" s="255"/>
      <c r="O374" s="255"/>
      <c r="P374" s="255"/>
      <c r="Q374" s="255"/>
      <c r="R374" s="255"/>
      <c r="S374" s="255"/>
      <c r="T374" s="256"/>
      <c r="U374" s="13"/>
      <c r="V374" s="13"/>
      <c r="W374" s="13"/>
      <c r="X374" s="13"/>
      <c r="Y374" s="13"/>
      <c r="Z374" s="13"/>
      <c r="AA374" s="13"/>
      <c r="AB374" s="13"/>
      <c r="AC374" s="13"/>
      <c r="AD374" s="13"/>
      <c r="AE374" s="13"/>
      <c r="AT374" s="257" t="s">
        <v>156</v>
      </c>
      <c r="AU374" s="257" t="s">
        <v>90</v>
      </c>
      <c r="AV374" s="13" t="s">
        <v>90</v>
      </c>
      <c r="AW374" s="13" t="s">
        <v>35</v>
      </c>
      <c r="AX374" s="13" t="s">
        <v>81</v>
      </c>
      <c r="AY374" s="257" t="s">
        <v>146</v>
      </c>
    </row>
    <row r="375" s="15" customFormat="1">
      <c r="A375" s="15"/>
      <c r="B375" s="271"/>
      <c r="C375" s="272"/>
      <c r="D375" s="242" t="s">
        <v>156</v>
      </c>
      <c r="E375" s="273" t="s">
        <v>1</v>
      </c>
      <c r="F375" s="274" t="s">
        <v>192</v>
      </c>
      <c r="G375" s="272"/>
      <c r="H375" s="275">
        <v>93.718999999999994</v>
      </c>
      <c r="I375" s="276"/>
      <c r="J375" s="272"/>
      <c r="K375" s="272"/>
      <c r="L375" s="277"/>
      <c r="M375" s="278"/>
      <c r="N375" s="279"/>
      <c r="O375" s="279"/>
      <c r="P375" s="279"/>
      <c r="Q375" s="279"/>
      <c r="R375" s="279"/>
      <c r="S375" s="279"/>
      <c r="T375" s="280"/>
      <c r="U375" s="15"/>
      <c r="V375" s="15"/>
      <c r="W375" s="15"/>
      <c r="X375" s="15"/>
      <c r="Y375" s="15"/>
      <c r="Z375" s="15"/>
      <c r="AA375" s="15"/>
      <c r="AB375" s="15"/>
      <c r="AC375" s="15"/>
      <c r="AD375" s="15"/>
      <c r="AE375" s="15"/>
      <c r="AT375" s="281" t="s">
        <v>156</v>
      </c>
      <c r="AU375" s="281" t="s">
        <v>90</v>
      </c>
      <c r="AV375" s="15" t="s">
        <v>153</v>
      </c>
      <c r="AW375" s="15" t="s">
        <v>35</v>
      </c>
      <c r="AX375" s="15" t="s">
        <v>85</v>
      </c>
      <c r="AY375" s="281" t="s">
        <v>146</v>
      </c>
    </row>
    <row r="376" s="2" customFormat="1" ht="24.15" customHeight="1">
      <c r="A376" s="39"/>
      <c r="B376" s="40"/>
      <c r="C376" s="229" t="s">
        <v>618</v>
      </c>
      <c r="D376" s="229" t="s">
        <v>149</v>
      </c>
      <c r="E376" s="230" t="s">
        <v>1493</v>
      </c>
      <c r="F376" s="231" t="s">
        <v>1494</v>
      </c>
      <c r="G376" s="232" t="s">
        <v>261</v>
      </c>
      <c r="H376" s="233">
        <v>1780.6610000000001</v>
      </c>
      <c r="I376" s="234"/>
      <c r="J376" s="235">
        <f>ROUND(I376*H376,2)</f>
        <v>0</v>
      </c>
      <c r="K376" s="231" t="s">
        <v>161</v>
      </c>
      <c r="L376" s="45"/>
      <c r="M376" s="236" t="s">
        <v>1</v>
      </c>
      <c r="N376" s="237" t="s">
        <v>46</v>
      </c>
      <c r="O376" s="92"/>
      <c r="P376" s="238">
        <f>O376*H376</f>
        <v>0</v>
      </c>
      <c r="Q376" s="238">
        <v>0</v>
      </c>
      <c r="R376" s="238">
        <f>Q376*H376</f>
        <v>0</v>
      </c>
      <c r="S376" s="238">
        <v>0</v>
      </c>
      <c r="T376" s="239">
        <f>S376*H376</f>
        <v>0</v>
      </c>
      <c r="U376" s="39"/>
      <c r="V376" s="39"/>
      <c r="W376" s="39"/>
      <c r="X376" s="39"/>
      <c r="Y376" s="39"/>
      <c r="Z376" s="39"/>
      <c r="AA376" s="39"/>
      <c r="AB376" s="39"/>
      <c r="AC376" s="39"/>
      <c r="AD376" s="39"/>
      <c r="AE376" s="39"/>
      <c r="AR376" s="240" t="s">
        <v>613</v>
      </c>
      <c r="AT376" s="240" t="s">
        <v>149</v>
      </c>
      <c r="AU376" s="240" t="s">
        <v>90</v>
      </c>
      <c r="AY376" s="18" t="s">
        <v>146</v>
      </c>
      <c r="BE376" s="241">
        <f>IF(N376="základní",J376,0)</f>
        <v>0</v>
      </c>
      <c r="BF376" s="241">
        <f>IF(N376="snížená",J376,0)</f>
        <v>0</v>
      </c>
      <c r="BG376" s="241">
        <f>IF(N376="zákl. přenesená",J376,0)</f>
        <v>0</v>
      </c>
      <c r="BH376" s="241">
        <f>IF(N376="sníž. přenesená",J376,0)</f>
        <v>0</v>
      </c>
      <c r="BI376" s="241">
        <f>IF(N376="nulová",J376,0)</f>
        <v>0</v>
      </c>
      <c r="BJ376" s="18" t="s">
        <v>85</v>
      </c>
      <c r="BK376" s="241">
        <f>ROUND(I376*H376,2)</f>
        <v>0</v>
      </c>
      <c r="BL376" s="18" t="s">
        <v>613</v>
      </c>
      <c r="BM376" s="240" t="s">
        <v>1495</v>
      </c>
    </row>
    <row r="377" s="2" customFormat="1">
      <c r="A377" s="39"/>
      <c r="B377" s="40"/>
      <c r="C377" s="41"/>
      <c r="D377" s="242" t="s">
        <v>155</v>
      </c>
      <c r="E377" s="41"/>
      <c r="F377" s="243" t="s">
        <v>1496</v>
      </c>
      <c r="G377" s="41"/>
      <c r="H377" s="41"/>
      <c r="I377" s="244"/>
      <c r="J377" s="41"/>
      <c r="K377" s="41"/>
      <c r="L377" s="45"/>
      <c r="M377" s="245"/>
      <c r="N377" s="246"/>
      <c r="O377" s="92"/>
      <c r="P377" s="92"/>
      <c r="Q377" s="92"/>
      <c r="R377" s="92"/>
      <c r="S377" s="92"/>
      <c r="T377" s="93"/>
      <c r="U377" s="39"/>
      <c r="V377" s="39"/>
      <c r="W377" s="39"/>
      <c r="X377" s="39"/>
      <c r="Y377" s="39"/>
      <c r="Z377" s="39"/>
      <c r="AA377" s="39"/>
      <c r="AB377" s="39"/>
      <c r="AC377" s="39"/>
      <c r="AD377" s="39"/>
      <c r="AE377" s="39"/>
      <c r="AT377" s="18" t="s">
        <v>155</v>
      </c>
      <c r="AU377" s="18" t="s">
        <v>90</v>
      </c>
    </row>
    <row r="378" s="2" customFormat="1">
      <c r="A378" s="39"/>
      <c r="B378" s="40"/>
      <c r="C378" s="41"/>
      <c r="D378" s="258" t="s">
        <v>164</v>
      </c>
      <c r="E378" s="41"/>
      <c r="F378" s="259" t="s">
        <v>1497</v>
      </c>
      <c r="G378" s="41"/>
      <c r="H378" s="41"/>
      <c r="I378" s="244"/>
      <c r="J378" s="41"/>
      <c r="K378" s="41"/>
      <c r="L378" s="45"/>
      <c r="M378" s="245"/>
      <c r="N378" s="246"/>
      <c r="O378" s="92"/>
      <c r="P378" s="92"/>
      <c r="Q378" s="92"/>
      <c r="R378" s="92"/>
      <c r="S378" s="92"/>
      <c r="T378" s="93"/>
      <c r="U378" s="39"/>
      <c r="V378" s="39"/>
      <c r="W378" s="39"/>
      <c r="X378" s="39"/>
      <c r="Y378" s="39"/>
      <c r="Z378" s="39"/>
      <c r="AA378" s="39"/>
      <c r="AB378" s="39"/>
      <c r="AC378" s="39"/>
      <c r="AD378" s="39"/>
      <c r="AE378" s="39"/>
      <c r="AT378" s="18" t="s">
        <v>164</v>
      </c>
      <c r="AU378" s="18" t="s">
        <v>90</v>
      </c>
    </row>
    <row r="379" s="14" customFormat="1">
      <c r="A379" s="14"/>
      <c r="B379" s="260"/>
      <c r="C379" s="261"/>
      <c r="D379" s="242" t="s">
        <v>156</v>
      </c>
      <c r="E379" s="262" t="s">
        <v>1</v>
      </c>
      <c r="F379" s="263" t="s">
        <v>1498</v>
      </c>
      <c r="G379" s="261"/>
      <c r="H379" s="262" t="s">
        <v>1</v>
      </c>
      <c r="I379" s="264"/>
      <c r="J379" s="261"/>
      <c r="K379" s="261"/>
      <c r="L379" s="265"/>
      <c r="M379" s="266"/>
      <c r="N379" s="267"/>
      <c r="O379" s="267"/>
      <c r="P379" s="267"/>
      <c r="Q379" s="267"/>
      <c r="R379" s="267"/>
      <c r="S379" s="267"/>
      <c r="T379" s="268"/>
      <c r="U379" s="14"/>
      <c r="V379" s="14"/>
      <c r="W379" s="14"/>
      <c r="X379" s="14"/>
      <c r="Y379" s="14"/>
      <c r="Z379" s="14"/>
      <c r="AA379" s="14"/>
      <c r="AB379" s="14"/>
      <c r="AC379" s="14"/>
      <c r="AD379" s="14"/>
      <c r="AE379" s="14"/>
      <c r="AT379" s="269" t="s">
        <v>156</v>
      </c>
      <c r="AU379" s="269" t="s">
        <v>90</v>
      </c>
      <c r="AV379" s="14" t="s">
        <v>85</v>
      </c>
      <c r="AW379" s="14" t="s">
        <v>35</v>
      </c>
      <c r="AX379" s="14" t="s">
        <v>81</v>
      </c>
      <c r="AY379" s="269" t="s">
        <v>146</v>
      </c>
    </row>
    <row r="380" s="13" customFormat="1">
      <c r="A380" s="13"/>
      <c r="B380" s="247"/>
      <c r="C380" s="248"/>
      <c r="D380" s="242" t="s">
        <v>156</v>
      </c>
      <c r="E380" s="249" t="s">
        <v>1</v>
      </c>
      <c r="F380" s="250" t="s">
        <v>1499</v>
      </c>
      <c r="G380" s="248"/>
      <c r="H380" s="251">
        <v>1780.6610000000001</v>
      </c>
      <c r="I380" s="252"/>
      <c r="J380" s="248"/>
      <c r="K380" s="248"/>
      <c r="L380" s="253"/>
      <c r="M380" s="254"/>
      <c r="N380" s="255"/>
      <c r="O380" s="255"/>
      <c r="P380" s="255"/>
      <c r="Q380" s="255"/>
      <c r="R380" s="255"/>
      <c r="S380" s="255"/>
      <c r="T380" s="256"/>
      <c r="U380" s="13"/>
      <c r="V380" s="13"/>
      <c r="W380" s="13"/>
      <c r="X380" s="13"/>
      <c r="Y380" s="13"/>
      <c r="Z380" s="13"/>
      <c r="AA380" s="13"/>
      <c r="AB380" s="13"/>
      <c r="AC380" s="13"/>
      <c r="AD380" s="13"/>
      <c r="AE380" s="13"/>
      <c r="AT380" s="257" t="s">
        <v>156</v>
      </c>
      <c r="AU380" s="257" t="s">
        <v>90</v>
      </c>
      <c r="AV380" s="13" t="s">
        <v>90</v>
      </c>
      <c r="AW380" s="13" t="s">
        <v>35</v>
      </c>
      <c r="AX380" s="13" t="s">
        <v>85</v>
      </c>
      <c r="AY380" s="257" t="s">
        <v>146</v>
      </c>
    </row>
    <row r="381" s="2" customFormat="1" ht="37.8" customHeight="1">
      <c r="A381" s="39"/>
      <c r="B381" s="40"/>
      <c r="C381" s="229" t="s">
        <v>623</v>
      </c>
      <c r="D381" s="229" t="s">
        <v>149</v>
      </c>
      <c r="E381" s="230" t="s">
        <v>1500</v>
      </c>
      <c r="F381" s="231" t="s">
        <v>1501</v>
      </c>
      <c r="G381" s="232" t="s">
        <v>261</v>
      </c>
      <c r="H381" s="233">
        <v>93.718999999999994</v>
      </c>
      <c r="I381" s="234"/>
      <c r="J381" s="235">
        <f>ROUND(I381*H381,2)</f>
        <v>0</v>
      </c>
      <c r="K381" s="231" t="s">
        <v>161</v>
      </c>
      <c r="L381" s="45"/>
      <c r="M381" s="236" t="s">
        <v>1</v>
      </c>
      <c r="N381" s="237" t="s">
        <v>46</v>
      </c>
      <c r="O381" s="92"/>
      <c r="P381" s="238">
        <f>O381*H381</f>
        <v>0</v>
      </c>
      <c r="Q381" s="238">
        <v>0</v>
      </c>
      <c r="R381" s="238">
        <f>Q381*H381</f>
        <v>0</v>
      </c>
      <c r="S381" s="238">
        <v>0</v>
      </c>
      <c r="T381" s="239">
        <f>S381*H381</f>
        <v>0</v>
      </c>
      <c r="U381" s="39"/>
      <c r="V381" s="39"/>
      <c r="W381" s="39"/>
      <c r="X381" s="39"/>
      <c r="Y381" s="39"/>
      <c r="Z381" s="39"/>
      <c r="AA381" s="39"/>
      <c r="AB381" s="39"/>
      <c r="AC381" s="39"/>
      <c r="AD381" s="39"/>
      <c r="AE381" s="39"/>
      <c r="AR381" s="240" t="s">
        <v>613</v>
      </c>
      <c r="AT381" s="240" t="s">
        <v>149</v>
      </c>
      <c r="AU381" s="240" t="s">
        <v>90</v>
      </c>
      <c r="AY381" s="18" t="s">
        <v>146</v>
      </c>
      <c r="BE381" s="241">
        <f>IF(N381="základní",J381,0)</f>
        <v>0</v>
      </c>
      <c r="BF381" s="241">
        <f>IF(N381="snížená",J381,0)</f>
        <v>0</v>
      </c>
      <c r="BG381" s="241">
        <f>IF(N381="zákl. přenesená",J381,0)</f>
        <v>0</v>
      </c>
      <c r="BH381" s="241">
        <f>IF(N381="sníž. přenesená",J381,0)</f>
        <v>0</v>
      </c>
      <c r="BI381" s="241">
        <f>IF(N381="nulová",J381,0)</f>
        <v>0</v>
      </c>
      <c r="BJ381" s="18" t="s">
        <v>85</v>
      </c>
      <c r="BK381" s="241">
        <f>ROUND(I381*H381,2)</f>
        <v>0</v>
      </c>
      <c r="BL381" s="18" t="s">
        <v>613</v>
      </c>
      <c r="BM381" s="240" t="s">
        <v>1502</v>
      </c>
    </row>
    <row r="382" s="2" customFormat="1">
      <c r="A382" s="39"/>
      <c r="B382" s="40"/>
      <c r="C382" s="41"/>
      <c r="D382" s="242" t="s">
        <v>155</v>
      </c>
      <c r="E382" s="41"/>
      <c r="F382" s="243" t="s">
        <v>1503</v>
      </c>
      <c r="G382" s="41"/>
      <c r="H382" s="41"/>
      <c r="I382" s="244"/>
      <c r="J382" s="41"/>
      <c r="K382" s="41"/>
      <c r="L382" s="45"/>
      <c r="M382" s="245"/>
      <c r="N382" s="246"/>
      <c r="O382" s="92"/>
      <c r="P382" s="92"/>
      <c r="Q382" s="92"/>
      <c r="R382" s="92"/>
      <c r="S382" s="92"/>
      <c r="T382" s="93"/>
      <c r="U382" s="39"/>
      <c r="V382" s="39"/>
      <c r="W382" s="39"/>
      <c r="X382" s="39"/>
      <c r="Y382" s="39"/>
      <c r="Z382" s="39"/>
      <c r="AA382" s="39"/>
      <c r="AB382" s="39"/>
      <c r="AC382" s="39"/>
      <c r="AD382" s="39"/>
      <c r="AE382" s="39"/>
      <c r="AT382" s="18" t="s">
        <v>155</v>
      </c>
      <c r="AU382" s="18" t="s">
        <v>90</v>
      </c>
    </row>
    <row r="383" s="2" customFormat="1">
      <c r="A383" s="39"/>
      <c r="B383" s="40"/>
      <c r="C383" s="41"/>
      <c r="D383" s="258" t="s">
        <v>164</v>
      </c>
      <c r="E383" s="41"/>
      <c r="F383" s="259" t="s">
        <v>1504</v>
      </c>
      <c r="G383" s="41"/>
      <c r="H383" s="41"/>
      <c r="I383" s="244"/>
      <c r="J383" s="41"/>
      <c r="K383" s="41"/>
      <c r="L383" s="45"/>
      <c r="M383" s="245"/>
      <c r="N383" s="246"/>
      <c r="O383" s="92"/>
      <c r="P383" s="92"/>
      <c r="Q383" s="92"/>
      <c r="R383" s="92"/>
      <c r="S383" s="92"/>
      <c r="T383" s="93"/>
      <c r="U383" s="39"/>
      <c r="V383" s="39"/>
      <c r="W383" s="39"/>
      <c r="X383" s="39"/>
      <c r="Y383" s="39"/>
      <c r="Z383" s="39"/>
      <c r="AA383" s="39"/>
      <c r="AB383" s="39"/>
      <c r="AC383" s="39"/>
      <c r="AD383" s="39"/>
      <c r="AE383" s="39"/>
      <c r="AT383" s="18" t="s">
        <v>164</v>
      </c>
      <c r="AU383" s="18" t="s">
        <v>90</v>
      </c>
    </row>
    <row r="384" s="12" customFormat="1" ht="22.8" customHeight="1">
      <c r="A384" s="12"/>
      <c r="B384" s="213"/>
      <c r="C384" s="214"/>
      <c r="D384" s="215" t="s">
        <v>80</v>
      </c>
      <c r="E384" s="227" t="s">
        <v>1505</v>
      </c>
      <c r="F384" s="227" t="s">
        <v>1506</v>
      </c>
      <c r="G384" s="214"/>
      <c r="H384" s="214"/>
      <c r="I384" s="217"/>
      <c r="J384" s="228">
        <f>BK384</f>
        <v>0</v>
      </c>
      <c r="K384" s="214"/>
      <c r="L384" s="219"/>
      <c r="M384" s="220"/>
      <c r="N384" s="221"/>
      <c r="O384" s="221"/>
      <c r="P384" s="222">
        <f>SUM(P385:P387)</f>
        <v>0</v>
      </c>
      <c r="Q384" s="221"/>
      <c r="R384" s="222">
        <f>SUM(R385:R387)</f>
        <v>0</v>
      </c>
      <c r="S384" s="221"/>
      <c r="T384" s="223">
        <f>SUM(T385:T387)</f>
        <v>0</v>
      </c>
      <c r="U384" s="12"/>
      <c r="V384" s="12"/>
      <c r="W384" s="12"/>
      <c r="X384" s="12"/>
      <c r="Y384" s="12"/>
      <c r="Z384" s="12"/>
      <c r="AA384" s="12"/>
      <c r="AB384" s="12"/>
      <c r="AC384" s="12"/>
      <c r="AD384" s="12"/>
      <c r="AE384" s="12"/>
      <c r="AR384" s="224" t="s">
        <v>102</v>
      </c>
      <c r="AT384" s="225" t="s">
        <v>80</v>
      </c>
      <c r="AU384" s="225" t="s">
        <v>85</v>
      </c>
      <c r="AY384" s="224" t="s">
        <v>146</v>
      </c>
      <c r="BK384" s="226">
        <f>SUM(BK385:BK387)</f>
        <v>0</v>
      </c>
    </row>
    <row r="385" s="2" customFormat="1" ht="21.75" customHeight="1">
      <c r="A385" s="39"/>
      <c r="B385" s="40"/>
      <c r="C385" s="229" t="s">
        <v>632</v>
      </c>
      <c r="D385" s="229" t="s">
        <v>149</v>
      </c>
      <c r="E385" s="230" t="s">
        <v>1507</v>
      </c>
      <c r="F385" s="231" t="s">
        <v>1508</v>
      </c>
      <c r="G385" s="232" t="s">
        <v>652</v>
      </c>
      <c r="H385" s="233">
        <v>15</v>
      </c>
      <c r="I385" s="234"/>
      <c r="J385" s="235">
        <f>ROUND(I385*H385,2)</f>
        <v>0</v>
      </c>
      <c r="K385" s="231" t="s">
        <v>161</v>
      </c>
      <c r="L385" s="45"/>
      <c r="M385" s="236" t="s">
        <v>1</v>
      </c>
      <c r="N385" s="237" t="s">
        <v>46</v>
      </c>
      <c r="O385" s="92"/>
      <c r="P385" s="238">
        <f>O385*H385</f>
        <v>0</v>
      </c>
      <c r="Q385" s="238">
        <v>0</v>
      </c>
      <c r="R385" s="238">
        <f>Q385*H385</f>
        <v>0</v>
      </c>
      <c r="S385" s="238">
        <v>0</v>
      </c>
      <c r="T385" s="239">
        <f>S385*H385</f>
        <v>0</v>
      </c>
      <c r="U385" s="39"/>
      <c r="V385" s="39"/>
      <c r="W385" s="39"/>
      <c r="X385" s="39"/>
      <c r="Y385" s="39"/>
      <c r="Z385" s="39"/>
      <c r="AA385" s="39"/>
      <c r="AB385" s="39"/>
      <c r="AC385" s="39"/>
      <c r="AD385" s="39"/>
      <c r="AE385" s="39"/>
      <c r="AR385" s="240" t="s">
        <v>613</v>
      </c>
      <c r="AT385" s="240" t="s">
        <v>149</v>
      </c>
      <c r="AU385" s="240" t="s">
        <v>90</v>
      </c>
      <c r="AY385" s="18" t="s">
        <v>146</v>
      </c>
      <c r="BE385" s="241">
        <f>IF(N385="základní",J385,0)</f>
        <v>0</v>
      </c>
      <c r="BF385" s="241">
        <f>IF(N385="snížená",J385,0)</f>
        <v>0</v>
      </c>
      <c r="BG385" s="241">
        <f>IF(N385="zákl. přenesená",J385,0)</f>
        <v>0</v>
      </c>
      <c r="BH385" s="241">
        <f>IF(N385="sníž. přenesená",J385,0)</f>
        <v>0</v>
      </c>
      <c r="BI385" s="241">
        <f>IF(N385="nulová",J385,0)</f>
        <v>0</v>
      </c>
      <c r="BJ385" s="18" t="s">
        <v>85</v>
      </c>
      <c r="BK385" s="241">
        <f>ROUND(I385*H385,2)</f>
        <v>0</v>
      </c>
      <c r="BL385" s="18" t="s">
        <v>613</v>
      </c>
      <c r="BM385" s="240" t="s">
        <v>1509</v>
      </c>
    </row>
    <row r="386" s="2" customFormat="1">
      <c r="A386" s="39"/>
      <c r="B386" s="40"/>
      <c r="C386" s="41"/>
      <c r="D386" s="242" t="s">
        <v>155</v>
      </c>
      <c r="E386" s="41"/>
      <c r="F386" s="243" t="s">
        <v>1510</v>
      </c>
      <c r="G386" s="41"/>
      <c r="H386" s="41"/>
      <c r="I386" s="244"/>
      <c r="J386" s="41"/>
      <c r="K386" s="41"/>
      <c r="L386" s="45"/>
      <c r="M386" s="245"/>
      <c r="N386" s="246"/>
      <c r="O386" s="92"/>
      <c r="P386" s="92"/>
      <c r="Q386" s="92"/>
      <c r="R386" s="92"/>
      <c r="S386" s="92"/>
      <c r="T386" s="93"/>
      <c r="U386" s="39"/>
      <c r="V386" s="39"/>
      <c r="W386" s="39"/>
      <c r="X386" s="39"/>
      <c r="Y386" s="39"/>
      <c r="Z386" s="39"/>
      <c r="AA386" s="39"/>
      <c r="AB386" s="39"/>
      <c r="AC386" s="39"/>
      <c r="AD386" s="39"/>
      <c r="AE386" s="39"/>
      <c r="AT386" s="18" t="s">
        <v>155</v>
      </c>
      <c r="AU386" s="18" t="s">
        <v>90</v>
      </c>
    </row>
    <row r="387" s="2" customFormat="1">
      <c r="A387" s="39"/>
      <c r="B387" s="40"/>
      <c r="C387" s="41"/>
      <c r="D387" s="258" t="s">
        <v>164</v>
      </c>
      <c r="E387" s="41"/>
      <c r="F387" s="259" t="s">
        <v>1511</v>
      </c>
      <c r="G387" s="41"/>
      <c r="H387" s="41"/>
      <c r="I387" s="244"/>
      <c r="J387" s="41"/>
      <c r="K387" s="41"/>
      <c r="L387" s="45"/>
      <c r="M387" s="245"/>
      <c r="N387" s="246"/>
      <c r="O387" s="92"/>
      <c r="P387" s="92"/>
      <c r="Q387" s="92"/>
      <c r="R387" s="92"/>
      <c r="S387" s="92"/>
      <c r="T387" s="93"/>
      <c r="U387" s="39"/>
      <c r="V387" s="39"/>
      <c r="W387" s="39"/>
      <c r="X387" s="39"/>
      <c r="Y387" s="39"/>
      <c r="Z387" s="39"/>
      <c r="AA387" s="39"/>
      <c r="AB387" s="39"/>
      <c r="AC387" s="39"/>
      <c r="AD387" s="39"/>
      <c r="AE387" s="39"/>
      <c r="AT387" s="18" t="s">
        <v>164</v>
      </c>
      <c r="AU387" s="18" t="s">
        <v>90</v>
      </c>
    </row>
    <row r="388" s="12" customFormat="1" ht="25.92" customHeight="1">
      <c r="A388" s="12"/>
      <c r="B388" s="213"/>
      <c r="C388" s="214"/>
      <c r="D388" s="215" t="s">
        <v>80</v>
      </c>
      <c r="E388" s="216" t="s">
        <v>1512</v>
      </c>
      <c r="F388" s="216" t="s">
        <v>1513</v>
      </c>
      <c r="G388" s="214"/>
      <c r="H388" s="214"/>
      <c r="I388" s="217"/>
      <c r="J388" s="218">
        <f>BK388</f>
        <v>0</v>
      </c>
      <c r="K388" s="214"/>
      <c r="L388" s="219"/>
      <c r="M388" s="220"/>
      <c r="N388" s="221"/>
      <c r="O388" s="221"/>
      <c r="P388" s="222">
        <f>P389</f>
        <v>0</v>
      </c>
      <c r="Q388" s="221"/>
      <c r="R388" s="222">
        <f>R389</f>
        <v>0</v>
      </c>
      <c r="S388" s="221"/>
      <c r="T388" s="223">
        <f>T389</f>
        <v>0</v>
      </c>
      <c r="U388" s="12"/>
      <c r="V388" s="12"/>
      <c r="W388" s="12"/>
      <c r="X388" s="12"/>
      <c r="Y388" s="12"/>
      <c r="Z388" s="12"/>
      <c r="AA388" s="12"/>
      <c r="AB388" s="12"/>
      <c r="AC388" s="12"/>
      <c r="AD388" s="12"/>
      <c r="AE388" s="12"/>
      <c r="AR388" s="224" t="s">
        <v>153</v>
      </c>
      <c r="AT388" s="225" t="s">
        <v>80</v>
      </c>
      <c r="AU388" s="225" t="s">
        <v>81</v>
      </c>
      <c r="AY388" s="224" t="s">
        <v>146</v>
      </c>
      <c r="BK388" s="226">
        <f>BK389</f>
        <v>0</v>
      </c>
    </row>
    <row r="389" s="12" customFormat="1" ht="22.8" customHeight="1">
      <c r="A389" s="12"/>
      <c r="B389" s="213"/>
      <c r="C389" s="214"/>
      <c r="D389" s="215" t="s">
        <v>80</v>
      </c>
      <c r="E389" s="227" t="s">
        <v>1514</v>
      </c>
      <c r="F389" s="227" t="s">
        <v>1515</v>
      </c>
      <c r="G389" s="214"/>
      <c r="H389" s="214"/>
      <c r="I389" s="217"/>
      <c r="J389" s="228">
        <f>BK389</f>
        <v>0</v>
      </c>
      <c r="K389" s="214"/>
      <c r="L389" s="219"/>
      <c r="M389" s="220"/>
      <c r="N389" s="221"/>
      <c r="O389" s="221"/>
      <c r="P389" s="222">
        <f>SUM(P390:P394)</f>
        <v>0</v>
      </c>
      <c r="Q389" s="221"/>
      <c r="R389" s="222">
        <f>SUM(R390:R394)</f>
        <v>0</v>
      </c>
      <c r="S389" s="221"/>
      <c r="T389" s="223">
        <f>SUM(T390:T394)</f>
        <v>0</v>
      </c>
      <c r="U389" s="12"/>
      <c r="V389" s="12"/>
      <c r="W389" s="12"/>
      <c r="X389" s="12"/>
      <c r="Y389" s="12"/>
      <c r="Z389" s="12"/>
      <c r="AA389" s="12"/>
      <c r="AB389" s="12"/>
      <c r="AC389" s="12"/>
      <c r="AD389" s="12"/>
      <c r="AE389" s="12"/>
      <c r="AR389" s="224" t="s">
        <v>153</v>
      </c>
      <c r="AT389" s="225" t="s">
        <v>80</v>
      </c>
      <c r="AU389" s="225" t="s">
        <v>85</v>
      </c>
      <c r="AY389" s="224" t="s">
        <v>146</v>
      </c>
      <c r="BK389" s="226">
        <f>SUM(BK390:BK394)</f>
        <v>0</v>
      </c>
    </row>
    <row r="390" s="2" customFormat="1" ht="16.5" customHeight="1">
      <c r="A390" s="39"/>
      <c r="B390" s="40"/>
      <c r="C390" s="229" t="s">
        <v>637</v>
      </c>
      <c r="D390" s="229" t="s">
        <v>149</v>
      </c>
      <c r="E390" s="230" t="s">
        <v>1516</v>
      </c>
      <c r="F390" s="231" t="s">
        <v>1517</v>
      </c>
      <c r="G390" s="232" t="s">
        <v>1518</v>
      </c>
      <c r="H390" s="233">
        <v>37.5</v>
      </c>
      <c r="I390" s="234"/>
      <c r="J390" s="235">
        <f>ROUND(I390*H390,2)</f>
        <v>0</v>
      </c>
      <c r="K390" s="231" t="s">
        <v>1</v>
      </c>
      <c r="L390" s="45"/>
      <c r="M390" s="236" t="s">
        <v>1</v>
      </c>
      <c r="N390" s="237" t="s">
        <v>46</v>
      </c>
      <c r="O390" s="92"/>
      <c r="P390" s="238">
        <f>O390*H390</f>
        <v>0</v>
      </c>
      <c r="Q390" s="238">
        <v>0</v>
      </c>
      <c r="R390" s="238">
        <f>Q390*H390</f>
        <v>0</v>
      </c>
      <c r="S390" s="238">
        <v>0</v>
      </c>
      <c r="T390" s="239">
        <f>S390*H390</f>
        <v>0</v>
      </c>
      <c r="U390" s="39"/>
      <c r="V390" s="39"/>
      <c r="W390" s="39"/>
      <c r="X390" s="39"/>
      <c r="Y390" s="39"/>
      <c r="Z390" s="39"/>
      <c r="AA390" s="39"/>
      <c r="AB390" s="39"/>
      <c r="AC390" s="39"/>
      <c r="AD390" s="39"/>
      <c r="AE390" s="39"/>
      <c r="AR390" s="240" t="s">
        <v>1519</v>
      </c>
      <c r="AT390" s="240" t="s">
        <v>149</v>
      </c>
      <c r="AU390" s="240" t="s">
        <v>90</v>
      </c>
      <c r="AY390" s="18" t="s">
        <v>146</v>
      </c>
      <c r="BE390" s="241">
        <f>IF(N390="základní",J390,0)</f>
        <v>0</v>
      </c>
      <c r="BF390" s="241">
        <f>IF(N390="snížená",J390,0)</f>
        <v>0</v>
      </c>
      <c r="BG390" s="241">
        <f>IF(N390="zákl. přenesená",J390,0)</f>
        <v>0</v>
      </c>
      <c r="BH390" s="241">
        <f>IF(N390="sníž. přenesená",J390,0)</f>
        <v>0</v>
      </c>
      <c r="BI390" s="241">
        <f>IF(N390="nulová",J390,0)</f>
        <v>0</v>
      </c>
      <c r="BJ390" s="18" t="s">
        <v>85</v>
      </c>
      <c r="BK390" s="241">
        <f>ROUND(I390*H390,2)</f>
        <v>0</v>
      </c>
      <c r="BL390" s="18" t="s">
        <v>1519</v>
      </c>
      <c r="BM390" s="240" t="s">
        <v>1520</v>
      </c>
    </row>
    <row r="391" s="2" customFormat="1">
      <c r="A391" s="39"/>
      <c r="B391" s="40"/>
      <c r="C391" s="41"/>
      <c r="D391" s="242" t="s">
        <v>155</v>
      </c>
      <c r="E391" s="41"/>
      <c r="F391" s="243" t="s">
        <v>1517</v>
      </c>
      <c r="G391" s="41"/>
      <c r="H391" s="41"/>
      <c r="I391" s="244"/>
      <c r="J391" s="41"/>
      <c r="K391" s="41"/>
      <c r="L391" s="45"/>
      <c r="M391" s="245"/>
      <c r="N391" s="246"/>
      <c r="O391" s="92"/>
      <c r="P391" s="92"/>
      <c r="Q391" s="92"/>
      <c r="R391" s="92"/>
      <c r="S391" s="92"/>
      <c r="T391" s="93"/>
      <c r="U391" s="39"/>
      <c r="V391" s="39"/>
      <c r="W391" s="39"/>
      <c r="X391" s="39"/>
      <c r="Y391" s="39"/>
      <c r="Z391" s="39"/>
      <c r="AA391" s="39"/>
      <c r="AB391" s="39"/>
      <c r="AC391" s="39"/>
      <c r="AD391" s="39"/>
      <c r="AE391" s="39"/>
      <c r="AT391" s="18" t="s">
        <v>155</v>
      </c>
      <c r="AU391" s="18" t="s">
        <v>90</v>
      </c>
    </row>
    <row r="392" s="13" customFormat="1">
      <c r="A392" s="13"/>
      <c r="B392" s="247"/>
      <c r="C392" s="248"/>
      <c r="D392" s="242" t="s">
        <v>156</v>
      </c>
      <c r="E392" s="249" t="s">
        <v>1</v>
      </c>
      <c r="F392" s="250" t="s">
        <v>1521</v>
      </c>
      <c r="G392" s="248"/>
      <c r="H392" s="251">
        <v>37.5</v>
      </c>
      <c r="I392" s="252"/>
      <c r="J392" s="248"/>
      <c r="K392" s="248"/>
      <c r="L392" s="253"/>
      <c r="M392" s="254"/>
      <c r="N392" s="255"/>
      <c r="O392" s="255"/>
      <c r="P392" s="255"/>
      <c r="Q392" s="255"/>
      <c r="R392" s="255"/>
      <c r="S392" s="255"/>
      <c r="T392" s="256"/>
      <c r="U392" s="13"/>
      <c r="V392" s="13"/>
      <c r="W392" s="13"/>
      <c r="X392" s="13"/>
      <c r="Y392" s="13"/>
      <c r="Z392" s="13"/>
      <c r="AA392" s="13"/>
      <c r="AB392" s="13"/>
      <c r="AC392" s="13"/>
      <c r="AD392" s="13"/>
      <c r="AE392" s="13"/>
      <c r="AT392" s="257" t="s">
        <v>156</v>
      </c>
      <c r="AU392" s="257" t="s">
        <v>90</v>
      </c>
      <c r="AV392" s="13" t="s">
        <v>90</v>
      </c>
      <c r="AW392" s="13" t="s">
        <v>35</v>
      </c>
      <c r="AX392" s="13" t="s">
        <v>85</v>
      </c>
      <c r="AY392" s="257" t="s">
        <v>146</v>
      </c>
    </row>
    <row r="393" s="2" customFormat="1" ht="24.15" customHeight="1">
      <c r="A393" s="39"/>
      <c r="B393" s="40"/>
      <c r="C393" s="229" t="s">
        <v>649</v>
      </c>
      <c r="D393" s="229" t="s">
        <v>149</v>
      </c>
      <c r="E393" s="230" t="s">
        <v>1522</v>
      </c>
      <c r="F393" s="231" t="s">
        <v>1523</v>
      </c>
      <c r="G393" s="232" t="s">
        <v>1524</v>
      </c>
      <c r="H393" s="233">
        <v>1</v>
      </c>
      <c r="I393" s="234"/>
      <c r="J393" s="235">
        <f>ROUND(I393*H393,2)</f>
        <v>0</v>
      </c>
      <c r="K393" s="231" t="s">
        <v>1</v>
      </c>
      <c r="L393" s="45"/>
      <c r="M393" s="236" t="s">
        <v>1</v>
      </c>
      <c r="N393" s="237" t="s">
        <v>46</v>
      </c>
      <c r="O393" s="92"/>
      <c r="P393" s="238">
        <f>O393*H393</f>
        <v>0</v>
      </c>
      <c r="Q393" s="238">
        <v>0</v>
      </c>
      <c r="R393" s="238">
        <f>Q393*H393</f>
        <v>0</v>
      </c>
      <c r="S393" s="238">
        <v>0</v>
      </c>
      <c r="T393" s="239">
        <f>S393*H393</f>
        <v>0</v>
      </c>
      <c r="U393" s="39"/>
      <c r="V393" s="39"/>
      <c r="W393" s="39"/>
      <c r="X393" s="39"/>
      <c r="Y393" s="39"/>
      <c r="Z393" s="39"/>
      <c r="AA393" s="39"/>
      <c r="AB393" s="39"/>
      <c r="AC393" s="39"/>
      <c r="AD393" s="39"/>
      <c r="AE393" s="39"/>
      <c r="AR393" s="240" t="s">
        <v>1519</v>
      </c>
      <c r="AT393" s="240" t="s">
        <v>149</v>
      </c>
      <c r="AU393" s="240" t="s">
        <v>90</v>
      </c>
      <c r="AY393" s="18" t="s">
        <v>146</v>
      </c>
      <c r="BE393" s="241">
        <f>IF(N393="základní",J393,0)</f>
        <v>0</v>
      </c>
      <c r="BF393" s="241">
        <f>IF(N393="snížená",J393,0)</f>
        <v>0</v>
      </c>
      <c r="BG393" s="241">
        <f>IF(N393="zákl. přenesená",J393,0)</f>
        <v>0</v>
      </c>
      <c r="BH393" s="241">
        <f>IF(N393="sníž. přenesená",J393,0)</f>
        <v>0</v>
      </c>
      <c r="BI393" s="241">
        <f>IF(N393="nulová",J393,0)</f>
        <v>0</v>
      </c>
      <c r="BJ393" s="18" t="s">
        <v>85</v>
      </c>
      <c r="BK393" s="241">
        <f>ROUND(I393*H393,2)</f>
        <v>0</v>
      </c>
      <c r="BL393" s="18" t="s">
        <v>1519</v>
      </c>
      <c r="BM393" s="240" t="s">
        <v>1525</v>
      </c>
    </row>
    <row r="394" s="2" customFormat="1">
      <c r="A394" s="39"/>
      <c r="B394" s="40"/>
      <c r="C394" s="41"/>
      <c r="D394" s="242" t="s">
        <v>155</v>
      </c>
      <c r="E394" s="41"/>
      <c r="F394" s="243" t="s">
        <v>1523</v>
      </c>
      <c r="G394" s="41"/>
      <c r="H394" s="41"/>
      <c r="I394" s="244"/>
      <c r="J394" s="41"/>
      <c r="K394" s="41"/>
      <c r="L394" s="45"/>
      <c r="M394" s="306"/>
      <c r="N394" s="307"/>
      <c r="O394" s="308"/>
      <c r="P394" s="308"/>
      <c r="Q394" s="308"/>
      <c r="R394" s="308"/>
      <c r="S394" s="308"/>
      <c r="T394" s="309"/>
      <c r="U394" s="39"/>
      <c r="V394" s="39"/>
      <c r="W394" s="39"/>
      <c r="X394" s="39"/>
      <c r="Y394" s="39"/>
      <c r="Z394" s="39"/>
      <c r="AA394" s="39"/>
      <c r="AB394" s="39"/>
      <c r="AC394" s="39"/>
      <c r="AD394" s="39"/>
      <c r="AE394" s="39"/>
      <c r="AT394" s="18" t="s">
        <v>155</v>
      </c>
      <c r="AU394" s="18" t="s">
        <v>90</v>
      </c>
    </row>
    <row r="395" s="2" customFormat="1" ht="6.96" customHeight="1">
      <c r="A395" s="39"/>
      <c r="B395" s="67"/>
      <c r="C395" s="68"/>
      <c r="D395" s="68"/>
      <c r="E395" s="68"/>
      <c r="F395" s="68"/>
      <c r="G395" s="68"/>
      <c r="H395" s="68"/>
      <c r="I395" s="68"/>
      <c r="J395" s="68"/>
      <c r="K395" s="68"/>
      <c r="L395" s="45"/>
      <c r="M395" s="39"/>
      <c r="O395" s="39"/>
      <c r="P395" s="39"/>
      <c r="Q395" s="39"/>
      <c r="R395" s="39"/>
      <c r="S395" s="39"/>
      <c r="T395" s="39"/>
      <c r="U395" s="39"/>
      <c r="V395" s="39"/>
      <c r="W395" s="39"/>
      <c r="X395" s="39"/>
      <c r="Y395" s="39"/>
      <c r="Z395" s="39"/>
      <c r="AA395" s="39"/>
      <c r="AB395" s="39"/>
      <c r="AC395" s="39"/>
      <c r="AD395" s="39"/>
      <c r="AE395" s="39"/>
    </row>
  </sheetData>
  <sheetProtection sheet="1" autoFilter="0" formatColumns="0" formatRows="0" objects="1" scenarios="1" spinCount="100000" saltValue="ij6+DpVrrz1S+0fldQ1bqWvsQDXcs3wh8L3V2KarKHTIoQwxkt7me4LppFF+U1BMyQw9opcUOGpviMU5zdtSyg==" hashValue="EgUIj3PGpHaD4h6E7Bl93E6cgFzbVADTBL3Xi1Usg5bQwM6Q9SBUj486rtVJ8Lh47lQCvJVaD2fxhzgvXi6osQ==" algorithmName="SHA-512" password="CC35"/>
  <autoFilter ref="C127:K394"/>
  <mergeCells count="12">
    <mergeCell ref="E7:H7"/>
    <mergeCell ref="E9:H9"/>
    <mergeCell ref="E11:H11"/>
    <mergeCell ref="E20:H20"/>
    <mergeCell ref="E29:H29"/>
    <mergeCell ref="E85:H85"/>
    <mergeCell ref="E87:H87"/>
    <mergeCell ref="E89:H89"/>
    <mergeCell ref="E116:H116"/>
    <mergeCell ref="E118:H118"/>
    <mergeCell ref="E120:H120"/>
    <mergeCell ref="L2:V2"/>
  </mergeCells>
  <hyperlinks>
    <hyperlink ref="F133" r:id="rId1" display="https://podminky.urs.cz/item/CS_URS_2024_01/741110053"/>
    <hyperlink ref="F142" r:id="rId2" display="https://podminky.urs.cz/item/CS_URS_2024_01/210100001"/>
    <hyperlink ref="F152" r:id="rId3" display="https://podminky.urs.cz/item/CS_URS_2024_01/210100003"/>
    <hyperlink ref="F160" r:id="rId4" display="https://podminky.urs.cz/item/CS_URS_2024_01/210100563"/>
    <hyperlink ref="F170" r:id="rId5" display="https://podminky.urs.cz/item/CS_URS_2024_01/210101228"/>
    <hyperlink ref="F176" r:id="rId6" display="https://podminky.urs.cz/item/CS_URS_2024_01/210102155"/>
    <hyperlink ref="F186" r:id="rId7" display="https://podminky.urs.cz/item/CS_URS_2024_01/210203901"/>
    <hyperlink ref="F193" r:id="rId8" display="https://podminky.urs.cz/item/CS_URS_2024_01/210204011"/>
    <hyperlink ref="F199" r:id="rId9" display="https://podminky.urs.cz/item/CS_URS_2024_01/210204103"/>
    <hyperlink ref="F205" r:id="rId10" display="https://podminky.urs.cz/item/CS_URS_2024_01/210204201"/>
    <hyperlink ref="F210" r:id="rId11" display="https://podminky.urs.cz/item/CS_URS_2024_01/210220022"/>
    <hyperlink ref="F216" r:id="rId12" display="https://podminky.urs.cz/item/CS_URS_2024_01/210220302"/>
    <hyperlink ref="F224" r:id="rId13" display="https://podminky.urs.cz/item/CS_URS_2024_01/210280003"/>
    <hyperlink ref="F227" r:id="rId14" display="https://podminky.urs.cz/item/CS_URS_2024_01/210280351"/>
    <hyperlink ref="F230" r:id="rId15" display="https://podminky.urs.cz/item/CS_URS_2024_01/210280542"/>
    <hyperlink ref="F233" r:id="rId16" display="https://podminky.urs.cz/item/CS_URS_2024_01/210812011"/>
    <hyperlink ref="F247" r:id="rId17" display="https://podminky.urs.cz/item/CS_URS_2024_01/210812033"/>
    <hyperlink ref="F255" r:id="rId18" display="https://podminky.urs.cz/item/CS_URS_2024_01/210950202"/>
    <hyperlink ref="F258" r:id="rId19" display="https://podminky.urs.cz/item/CS_URS_2024_01/218100001"/>
    <hyperlink ref="F262" r:id="rId20" display="https://podminky.urs.cz/item/CS_URS_2024_01/218100014"/>
    <hyperlink ref="F266" r:id="rId21" display="https://podminky.urs.cz/item/CS_URS_2024_01/218202013"/>
    <hyperlink ref="F270" r:id="rId22" display="https://podminky.urs.cz/item/CS_URS_2024_01/218204011"/>
    <hyperlink ref="F274" r:id="rId23" display="https://podminky.urs.cz/item/CS_URS_2024_01/218204103"/>
    <hyperlink ref="F278" r:id="rId24" display="https://podminky.urs.cz/item/CS_URS_2024_01/218204125"/>
    <hyperlink ref="F282" r:id="rId25" display="https://podminky.urs.cz/item/CS_URS_2024_01/218204201"/>
    <hyperlink ref="F286" r:id="rId26" display="https://podminky.urs.cz/item/CS_URS_2024_01/218812001"/>
    <hyperlink ref="F290" r:id="rId27" display="https://podminky.urs.cz/item/CS_URS_2024_01/218812033"/>
    <hyperlink ref="F295" r:id="rId28" display="https://podminky.urs.cz/item/CS_URS_2024_01/460010022"/>
    <hyperlink ref="F299" r:id="rId29" display="https://podminky.urs.cz/item/CS_URS_2024_01/460131112"/>
    <hyperlink ref="F304" r:id="rId30" display="https://podminky.urs.cz/item/CS_URS_2024_01/460161171"/>
    <hyperlink ref="F308" r:id="rId31" display="https://podminky.urs.cz/item/CS_URS_2024_01/460161312"/>
    <hyperlink ref="F312" r:id="rId32" display="https://podminky.urs.cz/item/CS_URS_2024_01/460191112"/>
    <hyperlink ref="F315" r:id="rId33" display="https://podminky.urs.cz/item/CS_URS_2024_01/460242211"/>
    <hyperlink ref="F318" r:id="rId34" display="https://podminky.urs.cz/item/CS_URS_2024_01/460242221"/>
    <hyperlink ref="F321" r:id="rId35" display="https://podminky.urs.cz/item/CS_URS_2024_01/460391122"/>
    <hyperlink ref="F326" r:id="rId36" display="https://podminky.urs.cz/item/CS_URS_2024_01/460431181"/>
    <hyperlink ref="F329" r:id="rId37" display="https://podminky.urs.cz/item/CS_URS_2024_01/460431332"/>
    <hyperlink ref="F332" r:id="rId38" display="https://podminky.urs.cz/item/CS_URS_2024_01/460641112"/>
    <hyperlink ref="F338" r:id="rId39" display="https://podminky.urs.cz/item/CS_URS_2024_01/460661111"/>
    <hyperlink ref="F341" r:id="rId40" display="https://podminky.urs.cz/item/CS_URS_2024_01/460671113"/>
    <hyperlink ref="F344" r:id="rId41" display="https://podminky.urs.cz/item/CS_URS_2024_01/460721111"/>
    <hyperlink ref="F347" r:id="rId42" display="https://podminky.urs.cz/item/CS_URS_2024_01/460722111"/>
    <hyperlink ref="F350" r:id="rId43" display="https://podminky.urs.cz/item/CS_URS_2024_01/460742111"/>
    <hyperlink ref="F356" r:id="rId44" display="https://podminky.urs.cz/item/CS_URS_2024_01/460742132"/>
    <hyperlink ref="F362" r:id="rId45" display="https://podminky.urs.cz/item/CS_URS_2024_01/468051121"/>
    <hyperlink ref="F366" r:id="rId46" display="https://podminky.urs.cz/item/CS_URS_2024_01/469972111"/>
    <hyperlink ref="F378" r:id="rId47" display="https://podminky.urs.cz/item/CS_URS_2024_01/469972121"/>
    <hyperlink ref="F383" r:id="rId48" display="https://podminky.urs.cz/item/CS_URS_2024_01/469973124"/>
    <hyperlink ref="F387" r:id="rId49" display="https://podminky.urs.cz/item/CS_URS_2024_01/580108024"/>
  </hyperlinks>
  <pageMargins left="0.39375" right="0.39375" top="0.39375" bottom="0.39375" header="0" footer="0"/>
  <pageSetup paperSize="9" orientation="portrait" blackAndWhite="1" fitToHeight="100"/>
  <headerFooter>
    <oddFooter>&amp;CStrana &amp;P z &amp;N</oddFooter>
  </headerFooter>
  <drawing r:id="rId50"/>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108</v>
      </c>
    </row>
    <row r="3" s="1" customFormat="1" ht="6.96" customHeight="1">
      <c r="B3" s="147"/>
      <c r="C3" s="148"/>
      <c r="D3" s="148"/>
      <c r="E3" s="148"/>
      <c r="F3" s="148"/>
      <c r="G3" s="148"/>
      <c r="H3" s="148"/>
      <c r="I3" s="148"/>
      <c r="J3" s="148"/>
      <c r="K3" s="148"/>
      <c r="L3" s="21"/>
      <c r="AT3" s="18" t="s">
        <v>90</v>
      </c>
    </row>
    <row r="4" s="1" customFormat="1" ht="24.96" customHeight="1">
      <c r="B4" s="21"/>
      <c r="D4" s="149" t="s">
        <v>109</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Oprava místní komunikace Vrchlického, Bruntál</v>
      </c>
      <c r="F7" s="151"/>
      <c r="G7" s="151"/>
      <c r="H7" s="151"/>
      <c r="L7" s="21"/>
    </row>
    <row r="8" s="1" customFormat="1" ht="12" customHeight="1">
      <c r="B8" s="21"/>
      <c r="D8" s="151" t="s">
        <v>110</v>
      </c>
      <c r="L8" s="21"/>
    </row>
    <row r="9" s="2" customFormat="1" ht="16.5" customHeight="1">
      <c r="A9" s="39"/>
      <c r="B9" s="45"/>
      <c r="C9" s="39"/>
      <c r="D9" s="39"/>
      <c r="E9" s="152" t="s">
        <v>1526</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112</v>
      </c>
      <c r="E10" s="39"/>
      <c r="F10" s="39"/>
      <c r="G10" s="39"/>
      <c r="H10" s="39"/>
      <c r="I10" s="39"/>
      <c r="J10" s="39"/>
      <c r="K10" s="39"/>
      <c r="L10" s="64"/>
      <c r="S10" s="39"/>
      <c r="T10" s="39"/>
      <c r="U10" s="39"/>
      <c r="V10" s="39"/>
      <c r="W10" s="39"/>
      <c r="X10" s="39"/>
      <c r="Y10" s="39"/>
      <c r="Z10" s="39"/>
      <c r="AA10" s="39"/>
      <c r="AB10" s="39"/>
      <c r="AC10" s="39"/>
      <c r="AD10" s="39"/>
      <c r="AE10" s="39"/>
    </row>
    <row r="11" s="2" customFormat="1" ht="30" customHeight="1">
      <c r="A11" s="39"/>
      <c r="B11" s="45"/>
      <c r="C11" s="39"/>
      <c r="D11" s="39"/>
      <c r="E11" s="153" t="s">
        <v>1527</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95</v>
      </c>
      <c r="G13" s="39"/>
      <c r="H13" s="39"/>
      <c r="I13" s="151" t="s">
        <v>19</v>
      </c>
      <c r="J13" s="142" t="s">
        <v>20</v>
      </c>
      <c r="K13" s="39"/>
      <c r="L13" s="64"/>
      <c r="S13" s="39"/>
      <c r="T13" s="39"/>
      <c r="U13" s="39"/>
      <c r="V13" s="39"/>
      <c r="W13" s="39"/>
      <c r="X13" s="39"/>
      <c r="Y13" s="39"/>
      <c r="Z13" s="39"/>
      <c r="AA13" s="39"/>
      <c r="AB13" s="39"/>
      <c r="AC13" s="39"/>
      <c r="AD13" s="39"/>
      <c r="AE13" s="39"/>
    </row>
    <row r="14" s="2" customFormat="1" ht="12" customHeight="1">
      <c r="A14" s="39"/>
      <c r="B14" s="45"/>
      <c r="C14" s="39"/>
      <c r="D14" s="151" t="s">
        <v>21</v>
      </c>
      <c r="E14" s="39"/>
      <c r="F14" s="142" t="s">
        <v>22</v>
      </c>
      <c r="G14" s="39"/>
      <c r="H14" s="39"/>
      <c r="I14" s="151" t="s">
        <v>23</v>
      </c>
      <c r="J14" s="154" t="str">
        <f>'Rekapitulace stavby'!AN8</f>
        <v>23. 2. 2024</v>
      </c>
      <c r="K14" s="39"/>
      <c r="L14" s="64"/>
      <c r="S14" s="39"/>
      <c r="T14" s="39"/>
      <c r="U14" s="39"/>
      <c r="V14" s="39"/>
      <c r="W14" s="39"/>
      <c r="X14" s="39"/>
      <c r="Y14" s="39"/>
      <c r="Z14" s="39"/>
      <c r="AA14" s="39"/>
      <c r="AB14" s="39"/>
      <c r="AC14" s="39"/>
      <c r="AD14" s="39"/>
      <c r="AE14" s="39"/>
    </row>
    <row r="15" s="2" customFormat="1" ht="21.84" customHeight="1">
      <c r="A15" s="39"/>
      <c r="B15" s="45"/>
      <c r="C15" s="39"/>
      <c r="D15" s="39"/>
      <c r="E15" s="39"/>
      <c r="F15" s="39"/>
      <c r="G15" s="39"/>
      <c r="H15" s="39"/>
      <c r="I15" s="155" t="s">
        <v>114</v>
      </c>
      <c r="J15" s="156" t="s">
        <v>1528</v>
      </c>
      <c r="K15" s="39"/>
      <c r="L15" s="64"/>
      <c r="S15" s="39"/>
      <c r="T15" s="39"/>
      <c r="U15" s="39"/>
      <c r="V15" s="39"/>
      <c r="W15" s="39"/>
      <c r="X15" s="39"/>
      <c r="Y15" s="39"/>
      <c r="Z15" s="39"/>
      <c r="AA15" s="39"/>
      <c r="AB15" s="39"/>
      <c r="AC15" s="39"/>
      <c r="AD15" s="39"/>
      <c r="AE15" s="39"/>
    </row>
    <row r="16" s="2" customFormat="1" ht="12" customHeight="1">
      <c r="A16" s="39"/>
      <c r="B16" s="45"/>
      <c r="C16" s="39"/>
      <c r="D16" s="151" t="s">
        <v>25</v>
      </c>
      <c r="E16" s="39"/>
      <c r="F16" s="39"/>
      <c r="G16" s="39"/>
      <c r="H16" s="39"/>
      <c r="I16" s="151" t="s">
        <v>26</v>
      </c>
      <c r="J16" s="142" t="s">
        <v>27</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28</v>
      </c>
      <c r="F17" s="39"/>
      <c r="G17" s="39"/>
      <c r="H17" s="39"/>
      <c r="I17" s="151" t="s">
        <v>29</v>
      </c>
      <c r="J17" s="142" t="s">
        <v>30</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31</v>
      </c>
      <c r="E19" s="39"/>
      <c r="F19" s="39"/>
      <c r="G19" s="39"/>
      <c r="H19" s="39"/>
      <c r="I19" s="151" t="s">
        <v>26</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29</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33</v>
      </c>
      <c r="E22" s="39"/>
      <c r="F22" s="39"/>
      <c r="G22" s="39"/>
      <c r="H22" s="39"/>
      <c r="I22" s="151" t="s">
        <v>26</v>
      </c>
      <c r="J22" s="142" t="s">
        <v>34</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36</v>
      </c>
      <c r="F23" s="39"/>
      <c r="G23" s="39"/>
      <c r="H23" s="39"/>
      <c r="I23" s="151" t="s">
        <v>29</v>
      </c>
      <c r="J23" s="142" t="s">
        <v>37</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38</v>
      </c>
      <c r="E25" s="39"/>
      <c r="F25" s="39"/>
      <c r="G25" s="39"/>
      <c r="H25" s="39"/>
      <c r="I25" s="151" t="s">
        <v>26</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39</v>
      </c>
      <c r="F26" s="39"/>
      <c r="G26" s="39"/>
      <c r="H26" s="39"/>
      <c r="I26" s="151" t="s">
        <v>29</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40</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7"/>
      <c r="B29" s="158"/>
      <c r="C29" s="157"/>
      <c r="D29" s="157"/>
      <c r="E29" s="159" t="s">
        <v>1</v>
      </c>
      <c r="F29" s="159"/>
      <c r="G29" s="159"/>
      <c r="H29" s="159"/>
      <c r="I29" s="157"/>
      <c r="J29" s="157"/>
      <c r="K29" s="157"/>
      <c r="L29" s="160"/>
      <c r="S29" s="157"/>
      <c r="T29" s="157"/>
      <c r="U29" s="157"/>
      <c r="V29" s="157"/>
      <c r="W29" s="157"/>
      <c r="X29" s="157"/>
      <c r="Y29" s="157"/>
      <c r="Z29" s="157"/>
      <c r="AA29" s="157"/>
      <c r="AB29" s="157"/>
      <c r="AC29" s="157"/>
      <c r="AD29" s="157"/>
      <c r="AE29" s="157"/>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61"/>
      <c r="E31" s="161"/>
      <c r="F31" s="161"/>
      <c r="G31" s="161"/>
      <c r="H31" s="161"/>
      <c r="I31" s="161"/>
      <c r="J31" s="161"/>
      <c r="K31" s="161"/>
      <c r="L31" s="64"/>
      <c r="S31" s="39"/>
      <c r="T31" s="39"/>
      <c r="U31" s="39"/>
      <c r="V31" s="39"/>
      <c r="W31" s="39"/>
      <c r="X31" s="39"/>
      <c r="Y31" s="39"/>
      <c r="Z31" s="39"/>
      <c r="AA31" s="39"/>
      <c r="AB31" s="39"/>
      <c r="AC31" s="39"/>
      <c r="AD31" s="39"/>
      <c r="AE31" s="39"/>
    </row>
    <row r="32" s="2" customFormat="1" ht="25.44" customHeight="1">
      <c r="A32" s="39"/>
      <c r="B32" s="45"/>
      <c r="C32" s="39"/>
      <c r="D32" s="162" t="s">
        <v>41</v>
      </c>
      <c r="E32" s="39"/>
      <c r="F32" s="39"/>
      <c r="G32" s="39"/>
      <c r="H32" s="39"/>
      <c r="I32" s="39"/>
      <c r="J32" s="163">
        <f>ROUND(J123, 2)</f>
        <v>0</v>
      </c>
      <c r="K32" s="39"/>
      <c r="L32" s="64"/>
      <c r="S32" s="39"/>
      <c r="T32" s="39"/>
      <c r="U32" s="39"/>
      <c r="V32" s="39"/>
      <c r="W32" s="39"/>
      <c r="X32" s="39"/>
      <c r="Y32" s="39"/>
      <c r="Z32" s="39"/>
      <c r="AA32" s="39"/>
      <c r="AB32" s="39"/>
      <c r="AC32" s="39"/>
      <c r="AD32" s="39"/>
      <c r="AE32" s="39"/>
    </row>
    <row r="33" s="2" customFormat="1" ht="6.96" customHeight="1">
      <c r="A33" s="39"/>
      <c r="B33" s="45"/>
      <c r="C33" s="39"/>
      <c r="D33" s="161"/>
      <c r="E33" s="161"/>
      <c r="F33" s="161"/>
      <c r="G33" s="161"/>
      <c r="H33" s="161"/>
      <c r="I33" s="161"/>
      <c r="J33" s="161"/>
      <c r="K33" s="161"/>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43</v>
      </c>
      <c r="G34" s="39"/>
      <c r="H34" s="39"/>
      <c r="I34" s="164" t="s">
        <v>42</v>
      </c>
      <c r="J34" s="164" t="s">
        <v>44</v>
      </c>
      <c r="K34" s="39"/>
      <c r="L34" s="64"/>
      <c r="S34" s="39"/>
      <c r="T34" s="39"/>
      <c r="U34" s="39"/>
      <c r="V34" s="39"/>
      <c r="W34" s="39"/>
      <c r="X34" s="39"/>
      <c r="Y34" s="39"/>
      <c r="Z34" s="39"/>
      <c r="AA34" s="39"/>
      <c r="AB34" s="39"/>
      <c r="AC34" s="39"/>
      <c r="AD34" s="39"/>
      <c r="AE34" s="39"/>
    </row>
    <row r="35" s="2" customFormat="1" ht="14.4" customHeight="1">
      <c r="A35" s="39"/>
      <c r="B35" s="45"/>
      <c r="C35" s="39"/>
      <c r="D35" s="165" t="s">
        <v>45</v>
      </c>
      <c r="E35" s="151" t="s">
        <v>46</v>
      </c>
      <c r="F35" s="166">
        <f>ROUND((SUM(BE123:BE192)),  2)</f>
        <v>0</v>
      </c>
      <c r="G35" s="39"/>
      <c r="H35" s="39"/>
      <c r="I35" s="167">
        <v>0.20999999999999999</v>
      </c>
      <c r="J35" s="166">
        <f>ROUND(((SUM(BE123:BE192))*I35),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6">
        <f>ROUND((SUM(BF123:BF192)),  2)</f>
        <v>0</v>
      </c>
      <c r="G36" s="39"/>
      <c r="H36" s="39"/>
      <c r="I36" s="167">
        <v>0.12</v>
      </c>
      <c r="J36" s="166">
        <f>ROUND(((SUM(BF123:BF192))*I36),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6">
        <f>ROUND((SUM(BG123:BG192)),  2)</f>
        <v>0</v>
      </c>
      <c r="G37" s="39"/>
      <c r="H37" s="39"/>
      <c r="I37" s="167">
        <v>0.20999999999999999</v>
      </c>
      <c r="J37" s="166">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6">
        <f>ROUND((SUM(BH123:BH192)),  2)</f>
        <v>0</v>
      </c>
      <c r="G38" s="39"/>
      <c r="H38" s="39"/>
      <c r="I38" s="167">
        <v>0.12</v>
      </c>
      <c r="J38" s="166">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6">
        <f>ROUND((SUM(BI123:BI192)),  2)</f>
        <v>0</v>
      </c>
      <c r="G39" s="39"/>
      <c r="H39" s="39"/>
      <c r="I39" s="167">
        <v>0</v>
      </c>
      <c r="J39" s="166">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8"/>
      <c r="D41" s="169" t="s">
        <v>51</v>
      </c>
      <c r="E41" s="170"/>
      <c r="F41" s="170"/>
      <c r="G41" s="171" t="s">
        <v>52</v>
      </c>
      <c r="H41" s="172" t="s">
        <v>53</v>
      </c>
      <c r="I41" s="170"/>
      <c r="J41" s="173">
        <f>SUM(J32:J39)</f>
        <v>0</v>
      </c>
      <c r="K41" s="174"/>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2" customFormat="1" ht="14.4" customHeight="1">
      <c r="B49" s="64"/>
      <c r="D49" s="175" t="s">
        <v>54</v>
      </c>
      <c r="E49" s="176"/>
      <c r="F49" s="176"/>
      <c r="G49" s="175" t="s">
        <v>55</v>
      </c>
      <c r="H49" s="176"/>
      <c r="I49" s="176"/>
      <c r="J49" s="176"/>
      <c r="K49" s="176"/>
      <c r="L49" s="64"/>
    </row>
    <row r="50">
      <c r="B50" s="21"/>
      <c r="L50" s="21"/>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s="2" customFormat="1">
      <c r="A60" s="39"/>
      <c r="B60" s="45"/>
      <c r="C60" s="39"/>
      <c r="D60" s="177" t="s">
        <v>56</v>
      </c>
      <c r="E60" s="178"/>
      <c r="F60" s="179" t="s">
        <v>57</v>
      </c>
      <c r="G60" s="177" t="s">
        <v>56</v>
      </c>
      <c r="H60" s="178"/>
      <c r="I60" s="178"/>
      <c r="J60" s="180" t="s">
        <v>57</v>
      </c>
      <c r="K60" s="178"/>
      <c r="L60" s="64"/>
      <c r="S60" s="39"/>
      <c r="T60" s="39"/>
      <c r="U60" s="39"/>
      <c r="V60" s="39"/>
      <c r="W60" s="39"/>
      <c r="X60" s="39"/>
      <c r="Y60" s="39"/>
      <c r="Z60" s="39"/>
      <c r="AA60" s="39"/>
      <c r="AB60" s="39"/>
      <c r="AC60" s="39"/>
      <c r="AD60" s="39"/>
      <c r="AE60" s="39"/>
    </row>
    <row r="61">
      <c r="B61" s="21"/>
      <c r="L61" s="21"/>
    </row>
    <row r="62">
      <c r="B62" s="21"/>
      <c r="L62" s="21"/>
    </row>
    <row r="63">
      <c r="B63" s="21"/>
      <c r="L63" s="21"/>
    </row>
    <row r="64" s="2" customFormat="1">
      <c r="A64" s="39"/>
      <c r="B64" s="45"/>
      <c r="C64" s="39"/>
      <c r="D64" s="175" t="s">
        <v>58</v>
      </c>
      <c r="E64" s="181"/>
      <c r="F64" s="181"/>
      <c r="G64" s="175" t="s">
        <v>59</v>
      </c>
      <c r="H64" s="181"/>
      <c r="I64" s="181"/>
      <c r="J64" s="181"/>
      <c r="K64" s="181"/>
      <c r="L64" s="64"/>
      <c r="S64" s="39"/>
      <c r="T64" s="39"/>
      <c r="U64" s="39"/>
      <c r="V64" s="39"/>
      <c r="W64" s="39"/>
      <c r="X64" s="39"/>
      <c r="Y64" s="39"/>
      <c r="Z64" s="39"/>
      <c r="AA64" s="39"/>
      <c r="AB64" s="39"/>
      <c r="AC64" s="39"/>
      <c r="AD64" s="39"/>
      <c r="AE64" s="39"/>
    </row>
    <row r="65">
      <c r="B65" s="21"/>
      <c r="L65" s="21"/>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s="2" customFormat="1">
      <c r="A75" s="39"/>
      <c r="B75" s="45"/>
      <c r="C75" s="39"/>
      <c r="D75" s="177" t="s">
        <v>56</v>
      </c>
      <c r="E75" s="178"/>
      <c r="F75" s="179" t="s">
        <v>57</v>
      </c>
      <c r="G75" s="177" t="s">
        <v>56</v>
      </c>
      <c r="H75" s="178"/>
      <c r="I75" s="178"/>
      <c r="J75" s="180" t="s">
        <v>57</v>
      </c>
      <c r="K75" s="178"/>
      <c r="L75" s="64"/>
      <c r="S75" s="39"/>
      <c r="T75" s="39"/>
      <c r="U75" s="39"/>
      <c r="V75" s="39"/>
      <c r="W75" s="39"/>
      <c r="X75" s="39"/>
      <c r="Y75" s="39"/>
      <c r="Z75" s="39"/>
      <c r="AA75" s="39"/>
      <c r="AB75" s="39"/>
      <c r="AC75" s="39"/>
      <c r="AD75" s="39"/>
      <c r="AE75" s="39"/>
    </row>
    <row r="76" s="2" customFormat="1" ht="14.4" customHeight="1">
      <c r="A76" s="39"/>
      <c r="B76" s="182"/>
      <c r="C76" s="183"/>
      <c r="D76" s="183"/>
      <c r="E76" s="183"/>
      <c r="F76" s="183"/>
      <c r="G76" s="183"/>
      <c r="H76" s="183"/>
      <c r="I76" s="183"/>
      <c r="J76" s="183"/>
      <c r="K76" s="183"/>
      <c r="L76" s="64"/>
      <c r="S76" s="39"/>
      <c r="T76" s="39"/>
      <c r="U76" s="39"/>
      <c r="V76" s="39"/>
      <c r="W76" s="39"/>
      <c r="X76" s="39"/>
      <c r="Y76" s="39"/>
      <c r="Z76" s="39"/>
      <c r="AA76" s="39"/>
      <c r="AB76" s="39"/>
      <c r="AC76" s="39"/>
      <c r="AD76" s="39"/>
      <c r="AE76" s="39"/>
    </row>
    <row r="80" s="2" customFormat="1" ht="6.96" customHeight="1">
      <c r="A80" s="39"/>
      <c r="B80" s="184"/>
      <c r="C80" s="185"/>
      <c r="D80" s="185"/>
      <c r="E80" s="185"/>
      <c r="F80" s="185"/>
      <c r="G80" s="185"/>
      <c r="H80" s="185"/>
      <c r="I80" s="185"/>
      <c r="J80" s="185"/>
      <c r="K80" s="185"/>
      <c r="L80" s="64"/>
      <c r="S80" s="39"/>
      <c r="T80" s="39"/>
      <c r="U80" s="39"/>
      <c r="V80" s="39"/>
      <c r="W80" s="39"/>
      <c r="X80" s="39"/>
      <c r="Y80" s="39"/>
      <c r="Z80" s="39"/>
      <c r="AA80" s="39"/>
      <c r="AB80" s="39"/>
      <c r="AC80" s="39"/>
      <c r="AD80" s="39"/>
      <c r="AE80" s="39"/>
    </row>
    <row r="81" s="2" customFormat="1" ht="24.96" customHeight="1">
      <c r="A81" s="39"/>
      <c r="B81" s="40"/>
      <c r="C81" s="24" t="s">
        <v>116</v>
      </c>
      <c r="D81" s="41"/>
      <c r="E81" s="41"/>
      <c r="F81" s="41"/>
      <c r="G81" s="41"/>
      <c r="H81" s="41"/>
      <c r="I81" s="41"/>
      <c r="J81" s="41"/>
      <c r="K81" s="41"/>
      <c r="L81" s="64"/>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64"/>
      <c r="S82" s="39"/>
      <c r="T82" s="39"/>
      <c r="U82" s="39"/>
      <c r="V82" s="39"/>
      <c r="W82" s="39"/>
      <c r="X82" s="39"/>
      <c r="Y82" s="39"/>
      <c r="Z82" s="39"/>
      <c r="AA82" s="39"/>
      <c r="AB82" s="39"/>
      <c r="AC82" s="39"/>
      <c r="AD82" s="39"/>
      <c r="AE82" s="39"/>
    </row>
    <row r="83" s="2" customFormat="1" ht="12" customHeight="1">
      <c r="A83" s="39"/>
      <c r="B83" s="40"/>
      <c r="C83" s="33" t="s">
        <v>16</v>
      </c>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6.5" customHeight="1">
      <c r="A84" s="39"/>
      <c r="B84" s="40"/>
      <c r="C84" s="41"/>
      <c r="D84" s="41"/>
      <c r="E84" s="186" t="str">
        <f>E7</f>
        <v>Oprava místní komunikace Vrchlického, Bruntál</v>
      </c>
      <c r="F84" s="33"/>
      <c r="G84" s="33"/>
      <c r="H84" s="33"/>
      <c r="I84" s="41"/>
      <c r="J84" s="41"/>
      <c r="K84" s="41"/>
      <c r="L84" s="64"/>
      <c r="S84" s="39"/>
      <c r="T84" s="39"/>
      <c r="U84" s="39"/>
      <c r="V84" s="39"/>
      <c r="W84" s="39"/>
      <c r="X84" s="39"/>
      <c r="Y84" s="39"/>
      <c r="Z84" s="39"/>
      <c r="AA84" s="39"/>
      <c r="AB84" s="39"/>
      <c r="AC84" s="39"/>
      <c r="AD84" s="39"/>
      <c r="AE84" s="39"/>
    </row>
    <row r="85" s="1" customFormat="1" ht="12" customHeight="1">
      <c r="B85" s="22"/>
      <c r="C85" s="33" t="s">
        <v>110</v>
      </c>
      <c r="D85" s="23"/>
      <c r="E85" s="23"/>
      <c r="F85" s="23"/>
      <c r="G85" s="23"/>
      <c r="H85" s="23"/>
      <c r="I85" s="23"/>
      <c r="J85" s="23"/>
      <c r="K85" s="23"/>
      <c r="L85" s="21"/>
    </row>
    <row r="86" s="2" customFormat="1" ht="16.5" customHeight="1">
      <c r="A86" s="39"/>
      <c r="B86" s="40"/>
      <c r="C86" s="41"/>
      <c r="D86" s="41"/>
      <c r="E86" s="186" t="s">
        <v>1526</v>
      </c>
      <c r="F86" s="41"/>
      <c r="G86" s="41"/>
      <c r="H86" s="41"/>
      <c r="I86" s="41"/>
      <c r="J86" s="41"/>
      <c r="K86" s="41"/>
      <c r="L86" s="64"/>
      <c r="S86" s="39"/>
      <c r="T86" s="39"/>
      <c r="U86" s="39"/>
      <c r="V86" s="39"/>
      <c r="W86" s="39"/>
      <c r="X86" s="39"/>
      <c r="Y86" s="39"/>
      <c r="Z86" s="39"/>
      <c r="AA86" s="39"/>
      <c r="AB86" s="39"/>
      <c r="AC86" s="39"/>
      <c r="AD86" s="39"/>
      <c r="AE86" s="39"/>
    </row>
    <row r="87" s="2" customFormat="1" ht="12" customHeight="1">
      <c r="A87" s="39"/>
      <c r="B87" s="40"/>
      <c r="C87" s="33" t="s">
        <v>112</v>
      </c>
      <c r="D87" s="41"/>
      <c r="E87" s="41"/>
      <c r="F87" s="41"/>
      <c r="G87" s="41"/>
      <c r="H87" s="41"/>
      <c r="I87" s="41"/>
      <c r="J87" s="41"/>
      <c r="K87" s="41"/>
      <c r="L87" s="64"/>
      <c r="S87" s="39"/>
      <c r="T87" s="39"/>
      <c r="U87" s="39"/>
      <c r="V87" s="39"/>
      <c r="W87" s="39"/>
      <c r="X87" s="39"/>
      <c r="Y87" s="39"/>
      <c r="Z87" s="39"/>
      <c r="AA87" s="39"/>
      <c r="AB87" s="39"/>
      <c r="AC87" s="39"/>
      <c r="AD87" s="39"/>
      <c r="AE87" s="39"/>
    </row>
    <row r="88" s="2" customFormat="1" ht="30" customHeight="1">
      <c r="A88" s="39"/>
      <c r="B88" s="40"/>
      <c r="C88" s="41"/>
      <c r="D88" s="41"/>
      <c r="E88" s="77" t="str">
        <f>E11</f>
        <v>3-1 - VON - VEDLEJŠÍ A OSTATNÍ NÁKLADY- soupis prací</v>
      </c>
      <c r="F88" s="41"/>
      <c r="G88" s="41"/>
      <c r="H88" s="41"/>
      <c r="I88" s="41"/>
      <c r="J88" s="41"/>
      <c r="K88" s="41"/>
      <c r="L88" s="64"/>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41"/>
      <c r="J89" s="41"/>
      <c r="K89" s="41"/>
      <c r="L89" s="64"/>
      <c r="S89" s="39"/>
      <c r="T89" s="39"/>
      <c r="U89" s="39"/>
      <c r="V89" s="39"/>
      <c r="W89" s="39"/>
      <c r="X89" s="39"/>
      <c r="Y89" s="39"/>
      <c r="Z89" s="39"/>
      <c r="AA89" s="39"/>
      <c r="AB89" s="39"/>
      <c r="AC89" s="39"/>
      <c r="AD89" s="39"/>
      <c r="AE89" s="39"/>
    </row>
    <row r="90" s="2" customFormat="1" ht="12" customHeight="1">
      <c r="A90" s="39"/>
      <c r="B90" s="40"/>
      <c r="C90" s="33" t="s">
        <v>21</v>
      </c>
      <c r="D90" s="41"/>
      <c r="E90" s="41"/>
      <c r="F90" s="28" t="str">
        <f>F14</f>
        <v>Bruntál</v>
      </c>
      <c r="G90" s="41"/>
      <c r="H90" s="41"/>
      <c r="I90" s="33" t="s">
        <v>23</v>
      </c>
      <c r="J90" s="80" t="str">
        <f>IF(J14="","",J14)</f>
        <v>23. 2. 2024</v>
      </c>
      <c r="K90" s="41"/>
      <c r="L90" s="64"/>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41"/>
      <c r="J91" s="41"/>
      <c r="K91" s="41"/>
      <c r="L91" s="64"/>
      <c r="S91" s="39"/>
      <c r="T91" s="39"/>
      <c r="U91" s="39"/>
      <c r="V91" s="39"/>
      <c r="W91" s="39"/>
      <c r="X91" s="39"/>
      <c r="Y91" s="39"/>
      <c r="Z91" s="39"/>
      <c r="AA91" s="39"/>
      <c r="AB91" s="39"/>
      <c r="AC91" s="39"/>
      <c r="AD91" s="39"/>
      <c r="AE91" s="39"/>
    </row>
    <row r="92" s="2" customFormat="1" ht="15.15" customHeight="1">
      <c r="A92" s="39"/>
      <c r="B92" s="40"/>
      <c r="C92" s="33" t="s">
        <v>25</v>
      </c>
      <c r="D92" s="41"/>
      <c r="E92" s="41"/>
      <c r="F92" s="28" t="str">
        <f>E17</f>
        <v>Město Bruntál</v>
      </c>
      <c r="G92" s="41"/>
      <c r="H92" s="41"/>
      <c r="I92" s="33" t="s">
        <v>33</v>
      </c>
      <c r="J92" s="37" t="str">
        <f>E23</f>
        <v>ing.Petr Doležel</v>
      </c>
      <c r="K92" s="41"/>
      <c r="L92" s="64"/>
      <c r="S92" s="39"/>
      <c r="T92" s="39"/>
      <c r="U92" s="39"/>
      <c r="V92" s="39"/>
      <c r="W92" s="39"/>
      <c r="X92" s="39"/>
      <c r="Y92" s="39"/>
      <c r="Z92" s="39"/>
      <c r="AA92" s="39"/>
      <c r="AB92" s="39"/>
      <c r="AC92" s="39"/>
      <c r="AD92" s="39"/>
      <c r="AE92" s="39"/>
    </row>
    <row r="93" s="2" customFormat="1" ht="25.65" customHeight="1">
      <c r="A93" s="39"/>
      <c r="B93" s="40"/>
      <c r="C93" s="33" t="s">
        <v>31</v>
      </c>
      <c r="D93" s="41"/>
      <c r="E93" s="41"/>
      <c r="F93" s="28" t="str">
        <f>IF(E20="","",E20)</f>
        <v>Vyplň údaj</v>
      </c>
      <c r="G93" s="41"/>
      <c r="H93" s="41"/>
      <c r="I93" s="33" t="s">
        <v>38</v>
      </c>
      <c r="J93" s="37" t="str">
        <f>E26</f>
        <v xml:space="preserve">ing.Pospíšil Michal                    CU2024/I  </v>
      </c>
      <c r="K93" s="41"/>
      <c r="L93" s="64"/>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41"/>
      <c r="J94" s="41"/>
      <c r="K94" s="41"/>
      <c r="L94" s="64"/>
      <c r="S94" s="39"/>
      <c r="T94" s="39"/>
      <c r="U94" s="39"/>
      <c r="V94" s="39"/>
      <c r="W94" s="39"/>
      <c r="X94" s="39"/>
      <c r="Y94" s="39"/>
      <c r="Z94" s="39"/>
      <c r="AA94" s="39"/>
      <c r="AB94" s="39"/>
      <c r="AC94" s="39"/>
      <c r="AD94" s="39"/>
      <c r="AE94" s="39"/>
    </row>
    <row r="95" s="2" customFormat="1" ht="29.28" customHeight="1">
      <c r="A95" s="39"/>
      <c r="B95" s="40"/>
      <c r="C95" s="187" t="s">
        <v>117</v>
      </c>
      <c r="D95" s="188"/>
      <c r="E95" s="188"/>
      <c r="F95" s="188"/>
      <c r="G95" s="188"/>
      <c r="H95" s="188"/>
      <c r="I95" s="188"/>
      <c r="J95" s="189" t="s">
        <v>118</v>
      </c>
      <c r="K95" s="188"/>
      <c r="L95" s="64"/>
      <c r="S95" s="39"/>
      <c r="T95" s="39"/>
      <c r="U95" s="39"/>
      <c r="V95" s="39"/>
      <c r="W95" s="39"/>
      <c r="X95" s="39"/>
      <c r="Y95" s="39"/>
      <c r="Z95" s="39"/>
      <c r="AA95" s="39"/>
      <c r="AB95" s="39"/>
      <c r="AC95" s="39"/>
      <c r="AD95" s="39"/>
      <c r="AE95" s="39"/>
    </row>
    <row r="96" s="2" customFormat="1" ht="10.32" customHeight="1">
      <c r="A96" s="39"/>
      <c r="B96" s="40"/>
      <c r="C96" s="41"/>
      <c r="D96" s="41"/>
      <c r="E96" s="41"/>
      <c r="F96" s="41"/>
      <c r="G96" s="41"/>
      <c r="H96" s="41"/>
      <c r="I96" s="41"/>
      <c r="J96" s="41"/>
      <c r="K96" s="41"/>
      <c r="L96" s="64"/>
      <c r="S96" s="39"/>
      <c r="T96" s="39"/>
      <c r="U96" s="39"/>
      <c r="V96" s="39"/>
      <c r="W96" s="39"/>
      <c r="X96" s="39"/>
      <c r="Y96" s="39"/>
      <c r="Z96" s="39"/>
      <c r="AA96" s="39"/>
      <c r="AB96" s="39"/>
      <c r="AC96" s="39"/>
      <c r="AD96" s="39"/>
      <c r="AE96" s="39"/>
    </row>
    <row r="97" s="2" customFormat="1" ht="22.8" customHeight="1">
      <c r="A97" s="39"/>
      <c r="B97" s="40"/>
      <c r="C97" s="190" t="s">
        <v>119</v>
      </c>
      <c r="D97" s="41"/>
      <c r="E97" s="41"/>
      <c r="F97" s="41"/>
      <c r="G97" s="41"/>
      <c r="H97" s="41"/>
      <c r="I97" s="41"/>
      <c r="J97" s="111">
        <f>J123</f>
        <v>0</v>
      </c>
      <c r="K97" s="41"/>
      <c r="L97" s="64"/>
      <c r="S97" s="39"/>
      <c r="T97" s="39"/>
      <c r="U97" s="39"/>
      <c r="V97" s="39"/>
      <c r="W97" s="39"/>
      <c r="X97" s="39"/>
      <c r="Y97" s="39"/>
      <c r="Z97" s="39"/>
      <c r="AA97" s="39"/>
      <c r="AB97" s="39"/>
      <c r="AC97" s="39"/>
      <c r="AD97" s="39"/>
      <c r="AE97" s="39"/>
      <c r="AU97" s="18" t="s">
        <v>120</v>
      </c>
    </row>
    <row r="98" s="9" customFormat="1" ht="24.96" customHeight="1">
      <c r="A98" s="9"/>
      <c r="B98" s="191"/>
      <c r="C98" s="192"/>
      <c r="D98" s="193" t="s">
        <v>1529</v>
      </c>
      <c r="E98" s="194"/>
      <c r="F98" s="194"/>
      <c r="G98" s="194"/>
      <c r="H98" s="194"/>
      <c r="I98" s="194"/>
      <c r="J98" s="195">
        <f>J124</f>
        <v>0</v>
      </c>
      <c r="K98" s="192"/>
      <c r="L98" s="196"/>
      <c r="S98" s="9"/>
      <c r="T98" s="9"/>
      <c r="U98" s="9"/>
      <c r="V98" s="9"/>
      <c r="W98" s="9"/>
      <c r="X98" s="9"/>
      <c r="Y98" s="9"/>
      <c r="Z98" s="9"/>
      <c r="AA98" s="9"/>
      <c r="AB98" s="9"/>
      <c r="AC98" s="9"/>
      <c r="AD98" s="9"/>
      <c r="AE98" s="9"/>
    </row>
    <row r="99" s="10" customFormat="1" ht="19.92" customHeight="1">
      <c r="A99" s="10"/>
      <c r="B99" s="197"/>
      <c r="C99" s="134"/>
      <c r="D99" s="198" t="s">
        <v>1530</v>
      </c>
      <c r="E99" s="199"/>
      <c r="F99" s="199"/>
      <c r="G99" s="199"/>
      <c r="H99" s="199"/>
      <c r="I99" s="199"/>
      <c r="J99" s="200">
        <f>J125</f>
        <v>0</v>
      </c>
      <c r="K99" s="134"/>
      <c r="L99" s="201"/>
      <c r="S99" s="10"/>
      <c r="T99" s="10"/>
      <c r="U99" s="10"/>
      <c r="V99" s="10"/>
      <c r="W99" s="10"/>
      <c r="X99" s="10"/>
      <c r="Y99" s="10"/>
      <c r="Z99" s="10"/>
      <c r="AA99" s="10"/>
      <c r="AB99" s="10"/>
      <c r="AC99" s="10"/>
      <c r="AD99" s="10"/>
      <c r="AE99" s="10"/>
    </row>
    <row r="100" s="10" customFormat="1" ht="19.92" customHeight="1">
      <c r="A100" s="10"/>
      <c r="B100" s="197"/>
      <c r="C100" s="134"/>
      <c r="D100" s="198" t="s">
        <v>1531</v>
      </c>
      <c r="E100" s="199"/>
      <c r="F100" s="199"/>
      <c r="G100" s="199"/>
      <c r="H100" s="199"/>
      <c r="I100" s="199"/>
      <c r="J100" s="200">
        <f>J150</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1532</v>
      </c>
      <c r="E101" s="199"/>
      <c r="F101" s="199"/>
      <c r="G101" s="199"/>
      <c r="H101" s="199"/>
      <c r="I101" s="199"/>
      <c r="J101" s="200">
        <f>J166</f>
        <v>0</v>
      </c>
      <c r="K101" s="134"/>
      <c r="L101" s="201"/>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68"/>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70"/>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131</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6.5" customHeight="1">
      <c r="A111" s="39"/>
      <c r="B111" s="40"/>
      <c r="C111" s="41"/>
      <c r="D111" s="41"/>
      <c r="E111" s="186" t="str">
        <f>E7</f>
        <v>Oprava místní komunikace Vrchlického, Bruntál</v>
      </c>
      <c r="F111" s="33"/>
      <c r="G111" s="33"/>
      <c r="H111" s="33"/>
      <c r="I111" s="41"/>
      <c r="J111" s="41"/>
      <c r="K111" s="41"/>
      <c r="L111" s="64"/>
      <c r="S111" s="39"/>
      <c r="T111" s="39"/>
      <c r="U111" s="39"/>
      <c r="V111" s="39"/>
      <c r="W111" s="39"/>
      <c r="X111" s="39"/>
      <c r="Y111" s="39"/>
      <c r="Z111" s="39"/>
      <c r="AA111" s="39"/>
      <c r="AB111" s="39"/>
      <c r="AC111" s="39"/>
      <c r="AD111" s="39"/>
      <c r="AE111" s="39"/>
    </row>
    <row r="112" s="1" customFormat="1" ht="12" customHeight="1">
      <c r="B112" s="22"/>
      <c r="C112" s="33" t="s">
        <v>110</v>
      </c>
      <c r="D112" s="23"/>
      <c r="E112" s="23"/>
      <c r="F112" s="23"/>
      <c r="G112" s="23"/>
      <c r="H112" s="23"/>
      <c r="I112" s="23"/>
      <c r="J112" s="23"/>
      <c r="K112" s="23"/>
      <c r="L112" s="21"/>
    </row>
    <row r="113" s="2" customFormat="1" ht="16.5" customHeight="1">
      <c r="A113" s="39"/>
      <c r="B113" s="40"/>
      <c r="C113" s="41"/>
      <c r="D113" s="41"/>
      <c r="E113" s="186" t="s">
        <v>1526</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112</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30" customHeight="1">
      <c r="A115" s="39"/>
      <c r="B115" s="40"/>
      <c r="C115" s="41"/>
      <c r="D115" s="41"/>
      <c r="E115" s="77" t="str">
        <f>E11</f>
        <v>3-1 - VON - VEDLEJŠÍ A OSTATNÍ NÁKLADY- soupis prací</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21</v>
      </c>
      <c r="D117" s="41"/>
      <c r="E117" s="41"/>
      <c r="F117" s="28" t="str">
        <f>F14</f>
        <v>Bruntál</v>
      </c>
      <c r="G117" s="41"/>
      <c r="H117" s="41"/>
      <c r="I117" s="33" t="s">
        <v>23</v>
      </c>
      <c r="J117" s="80" t="str">
        <f>IF(J14="","",J14)</f>
        <v>23. 2. 2024</v>
      </c>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5.15" customHeight="1">
      <c r="A119" s="39"/>
      <c r="B119" s="40"/>
      <c r="C119" s="33" t="s">
        <v>25</v>
      </c>
      <c r="D119" s="41"/>
      <c r="E119" s="41"/>
      <c r="F119" s="28" t="str">
        <f>E17</f>
        <v>Město Bruntál</v>
      </c>
      <c r="G119" s="41"/>
      <c r="H119" s="41"/>
      <c r="I119" s="33" t="s">
        <v>33</v>
      </c>
      <c r="J119" s="37" t="str">
        <f>E23</f>
        <v>ing.Petr Doležel</v>
      </c>
      <c r="K119" s="41"/>
      <c r="L119" s="64"/>
      <c r="S119" s="39"/>
      <c r="T119" s="39"/>
      <c r="U119" s="39"/>
      <c r="V119" s="39"/>
      <c r="W119" s="39"/>
      <c r="X119" s="39"/>
      <c r="Y119" s="39"/>
      <c r="Z119" s="39"/>
      <c r="AA119" s="39"/>
      <c r="AB119" s="39"/>
      <c r="AC119" s="39"/>
      <c r="AD119" s="39"/>
      <c r="AE119" s="39"/>
    </row>
    <row r="120" s="2" customFormat="1" ht="25.65" customHeight="1">
      <c r="A120" s="39"/>
      <c r="B120" s="40"/>
      <c r="C120" s="33" t="s">
        <v>31</v>
      </c>
      <c r="D120" s="41"/>
      <c r="E120" s="41"/>
      <c r="F120" s="28" t="str">
        <f>IF(E20="","",E20)</f>
        <v>Vyplň údaj</v>
      </c>
      <c r="G120" s="41"/>
      <c r="H120" s="41"/>
      <c r="I120" s="33" t="s">
        <v>38</v>
      </c>
      <c r="J120" s="37" t="str">
        <f>E26</f>
        <v xml:space="preserve">ing.Pospíšil Michal                    CU2024/I  </v>
      </c>
      <c r="K120" s="41"/>
      <c r="L120" s="64"/>
      <c r="S120" s="39"/>
      <c r="T120" s="39"/>
      <c r="U120" s="39"/>
      <c r="V120" s="39"/>
      <c r="W120" s="39"/>
      <c r="X120" s="39"/>
      <c r="Y120" s="39"/>
      <c r="Z120" s="39"/>
      <c r="AA120" s="39"/>
      <c r="AB120" s="39"/>
      <c r="AC120" s="39"/>
      <c r="AD120" s="39"/>
      <c r="AE120" s="39"/>
    </row>
    <row r="121" s="2" customFormat="1" ht="10.32"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11" customFormat="1" ht="29.28" customHeight="1">
      <c r="A122" s="202"/>
      <c r="B122" s="203"/>
      <c r="C122" s="204" t="s">
        <v>132</v>
      </c>
      <c r="D122" s="205" t="s">
        <v>66</v>
      </c>
      <c r="E122" s="205" t="s">
        <v>62</v>
      </c>
      <c r="F122" s="205" t="s">
        <v>63</v>
      </c>
      <c r="G122" s="205" t="s">
        <v>133</v>
      </c>
      <c r="H122" s="205" t="s">
        <v>134</v>
      </c>
      <c r="I122" s="205" t="s">
        <v>135</v>
      </c>
      <c r="J122" s="205" t="s">
        <v>118</v>
      </c>
      <c r="K122" s="206" t="s">
        <v>136</v>
      </c>
      <c r="L122" s="207"/>
      <c r="M122" s="101" t="s">
        <v>1</v>
      </c>
      <c r="N122" s="102" t="s">
        <v>45</v>
      </c>
      <c r="O122" s="102" t="s">
        <v>137</v>
      </c>
      <c r="P122" s="102" t="s">
        <v>138</v>
      </c>
      <c r="Q122" s="102" t="s">
        <v>139</v>
      </c>
      <c r="R122" s="102" t="s">
        <v>140</v>
      </c>
      <c r="S122" s="102" t="s">
        <v>141</v>
      </c>
      <c r="T122" s="103" t="s">
        <v>142</v>
      </c>
      <c r="U122" s="202"/>
      <c r="V122" s="202"/>
      <c r="W122" s="202"/>
      <c r="X122" s="202"/>
      <c r="Y122" s="202"/>
      <c r="Z122" s="202"/>
      <c r="AA122" s="202"/>
      <c r="AB122" s="202"/>
      <c r="AC122" s="202"/>
      <c r="AD122" s="202"/>
      <c r="AE122" s="202"/>
    </row>
    <row r="123" s="2" customFormat="1" ht="22.8" customHeight="1">
      <c r="A123" s="39"/>
      <c r="B123" s="40"/>
      <c r="C123" s="108" t="s">
        <v>143</v>
      </c>
      <c r="D123" s="41"/>
      <c r="E123" s="41"/>
      <c r="F123" s="41"/>
      <c r="G123" s="41"/>
      <c r="H123" s="41"/>
      <c r="I123" s="41"/>
      <c r="J123" s="208">
        <f>BK123</f>
        <v>0</v>
      </c>
      <c r="K123" s="41"/>
      <c r="L123" s="45"/>
      <c r="M123" s="104"/>
      <c r="N123" s="209"/>
      <c r="O123" s="105"/>
      <c r="P123" s="210">
        <f>P124</f>
        <v>0</v>
      </c>
      <c r="Q123" s="105"/>
      <c r="R123" s="210">
        <f>R124</f>
        <v>0</v>
      </c>
      <c r="S123" s="105"/>
      <c r="T123" s="211">
        <f>T124</f>
        <v>0</v>
      </c>
      <c r="U123" s="39"/>
      <c r="V123" s="39"/>
      <c r="W123" s="39"/>
      <c r="X123" s="39"/>
      <c r="Y123" s="39"/>
      <c r="Z123" s="39"/>
      <c r="AA123" s="39"/>
      <c r="AB123" s="39"/>
      <c r="AC123" s="39"/>
      <c r="AD123" s="39"/>
      <c r="AE123" s="39"/>
      <c r="AT123" s="18" t="s">
        <v>80</v>
      </c>
      <c r="AU123" s="18" t="s">
        <v>120</v>
      </c>
      <c r="BK123" s="212">
        <f>BK124</f>
        <v>0</v>
      </c>
    </row>
    <row r="124" s="12" customFormat="1" ht="25.92" customHeight="1">
      <c r="A124" s="12"/>
      <c r="B124" s="213"/>
      <c r="C124" s="214"/>
      <c r="D124" s="215" t="s">
        <v>80</v>
      </c>
      <c r="E124" s="216" t="s">
        <v>1533</v>
      </c>
      <c r="F124" s="216" t="s">
        <v>1534</v>
      </c>
      <c r="G124" s="214"/>
      <c r="H124" s="214"/>
      <c r="I124" s="217"/>
      <c r="J124" s="218">
        <f>BK124</f>
        <v>0</v>
      </c>
      <c r="K124" s="214"/>
      <c r="L124" s="219"/>
      <c r="M124" s="220"/>
      <c r="N124" s="221"/>
      <c r="O124" s="221"/>
      <c r="P124" s="222">
        <f>P125+P150+P166</f>
        <v>0</v>
      </c>
      <c r="Q124" s="221"/>
      <c r="R124" s="222">
        <f>R125+R150+R166</f>
        <v>0</v>
      </c>
      <c r="S124" s="221"/>
      <c r="T124" s="223">
        <f>T125+T150+T166</f>
        <v>0</v>
      </c>
      <c r="U124" s="12"/>
      <c r="V124" s="12"/>
      <c r="W124" s="12"/>
      <c r="X124" s="12"/>
      <c r="Y124" s="12"/>
      <c r="Z124" s="12"/>
      <c r="AA124" s="12"/>
      <c r="AB124" s="12"/>
      <c r="AC124" s="12"/>
      <c r="AD124" s="12"/>
      <c r="AE124" s="12"/>
      <c r="AR124" s="224" t="s">
        <v>180</v>
      </c>
      <c r="AT124" s="225" t="s">
        <v>80</v>
      </c>
      <c r="AU124" s="225" t="s">
        <v>81</v>
      </c>
      <c r="AY124" s="224" t="s">
        <v>146</v>
      </c>
      <c r="BK124" s="226">
        <f>BK125+BK150+BK166</f>
        <v>0</v>
      </c>
    </row>
    <row r="125" s="12" customFormat="1" ht="22.8" customHeight="1">
      <c r="A125" s="12"/>
      <c r="B125" s="213"/>
      <c r="C125" s="214"/>
      <c r="D125" s="215" t="s">
        <v>80</v>
      </c>
      <c r="E125" s="227" t="s">
        <v>1535</v>
      </c>
      <c r="F125" s="227" t="s">
        <v>1536</v>
      </c>
      <c r="G125" s="214"/>
      <c r="H125" s="214"/>
      <c r="I125" s="217"/>
      <c r="J125" s="228">
        <f>BK125</f>
        <v>0</v>
      </c>
      <c r="K125" s="214"/>
      <c r="L125" s="219"/>
      <c r="M125" s="220"/>
      <c r="N125" s="221"/>
      <c r="O125" s="221"/>
      <c r="P125" s="222">
        <f>SUM(P126:P149)</f>
        <v>0</v>
      </c>
      <c r="Q125" s="221"/>
      <c r="R125" s="222">
        <f>SUM(R126:R149)</f>
        <v>0</v>
      </c>
      <c r="S125" s="221"/>
      <c r="T125" s="223">
        <f>SUM(T126:T149)</f>
        <v>0</v>
      </c>
      <c r="U125" s="12"/>
      <c r="V125" s="12"/>
      <c r="W125" s="12"/>
      <c r="X125" s="12"/>
      <c r="Y125" s="12"/>
      <c r="Z125" s="12"/>
      <c r="AA125" s="12"/>
      <c r="AB125" s="12"/>
      <c r="AC125" s="12"/>
      <c r="AD125" s="12"/>
      <c r="AE125" s="12"/>
      <c r="AR125" s="224" t="s">
        <v>180</v>
      </c>
      <c r="AT125" s="225" t="s">
        <v>80</v>
      </c>
      <c r="AU125" s="225" t="s">
        <v>85</v>
      </c>
      <c r="AY125" s="224" t="s">
        <v>146</v>
      </c>
      <c r="BK125" s="226">
        <f>SUM(BK126:BK149)</f>
        <v>0</v>
      </c>
    </row>
    <row r="126" s="2" customFormat="1" ht="16.5" customHeight="1">
      <c r="A126" s="39"/>
      <c r="B126" s="40"/>
      <c r="C126" s="229" t="s">
        <v>85</v>
      </c>
      <c r="D126" s="229" t="s">
        <v>149</v>
      </c>
      <c r="E126" s="230" t="s">
        <v>1537</v>
      </c>
      <c r="F126" s="231" t="s">
        <v>1538</v>
      </c>
      <c r="G126" s="232" t="s">
        <v>1539</v>
      </c>
      <c r="H126" s="233">
        <v>1</v>
      </c>
      <c r="I126" s="234"/>
      <c r="J126" s="235">
        <f>ROUND(I126*H126,2)</f>
        <v>0</v>
      </c>
      <c r="K126" s="231" t="s">
        <v>1540</v>
      </c>
      <c r="L126" s="45"/>
      <c r="M126" s="236" t="s">
        <v>1</v>
      </c>
      <c r="N126" s="237" t="s">
        <v>46</v>
      </c>
      <c r="O126" s="92"/>
      <c r="P126" s="238">
        <f>O126*H126</f>
        <v>0</v>
      </c>
      <c r="Q126" s="238">
        <v>0</v>
      </c>
      <c r="R126" s="238">
        <f>Q126*H126</f>
        <v>0</v>
      </c>
      <c r="S126" s="238">
        <v>0</v>
      </c>
      <c r="T126" s="239">
        <f>S126*H126</f>
        <v>0</v>
      </c>
      <c r="U126" s="39"/>
      <c r="V126" s="39"/>
      <c r="W126" s="39"/>
      <c r="X126" s="39"/>
      <c r="Y126" s="39"/>
      <c r="Z126" s="39"/>
      <c r="AA126" s="39"/>
      <c r="AB126" s="39"/>
      <c r="AC126" s="39"/>
      <c r="AD126" s="39"/>
      <c r="AE126" s="39"/>
      <c r="AR126" s="240" t="s">
        <v>1541</v>
      </c>
      <c r="AT126" s="240" t="s">
        <v>149</v>
      </c>
      <c r="AU126" s="240" t="s">
        <v>90</v>
      </c>
      <c r="AY126" s="18" t="s">
        <v>146</v>
      </c>
      <c r="BE126" s="241">
        <f>IF(N126="základní",J126,0)</f>
        <v>0</v>
      </c>
      <c r="BF126" s="241">
        <f>IF(N126="snížená",J126,0)</f>
        <v>0</v>
      </c>
      <c r="BG126" s="241">
        <f>IF(N126="zákl. přenesená",J126,0)</f>
        <v>0</v>
      </c>
      <c r="BH126" s="241">
        <f>IF(N126="sníž. přenesená",J126,0)</f>
        <v>0</v>
      </c>
      <c r="BI126" s="241">
        <f>IF(N126="nulová",J126,0)</f>
        <v>0</v>
      </c>
      <c r="BJ126" s="18" t="s">
        <v>85</v>
      </c>
      <c r="BK126" s="241">
        <f>ROUND(I126*H126,2)</f>
        <v>0</v>
      </c>
      <c r="BL126" s="18" t="s">
        <v>1541</v>
      </c>
      <c r="BM126" s="240" t="s">
        <v>1542</v>
      </c>
    </row>
    <row r="127" s="2" customFormat="1">
      <c r="A127" s="39"/>
      <c r="B127" s="40"/>
      <c r="C127" s="41"/>
      <c r="D127" s="242" t="s">
        <v>155</v>
      </c>
      <c r="E127" s="41"/>
      <c r="F127" s="243" t="s">
        <v>1538</v>
      </c>
      <c r="G127" s="41"/>
      <c r="H127" s="41"/>
      <c r="I127" s="244"/>
      <c r="J127" s="41"/>
      <c r="K127" s="41"/>
      <c r="L127" s="45"/>
      <c r="M127" s="245"/>
      <c r="N127" s="246"/>
      <c r="O127" s="92"/>
      <c r="P127" s="92"/>
      <c r="Q127" s="92"/>
      <c r="R127" s="92"/>
      <c r="S127" s="92"/>
      <c r="T127" s="93"/>
      <c r="U127" s="39"/>
      <c r="V127" s="39"/>
      <c r="W127" s="39"/>
      <c r="X127" s="39"/>
      <c r="Y127" s="39"/>
      <c r="Z127" s="39"/>
      <c r="AA127" s="39"/>
      <c r="AB127" s="39"/>
      <c r="AC127" s="39"/>
      <c r="AD127" s="39"/>
      <c r="AE127" s="39"/>
      <c r="AT127" s="18" t="s">
        <v>155</v>
      </c>
      <c r="AU127" s="18" t="s">
        <v>90</v>
      </c>
    </row>
    <row r="128" s="2" customFormat="1">
      <c r="A128" s="39"/>
      <c r="B128" s="40"/>
      <c r="C128" s="41"/>
      <c r="D128" s="258" t="s">
        <v>164</v>
      </c>
      <c r="E128" s="41"/>
      <c r="F128" s="259" t="s">
        <v>1543</v>
      </c>
      <c r="G128" s="41"/>
      <c r="H128" s="41"/>
      <c r="I128" s="244"/>
      <c r="J128" s="41"/>
      <c r="K128" s="41"/>
      <c r="L128" s="45"/>
      <c r="M128" s="245"/>
      <c r="N128" s="246"/>
      <c r="O128" s="92"/>
      <c r="P128" s="92"/>
      <c r="Q128" s="92"/>
      <c r="R128" s="92"/>
      <c r="S128" s="92"/>
      <c r="T128" s="93"/>
      <c r="U128" s="39"/>
      <c r="V128" s="39"/>
      <c r="W128" s="39"/>
      <c r="X128" s="39"/>
      <c r="Y128" s="39"/>
      <c r="Z128" s="39"/>
      <c r="AA128" s="39"/>
      <c r="AB128" s="39"/>
      <c r="AC128" s="39"/>
      <c r="AD128" s="39"/>
      <c r="AE128" s="39"/>
      <c r="AT128" s="18" t="s">
        <v>164</v>
      </c>
      <c r="AU128" s="18" t="s">
        <v>90</v>
      </c>
    </row>
    <row r="129" s="2" customFormat="1">
      <c r="A129" s="39"/>
      <c r="B129" s="40"/>
      <c r="C129" s="41"/>
      <c r="D129" s="242" t="s">
        <v>1223</v>
      </c>
      <c r="E129" s="41"/>
      <c r="F129" s="270" t="s">
        <v>1544</v>
      </c>
      <c r="G129" s="41"/>
      <c r="H129" s="41"/>
      <c r="I129" s="244"/>
      <c r="J129" s="41"/>
      <c r="K129" s="41"/>
      <c r="L129" s="45"/>
      <c r="M129" s="245"/>
      <c r="N129" s="246"/>
      <c r="O129" s="92"/>
      <c r="P129" s="92"/>
      <c r="Q129" s="92"/>
      <c r="R129" s="92"/>
      <c r="S129" s="92"/>
      <c r="T129" s="93"/>
      <c r="U129" s="39"/>
      <c r="V129" s="39"/>
      <c r="W129" s="39"/>
      <c r="X129" s="39"/>
      <c r="Y129" s="39"/>
      <c r="Z129" s="39"/>
      <c r="AA129" s="39"/>
      <c r="AB129" s="39"/>
      <c r="AC129" s="39"/>
      <c r="AD129" s="39"/>
      <c r="AE129" s="39"/>
      <c r="AT129" s="18" t="s">
        <v>1223</v>
      </c>
      <c r="AU129" s="18" t="s">
        <v>90</v>
      </c>
    </row>
    <row r="130" s="13" customFormat="1">
      <c r="A130" s="13"/>
      <c r="B130" s="247"/>
      <c r="C130" s="248"/>
      <c r="D130" s="242" t="s">
        <v>156</v>
      </c>
      <c r="E130" s="249" t="s">
        <v>1</v>
      </c>
      <c r="F130" s="250" t="s">
        <v>85</v>
      </c>
      <c r="G130" s="248"/>
      <c r="H130" s="251">
        <v>1</v>
      </c>
      <c r="I130" s="252"/>
      <c r="J130" s="248"/>
      <c r="K130" s="248"/>
      <c r="L130" s="253"/>
      <c r="M130" s="254"/>
      <c r="N130" s="255"/>
      <c r="O130" s="255"/>
      <c r="P130" s="255"/>
      <c r="Q130" s="255"/>
      <c r="R130" s="255"/>
      <c r="S130" s="255"/>
      <c r="T130" s="256"/>
      <c r="U130" s="13"/>
      <c r="V130" s="13"/>
      <c r="W130" s="13"/>
      <c r="X130" s="13"/>
      <c r="Y130" s="13"/>
      <c r="Z130" s="13"/>
      <c r="AA130" s="13"/>
      <c r="AB130" s="13"/>
      <c r="AC130" s="13"/>
      <c r="AD130" s="13"/>
      <c r="AE130" s="13"/>
      <c r="AT130" s="257" t="s">
        <v>156</v>
      </c>
      <c r="AU130" s="257" t="s">
        <v>90</v>
      </c>
      <c r="AV130" s="13" t="s">
        <v>90</v>
      </c>
      <c r="AW130" s="13" t="s">
        <v>35</v>
      </c>
      <c r="AX130" s="13" t="s">
        <v>81</v>
      </c>
      <c r="AY130" s="257" t="s">
        <v>146</v>
      </c>
    </row>
    <row r="131" s="15" customFormat="1">
      <c r="A131" s="15"/>
      <c r="B131" s="271"/>
      <c r="C131" s="272"/>
      <c r="D131" s="242" t="s">
        <v>156</v>
      </c>
      <c r="E131" s="273" t="s">
        <v>1</v>
      </c>
      <c r="F131" s="274" t="s">
        <v>192</v>
      </c>
      <c r="G131" s="272"/>
      <c r="H131" s="275">
        <v>1</v>
      </c>
      <c r="I131" s="276"/>
      <c r="J131" s="272"/>
      <c r="K131" s="272"/>
      <c r="L131" s="277"/>
      <c r="M131" s="278"/>
      <c r="N131" s="279"/>
      <c r="O131" s="279"/>
      <c r="P131" s="279"/>
      <c r="Q131" s="279"/>
      <c r="R131" s="279"/>
      <c r="S131" s="279"/>
      <c r="T131" s="280"/>
      <c r="U131" s="15"/>
      <c r="V131" s="15"/>
      <c r="W131" s="15"/>
      <c r="X131" s="15"/>
      <c r="Y131" s="15"/>
      <c r="Z131" s="15"/>
      <c r="AA131" s="15"/>
      <c r="AB131" s="15"/>
      <c r="AC131" s="15"/>
      <c r="AD131" s="15"/>
      <c r="AE131" s="15"/>
      <c r="AT131" s="281" t="s">
        <v>156</v>
      </c>
      <c r="AU131" s="281" t="s">
        <v>90</v>
      </c>
      <c r="AV131" s="15" t="s">
        <v>153</v>
      </c>
      <c r="AW131" s="15" t="s">
        <v>4</v>
      </c>
      <c r="AX131" s="15" t="s">
        <v>85</v>
      </c>
      <c r="AY131" s="281" t="s">
        <v>146</v>
      </c>
    </row>
    <row r="132" s="2" customFormat="1" ht="16.5" customHeight="1">
      <c r="A132" s="39"/>
      <c r="B132" s="40"/>
      <c r="C132" s="229" t="s">
        <v>90</v>
      </c>
      <c r="D132" s="229" t="s">
        <v>149</v>
      </c>
      <c r="E132" s="230" t="s">
        <v>1545</v>
      </c>
      <c r="F132" s="231" t="s">
        <v>1546</v>
      </c>
      <c r="G132" s="232" t="s">
        <v>1547</v>
      </c>
      <c r="H132" s="233">
        <v>1</v>
      </c>
      <c r="I132" s="234"/>
      <c r="J132" s="235">
        <f>ROUND(I132*H132,2)</f>
        <v>0</v>
      </c>
      <c r="K132" s="231" t="s">
        <v>1540</v>
      </c>
      <c r="L132" s="45"/>
      <c r="M132" s="236" t="s">
        <v>1</v>
      </c>
      <c r="N132" s="237" t="s">
        <v>46</v>
      </c>
      <c r="O132" s="92"/>
      <c r="P132" s="238">
        <f>O132*H132</f>
        <v>0</v>
      </c>
      <c r="Q132" s="238">
        <v>0</v>
      </c>
      <c r="R132" s="238">
        <f>Q132*H132</f>
        <v>0</v>
      </c>
      <c r="S132" s="238">
        <v>0</v>
      </c>
      <c r="T132" s="239">
        <f>S132*H132</f>
        <v>0</v>
      </c>
      <c r="U132" s="39"/>
      <c r="V132" s="39"/>
      <c r="W132" s="39"/>
      <c r="X132" s="39"/>
      <c r="Y132" s="39"/>
      <c r="Z132" s="39"/>
      <c r="AA132" s="39"/>
      <c r="AB132" s="39"/>
      <c r="AC132" s="39"/>
      <c r="AD132" s="39"/>
      <c r="AE132" s="39"/>
      <c r="AR132" s="240" t="s">
        <v>1541</v>
      </c>
      <c r="AT132" s="240" t="s">
        <v>149</v>
      </c>
      <c r="AU132" s="240" t="s">
        <v>90</v>
      </c>
      <c r="AY132" s="18" t="s">
        <v>146</v>
      </c>
      <c r="BE132" s="241">
        <f>IF(N132="základní",J132,0)</f>
        <v>0</v>
      </c>
      <c r="BF132" s="241">
        <f>IF(N132="snížená",J132,0)</f>
        <v>0</v>
      </c>
      <c r="BG132" s="241">
        <f>IF(N132="zákl. přenesená",J132,0)</f>
        <v>0</v>
      </c>
      <c r="BH132" s="241">
        <f>IF(N132="sníž. přenesená",J132,0)</f>
        <v>0</v>
      </c>
      <c r="BI132" s="241">
        <f>IF(N132="nulová",J132,0)</f>
        <v>0</v>
      </c>
      <c r="BJ132" s="18" t="s">
        <v>85</v>
      </c>
      <c r="BK132" s="241">
        <f>ROUND(I132*H132,2)</f>
        <v>0</v>
      </c>
      <c r="BL132" s="18" t="s">
        <v>1541</v>
      </c>
      <c r="BM132" s="240" t="s">
        <v>1548</v>
      </c>
    </row>
    <row r="133" s="2" customFormat="1">
      <c r="A133" s="39"/>
      <c r="B133" s="40"/>
      <c r="C133" s="41"/>
      <c r="D133" s="242" t="s">
        <v>155</v>
      </c>
      <c r="E133" s="41"/>
      <c r="F133" s="243" t="s">
        <v>1546</v>
      </c>
      <c r="G133" s="41"/>
      <c r="H133" s="41"/>
      <c r="I133" s="244"/>
      <c r="J133" s="41"/>
      <c r="K133" s="41"/>
      <c r="L133" s="45"/>
      <c r="M133" s="245"/>
      <c r="N133" s="246"/>
      <c r="O133" s="92"/>
      <c r="P133" s="92"/>
      <c r="Q133" s="92"/>
      <c r="R133" s="92"/>
      <c r="S133" s="92"/>
      <c r="T133" s="93"/>
      <c r="U133" s="39"/>
      <c r="V133" s="39"/>
      <c r="W133" s="39"/>
      <c r="X133" s="39"/>
      <c r="Y133" s="39"/>
      <c r="Z133" s="39"/>
      <c r="AA133" s="39"/>
      <c r="AB133" s="39"/>
      <c r="AC133" s="39"/>
      <c r="AD133" s="39"/>
      <c r="AE133" s="39"/>
      <c r="AT133" s="18" t="s">
        <v>155</v>
      </c>
      <c r="AU133" s="18" t="s">
        <v>90</v>
      </c>
    </row>
    <row r="134" s="2" customFormat="1">
      <c r="A134" s="39"/>
      <c r="B134" s="40"/>
      <c r="C134" s="41"/>
      <c r="D134" s="258" t="s">
        <v>164</v>
      </c>
      <c r="E134" s="41"/>
      <c r="F134" s="259" t="s">
        <v>1549</v>
      </c>
      <c r="G134" s="41"/>
      <c r="H134" s="41"/>
      <c r="I134" s="244"/>
      <c r="J134" s="41"/>
      <c r="K134" s="41"/>
      <c r="L134" s="45"/>
      <c r="M134" s="245"/>
      <c r="N134" s="246"/>
      <c r="O134" s="92"/>
      <c r="P134" s="92"/>
      <c r="Q134" s="92"/>
      <c r="R134" s="92"/>
      <c r="S134" s="92"/>
      <c r="T134" s="93"/>
      <c r="U134" s="39"/>
      <c r="V134" s="39"/>
      <c r="W134" s="39"/>
      <c r="X134" s="39"/>
      <c r="Y134" s="39"/>
      <c r="Z134" s="39"/>
      <c r="AA134" s="39"/>
      <c r="AB134" s="39"/>
      <c r="AC134" s="39"/>
      <c r="AD134" s="39"/>
      <c r="AE134" s="39"/>
      <c r="AT134" s="18" t="s">
        <v>164</v>
      </c>
      <c r="AU134" s="18" t="s">
        <v>90</v>
      </c>
    </row>
    <row r="135" s="2" customFormat="1">
      <c r="A135" s="39"/>
      <c r="B135" s="40"/>
      <c r="C135" s="41"/>
      <c r="D135" s="242" t="s">
        <v>1223</v>
      </c>
      <c r="E135" s="41"/>
      <c r="F135" s="270" t="s">
        <v>1544</v>
      </c>
      <c r="G135" s="41"/>
      <c r="H135" s="41"/>
      <c r="I135" s="244"/>
      <c r="J135" s="41"/>
      <c r="K135" s="41"/>
      <c r="L135" s="45"/>
      <c r="M135" s="245"/>
      <c r="N135" s="246"/>
      <c r="O135" s="92"/>
      <c r="P135" s="92"/>
      <c r="Q135" s="92"/>
      <c r="R135" s="92"/>
      <c r="S135" s="92"/>
      <c r="T135" s="93"/>
      <c r="U135" s="39"/>
      <c r="V135" s="39"/>
      <c r="W135" s="39"/>
      <c r="X135" s="39"/>
      <c r="Y135" s="39"/>
      <c r="Z135" s="39"/>
      <c r="AA135" s="39"/>
      <c r="AB135" s="39"/>
      <c r="AC135" s="39"/>
      <c r="AD135" s="39"/>
      <c r="AE135" s="39"/>
      <c r="AT135" s="18" t="s">
        <v>1223</v>
      </c>
      <c r="AU135" s="18" t="s">
        <v>90</v>
      </c>
    </row>
    <row r="136" s="13" customFormat="1">
      <c r="A136" s="13"/>
      <c r="B136" s="247"/>
      <c r="C136" s="248"/>
      <c r="D136" s="242" t="s">
        <v>156</v>
      </c>
      <c r="E136" s="249" t="s">
        <v>1</v>
      </c>
      <c r="F136" s="250" t="s">
        <v>85</v>
      </c>
      <c r="G136" s="248"/>
      <c r="H136" s="251">
        <v>1</v>
      </c>
      <c r="I136" s="252"/>
      <c r="J136" s="248"/>
      <c r="K136" s="248"/>
      <c r="L136" s="253"/>
      <c r="M136" s="254"/>
      <c r="N136" s="255"/>
      <c r="O136" s="255"/>
      <c r="P136" s="255"/>
      <c r="Q136" s="255"/>
      <c r="R136" s="255"/>
      <c r="S136" s="255"/>
      <c r="T136" s="256"/>
      <c r="U136" s="13"/>
      <c r="V136" s="13"/>
      <c r="W136" s="13"/>
      <c r="X136" s="13"/>
      <c r="Y136" s="13"/>
      <c r="Z136" s="13"/>
      <c r="AA136" s="13"/>
      <c r="AB136" s="13"/>
      <c r="AC136" s="13"/>
      <c r="AD136" s="13"/>
      <c r="AE136" s="13"/>
      <c r="AT136" s="257" t="s">
        <v>156</v>
      </c>
      <c r="AU136" s="257" t="s">
        <v>90</v>
      </c>
      <c r="AV136" s="13" t="s">
        <v>90</v>
      </c>
      <c r="AW136" s="13" t="s">
        <v>35</v>
      </c>
      <c r="AX136" s="13" t="s">
        <v>81</v>
      </c>
      <c r="AY136" s="257" t="s">
        <v>146</v>
      </c>
    </row>
    <row r="137" s="15" customFormat="1">
      <c r="A137" s="15"/>
      <c r="B137" s="271"/>
      <c r="C137" s="272"/>
      <c r="D137" s="242" t="s">
        <v>156</v>
      </c>
      <c r="E137" s="273" t="s">
        <v>1</v>
      </c>
      <c r="F137" s="274" t="s">
        <v>192</v>
      </c>
      <c r="G137" s="272"/>
      <c r="H137" s="275">
        <v>1</v>
      </c>
      <c r="I137" s="276"/>
      <c r="J137" s="272"/>
      <c r="K137" s="272"/>
      <c r="L137" s="277"/>
      <c r="M137" s="278"/>
      <c r="N137" s="279"/>
      <c r="O137" s="279"/>
      <c r="P137" s="279"/>
      <c r="Q137" s="279"/>
      <c r="R137" s="279"/>
      <c r="S137" s="279"/>
      <c r="T137" s="280"/>
      <c r="U137" s="15"/>
      <c r="V137" s="15"/>
      <c r="W137" s="15"/>
      <c r="X137" s="15"/>
      <c r="Y137" s="15"/>
      <c r="Z137" s="15"/>
      <c r="AA137" s="15"/>
      <c r="AB137" s="15"/>
      <c r="AC137" s="15"/>
      <c r="AD137" s="15"/>
      <c r="AE137" s="15"/>
      <c r="AT137" s="281" t="s">
        <v>156</v>
      </c>
      <c r="AU137" s="281" t="s">
        <v>90</v>
      </c>
      <c r="AV137" s="15" t="s">
        <v>153</v>
      </c>
      <c r="AW137" s="15" t="s">
        <v>4</v>
      </c>
      <c r="AX137" s="15" t="s">
        <v>85</v>
      </c>
      <c r="AY137" s="281" t="s">
        <v>146</v>
      </c>
    </row>
    <row r="138" s="2" customFormat="1" ht="16.5" customHeight="1">
      <c r="A138" s="39"/>
      <c r="B138" s="40"/>
      <c r="C138" s="229" t="s">
        <v>102</v>
      </c>
      <c r="D138" s="229" t="s">
        <v>149</v>
      </c>
      <c r="E138" s="230" t="s">
        <v>1550</v>
      </c>
      <c r="F138" s="231" t="s">
        <v>1551</v>
      </c>
      <c r="G138" s="232" t="s">
        <v>1547</v>
      </c>
      <c r="H138" s="233">
        <v>1</v>
      </c>
      <c r="I138" s="234"/>
      <c r="J138" s="235">
        <f>ROUND(I138*H138,2)</f>
        <v>0</v>
      </c>
      <c r="K138" s="231" t="s">
        <v>1540</v>
      </c>
      <c r="L138" s="45"/>
      <c r="M138" s="236" t="s">
        <v>1</v>
      </c>
      <c r="N138" s="237" t="s">
        <v>46</v>
      </c>
      <c r="O138" s="92"/>
      <c r="P138" s="238">
        <f>O138*H138</f>
        <v>0</v>
      </c>
      <c r="Q138" s="238">
        <v>0</v>
      </c>
      <c r="R138" s="238">
        <f>Q138*H138</f>
        <v>0</v>
      </c>
      <c r="S138" s="238">
        <v>0</v>
      </c>
      <c r="T138" s="239">
        <f>S138*H138</f>
        <v>0</v>
      </c>
      <c r="U138" s="39"/>
      <c r="V138" s="39"/>
      <c r="W138" s="39"/>
      <c r="X138" s="39"/>
      <c r="Y138" s="39"/>
      <c r="Z138" s="39"/>
      <c r="AA138" s="39"/>
      <c r="AB138" s="39"/>
      <c r="AC138" s="39"/>
      <c r="AD138" s="39"/>
      <c r="AE138" s="39"/>
      <c r="AR138" s="240" t="s">
        <v>1541</v>
      </c>
      <c r="AT138" s="240" t="s">
        <v>149</v>
      </c>
      <c r="AU138" s="240" t="s">
        <v>90</v>
      </c>
      <c r="AY138" s="18" t="s">
        <v>146</v>
      </c>
      <c r="BE138" s="241">
        <f>IF(N138="základní",J138,0)</f>
        <v>0</v>
      </c>
      <c r="BF138" s="241">
        <f>IF(N138="snížená",J138,0)</f>
        <v>0</v>
      </c>
      <c r="BG138" s="241">
        <f>IF(N138="zákl. přenesená",J138,0)</f>
        <v>0</v>
      </c>
      <c r="BH138" s="241">
        <f>IF(N138="sníž. přenesená",J138,0)</f>
        <v>0</v>
      </c>
      <c r="BI138" s="241">
        <f>IF(N138="nulová",J138,0)</f>
        <v>0</v>
      </c>
      <c r="BJ138" s="18" t="s">
        <v>85</v>
      </c>
      <c r="BK138" s="241">
        <f>ROUND(I138*H138,2)</f>
        <v>0</v>
      </c>
      <c r="BL138" s="18" t="s">
        <v>1541</v>
      </c>
      <c r="BM138" s="240" t="s">
        <v>1552</v>
      </c>
    </row>
    <row r="139" s="2" customFormat="1">
      <c r="A139" s="39"/>
      <c r="B139" s="40"/>
      <c r="C139" s="41"/>
      <c r="D139" s="242" t="s">
        <v>155</v>
      </c>
      <c r="E139" s="41"/>
      <c r="F139" s="243" t="s">
        <v>1551</v>
      </c>
      <c r="G139" s="41"/>
      <c r="H139" s="41"/>
      <c r="I139" s="244"/>
      <c r="J139" s="41"/>
      <c r="K139" s="41"/>
      <c r="L139" s="45"/>
      <c r="M139" s="245"/>
      <c r="N139" s="246"/>
      <c r="O139" s="92"/>
      <c r="P139" s="92"/>
      <c r="Q139" s="92"/>
      <c r="R139" s="92"/>
      <c r="S139" s="92"/>
      <c r="T139" s="93"/>
      <c r="U139" s="39"/>
      <c r="V139" s="39"/>
      <c r="W139" s="39"/>
      <c r="X139" s="39"/>
      <c r="Y139" s="39"/>
      <c r="Z139" s="39"/>
      <c r="AA139" s="39"/>
      <c r="AB139" s="39"/>
      <c r="AC139" s="39"/>
      <c r="AD139" s="39"/>
      <c r="AE139" s="39"/>
      <c r="AT139" s="18" t="s">
        <v>155</v>
      </c>
      <c r="AU139" s="18" t="s">
        <v>90</v>
      </c>
    </row>
    <row r="140" s="2" customFormat="1">
      <c r="A140" s="39"/>
      <c r="B140" s="40"/>
      <c r="C140" s="41"/>
      <c r="D140" s="258" t="s">
        <v>164</v>
      </c>
      <c r="E140" s="41"/>
      <c r="F140" s="259" t="s">
        <v>1553</v>
      </c>
      <c r="G140" s="41"/>
      <c r="H140" s="41"/>
      <c r="I140" s="244"/>
      <c r="J140" s="41"/>
      <c r="K140" s="41"/>
      <c r="L140" s="45"/>
      <c r="M140" s="245"/>
      <c r="N140" s="246"/>
      <c r="O140" s="92"/>
      <c r="P140" s="92"/>
      <c r="Q140" s="92"/>
      <c r="R140" s="92"/>
      <c r="S140" s="92"/>
      <c r="T140" s="93"/>
      <c r="U140" s="39"/>
      <c r="V140" s="39"/>
      <c r="W140" s="39"/>
      <c r="X140" s="39"/>
      <c r="Y140" s="39"/>
      <c r="Z140" s="39"/>
      <c r="AA140" s="39"/>
      <c r="AB140" s="39"/>
      <c r="AC140" s="39"/>
      <c r="AD140" s="39"/>
      <c r="AE140" s="39"/>
      <c r="AT140" s="18" t="s">
        <v>164</v>
      </c>
      <c r="AU140" s="18" t="s">
        <v>90</v>
      </c>
    </row>
    <row r="141" s="2" customFormat="1">
      <c r="A141" s="39"/>
      <c r="B141" s="40"/>
      <c r="C141" s="41"/>
      <c r="D141" s="242" t="s">
        <v>1223</v>
      </c>
      <c r="E141" s="41"/>
      <c r="F141" s="270" t="s">
        <v>1554</v>
      </c>
      <c r="G141" s="41"/>
      <c r="H141" s="41"/>
      <c r="I141" s="244"/>
      <c r="J141" s="41"/>
      <c r="K141" s="41"/>
      <c r="L141" s="45"/>
      <c r="M141" s="245"/>
      <c r="N141" s="246"/>
      <c r="O141" s="92"/>
      <c r="P141" s="92"/>
      <c r="Q141" s="92"/>
      <c r="R141" s="92"/>
      <c r="S141" s="92"/>
      <c r="T141" s="93"/>
      <c r="U141" s="39"/>
      <c r="V141" s="39"/>
      <c r="W141" s="39"/>
      <c r="X141" s="39"/>
      <c r="Y141" s="39"/>
      <c r="Z141" s="39"/>
      <c r="AA141" s="39"/>
      <c r="AB141" s="39"/>
      <c r="AC141" s="39"/>
      <c r="AD141" s="39"/>
      <c r="AE141" s="39"/>
      <c r="AT141" s="18" t="s">
        <v>1223</v>
      </c>
      <c r="AU141" s="18" t="s">
        <v>90</v>
      </c>
    </row>
    <row r="142" s="13" customFormat="1">
      <c r="A142" s="13"/>
      <c r="B142" s="247"/>
      <c r="C142" s="248"/>
      <c r="D142" s="242" t="s">
        <v>156</v>
      </c>
      <c r="E142" s="249" t="s">
        <v>1</v>
      </c>
      <c r="F142" s="250" t="s">
        <v>85</v>
      </c>
      <c r="G142" s="248"/>
      <c r="H142" s="251">
        <v>1</v>
      </c>
      <c r="I142" s="252"/>
      <c r="J142" s="248"/>
      <c r="K142" s="248"/>
      <c r="L142" s="253"/>
      <c r="M142" s="254"/>
      <c r="N142" s="255"/>
      <c r="O142" s="255"/>
      <c r="P142" s="255"/>
      <c r="Q142" s="255"/>
      <c r="R142" s="255"/>
      <c r="S142" s="255"/>
      <c r="T142" s="256"/>
      <c r="U142" s="13"/>
      <c r="V142" s="13"/>
      <c r="W142" s="13"/>
      <c r="X142" s="13"/>
      <c r="Y142" s="13"/>
      <c r="Z142" s="13"/>
      <c r="AA142" s="13"/>
      <c r="AB142" s="13"/>
      <c r="AC142" s="13"/>
      <c r="AD142" s="13"/>
      <c r="AE142" s="13"/>
      <c r="AT142" s="257" t="s">
        <v>156</v>
      </c>
      <c r="AU142" s="257" t="s">
        <v>90</v>
      </c>
      <c r="AV142" s="13" t="s">
        <v>90</v>
      </c>
      <c r="AW142" s="13" t="s">
        <v>35</v>
      </c>
      <c r="AX142" s="13" t="s">
        <v>81</v>
      </c>
      <c r="AY142" s="257" t="s">
        <v>146</v>
      </c>
    </row>
    <row r="143" s="15" customFormat="1">
      <c r="A143" s="15"/>
      <c r="B143" s="271"/>
      <c r="C143" s="272"/>
      <c r="D143" s="242" t="s">
        <v>156</v>
      </c>
      <c r="E143" s="273" t="s">
        <v>1</v>
      </c>
      <c r="F143" s="274" t="s">
        <v>192</v>
      </c>
      <c r="G143" s="272"/>
      <c r="H143" s="275">
        <v>1</v>
      </c>
      <c r="I143" s="276"/>
      <c r="J143" s="272"/>
      <c r="K143" s="272"/>
      <c r="L143" s="277"/>
      <c r="M143" s="278"/>
      <c r="N143" s="279"/>
      <c r="O143" s="279"/>
      <c r="P143" s="279"/>
      <c r="Q143" s="279"/>
      <c r="R143" s="279"/>
      <c r="S143" s="279"/>
      <c r="T143" s="280"/>
      <c r="U143" s="15"/>
      <c r="V143" s="15"/>
      <c r="W143" s="15"/>
      <c r="X143" s="15"/>
      <c r="Y143" s="15"/>
      <c r="Z143" s="15"/>
      <c r="AA143" s="15"/>
      <c r="AB143" s="15"/>
      <c r="AC143" s="15"/>
      <c r="AD143" s="15"/>
      <c r="AE143" s="15"/>
      <c r="AT143" s="281" t="s">
        <v>156</v>
      </c>
      <c r="AU143" s="281" t="s">
        <v>90</v>
      </c>
      <c r="AV143" s="15" t="s">
        <v>153</v>
      </c>
      <c r="AW143" s="15" t="s">
        <v>4</v>
      </c>
      <c r="AX143" s="15" t="s">
        <v>85</v>
      </c>
      <c r="AY143" s="281" t="s">
        <v>146</v>
      </c>
    </row>
    <row r="144" s="2" customFormat="1" ht="16.5" customHeight="1">
      <c r="A144" s="39"/>
      <c r="B144" s="40"/>
      <c r="C144" s="229" t="s">
        <v>153</v>
      </c>
      <c r="D144" s="229" t="s">
        <v>149</v>
      </c>
      <c r="E144" s="230" t="s">
        <v>1555</v>
      </c>
      <c r="F144" s="231" t="s">
        <v>1556</v>
      </c>
      <c r="G144" s="232" t="s">
        <v>1547</v>
      </c>
      <c r="H144" s="233">
        <v>1</v>
      </c>
      <c r="I144" s="234"/>
      <c r="J144" s="235">
        <f>ROUND(I144*H144,2)</f>
        <v>0</v>
      </c>
      <c r="K144" s="231" t="s">
        <v>1540</v>
      </c>
      <c r="L144" s="45"/>
      <c r="M144" s="236" t="s">
        <v>1</v>
      </c>
      <c r="N144" s="237" t="s">
        <v>46</v>
      </c>
      <c r="O144" s="92"/>
      <c r="P144" s="238">
        <f>O144*H144</f>
        <v>0</v>
      </c>
      <c r="Q144" s="238">
        <v>0</v>
      </c>
      <c r="R144" s="238">
        <f>Q144*H144</f>
        <v>0</v>
      </c>
      <c r="S144" s="238">
        <v>0</v>
      </c>
      <c r="T144" s="239">
        <f>S144*H144</f>
        <v>0</v>
      </c>
      <c r="U144" s="39"/>
      <c r="V144" s="39"/>
      <c r="W144" s="39"/>
      <c r="X144" s="39"/>
      <c r="Y144" s="39"/>
      <c r="Z144" s="39"/>
      <c r="AA144" s="39"/>
      <c r="AB144" s="39"/>
      <c r="AC144" s="39"/>
      <c r="AD144" s="39"/>
      <c r="AE144" s="39"/>
      <c r="AR144" s="240" t="s">
        <v>1541</v>
      </c>
      <c r="AT144" s="240" t="s">
        <v>149</v>
      </c>
      <c r="AU144" s="240" t="s">
        <v>90</v>
      </c>
      <c r="AY144" s="18" t="s">
        <v>146</v>
      </c>
      <c r="BE144" s="241">
        <f>IF(N144="základní",J144,0)</f>
        <v>0</v>
      </c>
      <c r="BF144" s="241">
        <f>IF(N144="snížená",J144,0)</f>
        <v>0</v>
      </c>
      <c r="BG144" s="241">
        <f>IF(N144="zákl. přenesená",J144,0)</f>
        <v>0</v>
      </c>
      <c r="BH144" s="241">
        <f>IF(N144="sníž. přenesená",J144,0)</f>
        <v>0</v>
      </c>
      <c r="BI144" s="241">
        <f>IF(N144="nulová",J144,0)</f>
        <v>0</v>
      </c>
      <c r="BJ144" s="18" t="s">
        <v>85</v>
      </c>
      <c r="BK144" s="241">
        <f>ROUND(I144*H144,2)</f>
        <v>0</v>
      </c>
      <c r="BL144" s="18" t="s">
        <v>1541</v>
      </c>
      <c r="BM144" s="240" t="s">
        <v>1557</v>
      </c>
    </row>
    <row r="145" s="2" customFormat="1">
      <c r="A145" s="39"/>
      <c r="B145" s="40"/>
      <c r="C145" s="41"/>
      <c r="D145" s="242" t="s">
        <v>155</v>
      </c>
      <c r="E145" s="41"/>
      <c r="F145" s="243" t="s">
        <v>1556</v>
      </c>
      <c r="G145" s="41"/>
      <c r="H145" s="41"/>
      <c r="I145" s="244"/>
      <c r="J145" s="41"/>
      <c r="K145" s="41"/>
      <c r="L145" s="45"/>
      <c r="M145" s="245"/>
      <c r="N145" s="246"/>
      <c r="O145" s="92"/>
      <c r="P145" s="92"/>
      <c r="Q145" s="92"/>
      <c r="R145" s="92"/>
      <c r="S145" s="92"/>
      <c r="T145" s="93"/>
      <c r="U145" s="39"/>
      <c r="V145" s="39"/>
      <c r="W145" s="39"/>
      <c r="X145" s="39"/>
      <c r="Y145" s="39"/>
      <c r="Z145" s="39"/>
      <c r="AA145" s="39"/>
      <c r="AB145" s="39"/>
      <c r="AC145" s="39"/>
      <c r="AD145" s="39"/>
      <c r="AE145" s="39"/>
      <c r="AT145" s="18" t="s">
        <v>155</v>
      </c>
      <c r="AU145" s="18" t="s">
        <v>90</v>
      </c>
    </row>
    <row r="146" s="2" customFormat="1">
      <c r="A146" s="39"/>
      <c r="B146" s="40"/>
      <c r="C146" s="41"/>
      <c r="D146" s="258" t="s">
        <v>164</v>
      </c>
      <c r="E146" s="41"/>
      <c r="F146" s="259" t="s">
        <v>1558</v>
      </c>
      <c r="G146" s="41"/>
      <c r="H146" s="41"/>
      <c r="I146" s="244"/>
      <c r="J146" s="41"/>
      <c r="K146" s="41"/>
      <c r="L146" s="45"/>
      <c r="M146" s="245"/>
      <c r="N146" s="246"/>
      <c r="O146" s="92"/>
      <c r="P146" s="92"/>
      <c r="Q146" s="92"/>
      <c r="R146" s="92"/>
      <c r="S146" s="92"/>
      <c r="T146" s="93"/>
      <c r="U146" s="39"/>
      <c r="V146" s="39"/>
      <c r="W146" s="39"/>
      <c r="X146" s="39"/>
      <c r="Y146" s="39"/>
      <c r="Z146" s="39"/>
      <c r="AA146" s="39"/>
      <c r="AB146" s="39"/>
      <c r="AC146" s="39"/>
      <c r="AD146" s="39"/>
      <c r="AE146" s="39"/>
      <c r="AT146" s="18" t="s">
        <v>164</v>
      </c>
      <c r="AU146" s="18" t="s">
        <v>90</v>
      </c>
    </row>
    <row r="147" s="2" customFormat="1">
      <c r="A147" s="39"/>
      <c r="B147" s="40"/>
      <c r="C147" s="41"/>
      <c r="D147" s="242" t="s">
        <v>1223</v>
      </c>
      <c r="E147" s="41"/>
      <c r="F147" s="270" t="s">
        <v>1559</v>
      </c>
      <c r="G147" s="41"/>
      <c r="H147" s="41"/>
      <c r="I147" s="244"/>
      <c r="J147" s="41"/>
      <c r="K147" s="41"/>
      <c r="L147" s="45"/>
      <c r="M147" s="245"/>
      <c r="N147" s="246"/>
      <c r="O147" s="92"/>
      <c r="P147" s="92"/>
      <c r="Q147" s="92"/>
      <c r="R147" s="92"/>
      <c r="S147" s="92"/>
      <c r="T147" s="93"/>
      <c r="U147" s="39"/>
      <c r="V147" s="39"/>
      <c r="W147" s="39"/>
      <c r="X147" s="39"/>
      <c r="Y147" s="39"/>
      <c r="Z147" s="39"/>
      <c r="AA147" s="39"/>
      <c r="AB147" s="39"/>
      <c r="AC147" s="39"/>
      <c r="AD147" s="39"/>
      <c r="AE147" s="39"/>
      <c r="AT147" s="18" t="s">
        <v>1223</v>
      </c>
      <c r="AU147" s="18" t="s">
        <v>90</v>
      </c>
    </row>
    <row r="148" s="13" customFormat="1">
      <c r="A148" s="13"/>
      <c r="B148" s="247"/>
      <c r="C148" s="248"/>
      <c r="D148" s="242" t="s">
        <v>156</v>
      </c>
      <c r="E148" s="249" t="s">
        <v>1</v>
      </c>
      <c r="F148" s="250" t="s">
        <v>85</v>
      </c>
      <c r="G148" s="248"/>
      <c r="H148" s="251">
        <v>1</v>
      </c>
      <c r="I148" s="252"/>
      <c r="J148" s="248"/>
      <c r="K148" s="248"/>
      <c r="L148" s="253"/>
      <c r="M148" s="254"/>
      <c r="N148" s="255"/>
      <c r="O148" s="255"/>
      <c r="P148" s="255"/>
      <c r="Q148" s="255"/>
      <c r="R148" s="255"/>
      <c r="S148" s="255"/>
      <c r="T148" s="256"/>
      <c r="U148" s="13"/>
      <c r="V148" s="13"/>
      <c r="W148" s="13"/>
      <c r="X148" s="13"/>
      <c r="Y148" s="13"/>
      <c r="Z148" s="13"/>
      <c r="AA148" s="13"/>
      <c r="AB148" s="13"/>
      <c r="AC148" s="13"/>
      <c r="AD148" s="13"/>
      <c r="AE148" s="13"/>
      <c r="AT148" s="257" t="s">
        <v>156</v>
      </c>
      <c r="AU148" s="257" t="s">
        <v>90</v>
      </c>
      <c r="AV148" s="13" t="s">
        <v>90</v>
      </c>
      <c r="AW148" s="13" t="s">
        <v>35</v>
      </c>
      <c r="AX148" s="13" t="s">
        <v>81</v>
      </c>
      <c r="AY148" s="257" t="s">
        <v>146</v>
      </c>
    </row>
    <row r="149" s="15" customFormat="1">
      <c r="A149" s="15"/>
      <c r="B149" s="271"/>
      <c r="C149" s="272"/>
      <c r="D149" s="242" t="s">
        <v>156</v>
      </c>
      <c r="E149" s="273" t="s">
        <v>1</v>
      </c>
      <c r="F149" s="274" t="s">
        <v>192</v>
      </c>
      <c r="G149" s="272"/>
      <c r="H149" s="275">
        <v>1</v>
      </c>
      <c r="I149" s="276"/>
      <c r="J149" s="272"/>
      <c r="K149" s="272"/>
      <c r="L149" s="277"/>
      <c r="M149" s="278"/>
      <c r="N149" s="279"/>
      <c r="O149" s="279"/>
      <c r="P149" s="279"/>
      <c r="Q149" s="279"/>
      <c r="R149" s="279"/>
      <c r="S149" s="279"/>
      <c r="T149" s="280"/>
      <c r="U149" s="15"/>
      <c r="V149" s="15"/>
      <c r="W149" s="15"/>
      <c r="X149" s="15"/>
      <c r="Y149" s="15"/>
      <c r="Z149" s="15"/>
      <c r="AA149" s="15"/>
      <c r="AB149" s="15"/>
      <c r="AC149" s="15"/>
      <c r="AD149" s="15"/>
      <c r="AE149" s="15"/>
      <c r="AT149" s="281" t="s">
        <v>156</v>
      </c>
      <c r="AU149" s="281" t="s">
        <v>90</v>
      </c>
      <c r="AV149" s="15" t="s">
        <v>153</v>
      </c>
      <c r="AW149" s="15" t="s">
        <v>4</v>
      </c>
      <c r="AX149" s="15" t="s">
        <v>85</v>
      </c>
      <c r="AY149" s="281" t="s">
        <v>146</v>
      </c>
    </row>
    <row r="150" s="12" customFormat="1" ht="22.8" customHeight="1">
      <c r="A150" s="12"/>
      <c r="B150" s="213"/>
      <c r="C150" s="214"/>
      <c r="D150" s="215" t="s">
        <v>80</v>
      </c>
      <c r="E150" s="227" t="s">
        <v>1560</v>
      </c>
      <c r="F150" s="227" t="s">
        <v>1561</v>
      </c>
      <c r="G150" s="214"/>
      <c r="H150" s="214"/>
      <c r="I150" s="217"/>
      <c r="J150" s="228">
        <f>BK150</f>
        <v>0</v>
      </c>
      <c r="K150" s="214"/>
      <c r="L150" s="219"/>
      <c r="M150" s="220"/>
      <c r="N150" s="221"/>
      <c r="O150" s="221"/>
      <c r="P150" s="222">
        <f>SUM(P151:P165)</f>
        <v>0</v>
      </c>
      <c r="Q150" s="221"/>
      <c r="R150" s="222">
        <f>SUM(R151:R165)</f>
        <v>0</v>
      </c>
      <c r="S150" s="221"/>
      <c r="T150" s="223">
        <f>SUM(T151:T165)</f>
        <v>0</v>
      </c>
      <c r="U150" s="12"/>
      <c r="V150" s="12"/>
      <c r="W150" s="12"/>
      <c r="X150" s="12"/>
      <c r="Y150" s="12"/>
      <c r="Z150" s="12"/>
      <c r="AA150" s="12"/>
      <c r="AB150" s="12"/>
      <c r="AC150" s="12"/>
      <c r="AD150" s="12"/>
      <c r="AE150" s="12"/>
      <c r="AR150" s="224" t="s">
        <v>180</v>
      </c>
      <c r="AT150" s="225" t="s">
        <v>80</v>
      </c>
      <c r="AU150" s="225" t="s">
        <v>85</v>
      </c>
      <c r="AY150" s="224" t="s">
        <v>146</v>
      </c>
      <c r="BK150" s="226">
        <f>SUM(BK151:BK165)</f>
        <v>0</v>
      </c>
    </row>
    <row r="151" s="2" customFormat="1" ht="21.75" customHeight="1">
      <c r="A151" s="39"/>
      <c r="B151" s="40"/>
      <c r="C151" s="229" t="s">
        <v>180</v>
      </c>
      <c r="D151" s="229" t="s">
        <v>149</v>
      </c>
      <c r="E151" s="230" t="s">
        <v>1562</v>
      </c>
      <c r="F151" s="231" t="s">
        <v>1563</v>
      </c>
      <c r="G151" s="232" t="s">
        <v>1539</v>
      </c>
      <c r="H151" s="233">
        <v>1</v>
      </c>
      <c r="I151" s="234"/>
      <c r="J151" s="235">
        <f>ROUND(I151*H151,2)</f>
        <v>0</v>
      </c>
      <c r="K151" s="231" t="s">
        <v>1</v>
      </c>
      <c r="L151" s="45"/>
      <c r="M151" s="236" t="s">
        <v>1</v>
      </c>
      <c r="N151" s="237" t="s">
        <v>46</v>
      </c>
      <c r="O151" s="92"/>
      <c r="P151" s="238">
        <f>O151*H151</f>
        <v>0</v>
      </c>
      <c r="Q151" s="238">
        <v>0</v>
      </c>
      <c r="R151" s="238">
        <f>Q151*H151</f>
        <v>0</v>
      </c>
      <c r="S151" s="238">
        <v>0</v>
      </c>
      <c r="T151" s="239">
        <f>S151*H151</f>
        <v>0</v>
      </c>
      <c r="U151" s="39"/>
      <c r="V151" s="39"/>
      <c r="W151" s="39"/>
      <c r="X151" s="39"/>
      <c r="Y151" s="39"/>
      <c r="Z151" s="39"/>
      <c r="AA151" s="39"/>
      <c r="AB151" s="39"/>
      <c r="AC151" s="39"/>
      <c r="AD151" s="39"/>
      <c r="AE151" s="39"/>
      <c r="AR151" s="240" t="s">
        <v>1541</v>
      </c>
      <c r="AT151" s="240" t="s">
        <v>149</v>
      </c>
      <c r="AU151" s="240" t="s">
        <v>90</v>
      </c>
      <c r="AY151" s="18" t="s">
        <v>146</v>
      </c>
      <c r="BE151" s="241">
        <f>IF(N151="základní",J151,0)</f>
        <v>0</v>
      </c>
      <c r="BF151" s="241">
        <f>IF(N151="snížená",J151,0)</f>
        <v>0</v>
      </c>
      <c r="BG151" s="241">
        <f>IF(N151="zákl. přenesená",J151,0)</f>
        <v>0</v>
      </c>
      <c r="BH151" s="241">
        <f>IF(N151="sníž. přenesená",J151,0)</f>
        <v>0</v>
      </c>
      <c r="BI151" s="241">
        <f>IF(N151="nulová",J151,0)</f>
        <v>0</v>
      </c>
      <c r="BJ151" s="18" t="s">
        <v>85</v>
      </c>
      <c r="BK151" s="241">
        <f>ROUND(I151*H151,2)</f>
        <v>0</v>
      </c>
      <c r="BL151" s="18" t="s">
        <v>1541</v>
      </c>
      <c r="BM151" s="240" t="s">
        <v>1564</v>
      </c>
    </row>
    <row r="152" s="2" customFormat="1">
      <c r="A152" s="39"/>
      <c r="B152" s="40"/>
      <c r="C152" s="41"/>
      <c r="D152" s="242" t="s">
        <v>155</v>
      </c>
      <c r="E152" s="41"/>
      <c r="F152" s="243" t="s">
        <v>1563</v>
      </c>
      <c r="G152" s="41"/>
      <c r="H152" s="41"/>
      <c r="I152" s="244"/>
      <c r="J152" s="41"/>
      <c r="K152" s="41"/>
      <c r="L152" s="45"/>
      <c r="M152" s="245"/>
      <c r="N152" s="246"/>
      <c r="O152" s="92"/>
      <c r="P152" s="92"/>
      <c r="Q152" s="92"/>
      <c r="R152" s="92"/>
      <c r="S152" s="92"/>
      <c r="T152" s="93"/>
      <c r="U152" s="39"/>
      <c r="V152" s="39"/>
      <c r="W152" s="39"/>
      <c r="X152" s="39"/>
      <c r="Y152" s="39"/>
      <c r="Z152" s="39"/>
      <c r="AA152" s="39"/>
      <c r="AB152" s="39"/>
      <c r="AC152" s="39"/>
      <c r="AD152" s="39"/>
      <c r="AE152" s="39"/>
      <c r="AT152" s="18" t="s">
        <v>155</v>
      </c>
      <c r="AU152" s="18" t="s">
        <v>90</v>
      </c>
    </row>
    <row r="153" s="2" customFormat="1">
      <c r="A153" s="39"/>
      <c r="B153" s="40"/>
      <c r="C153" s="41"/>
      <c r="D153" s="242" t="s">
        <v>1223</v>
      </c>
      <c r="E153" s="41"/>
      <c r="F153" s="270" t="s">
        <v>1565</v>
      </c>
      <c r="G153" s="41"/>
      <c r="H153" s="41"/>
      <c r="I153" s="244"/>
      <c r="J153" s="41"/>
      <c r="K153" s="41"/>
      <c r="L153" s="45"/>
      <c r="M153" s="245"/>
      <c r="N153" s="246"/>
      <c r="O153" s="92"/>
      <c r="P153" s="92"/>
      <c r="Q153" s="92"/>
      <c r="R153" s="92"/>
      <c r="S153" s="92"/>
      <c r="T153" s="93"/>
      <c r="U153" s="39"/>
      <c r="V153" s="39"/>
      <c r="W153" s="39"/>
      <c r="X153" s="39"/>
      <c r="Y153" s="39"/>
      <c r="Z153" s="39"/>
      <c r="AA153" s="39"/>
      <c r="AB153" s="39"/>
      <c r="AC153" s="39"/>
      <c r="AD153" s="39"/>
      <c r="AE153" s="39"/>
      <c r="AT153" s="18" t="s">
        <v>1223</v>
      </c>
      <c r="AU153" s="18" t="s">
        <v>90</v>
      </c>
    </row>
    <row r="154" s="13" customFormat="1">
      <c r="A154" s="13"/>
      <c r="B154" s="247"/>
      <c r="C154" s="248"/>
      <c r="D154" s="242" t="s">
        <v>156</v>
      </c>
      <c r="E154" s="249" t="s">
        <v>1</v>
      </c>
      <c r="F154" s="250" t="s">
        <v>85</v>
      </c>
      <c r="G154" s="248"/>
      <c r="H154" s="251">
        <v>1</v>
      </c>
      <c r="I154" s="252"/>
      <c r="J154" s="248"/>
      <c r="K154" s="248"/>
      <c r="L154" s="253"/>
      <c r="M154" s="254"/>
      <c r="N154" s="255"/>
      <c r="O154" s="255"/>
      <c r="P154" s="255"/>
      <c r="Q154" s="255"/>
      <c r="R154" s="255"/>
      <c r="S154" s="255"/>
      <c r="T154" s="256"/>
      <c r="U154" s="13"/>
      <c r="V154" s="13"/>
      <c r="W154" s="13"/>
      <c r="X154" s="13"/>
      <c r="Y154" s="13"/>
      <c r="Z154" s="13"/>
      <c r="AA154" s="13"/>
      <c r="AB154" s="13"/>
      <c r="AC154" s="13"/>
      <c r="AD154" s="13"/>
      <c r="AE154" s="13"/>
      <c r="AT154" s="257" t="s">
        <v>156</v>
      </c>
      <c r="AU154" s="257" t="s">
        <v>90</v>
      </c>
      <c r="AV154" s="13" t="s">
        <v>90</v>
      </c>
      <c r="AW154" s="13" t="s">
        <v>35</v>
      </c>
      <c r="AX154" s="13" t="s">
        <v>81</v>
      </c>
      <c r="AY154" s="257" t="s">
        <v>146</v>
      </c>
    </row>
    <row r="155" s="15" customFormat="1">
      <c r="A155" s="15"/>
      <c r="B155" s="271"/>
      <c r="C155" s="272"/>
      <c r="D155" s="242" t="s">
        <v>156</v>
      </c>
      <c r="E155" s="273" t="s">
        <v>1</v>
      </c>
      <c r="F155" s="274" t="s">
        <v>192</v>
      </c>
      <c r="G155" s="272"/>
      <c r="H155" s="275">
        <v>1</v>
      </c>
      <c r="I155" s="276"/>
      <c r="J155" s="272"/>
      <c r="K155" s="272"/>
      <c r="L155" s="277"/>
      <c r="M155" s="278"/>
      <c r="N155" s="279"/>
      <c r="O155" s="279"/>
      <c r="P155" s="279"/>
      <c r="Q155" s="279"/>
      <c r="R155" s="279"/>
      <c r="S155" s="279"/>
      <c r="T155" s="280"/>
      <c r="U155" s="15"/>
      <c r="V155" s="15"/>
      <c r="W155" s="15"/>
      <c r="X155" s="15"/>
      <c r="Y155" s="15"/>
      <c r="Z155" s="15"/>
      <c r="AA155" s="15"/>
      <c r="AB155" s="15"/>
      <c r="AC155" s="15"/>
      <c r="AD155" s="15"/>
      <c r="AE155" s="15"/>
      <c r="AT155" s="281" t="s">
        <v>156</v>
      </c>
      <c r="AU155" s="281" t="s">
        <v>90</v>
      </c>
      <c r="AV155" s="15" t="s">
        <v>153</v>
      </c>
      <c r="AW155" s="15" t="s">
        <v>4</v>
      </c>
      <c r="AX155" s="15" t="s">
        <v>85</v>
      </c>
      <c r="AY155" s="281" t="s">
        <v>146</v>
      </c>
    </row>
    <row r="156" s="2" customFormat="1" ht="16.5" customHeight="1">
      <c r="A156" s="39"/>
      <c r="B156" s="40"/>
      <c r="C156" s="229" t="s">
        <v>193</v>
      </c>
      <c r="D156" s="229" t="s">
        <v>149</v>
      </c>
      <c r="E156" s="230" t="s">
        <v>1566</v>
      </c>
      <c r="F156" s="231" t="s">
        <v>1567</v>
      </c>
      <c r="G156" s="232" t="s">
        <v>1539</v>
      </c>
      <c r="H156" s="233">
        <v>1</v>
      </c>
      <c r="I156" s="234"/>
      <c r="J156" s="235">
        <f>ROUND(I156*H156,2)</f>
        <v>0</v>
      </c>
      <c r="K156" s="231" t="s">
        <v>1</v>
      </c>
      <c r="L156" s="45"/>
      <c r="M156" s="236" t="s">
        <v>1</v>
      </c>
      <c r="N156" s="237" t="s">
        <v>46</v>
      </c>
      <c r="O156" s="92"/>
      <c r="P156" s="238">
        <f>O156*H156</f>
        <v>0</v>
      </c>
      <c r="Q156" s="238">
        <v>0</v>
      </c>
      <c r="R156" s="238">
        <f>Q156*H156</f>
        <v>0</v>
      </c>
      <c r="S156" s="238">
        <v>0</v>
      </c>
      <c r="T156" s="239">
        <f>S156*H156</f>
        <v>0</v>
      </c>
      <c r="U156" s="39"/>
      <c r="V156" s="39"/>
      <c r="W156" s="39"/>
      <c r="X156" s="39"/>
      <c r="Y156" s="39"/>
      <c r="Z156" s="39"/>
      <c r="AA156" s="39"/>
      <c r="AB156" s="39"/>
      <c r="AC156" s="39"/>
      <c r="AD156" s="39"/>
      <c r="AE156" s="39"/>
      <c r="AR156" s="240" t="s">
        <v>1541</v>
      </c>
      <c r="AT156" s="240" t="s">
        <v>149</v>
      </c>
      <c r="AU156" s="240" t="s">
        <v>90</v>
      </c>
      <c r="AY156" s="18" t="s">
        <v>146</v>
      </c>
      <c r="BE156" s="241">
        <f>IF(N156="základní",J156,0)</f>
        <v>0</v>
      </c>
      <c r="BF156" s="241">
        <f>IF(N156="snížená",J156,0)</f>
        <v>0</v>
      </c>
      <c r="BG156" s="241">
        <f>IF(N156="zákl. přenesená",J156,0)</f>
        <v>0</v>
      </c>
      <c r="BH156" s="241">
        <f>IF(N156="sníž. přenesená",J156,0)</f>
        <v>0</v>
      </c>
      <c r="BI156" s="241">
        <f>IF(N156="nulová",J156,0)</f>
        <v>0</v>
      </c>
      <c r="BJ156" s="18" t="s">
        <v>85</v>
      </c>
      <c r="BK156" s="241">
        <f>ROUND(I156*H156,2)</f>
        <v>0</v>
      </c>
      <c r="BL156" s="18" t="s">
        <v>1541</v>
      </c>
      <c r="BM156" s="240" t="s">
        <v>1568</v>
      </c>
    </row>
    <row r="157" s="2" customFormat="1">
      <c r="A157" s="39"/>
      <c r="B157" s="40"/>
      <c r="C157" s="41"/>
      <c r="D157" s="242" t="s">
        <v>155</v>
      </c>
      <c r="E157" s="41"/>
      <c r="F157" s="243" t="s">
        <v>1567</v>
      </c>
      <c r="G157" s="41"/>
      <c r="H157" s="41"/>
      <c r="I157" s="244"/>
      <c r="J157" s="41"/>
      <c r="K157" s="41"/>
      <c r="L157" s="45"/>
      <c r="M157" s="245"/>
      <c r="N157" s="246"/>
      <c r="O157" s="92"/>
      <c r="P157" s="92"/>
      <c r="Q157" s="92"/>
      <c r="R157" s="92"/>
      <c r="S157" s="92"/>
      <c r="T157" s="93"/>
      <c r="U157" s="39"/>
      <c r="V157" s="39"/>
      <c r="W157" s="39"/>
      <c r="X157" s="39"/>
      <c r="Y157" s="39"/>
      <c r="Z157" s="39"/>
      <c r="AA157" s="39"/>
      <c r="AB157" s="39"/>
      <c r="AC157" s="39"/>
      <c r="AD157" s="39"/>
      <c r="AE157" s="39"/>
      <c r="AT157" s="18" t="s">
        <v>155</v>
      </c>
      <c r="AU157" s="18" t="s">
        <v>90</v>
      </c>
    </row>
    <row r="158" s="2" customFormat="1">
      <c r="A158" s="39"/>
      <c r="B158" s="40"/>
      <c r="C158" s="41"/>
      <c r="D158" s="242" t="s">
        <v>1223</v>
      </c>
      <c r="E158" s="41"/>
      <c r="F158" s="270" t="s">
        <v>1569</v>
      </c>
      <c r="G158" s="41"/>
      <c r="H158" s="41"/>
      <c r="I158" s="244"/>
      <c r="J158" s="41"/>
      <c r="K158" s="41"/>
      <c r="L158" s="45"/>
      <c r="M158" s="245"/>
      <c r="N158" s="246"/>
      <c r="O158" s="92"/>
      <c r="P158" s="92"/>
      <c r="Q158" s="92"/>
      <c r="R158" s="92"/>
      <c r="S158" s="92"/>
      <c r="T158" s="93"/>
      <c r="U158" s="39"/>
      <c r="V158" s="39"/>
      <c r="W158" s="39"/>
      <c r="X158" s="39"/>
      <c r="Y158" s="39"/>
      <c r="Z158" s="39"/>
      <c r="AA158" s="39"/>
      <c r="AB158" s="39"/>
      <c r="AC158" s="39"/>
      <c r="AD158" s="39"/>
      <c r="AE158" s="39"/>
      <c r="AT158" s="18" t="s">
        <v>1223</v>
      </c>
      <c r="AU158" s="18" t="s">
        <v>90</v>
      </c>
    </row>
    <row r="159" s="13" customFormat="1">
      <c r="A159" s="13"/>
      <c r="B159" s="247"/>
      <c r="C159" s="248"/>
      <c r="D159" s="242" t="s">
        <v>156</v>
      </c>
      <c r="E159" s="249" t="s">
        <v>1</v>
      </c>
      <c r="F159" s="250" t="s">
        <v>85</v>
      </c>
      <c r="G159" s="248"/>
      <c r="H159" s="251">
        <v>1</v>
      </c>
      <c r="I159" s="252"/>
      <c r="J159" s="248"/>
      <c r="K159" s="248"/>
      <c r="L159" s="253"/>
      <c r="M159" s="254"/>
      <c r="N159" s="255"/>
      <c r="O159" s="255"/>
      <c r="P159" s="255"/>
      <c r="Q159" s="255"/>
      <c r="R159" s="255"/>
      <c r="S159" s="255"/>
      <c r="T159" s="256"/>
      <c r="U159" s="13"/>
      <c r="V159" s="13"/>
      <c r="W159" s="13"/>
      <c r="X159" s="13"/>
      <c r="Y159" s="13"/>
      <c r="Z159" s="13"/>
      <c r="AA159" s="13"/>
      <c r="AB159" s="13"/>
      <c r="AC159" s="13"/>
      <c r="AD159" s="13"/>
      <c r="AE159" s="13"/>
      <c r="AT159" s="257" t="s">
        <v>156</v>
      </c>
      <c r="AU159" s="257" t="s">
        <v>90</v>
      </c>
      <c r="AV159" s="13" t="s">
        <v>90</v>
      </c>
      <c r="AW159" s="13" t="s">
        <v>35</v>
      </c>
      <c r="AX159" s="13" t="s">
        <v>81</v>
      </c>
      <c r="AY159" s="257" t="s">
        <v>146</v>
      </c>
    </row>
    <row r="160" s="15" customFormat="1">
      <c r="A160" s="15"/>
      <c r="B160" s="271"/>
      <c r="C160" s="272"/>
      <c r="D160" s="242" t="s">
        <v>156</v>
      </c>
      <c r="E160" s="273" t="s">
        <v>1</v>
      </c>
      <c r="F160" s="274" t="s">
        <v>192</v>
      </c>
      <c r="G160" s="272"/>
      <c r="H160" s="275">
        <v>1</v>
      </c>
      <c r="I160" s="276"/>
      <c r="J160" s="272"/>
      <c r="K160" s="272"/>
      <c r="L160" s="277"/>
      <c r="M160" s="278"/>
      <c r="N160" s="279"/>
      <c r="O160" s="279"/>
      <c r="P160" s="279"/>
      <c r="Q160" s="279"/>
      <c r="R160" s="279"/>
      <c r="S160" s="279"/>
      <c r="T160" s="280"/>
      <c r="U160" s="15"/>
      <c r="V160" s="15"/>
      <c r="W160" s="15"/>
      <c r="X160" s="15"/>
      <c r="Y160" s="15"/>
      <c r="Z160" s="15"/>
      <c r="AA160" s="15"/>
      <c r="AB160" s="15"/>
      <c r="AC160" s="15"/>
      <c r="AD160" s="15"/>
      <c r="AE160" s="15"/>
      <c r="AT160" s="281" t="s">
        <v>156</v>
      </c>
      <c r="AU160" s="281" t="s">
        <v>90</v>
      </c>
      <c r="AV160" s="15" t="s">
        <v>153</v>
      </c>
      <c r="AW160" s="15" t="s">
        <v>4</v>
      </c>
      <c r="AX160" s="15" t="s">
        <v>85</v>
      </c>
      <c r="AY160" s="281" t="s">
        <v>146</v>
      </c>
    </row>
    <row r="161" s="2" customFormat="1" ht="16.5" customHeight="1">
      <c r="A161" s="39"/>
      <c r="B161" s="40"/>
      <c r="C161" s="229" t="s">
        <v>201</v>
      </c>
      <c r="D161" s="229" t="s">
        <v>149</v>
      </c>
      <c r="E161" s="230" t="s">
        <v>1570</v>
      </c>
      <c r="F161" s="231" t="s">
        <v>1571</v>
      </c>
      <c r="G161" s="232" t="s">
        <v>1539</v>
      </c>
      <c r="H161" s="233">
        <v>1</v>
      </c>
      <c r="I161" s="234"/>
      <c r="J161" s="235">
        <f>ROUND(I161*H161,2)</f>
        <v>0</v>
      </c>
      <c r="K161" s="231" t="s">
        <v>1</v>
      </c>
      <c r="L161" s="45"/>
      <c r="M161" s="236" t="s">
        <v>1</v>
      </c>
      <c r="N161" s="237" t="s">
        <v>46</v>
      </c>
      <c r="O161" s="92"/>
      <c r="P161" s="238">
        <f>O161*H161</f>
        <v>0</v>
      </c>
      <c r="Q161" s="238">
        <v>0</v>
      </c>
      <c r="R161" s="238">
        <f>Q161*H161</f>
        <v>0</v>
      </c>
      <c r="S161" s="238">
        <v>0</v>
      </c>
      <c r="T161" s="239">
        <f>S161*H161</f>
        <v>0</v>
      </c>
      <c r="U161" s="39"/>
      <c r="V161" s="39"/>
      <c r="W161" s="39"/>
      <c r="X161" s="39"/>
      <c r="Y161" s="39"/>
      <c r="Z161" s="39"/>
      <c r="AA161" s="39"/>
      <c r="AB161" s="39"/>
      <c r="AC161" s="39"/>
      <c r="AD161" s="39"/>
      <c r="AE161" s="39"/>
      <c r="AR161" s="240" t="s">
        <v>1541</v>
      </c>
      <c r="AT161" s="240" t="s">
        <v>149</v>
      </c>
      <c r="AU161" s="240" t="s">
        <v>90</v>
      </c>
      <c r="AY161" s="18" t="s">
        <v>146</v>
      </c>
      <c r="BE161" s="241">
        <f>IF(N161="základní",J161,0)</f>
        <v>0</v>
      </c>
      <c r="BF161" s="241">
        <f>IF(N161="snížená",J161,0)</f>
        <v>0</v>
      </c>
      <c r="BG161" s="241">
        <f>IF(N161="zákl. přenesená",J161,0)</f>
        <v>0</v>
      </c>
      <c r="BH161" s="241">
        <f>IF(N161="sníž. přenesená",J161,0)</f>
        <v>0</v>
      </c>
      <c r="BI161" s="241">
        <f>IF(N161="nulová",J161,0)</f>
        <v>0</v>
      </c>
      <c r="BJ161" s="18" t="s">
        <v>85</v>
      </c>
      <c r="BK161" s="241">
        <f>ROUND(I161*H161,2)</f>
        <v>0</v>
      </c>
      <c r="BL161" s="18" t="s">
        <v>1541</v>
      </c>
      <c r="BM161" s="240" t="s">
        <v>1572</v>
      </c>
    </row>
    <row r="162" s="2" customFormat="1">
      <c r="A162" s="39"/>
      <c r="B162" s="40"/>
      <c r="C162" s="41"/>
      <c r="D162" s="242" t="s">
        <v>155</v>
      </c>
      <c r="E162" s="41"/>
      <c r="F162" s="243" t="s">
        <v>1571</v>
      </c>
      <c r="G162" s="41"/>
      <c r="H162" s="41"/>
      <c r="I162" s="244"/>
      <c r="J162" s="41"/>
      <c r="K162" s="41"/>
      <c r="L162" s="45"/>
      <c r="M162" s="245"/>
      <c r="N162" s="246"/>
      <c r="O162" s="92"/>
      <c r="P162" s="92"/>
      <c r="Q162" s="92"/>
      <c r="R162" s="92"/>
      <c r="S162" s="92"/>
      <c r="T162" s="93"/>
      <c r="U162" s="39"/>
      <c r="V162" s="39"/>
      <c r="W162" s="39"/>
      <c r="X162" s="39"/>
      <c r="Y162" s="39"/>
      <c r="Z162" s="39"/>
      <c r="AA162" s="39"/>
      <c r="AB162" s="39"/>
      <c r="AC162" s="39"/>
      <c r="AD162" s="39"/>
      <c r="AE162" s="39"/>
      <c r="AT162" s="18" t="s">
        <v>155</v>
      </c>
      <c r="AU162" s="18" t="s">
        <v>90</v>
      </c>
    </row>
    <row r="163" s="2" customFormat="1">
      <c r="A163" s="39"/>
      <c r="B163" s="40"/>
      <c r="C163" s="41"/>
      <c r="D163" s="242" t="s">
        <v>1223</v>
      </c>
      <c r="E163" s="41"/>
      <c r="F163" s="270" t="s">
        <v>1573</v>
      </c>
      <c r="G163" s="41"/>
      <c r="H163" s="41"/>
      <c r="I163" s="244"/>
      <c r="J163" s="41"/>
      <c r="K163" s="41"/>
      <c r="L163" s="45"/>
      <c r="M163" s="245"/>
      <c r="N163" s="246"/>
      <c r="O163" s="92"/>
      <c r="P163" s="92"/>
      <c r="Q163" s="92"/>
      <c r="R163" s="92"/>
      <c r="S163" s="92"/>
      <c r="T163" s="93"/>
      <c r="U163" s="39"/>
      <c r="V163" s="39"/>
      <c r="W163" s="39"/>
      <c r="X163" s="39"/>
      <c r="Y163" s="39"/>
      <c r="Z163" s="39"/>
      <c r="AA163" s="39"/>
      <c r="AB163" s="39"/>
      <c r="AC163" s="39"/>
      <c r="AD163" s="39"/>
      <c r="AE163" s="39"/>
      <c r="AT163" s="18" t="s">
        <v>1223</v>
      </c>
      <c r="AU163" s="18" t="s">
        <v>90</v>
      </c>
    </row>
    <row r="164" s="13" customFormat="1">
      <c r="A164" s="13"/>
      <c r="B164" s="247"/>
      <c r="C164" s="248"/>
      <c r="D164" s="242" t="s">
        <v>156</v>
      </c>
      <c r="E164" s="249" t="s">
        <v>1</v>
      </c>
      <c r="F164" s="250" t="s">
        <v>85</v>
      </c>
      <c r="G164" s="248"/>
      <c r="H164" s="251">
        <v>1</v>
      </c>
      <c r="I164" s="252"/>
      <c r="J164" s="248"/>
      <c r="K164" s="248"/>
      <c r="L164" s="253"/>
      <c r="M164" s="254"/>
      <c r="N164" s="255"/>
      <c r="O164" s="255"/>
      <c r="P164" s="255"/>
      <c r="Q164" s="255"/>
      <c r="R164" s="255"/>
      <c r="S164" s="255"/>
      <c r="T164" s="256"/>
      <c r="U164" s="13"/>
      <c r="V164" s="13"/>
      <c r="W164" s="13"/>
      <c r="X164" s="13"/>
      <c r="Y164" s="13"/>
      <c r="Z164" s="13"/>
      <c r="AA164" s="13"/>
      <c r="AB164" s="13"/>
      <c r="AC164" s="13"/>
      <c r="AD164" s="13"/>
      <c r="AE164" s="13"/>
      <c r="AT164" s="257" t="s">
        <v>156</v>
      </c>
      <c r="AU164" s="257" t="s">
        <v>90</v>
      </c>
      <c r="AV164" s="13" t="s">
        <v>90</v>
      </c>
      <c r="AW164" s="13" t="s">
        <v>35</v>
      </c>
      <c r="AX164" s="13" t="s">
        <v>81</v>
      </c>
      <c r="AY164" s="257" t="s">
        <v>146</v>
      </c>
    </row>
    <row r="165" s="15" customFormat="1">
      <c r="A165" s="15"/>
      <c r="B165" s="271"/>
      <c r="C165" s="272"/>
      <c r="D165" s="242" t="s">
        <v>156</v>
      </c>
      <c r="E165" s="273" t="s">
        <v>1</v>
      </c>
      <c r="F165" s="274" t="s">
        <v>192</v>
      </c>
      <c r="G165" s="272"/>
      <c r="H165" s="275">
        <v>1</v>
      </c>
      <c r="I165" s="276"/>
      <c r="J165" s="272"/>
      <c r="K165" s="272"/>
      <c r="L165" s="277"/>
      <c r="M165" s="278"/>
      <c r="N165" s="279"/>
      <c r="O165" s="279"/>
      <c r="P165" s="279"/>
      <c r="Q165" s="279"/>
      <c r="R165" s="279"/>
      <c r="S165" s="279"/>
      <c r="T165" s="280"/>
      <c r="U165" s="15"/>
      <c r="V165" s="15"/>
      <c r="W165" s="15"/>
      <c r="X165" s="15"/>
      <c r="Y165" s="15"/>
      <c r="Z165" s="15"/>
      <c r="AA165" s="15"/>
      <c r="AB165" s="15"/>
      <c r="AC165" s="15"/>
      <c r="AD165" s="15"/>
      <c r="AE165" s="15"/>
      <c r="AT165" s="281" t="s">
        <v>156</v>
      </c>
      <c r="AU165" s="281" t="s">
        <v>90</v>
      </c>
      <c r="AV165" s="15" t="s">
        <v>153</v>
      </c>
      <c r="AW165" s="15" t="s">
        <v>4</v>
      </c>
      <c r="AX165" s="15" t="s">
        <v>85</v>
      </c>
      <c r="AY165" s="281" t="s">
        <v>146</v>
      </c>
    </row>
    <row r="166" s="12" customFormat="1" ht="22.8" customHeight="1">
      <c r="A166" s="12"/>
      <c r="B166" s="213"/>
      <c r="C166" s="214"/>
      <c r="D166" s="215" t="s">
        <v>80</v>
      </c>
      <c r="E166" s="227" t="s">
        <v>1574</v>
      </c>
      <c r="F166" s="227" t="s">
        <v>1575</v>
      </c>
      <c r="G166" s="214"/>
      <c r="H166" s="214"/>
      <c r="I166" s="217"/>
      <c r="J166" s="228">
        <f>BK166</f>
        <v>0</v>
      </c>
      <c r="K166" s="214"/>
      <c r="L166" s="219"/>
      <c r="M166" s="220"/>
      <c r="N166" s="221"/>
      <c r="O166" s="221"/>
      <c r="P166" s="222">
        <f>SUM(P167:P192)</f>
        <v>0</v>
      </c>
      <c r="Q166" s="221"/>
      <c r="R166" s="222">
        <f>SUM(R167:R192)</f>
        <v>0</v>
      </c>
      <c r="S166" s="221"/>
      <c r="T166" s="223">
        <f>SUM(T167:T192)</f>
        <v>0</v>
      </c>
      <c r="U166" s="12"/>
      <c r="V166" s="12"/>
      <c r="W166" s="12"/>
      <c r="X166" s="12"/>
      <c r="Y166" s="12"/>
      <c r="Z166" s="12"/>
      <c r="AA166" s="12"/>
      <c r="AB166" s="12"/>
      <c r="AC166" s="12"/>
      <c r="AD166" s="12"/>
      <c r="AE166" s="12"/>
      <c r="AR166" s="224" t="s">
        <v>180</v>
      </c>
      <c r="AT166" s="225" t="s">
        <v>80</v>
      </c>
      <c r="AU166" s="225" t="s">
        <v>85</v>
      </c>
      <c r="AY166" s="224" t="s">
        <v>146</v>
      </c>
      <c r="BK166" s="226">
        <f>SUM(BK167:BK192)</f>
        <v>0</v>
      </c>
    </row>
    <row r="167" s="2" customFormat="1" ht="16.5" customHeight="1">
      <c r="A167" s="39"/>
      <c r="B167" s="40"/>
      <c r="C167" s="229" t="s">
        <v>211</v>
      </c>
      <c r="D167" s="229" t="s">
        <v>149</v>
      </c>
      <c r="E167" s="230" t="s">
        <v>1576</v>
      </c>
      <c r="F167" s="231" t="s">
        <v>1577</v>
      </c>
      <c r="G167" s="232" t="s">
        <v>1539</v>
      </c>
      <c r="H167" s="233">
        <v>1</v>
      </c>
      <c r="I167" s="234"/>
      <c r="J167" s="235">
        <f>ROUND(I167*H167,2)</f>
        <v>0</v>
      </c>
      <c r="K167" s="231" t="s">
        <v>1540</v>
      </c>
      <c r="L167" s="45"/>
      <c r="M167" s="236" t="s">
        <v>1</v>
      </c>
      <c r="N167" s="237" t="s">
        <v>46</v>
      </c>
      <c r="O167" s="92"/>
      <c r="P167" s="238">
        <f>O167*H167</f>
        <v>0</v>
      </c>
      <c r="Q167" s="238">
        <v>0</v>
      </c>
      <c r="R167" s="238">
        <f>Q167*H167</f>
        <v>0</v>
      </c>
      <c r="S167" s="238">
        <v>0</v>
      </c>
      <c r="T167" s="239">
        <f>S167*H167</f>
        <v>0</v>
      </c>
      <c r="U167" s="39"/>
      <c r="V167" s="39"/>
      <c r="W167" s="39"/>
      <c r="X167" s="39"/>
      <c r="Y167" s="39"/>
      <c r="Z167" s="39"/>
      <c r="AA167" s="39"/>
      <c r="AB167" s="39"/>
      <c r="AC167" s="39"/>
      <c r="AD167" s="39"/>
      <c r="AE167" s="39"/>
      <c r="AR167" s="240" t="s">
        <v>1541</v>
      </c>
      <c r="AT167" s="240" t="s">
        <v>149</v>
      </c>
      <c r="AU167" s="240" t="s">
        <v>90</v>
      </c>
      <c r="AY167" s="18" t="s">
        <v>146</v>
      </c>
      <c r="BE167" s="241">
        <f>IF(N167="základní",J167,0)</f>
        <v>0</v>
      </c>
      <c r="BF167" s="241">
        <f>IF(N167="snížená",J167,0)</f>
        <v>0</v>
      </c>
      <c r="BG167" s="241">
        <f>IF(N167="zákl. přenesená",J167,0)</f>
        <v>0</v>
      </c>
      <c r="BH167" s="241">
        <f>IF(N167="sníž. přenesená",J167,0)</f>
        <v>0</v>
      </c>
      <c r="BI167" s="241">
        <f>IF(N167="nulová",J167,0)</f>
        <v>0</v>
      </c>
      <c r="BJ167" s="18" t="s">
        <v>85</v>
      </c>
      <c r="BK167" s="241">
        <f>ROUND(I167*H167,2)</f>
        <v>0</v>
      </c>
      <c r="BL167" s="18" t="s">
        <v>1541</v>
      </c>
      <c r="BM167" s="240" t="s">
        <v>1578</v>
      </c>
    </row>
    <row r="168" s="2" customFormat="1">
      <c r="A168" s="39"/>
      <c r="B168" s="40"/>
      <c r="C168" s="41"/>
      <c r="D168" s="242" t="s">
        <v>155</v>
      </c>
      <c r="E168" s="41"/>
      <c r="F168" s="243" t="s">
        <v>1579</v>
      </c>
      <c r="G168" s="41"/>
      <c r="H168" s="41"/>
      <c r="I168" s="244"/>
      <c r="J168" s="41"/>
      <c r="K168" s="41"/>
      <c r="L168" s="45"/>
      <c r="M168" s="245"/>
      <c r="N168" s="246"/>
      <c r="O168" s="92"/>
      <c r="P168" s="92"/>
      <c r="Q168" s="92"/>
      <c r="R168" s="92"/>
      <c r="S168" s="92"/>
      <c r="T168" s="93"/>
      <c r="U168" s="39"/>
      <c r="V168" s="39"/>
      <c r="W168" s="39"/>
      <c r="X168" s="39"/>
      <c r="Y168" s="39"/>
      <c r="Z168" s="39"/>
      <c r="AA168" s="39"/>
      <c r="AB168" s="39"/>
      <c r="AC168" s="39"/>
      <c r="AD168" s="39"/>
      <c r="AE168" s="39"/>
      <c r="AT168" s="18" t="s">
        <v>155</v>
      </c>
      <c r="AU168" s="18" t="s">
        <v>90</v>
      </c>
    </row>
    <row r="169" s="2" customFormat="1">
      <c r="A169" s="39"/>
      <c r="B169" s="40"/>
      <c r="C169" s="41"/>
      <c r="D169" s="258" t="s">
        <v>164</v>
      </c>
      <c r="E169" s="41"/>
      <c r="F169" s="259" t="s">
        <v>1580</v>
      </c>
      <c r="G169" s="41"/>
      <c r="H169" s="41"/>
      <c r="I169" s="244"/>
      <c r="J169" s="41"/>
      <c r="K169" s="41"/>
      <c r="L169" s="45"/>
      <c r="M169" s="245"/>
      <c r="N169" s="246"/>
      <c r="O169" s="92"/>
      <c r="P169" s="92"/>
      <c r="Q169" s="92"/>
      <c r="R169" s="92"/>
      <c r="S169" s="92"/>
      <c r="T169" s="93"/>
      <c r="U169" s="39"/>
      <c r="V169" s="39"/>
      <c r="W169" s="39"/>
      <c r="X169" s="39"/>
      <c r="Y169" s="39"/>
      <c r="Z169" s="39"/>
      <c r="AA169" s="39"/>
      <c r="AB169" s="39"/>
      <c r="AC169" s="39"/>
      <c r="AD169" s="39"/>
      <c r="AE169" s="39"/>
      <c r="AT169" s="18" t="s">
        <v>164</v>
      </c>
      <c r="AU169" s="18" t="s">
        <v>90</v>
      </c>
    </row>
    <row r="170" s="14" customFormat="1">
      <c r="A170" s="14"/>
      <c r="B170" s="260"/>
      <c r="C170" s="261"/>
      <c r="D170" s="242" t="s">
        <v>156</v>
      </c>
      <c r="E170" s="262" t="s">
        <v>1</v>
      </c>
      <c r="F170" s="263" t="s">
        <v>1581</v>
      </c>
      <c r="G170" s="261"/>
      <c r="H170" s="262" t="s">
        <v>1</v>
      </c>
      <c r="I170" s="264"/>
      <c r="J170" s="261"/>
      <c r="K170" s="261"/>
      <c r="L170" s="265"/>
      <c r="M170" s="266"/>
      <c r="N170" s="267"/>
      <c r="O170" s="267"/>
      <c r="P170" s="267"/>
      <c r="Q170" s="267"/>
      <c r="R170" s="267"/>
      <c r="S170" s="267"/>
      <c r="T170" s="268"/>
      <c r="U170" s="14"/>
      <c r="V170" s="14"/>
      <c r="W170" s="14"/>
      <c r="X170" s="14"/>
      <c r="Y170" s="14"/>
      <c r="Z170" s="14"/>
      <c r="AA170" s="14"/>
      <c r="AB170" s="14"/>
      <c r="AC170" s="14"/>
      <c r="AD170" s="14"/>
      <c r="AE170" s="14"/>
      <c r="AT170" s="269" t="s">
        <v>156</v>
      </c>
      <c r="AU170" s="269" t="s">
        <v>90</v>
      </c>
      <c r="AV170" s="14" t="s">
        <v>85</v>
      </c>
      <c r="AW170" s="14" t="s">
        <v>35</v>
      </c>
      <c r="AX170" s="14" t="s">
        <v>81</v>
      </c>
      <c r="AY170" s="269" t="s">
        <v>146</v>
      </c>
    </row>
    <row r="171" s="14" customFormat="1">
      <c r="A171" s="14"/>
      <c r="B171" s="260"/>
      <c r="C171" s="261"/>
      <c r="D171" s="242" t="s">
        <v>156</v>
      </c>
      <c r="E171" s="262" t="s">
        <v>1</v>
      </c>
      <c r="F171" s="263" t="s">
        <v>1582</v>
      </c>
      <c r="G171" s="261"/>
      <c r="H171" s="262" t="s">
        <v>1</v>
      </c>
      <c r="I171" s="264"/>
      <c r="J171" s="261"/>
      <c r="K171" s="261"/>
      <c r="L171" s="265"/>
      <c r="M171" s="266"/>
      <c r="N171" s="267"/>
      <c r="O171" s="267"/>
      <c r="P171" s="267"/>
      <c r="Q171" s="267"/>
      <c r="R171" s="267"/>
      <c r="S171" s="267"/>
      <c r="T171" s="268"/>
      <c r="U171" s="14"/>
      <c r="V171" s="14"/>
      <c r="W171" s="14"/>
      <c r="X171" s="14"/>
      <c r="Y171" s="14"/>
      <c r="Z171" s="14"/>
      <c r="AA171" s="14"/>
      <c r="AB171" s="14"/>
      <c r="AC171" s="14"/>
      <c r="AD171" s="14"/>
      <c r="AE171" s="14"/>
      <c r="AT171" s="269" t="s">
        <v>156</v>
      </c>
      <c r="AU171" s="269" t="s">
        <v>90</v>
      </c>
      <c r="AV171" s="14" t="s">
        <v>85</v>
      </c>
      <c r="AW171" s="14" t="s">
        <v>35</v>
      </c>
      <c r="AX171" s="14" t="s">
        <v>81</v>
      </c>
      <c r="AY171" s="269" t="s">
        <v>146</v>
      </c>
    </row>
    <row r="172" s="14" customFormat="1">
      <c r="A172" s="14"/>
      <c r="B172" s="260"/>
      <c r="C172" s="261"/>
      <c r="D172" s="242" t="s">
        <v>156</v>
      </c>
      <c r="E172" s="262" t="s">
        <v>1</v>
      </c>
      <c r="F172" s="263" t="s">
        <v>1583</v>
      </c>
      <c r="G172" s="261"/>
      <c r="H172" s="262" t="s">
        <v>1</v>
      </c>
      <c r="I172" s="264"/>
      <c r="J172" s="261"/>
      <c r="K172" s="261"/>
      <c r="L172" s="265"/>
      <c r="M172" s="266"/>
      <c r="N172" s="267"/>
      <c r="O172" s="267"/>
      <c r="P172" s="267"/>
      <c r="Q172" s="267"/>
      <c r="R172" s="267"/>
      <c r="S172" s="267"/>
      <c r="T172" s="268"/>
      <c r="U172" s="14"/>
      <c r="V172" s="14"/>
      <c r="W172" s="14"/>
      <c r="X172" s="14"/>
      <c r="Y172" s="14"/>
      <c r="Z172" s="14"/>
      <c r="AA172" s="14"/>
      <c r="AB172" s="14"/>
      <c r="AC172" s="14"/>
      <c r="AD172" s="14"/>
      <c r="AE172" s="14"/>
      <c r="AT172" s="269" t="s">
        <v>156</v>
      </c>
      <c r="AU172" s="269" t="s">
        <v>90</v>
      </c>
      <c r="AV172" s="14" t="s">
        <v>85</v>
      </c>
      <c r="AW172" s="14" t="s">
        <v>35</v>
      </c>
      <c r="AX172" s="14" t="s">
        <v>81</v>
      </c>
      <c r="AY172" s="269" t="s">
        <v>146</v>
      </c>
    </row>
    <row r="173" s="13" customFormat="1">
      <c r="A173" s="13"/>
      <c r="B173" s="247"/>
      <c r="C173" s="248"/>
      <c r="D173" s="242" t="s">
        <v>156</v>
      </c>
      <c r="E173" s="249" t="s">
        <v>1</v>
      </c>
      <c r="F173" s="250" t="s">
        <v>85</v>
      </c>
      <c r="G173" s="248"/>
      <c r="H173" s="251">
        <v>1</v>
      </c>
      <c r="I173" s="252"/>
      <c r="J173" s="248"/>
      <c r="K173" s="248"/>
      <c r="L173" s="253"/>
      <c r="M173" s="254"/>
      <c r="N173" s="255"/>
      <c r="O173" s="255"/>
      <c r="P173" s="255"/>
      <c r="Q173" s="255"/>
      <c r="R173" s="255"/>
      <c r="S173" s="255"/>
      <c r="T173" s="256"/>
      <c r="U173" s="13"/>
      <c r="V173" s="13"/>
      <c r="W173" s="13"/>
      <c r="X173" s="13"/>
      <c r="Y173" s="13"/>
      <c r="Z173" s="13"/>
      <c r="AA173" s="13"/>
      <c r="AB173" s="13"/>
      <c r="AC173" s="13"/>
      <c r="AD173" s="13"/>
      <c r="AE173" s="13"/>
      <c r="AT173" s="257" t="s">
        <v>156</v>
      </c>
      <c r="AU173" s="257" t="s">
        <v>90</v>
      </c>
      <c r="AV173" s="13" t="s">
        <v>90</v>
      </c>
      <c r="AW173" s="13" t="s">
        <v>35</v>
      </c>
      <c r="AX173" s="13" t="s">
        <v>81</v>
      </c>
      <c r="AY173" s="257" t="s">
        <v>146</v>
      </c>
    </row>
    <row r="174" s="2" customFormat="1" ht="16.5" customHeight="1">
      <c r="A174" s="39"/>
      <c r="B174" s="40"/>
      <c r="C174" s="229" t="s">
        <v>219</v>
      </c>
      <c r="D174" s="229" t="s">
        <v>149</v>
      </c>
      <c r="E174" s="230" t="s">
        <v>1584</v>
      </c>
      <c r="F174" s="231" t="s">
        <v>1585</v>
      </c>
      <c r="G174" s="232" t="s">
        <v>1539</v>
      </c>
      <c r="H174" s="233">
        <v>1</v>
      </c>
      <c r="I174" s="234"/>
      <c r="J174" s="235">
        <f>ROUND(I174*H174,2)</f>
        <v>0</v>
      </c>
      <c r="K174" s="231" t="s">
        <v>1</v>
      </c>
      <c r="L174" s="45"/>
      <c r="M174" s="236" t="s">
        <v>1</v>
      </c>
      <c r="N174" s="237" t="s">
        <v>46</v>
      </c>
      <c r="O174" s="92"/>
      <c r="P174" s="238">
        <f>O174*H174</f>
        <v>0</v>
      </c>
      <c r="Q174" s="238">
        <v>0</v>
      </c>
      <c r="R174" s="238">
        <f>Q174*H174</f>
        <v>0</v>
      </c>
      <c r="S174" s="238">
        <v>0</v>
      </c>
      <c r="T174" s="239">
        <f>S174*H174</f>
        <v>0</v>
      </c>
      <c r="U174" s="39"/>
      <c r="V174" s="39"/>
      <c r="W174" s="39"/>
      <c r="X174" s="39"/>
      <c r="Y174" s="39"/>
      <c r="Z174" s="39"/>
      <c r="AA174" s="39"/>
      <c r="AB174" s="39"/>
      <c r="AC174" s="39"/>
      <c r="AD174" s="39"/>
      <c r="AE174" s="39"/>
      <c r="AR174" s="240" t="s">
        <v>1541</v>
      </c>
      <c r="AT174" s="240" t="s">
        <v>149</v>
      </c>
      <c r="AU174" s="240" t="s">
        <v>90</v>
      </c>
      <c r="AY174" s="18" t="s">
        <v>146</v>
      </c>
      <c r="BE174" s="241">
        <f>IF(N174="základní",J174,0)</f>
        <v>0</v>
      </c>
      <c r="BF174" s="241">
        <f>IF(N174="snížená",J174,0)</f>
        <v>0</v>
      </c>
      <c r="BG174" s="241">
        <f>IF(N174="zákl. přenesená",J174,0)</f>
        <v>0</v>
      </c>
      <c r="BH174" s="241">
        <f>IF(N174="sníž. přenesená",J174,0)</f>
        <v>0</v>
      </c>
      <c r="BI174" s="241">
        <f>IF(N174="nulová",J174,0)</f>
        <v>0</v>
      </c>
      <c r="BJ174" s="18" t="s">
        <v>85</v>
      </c>
      <c r="BK174" s="241">
        <f>ROUND(I174*H174,2)</f>
        <v>0</v>
      </c>
      <c r="BL174" s="18" t="s">
        <v>1541</v>
      </c>
      <c r="BM174" s="240" t="s">
        <v>1586</v>
      </c>
    </row>
    <row r="175" s="2" customFormat="1">
      <c r="A175" s="39"/>
      <c r="B175" s="40"/>
      <c r="C175" s="41"/>
      <c r="D175" s="242" t="s">
        <v>155</v>
      </c>
      <c r="E175" s="41"/>
      <c r="F175" s="243" t="s">
        <v>1585</v>
      </c>
      <c r="G175" s="41"/>
      <c r="H175" s="41"/>
      <c r="I175" s="244"/>
      <c r="J175" s="41"/>
      <c r="K175" s="41"/>
      <c r="L175" s="45"/>
      <c r="M175" s="245"/>
      <c r="N175" s="246"/>
      <c r="O175" s="92"/>
      <c r="P175" s="92"/>
      <c r="Q175" s="92"/>
      <c r="R175" s="92"/>
      <c r="S175" s="92"/>
      <c r="T175" s="93"/>
      <c r="U175" s="39"/>
      <c r="V175" s="39"/>
      <c r="W175" s="39"/>
      <c r="X175" s="39"/>
      <c r="Y175" s="39"/>
      <c r="Z175" s="39"/>
      <c r="AA175" s="39"/>
      <c r="AB175" s="39"/>
      <c r="AC175" s="39"/>
      <c r="AD175" s="39"/>
      <c r="AE175" s="39"/>
      <c r="AT175" s="18" t="s">
        <v>155</v>
      </c>
      <c r="AU175" s="18" t="s">
        <v>90</v>
      </c>
    </row>
    <row r="176" s="2" customFormat="1">
      <c r="A176" s="39"/>
      <c r="B176" s="40"/>
      <c r="C176" s="41"/>
      <c r="D176" s="242" t="s">
        <v>1223</v>
      </c>
      <c r="E176" s="41"/>
      <c r="F176" s="270" t="s">
        <v>1587</v>
      </c>
      <c r="G176" s="41"/>
      <c r="H176" s="41"/>
      <c r="I176" s="244"/>
      <c r="J176" s="41"/>
      <c r="K176" s="41"/>
      <c r="L176" s="45"/>
      <c r="M176" s="245"/>
      <c r="N176" s="246"/>
      <c r="O176" s="92"/>
      <c r="P176" s="92"/>
      <c r="Q176" s="92"/>
      <c r="R176" s="92"/>
      <c r="S176" s="92"/>
      <c r="T176" s="93"/>
      <c r="U176" s="39"/>
      <c r="V176" s="39"/>
      <c r="W176" s="39"/>
      <c r="X176" s="39"/>
      <c r="Y176" s="39"/>
      <c r="Z176" s="39"/>
      <c r="AA176" s="39"/>
      <c r="AB176" s="39"/>
      <c r="AC176" s="39"/>
      <c r="AD176" s="39"/>
      <c r="AE176" s="39"/>
      <c r="AT176" s="18" t="s">
        <v>1223</v>
      </c>
      <c r="AU176" s="18" t="s">
        <v>90</v>
      </c>
    </row>
    <row r="177" s="13" customFormat="1">
      <c r="A177" s="13"/>
      <c r="B177" s="247"/>
      <c r="C177" s="248"/>
      <c r="D177" s="242" t="s">
        <v>156</v>
      </c>
      <c r="E177" s="249" t="s">
        <v>1</v>
      </c>
      <c r="F177" s="250" t="s">
        <v>85</v>
      </c>
      <c r="G177" s="248"/>
      <c r="H177" s="251">
        <v>1</v>
      </c>
      <c r="I177" s="252"/>
      <c r="J177" s="248"/>
      <c r="K177" s="248"/>
      <c r="L177" s="253"/>
      <c r="M177" s="254"/>
      <c r="N177" s="255"/>
      <c r="O177" s="255"/>
      <c r="P177" s="255"/>
      <c r="Q177" s="255"/>
      <c r="R177" s="255"/>
      <c r="S177" s="255"/>
      <c r="T177" s="256"/>
      <c r="U177" s="13"/>
      <c r="V177" s="13"/>
      <c r="W177" s="13"/>
      <c r="X177" s="13"/>
      <c r="Y177" s="13"/>
      <c r="Z177" s="13"/>
      <c r="AA177" s="13"/>
      <c r="AB177" s="13"/>
      <c r="AC177" s="13"/>
      <c r="AD177" s="13"/>
      <c r="AE177" s="13"/>
      <c r="AT177" s="257" t="s">
        <v>156</v>
      </c>
      <c r="AU177" s="257" t="s">
        <v>90</v>
      </c>
      <c r="AV177" s="13" t="s">
        <v>90</v>
      </c>
      <c r="AW177" s="13" t="s">
        <v>35</v>
      </c>
      <c r="AX177" s="13" t="s">
        <v>81</v>
      </c>
      <c r="AY177" s="257" t="s">
        <v>146</v>
      </c>
    </row>
    <row r="178" s="15" customFormat="1">
      <c r="A178" s="15"/>
      <c r="B178" s="271"/>
      <c r="C178" s="272"/>
      <c r="D178" s="242" t="s">
        <v>156</v>
      </c>
      <c r="E178" s="273" t="s">
        <v>1</v>
      </c>
      <c r="F178" s="274" t="s">
        <v>192</v>
      </c>
      <c r="G178" s="272"/>
      <c r="H178" s="275">
        <v>1</v>
      </c>
      <c r="I178" s="276"/>
      <c r="J178" s="272"/>
      <c r="K178" s="272"/>
      <c r="L178" s="277"/>
      <c r="M178" s="278"/>
      <c r="N178" s="279"/>
      <c r="O178" s="279"/>
      <c r="P178" s="279"/>
      <c r="Q178" s="279"/>
      <c r="R178" s="279"/>
      <c r="S178" s="279"/>
      <c r="T178" s="280"/>
      <c r="U178" s="15"/>
      <c r="V178" s="15"/>
      <c r="W178" s="15"/>
      <c r="X178" s="15"/>
      <c r="Y178" s="15"/>
      <c r="Z178" s="15"/>
      <c r="AA178" s="15"/>
      <c r="AB178" s="15"/>
      <c r="AC178" s="15"/>
      <c r="AD178" s="15"/>
      <c r="AE178" s="15"/>
      <c r="AT178" s="281" t="s">
        <v>156</v>
      </c>
      <c r="AU178" s="281" t="s">
        <v>90</v>
      </c>
      <c r="AV178" s="15" t="s">
        <v>153</v>
      </c>
      <c r="AW178" s="15" t="s">
        <v>4</v>
      </c>
      <c r="AX178" s="15" t="s">
        <v>85</v>
      </c>
      <c r="AY178" s="281" t="s">
        <v>146</v>
      </c>
    </row>
    <row r="179" s="2" customFormat="1" ht="16.5" customHeight="1">
      <c r="A179" s="39"/>
      <c r="B179" s="40"/>
      <c r="C179" s="229" t="s">
        <v>226</v>
      </c>
      <c r="D179" s="229" t="s">
        <v>149</v>
      </c>
      <c r="E179" s="230" t="s">
        <v>1588</v>
      </c>
      <c r="F179" s="231" t="s">
        <v>1589</v>
      </c>
      <c r="G179" s="232" t="s">
        <v>1539</v>
      </c>
      <c r="H179" s="233">
        <v>1</v>
      </c>
      <c r="I179" s="234"/>
      <c r="J179" s="235">
        <f>ROUND(I179*H179,2)</f>
        <v>0</v>
      </c>
      <c r="K179" s="231" t="s">
        <v>1</v>
      </c>
      <c r="L179" s="45"/>
      <c r="M179" s="236" t="s">
        <v>1</v>
      </c>
      <c r="N179" s="237" t="s">
        <v>46</v>
      </c>
      <c r="O179" s="92"/>
      <c r="P179" s="238">
        <f>O179*H179</f>
        <v>0</v>
      </c>
      <c r="Q179" s="238">
        <v>0</v>
      </c>
      <c r="R179" s="238">
        <f>Q179*H179</f>
        <v>0</v>
      </c>
      <c r="S179" s="238">
        <v>0</v>
      </c>
      <c r="T179" s="239">
        <f>S179*H179</f>
        <v>0</v>
      </c>
      <c r="U179" s="39"/>
      <c r="V179" s="39"/>
      <c r="W179" s="39"/>
      <c r="X179" s="39"/>
      <c r="Y179" s="39"/>
      <c r="Z179" s="39"/>
      <c r="AA179" s="39"/>
      <c r="AB179" s="39"/>
      <c r="AC179" s="39"/>
      <c r="AD179" s="39"/>
      <c r="AE179" s="39"/>
      <c r="AR179" s="240" t="s">
        <v>1541</v>
      </c>
      <c r="AT179" s="240" t="s">
        <v>149</v>
      </c>
      <c r="AU179" s="240" t="s">
        <v>90</v>
      </c>
      <c r="AY179" s="18" t="s">
        <v>146</v>
      </c>
      <c r="BE179" s="241">
        <f>IF(N179="základní",J179,0)</f>
        <v>0</v>
      </c>
      <c r="BF179" s="241">
        <f>IF(N179="snížená",J179,0)</f>
        <v>0</v>
      </c>
      <c r="BG179" s="241">
        <f>IF(N179="zákl. přenesená",J179,0)</f>
        <v>0</v>
      </c>
      <c r="BH179" s="241">
        <f>IF(N179="sníž. přenesená",J179,0)</f>
        <v>0</v>
      </c>
      <c r="BI179" s="241">
        <f>IF(N179="nulová",J179,0)</f>
        <v>0</v>
      </c>
      <c r="BJ179" s="18" t="s">
        <v>85</v>
      </c>
      <c r="BK179" s="241">
        <f>ROUND(I179*H179,2)</f>
        <v>0</v>
      </c>
      <c r="BL179" s="18" t="s">
        <v>1541</v>
      </c>
      <c r="BM179" s="240" t="s">
        <v>1590</v>
      </c>
    </row>
    <row r="180" s="2" customFormat="1">
      <c r="A180" s="39"/>
      <c r="B180" s="40"/>
      <c r="C180" s="41"/>
      <c r="D180" s="242" t="s">
        <v>155</v>
      </c>
      <c r="E180" s="41"/>
      <c r="F180" s="243" t="s">
        <v>1589</v>
      </c>
      <c r="G180" s="41"/>
      <c r="H180" s="41"/>
      <c r="I180" s="244"/>
      <c r="J180" s="41"/>
      <c r="K180" s="41"/>
      <c r="L180" s="45"/>
      <c r="M180" s="245"/>
      <c r="N180" s="246"/>
      <c r="O180" s="92"/>
      <c r="P180" s="92"/>
      <c r="Q180" s="92"/>
      <c r="R180" s="92"/>
      <c r="S180" s="92"/>
      <c r="T180" s="93"/>
      <c r="U180" s="39"/>
      <c r="V180" s="39"/>
      <c r="W180" s="39"/>
      <c r="X180" s="39"/>
      <c r="Y180" s="39"/>
      <c r="Z180" s="39"/>
      <c r="AA180" s="39"/>
      <c r="AB180" s="39"/>
      <c r="AC180" s="39"/>
      <c r="AD180" s="39"/>
      <c r="AE180" s="39"/>
      <c r="AT180" s="18" t="s">
        <v>155</v>
      </c>
      <c r="AU180" s="18" t="s">
        <v>90</v>
      </c>
    </row>
    <row r="181" s="2" customFormat="1">
      <c r="A181" s="39"/>
      <c r="B181" s="40"/>
      <c r="C181" s="41"/>
      <c r="D181" s="242" t="s">
        <v>1223</v>
      </c>
      <c r="E181" s="41"/>
      <c r="F181" s="270" t="s">
        <v>1591</v>
      </c>
      <c r="G181" s="41"/>
      <c r="H181" s="41"/>
      <c r="I181" s="244"/>
      <c r="J181" s="41"/>
      <c r="K181" s="41"/>
      <c r="L181" s="45"/>
      <c r="M181" s="245"/>
      <c r="N181" s="246"/>
      <c r="O181" s="92"/>
      <c r="P181" s="92"/>
      <c r="Q181" s="92"/>
      <c r="R181" s="92"/>
      <c r="S181" s="92"/>
      <c r="T181" s="93"/>
      <c r="U181" s="39"/>
      <c r="V181" s="39"/>
      <c r="W181" s="39"/>
      <c r="X181" s="39"/>
      <c r="Y181" s="39"/>
      <c r="Z181" s="39"/>
      <c r="AA181" s="39"/>
      <c r="AB181" s="39"/>
      <c r="AC181" s="39"/>
      <c r="AD181" s="39"/>
      <c r="AE181" s="39"/>
      <c r="AT181" s="18" t="s">
        <v>1223</v>
      </c>
      <c r="AU181" s="18" t="s">
        <v>90</v>
      </c>
    </row>
    <row r="182" s="13" customFormat="1">
      <c r="A182" s="13"/>
      <c r="B182" s="247"/>
      <c r="C182" s="248"/>
      <c r="D182" s="242" t="s">
        <v>156</v>
      </c>
      <c r="E182" s="249" t="s">
        <v>1</v>
      </c>
      <c r="F182" s="250" t="s">
        <v>1592</v>
      </c>
      <c r="G182" s="248"/>
      <c r="H182" s="251">
        <v>1</v>
      </c>
      <c r="I182" s="252"/>
      <c r="J182" s="248"/>
      <c r="K182" s="248"/>
      <c r="L182" s="253"/>
      <c r="M182" s="254"/>
      <c r="N182" s="255"/>
      <c r="O182" s="255"/>
      <c r="P182" s="255"/>
      <c r="Q182" s="255"/>
      <c r="R182" s="255"/>
      <c r="S182" s="255"/>
      <c r="T182" s="256"/>
      <c r="U182" s="13"/>
      <c r="V182" s="13"/>
      <c r="W182" s="13"/>
      <c r="X182" s="13"/>
      <c r="Y182" s="13"/>
      <c r="Z182" s="13"/>
      <c r="AA182" s="13"/>
      <c r="AB182" s="13"/>
      <c r="AC182" s="13"/>
      <c r="AD182" s="13"/>
      <c r="AE182" s="13"/>
      <c r="AT182" s="257" t="s">
        <v>156</v>
      </c>
      <c r="AU182" s="257" t="s">
        <v>90</v>
      </c>
      <c r="AV182" s="13" t="s">
        <v>90</v>
      </c>
      <c r="AW182" s="13" t="s">
        <v>35</v>
      </c>
      <c r="AX182" s="13" t="s">
        <v>85</v>
      </c>
      <c r="AY182" s="257" t="s">
        <v>146</v>
      </c>
    </row>
    <row r="183" s="2" customFormat="1" ht="16.5" customHeight="1">
      <c r="A183" s="39"/>
      <c r="B183" s="40"/>
      <c r="C183" s="229" t="s">
        <v>234</v>
      </c>
      <c r="D183" s="229" t="s">
        <v>149</v>
      </c>
      <c r="E183" s="230" t="s">
        <v>1593</v>
      </c>
      <c r="F183" s="231" t="s">
        <v>1594</v>
      </c>
      <c r="G183" s="232" t="s">
        <v>1539</v>
      </c>
      <c r="H183" s="233">
        <v>1</v>
      </c>
      <c r="I183" s="234"/>
      <c r="J183" s="235">
        <f>ROUND(I183*H183,2)</f>
        <v>0</v>
      </c>
      <c r="K183" s="231" t="s">
        <v>1</v>
      </c>
      <c r="L183" s="45"/>
      <c r="M183" s="236" t="s">
        <v>1</v>
      </c>
      <c r="N183" s="237" t="s">
        <v>46</v>
      </c>
      <c r="O183" s="92"/>
      <c r="P183" s="238">
        <f>O183*H183</f>
        <v>0</v>
      </c>
      <c r="Q183" s="238">
        <v>0</v>
      </c>
      <c r="R183" s="238">
        <f>Q183*H183</f>
        <v>0</v>
      </c>
      <c r="S183" s="238">
        <v>0</v>
      </c>
      <c r="T183" s="239">
        <f>S183*H183</f>
        <v>0</v>
      </c>
      <c r="U183" s="39"/>
      <c r="V183" s="39"/>
      <c r="W183" s="39"/>
      <c r="X183" s="39"/>
      <c r="Y183" s="39"/>
      <c r="Z183" s="39"/>
      <c r="AA183" s="39"/>
      <c r="AB183" s="39"/>
      <c r="AC183" s="39"/>
      <c r="AD183" s="39"/>
      <c r="AE183" s="39"/>
      <c r="AR183" s="240" t="s">
        <v>1541</v>
      </c>
      <c r="AT183" s="240" t="s">
        <v>149</v>
      </c>
      <c r="AU183" s="240" t="s">
        <v>90</v>
      </c>
      <c r="AY183" s="18" t="s">
        <v>146</v>
      </c>
      <c r="BE183" s="241">
        <f>IF(N183="základní",J183,0)</f>
        <v>0</v>
      </c>
      <c r="BF183" s="241">
        <f>IF(N183="snížená",J183,0)</f>
        <v>0</v>
      </c>
      <c r="BG183" s="241">
        <f>IF(N183="zákl. přenesená",J183,0)</f>
        <v>0</v>
      </c>
      <c r="BH183" s="241">
        <f>IF(N183="sníž. přenesená",J183,0)</f>
        <v>0</v>
      </c>
      <c r="BI183" s="241">
        <f>IF(N183="nulová",J183,0)</f>
        <v>0</v>
      </c>
      <c r="BJ183" s="18" t="s">
        <v>85</v>
      </c>
      <c r="BK183" s="241">
        <f>ROUND(I183*H183,2)</f>
        <v>0</v>
      </c>
      <c r="BL183" s="18" t="s">
        <v>1541</v>
      </c>
      <c r="BM183" s="240" t="s">
        <v>1595</v>
      </c>
    </row>
    <row r="184" s="2" customFormat="1">
      <c r="A184" s="39"/>
      <c r="B184" s="40"/>
      <c r="C184" s="41"/>
      <c r="D184" s="242" t="s">
        <v>155</v>
      </c>
      <c r="E184" s="41"/>
      <c r="F184" s="243" t="s">
        <v>1596</v>
      </c>
      <c r="G184" s="41"/>
      <c r="H184" s="41"/>
      <c r="I184" s="244"/>
      <c r="J184" s="41"/>
      <c r="K184" s="41"/>
      <c r="L184" s="45"/>
      <c r="M184" s="245"/>
      <c r="N184" s="246"/>
      <c r="O184" s="92"/>
      <c r="P184" s="92"/>
      <c r="Q184" s="92"/>
      <c r="R184" s="92"/>
      <c r="S184" s="92"/>
      <c r="T184" s="93"/>
      <c r="U184" s="39"/>
      <c r="V184" s="39"/>
      <c r="W184" s="39"/>
      <c r="X184" s="39"/>
      <c r="Y184" s="39"/>
      <c r="Z184" s="39"/>
      <c r="AA184" s="39"/>
      <c r="AB184" s="39"/>
      <c r="AC184" s="39"/>
      <c r="AD184" s="39"/>
      <c r="AE184" s="39"/>
      <c r="AT184" s="18" t="s">
        <v>155</v>
      </c>
      <c r="AU184" s="18" t="s">
        <v>90</v>
      </c>
    </row>
    <row r="185" s="2" customFormat="1">
      <c r="A185" s="39"/>
      <c r="B185" s="40"/>
      <c r="C185" s="41"/>
      <c r="D185" s="242" t="s">
        <v>1223</v>
      </c>
      <c r="E185" s="41"/>
      <c r="F185" s="270" t="s">
        <v>1597</v>
      </c>
      <c r="G185" s="41"/>
      <c r="H185" s="41"/>
      <c r="I185" s="244"/>
      <c r="J185" s="41"/>
      <c r="K185" s="41"/>
      <c r="L185" s="45"/>
      <c r="M185" s="245"/>
      <c r="N185" s="246"/>
      <c r="O185" s="92"/>
      <c r="P185" s="92"/>
      <c r="Q185" s="92"/>
      <c r="R185" s="92"/>
      <c r="S185" s="92"/>
      <c r="T185" s="93"/>
      <c r="U185" s="39"/>
      <c r="V185" s="39"/>
      <c r="W185" s="39"/>
      <c r="X185" s="39"/>
      <c r="Y185" s="39"/>
      <c r="Z185" s="39"/>
      <c r="AA185" s="39"/>
      <c r="AB185" s="39"/>
      <c r="AC185" s="39"/>
      <c r="AD185" s="39"/>
      <c r="AE185" s="39"/>
      <c r="AT185" s="18" t="s">
        <v>1223</v>
      </c>
      <c r="AU185" s="18" t="s">
        <v>90</v>
      </c>
    </row>
    <row r="186" s="13" customFormat="1">
      <c r="A186" s="13"/>
      <c r="B186" s="247"/>
      <c r="C186" s="248"/>
      <c r="D186" s="242" t="s">
        <v>156</v>
      </c>
      <c r="E186" s="249" t="s">
        <v>1</v>
      </c>
      <c r="F186" s="250" t="s">
        <v>85</v>
      </c>
      <c r="G186" s="248"/>
      <c r="H186" s="251">
        <v>1</v>
      </c>
      <c r="I186" s="252"/>
      <c r="J186" s="248"/>
      <c r="K186" s="248"/>
      <c r="L186" s="253"/>
      <c r="M186" s="254"/>
      <c r="N186" s="255"/>
      <c r="O186" s="255"/>
      <c r="P186" s="255"/>
      <c r="Q186" s="255"/>
      <c r="R186" s="255"/>
      <c r="S186" s="255"/>
      <c r="T186" s="256"/>
      <c r="U186" s="13"/>
      <c r="V186" s="13"/>
      <c r="W186" s="13"/>
      <c r="X186" s="13"/>
      <c r="Y186" s="13"/>
      <c r="Z186" s="13"/>
      <c r="AA186" s="13"/>
      <c r="AB186" s="13"/>
      <c r="AC186" s="13"/>
      <c r="AD186" s="13"/>
      <c r="AE186" s="13"/>
      <c r="AT186" s="257" t="s">
        <v>156</v>
      </c>
      <c r="AU186" s="257" t="s">
        <v>90</v>
      </c>
      <c r="AV186" s="13" t="s">
        <v>90</v>
      </c>
      <c r="AW186" s="13" t="s">
        <v>35</v>
      </c>
      <c r="AX186" s="13" t="s">
        <v>81</v>
      </c>
      <c r="AY186" s="257" t="s">
        <v>146</v>
      </c>
    </row>
    <row r="187" s="15" customFormat="1">
      <c r="A187" s="15"/>
      <c r="B187" s="271"/>
      <c r="C187" s="272"/>
      <c r="D187" s="242" t="s">
        <v>156</v>
      </c>
      <c r="E187" s="273" t="s">
        <v>1</v>
      </c>
      <c r="F187" s="274" t="s">
        <v>192</v>
      </c>
      <c r="G187" s="272"/>
      <c r="H187" s="275">
        <v>1</v>
      </c>
      <c r="I187" s="276"/>
      <c r="J187" s="272"/>
      <c r="K187" s="272"/>
      <c r="L187" s="277"/>
      <c r="M187" s="278"/>
      <c r="N187" s="279"/>
      <c r="O187" s="279"/>
      <c r="P187" s="279"/>
      <c r="Q187" s="279"/>
      <c r="R187" s="279"/>
      <c r="S187" s="279"/>
      <c r="T187" s="280"/>
      <c r="U187" s="15"/>
      <c r="V187" s="15"/>
      <c r="W187" s="15"/>
      <c r="X187" s="15"/>
      <c r="Y187" s="15"/>
      <c r="Z187" s="15"/>
      <c r="AA187" s="15"/>
      <c r="AB187" s="15"/>
      <c r="AC187" s="15"/>
      <c r="AD187" s="15"/>
      <c r="AE187" s="15"/>
      <c r="AT187" s="281" t="s">
        <v>156</v>
      </c>
      <c r="AU187" s="281" t="s">
        <v>90</v>
      </c>
      <c r="AV187" s="15" t="s">
        <v>153</v>
      </c>
      <c r="AW187" s="15" t="s">
        <v>4</v>
      </c>
      <c r="AX187" s="15" t="s">
        <v>85</v>
      </c>
      <c r="AY187" s="281" t="s">
        <v>146</v>
      </c>
    </row>
    <row r="188" s="2" customFormat="1" ht="16.5" customHeight="1">
      <c r="A188" s="39"/>
      <c r="B188" s="40"/>
      <c r="C188" s="229" t="s">
        <v>8</v>
      </c>
      <c r="D188" s="229" t="s">
        <v>149</v>
      </c>
      <c r="E188" s="230" t="s">
        <v>1598</v>
      </c>
      <c r="F188" s="231" t="s">
        <v>1599</v>
      </c>
      <c r="G188" s="232" t="s">
        <v>1539</v>
      </c>
      <c r="H188" s="233">
        <v>1</v>
      </c>
      <c r="I188" s="234"/>
      <c r="J188" s="235">
        <f>ROUND(I188*H188,2)</f>
        <v>0</v>
      </c>
      <c r="K188" s="231" t="s">
        <v>1</v>
      </c>
      <c r="L188" s="45"/>
      <c r="M188" s="236" t="s">
        <v>1</v>
      </c>
      <c r="N188" s="237" t="s">
        <v>46</v>
      </c>
      <c r="O188" s="92"/>
      <c r="P188" s="238">
        <f>O188*H188</f>
        <v>0</v>
      </c>
      <c r="Q188" s="238">
        <v>0</v>
      </c>
      <c r="R188" s="238">
        <f>Q188*H188</f>
        <v>0</v>
      </c>
      <c r="S188" s="238">
        <v>0</v>
      </c>
      <c r="T188" s="239">
        <f>S188*H188</f>
        <v>0</v>
      </c>
      <c r="U188" s="39"/>
      <c r="V188" s="39"/>
      <c r="W188" s="39"/>
      <c r="X188" s="39"/>
      <c r="Y188" s="39"/>
      <c r="Z188" s="39"/>
      <c r="AA188" s="39"/>
      <c r="AB188" s="39"/>
      <c r="AC188" s="39"/>
      <c r="AD188" s="39"/>
      <c r="AE188" s="39"/>
      <c r="AR188" s="240" t="s">
        <v>1600</v>
      </c>
      <c r="AT188" s="240" t="s">
        <v>149</v>
      </c>
      <c r="AU188" s="240" t="s">
        <v>90</v>
      </c>
      <c r="AY188" s="18" t="s">
        <v>146</v>
      </c>
      <c r="BE188" s="241">
        <f>IF(N188="základní",J188,0)</f>
        <v>0</v>
      </c>
      <c r="BF188" s="241">
        <f>IF(N188="snížená",J188,0)</f>
        <v>0</v>
      </c>
      <c r="BG188" s="241">
        <f>IF(N188="zákl. přenesená",J188,0)</f>
        <v>0</v>
      </c>
      <c r="BH188" s="241">
        <f>IF(N188="sníž. přenesená",J188,0)</f>
        <v>0</v>
      </c>
      <c r="BI188" s="241">
        <f>IF(N188="nulová",J188,0)</f>
        <v>0</v>
      </c>
      <c r="BJ188" s="18" t="s">
        <v>85</v>
      </c>
      <c r="BK188" s="241">
        <f>ROUND(I188*H188,2)</f>
        <v>0</v>
      </c>
      <c r="BL188" s="18" t="s">
        <v>1600</v>
      </c>
      <c r="BM188" s="240" t="s">
        <v>1601</v>
      </c>
    </row>
    <row r="189" s="2" customFormat="1">
      <c r="A189" s="39"/>
      <c r="B189" s="40"/>
      <c r="C189" s="41"/>
      <c r="D189" s="242" t="s">
        <v>155</v>
      </c>
      <c r="E189" s="41"/>
      <c r="F189" s="243" t="s">
        <v>1599</v>
      </c>
      <c r="G189" s="41"/>
      <c r="H189" s="41"/>
      <c r="I189" s="244"/>
      <c r="J189" s="41"/>
      <c r="K189" s="41"/>
      <c r="L189" s="45"/>
      <c r="M189" s="245"/>
      <c r="N189" s="246"/>
      <c r="O189" s="92"/>
      <c r="P189" s="92"/>
      <c r="Q189" s="92"/>
      <c r="R189" s="92"/>
      <c r="S189" s="92"/>
      <c r="T189" s="93"/>
      <c r="U189" s="39"/>
      <c r="V189" s="39"/>
      <c r="W189" s="39"/>
      <c r="X189" s="39"/>
      <c r="Y189" s="39"/>
      <c r="Z189" s="39"/>
      <c r="AA189" s="39"/>
      <c r="AB189" s="39"/>
      <c r="AC189" s="39"/>
      <c r="AD189" s="39"/>
      <c r="AE189" s="39"/>
      <c r="AT189" s="18" t="s">
        <v>155</v>
      </c>
      <c r="AU189" s="18" t="s">
        <v>90</v>
      </c>
    </row>
    <row r="190" s="2" customFormat="1">
      <c r="A190" s="39"/>
      <c r="B190" s="40"/>
      <c r="C190" s="41"/>
      <c r="D190" s="242" t="s">
        <v>1223</v>
      </c>
      <c r="E190" s="41"/>
      <c r="F190" s="270" t="s">
        <v>1602</v>
      </c>
      <c r="G190" s="41"/>
      <c r="H190" s="41"/>
      <c r="I190" s="244"/>
      <c r="J190" s="41"/>
      <c r="K190" s="41"/>
      <c r="L190" s="45"/>
      <c r="M190" s="245"/>
      <c r="N190" s="246"/>
      <c r="O190" s="92"/>
      <c r="P190" s="92"/>
      <c r="Q190" s="92"/>
      <c r="R190" s="92"/>
      <c r="S190" s="92"/>
      <c r="T190" s="93"/>
      <c r="U190" s="39"/>
      <c r="V190" s="39"/>
      <c r="W190" s="39"/>
      <c r="X190" s="39"/>
      <c r="Y190" s="39"/>
      <c r="Z190" s="39"/>
      <c r="AA190" s="39"/>
      <c r="AB190" s="39"/>
      <c r="AC190" s="39"/>
      <c r="AD190" s="39"/>
      <c r="AE190" s="39"/>
      <c r="AT190" s="18" t="s">
        <v>1223</v>
      </c>
      <c r="AU190" s="18" t="s">
        <v>90</v>
      </c>
    </row>
    <row r="191" s="13" customFormat="1">
      <c r="A191" s="13"/>
      <c r="B191" s="247"/>
      <c r="C191" s="248"/>
      <c r="D191" s="242" t="s">
        <v>156</v>
      </c>
      <c r="E191" s="249" t="s">
        <v>1</v>
      </c>
      <c r="F191" s="250" t="s">
        <v>85</v>
      </c>
      <c r="G191" s="248"/>
      <c r="H191" s="251">
        <v>1</v>
      </c>
      <c r="I191" s="252"/>
      <c r="J191" s="248"/>
      <c r="K191" s="248"/>
      <c r="L191" s="253"/>
      <c r="M191" s="254"/>
      <c r="N191" s="255"/>
      <c r="O191" s="255"/>
      <c r="P191" s="255"/>
      <c r="Q191" s="255"/>
      <c r="R191" s="255"/>
      <c r="S191" s="255"/>
      <c r="T191" s="256"/>
      <c r="U191" s="13"/>
      <c r="V191" s="13"/>
      <c r="W191" s="13"/>
      <c r="X191" s="13"/>
      <c r="Y191" s="13"/>
      <c r="Z191" s="13"/>
      <c r="AA191" s="13"/>
      <c r="AB191" s="13"/>
      <c r="AC191" s="13"/>
      <c r="AD191" s="13"/>
      <c r="AE191" s="13"/>
      <c r="AT191" s="257" t="s">
        <v>156</v>
      </c>
      <c r="AU191" s="257" t="s">
        <v>90</v>
      </c>
      <c r="AV191" s="13" t="s">
        <v>90</v>
      </c>
      <c r="AW191" s="13" t="s">
        <v>35</v>
      </c>
      <c r="AX191" s="13" t="s">
        <v>81</v>
      </c>
      <c r="AY191" s="257" t="s">
        <v>146</v>
      </c>
    </row>
    <row r="192" s="15" customFormat="1">
      <c r="A192" s="15"/>
      <c r="B192" s="271"/>
      <c r="C192" s="272"/>
      <c r="D192" s="242" t="s">
        <v>156</v>
      </c>
      <c r="E192" s="273" t="s">
        <v>1</v>
      </c>
      <c r="F192" s="274" t="s">
        <v>192</v>
      </c>
      <c r="G192" s="272"/>
      <c r="H192" s="275">
        <v>1</v>
      </c>
      <c r="I192" s="276"/>
      <c r="J192" s="272"/>
      <c r="K192" s="272"/>
      <c r="L192" s="277"/>
      <c r="M192" s="310"/>
      <c r="N192" s="311"/>
      <c r="O192" s="311"/>
      <c r="P192" s="311"/>
      <c r="Q192" s="311"/>
      <c r="R192" s="311"/>
      <c r="S192" s="311"/>
      <c r="T192" s="312"/>
      <c r="U192" s="15"/>
      <c r="V192" s="15"/>
      <c r="W192" s="15"/>
      <c r="X192" s="15"/>
      <c r="Y192" s="15"/>
      <c r="Z192" s="15"/>
      <c r="AA192" s="15"/>
      <c r="AB192" s="15"/>
      <c r="AC192" s="15"/>
      <c r="AD192" s="15"/>
      <c r="AE192" s="15"/>
      <c r="AT192" s="281" t="s">
        <v>156</v>
      </c>
      <c r="AU192" s="281" t="s">
        <v>90</v>
      </c>
      <c r="AV192" s="15" t="s">
        <v>153</v>
      </c>
      <c r="AW192" s="15" t="s">
        <v>4</v>
      </c>
      <c r="AX192" s="15" t="s">
        <v>85</v>
      </c>
      <c r="AY192" s="281" t="s">
        <v>146</v>
      </c>
    </row>
    <row r="193" s="2" customFormat="1" ht="6.96" customHeight="1">
      <c r="A193" s="39"/>
      <c r="B193" s="67"/>
      <c r="C193" s="68"/>
      <c r="D193" s="68"/>
      <c r="E193" s="68"/>
      <c r="F193" s="68"/>
      <c r="G193" s="68"/>
      <c r="H193" s="68"/>
      <c r="I193" s="68"/>
      <c r="J193" s="68"/>
      <c r="K193" s="68"/>
      <c r="L193" s="45"/>
      <c r="M193" s="39"/>
      <c r="O193" s="39"/>
      <c r="P193" s="39"/>
      <c r="Q193" s="39"/>
      <c r="R193" s="39"/>
      <c r="S193" s="39"/>
      <c r="T193" s="39"/>
      <c r="U193" s="39"/>
      <c r="V193" s="39"/>
      <c r="W193" s="39"/>
      <c r="X193" s="39"/>
      <c r="Y193" s="39"/>
      <c r="Z193" s="39"/>
      <c r="AA193" s="39"/>
      <c r="AB193" s="39"/>
      <c r="AC193" s="39"/>
      <c r="AD193" s="39"/>
      <c r="AE193" s="39"/>
    </row>
  </sheetData>
  <sheetProtection sheet="1" autoFilter="0" formatColumns="0" formatRows="0" objects="1" scenarios="1" spinCount="100000" saltValue="66KmyKkKwVTAm3tzxEDk48Um8dlMlPMTDMc26LeKWM2D4M1j8lvR0YuRfoDlz1F1fqvTchGQwHnZCCH0OfOpaQ==" hashValue="azO/E6VNvdPhF9O0ziAg6tUoB5mUSKJhcmd9VN5PseGkVRlRlQ8I9ZzgGDxxXzlgBKsK65OEKGSY3hlUFwr3cQ==" algorithmName="SHA-512" password="CC35"/>
  <autoFilter ref="C122:K192"/>
  <mergeCells count="12">
    <mergeCell ref="E7:H7"/>
    <mergeCell ref="E9:H9"/>
    <mergeCell ref="E11:H11"/>
    <mergeCell ref="E20:H20"/>
    <mergeCell ref="E29:H29"/>
    <mergeCell ref="E84:H84"/>
    <mergeCell ref="E86:H86"/>
    <mergeCell ref="E88:H88"/>
    <mergeCell ref="E111:H111"/>
    <mergeCell ref="E113:H113"/>
    <mergeCell ref="E115:H115"/>
    <mergeCell ref="L2:V2"/>
  </mergeCells>
  <hyperlinks>
    <hyperlink ref="F128" r:id="rId1" display="https://podminky.urs.cz/item/CS_URS_2023_01/012103000"/>
    <hyperlink ref="F134" r:id="rId2" display="https://podminky.urs.cz/item/CS_URS_2023_01/012203000"/>
    <hyperlink ref="F140" r:id="rId3" display="https://podminky.urs.cz/item/CS_URS_2023_01/012303000"/>
    <hyperlink ref="F146" r:id="rId4" display="https://podminky.urs.cz/item/CS_URS_2023_01/013254000"/>
    <hyperlink ref="F169" r:id="rId5" display="https://podminky.urs.cz/item/CS_URS_2023_01/034403001"/>
  </hyperlinks>
  <pageMargins left="0.39375" right="0.39375" top="0.39375" bottom="0.39375" header="0" footer="0"/>
  <pageSetup paperSize="9" orientation="portrait" blackAndWhite="1" fitToHeight="100"/>
  <headerFooter>
    <oddFooter>&amp;CStrana &amp;P z &amp;N</oddFooter>
  </headerFooter>
  <drawing r:id="rId6"/>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7"/>
      <c r="C3" s="148"/>
      <c r="D3" s="148"/>
      <c r="E3" s="148"/>
      <c r="F3" s="148"/>
      <c r="G3" s="148"/>
      <c r="H3" s="21"/>
    </row>
    <row r="4" s="1" customFormat="1" ht="24.96" customHeight="1">
      <c r="B4" s="21"/>
      <c r="C4" s="149" t="s">
        <v>1603</v>
      </c>
      <c r="H4" s="21"/>
    </row>
    <row r="5" s="1" customFormat="1" ht="12" customHeight="1">
      <c r="B5" s="21"/>
      <c r="C5" s="155" t="s">
        <v>13</v>
      </c>
      <c r="D5" s="159" t="s">
        <v>14</v>
      </c>
      <c r="E5" s="1"/>
      <c r="F5" s="1"/>
      <c r="H5" s="21"/>
    </row>
    <row r="6" s="1" customFormat="1" ht="36.96" customHeight="1">
      <c r="B6" s="21"/>
      <c r="C6" s="313" t="s">
        <v>16</v>
      </c>
      <c r="D6" s="314" t="s">
        <v>17</v>
      </c>
      <c r="E6" s="1"/>
      <c r="F6" s="1"/>
      <c r="H6" s="21"/>
    </row>
    <row r="7" s="1" customFormat="1" ht="16.5" customHeight="1">
      <c r="B7" s="21"/>
      <c r="C7" s="151" t="s">
        <v>23</v>
      </c>
      <c r="D7" s="154" t="str">
        <f>'Rekapitulace stavby'!AN8</f>
        <v>23. 2. 2024</v>
      </c>
      <c r="H7" s="21"/>
    </row>
    <row r="8" s="2" customFormat="1" ht="10.8" customHeight="1">
      <c r="A8" s="39"/>
      <c r="B8" s="45"/>
      <c r="C8" s="39"/>
      <c r="D8" s="39"/>
      <c r="E8" s="39"/>
      <c r="F8" s="39"/>
      <c r="G8" s="39"/>
      <c r="H8" s="45"/>
    </row>
    <row r="9" s="11" customFormat="1" ht="29.28" customHeight="1">
      <c r="A9" s="202"/>
      <c r="B9" s="315"/>
      <c r="C9" s="316" t="s">
        <v>62</v>
      </c>
      <c r="D9" s="317" t="s">
        <v>63</v>
      </c>
      <c r="E9" s="317" t="s">
        <v>133</v>
      </c>
      <c r="F9" s="318" t="s">
        <v>1604</v>
      </c>
      <c r="G9" s="202"/>
      <c r="H9" s="315"/>
    </row>
    <row r="10" s="2" customFormat="1" ht="26.4" customHeight="1">
      <c r="A10" s="39"/>
      <c r="B10" s="45"/>
      <c r="C10" s="319" t="s">
        <v>1605</v>
      </c>
      <c r="D10" s="319" t="s">
        <v>86</v>
      </c>
      <c r="E10" s="39"/>
      <c r="F10" s="39"/>
      <c r="G10" s="39"/>
      <c r="H10" s="45"/>
    </row>
    <row r="11" s="2" customFormat="1" ht="16.8" customHeight="1">
      <c r="A11" s="39"/>
      <c r="B11" s="45"/>
      <c r="C11" s="320" t="s">
        <v>1606</v>
      </c>
      <c r="D11" s="321" t="s">
        <v>1607</v>
      </c>
      <c r="E11" s="322" t="s">
        <v>1</v>
      </c>
      <c r="F11" s="323">
        <v>2.262</v>
      </c>
      <c r="G11" s="39"/>
      <c r="H11" s="45"/>
    </row>
    <row r="12" s="2" customFormat="1" ht="16.8" customHeight="1">
      <c r="A12" s="39"/>
      <c r="B12" s="45"/>
      <c r="C12" s="320" t="s">
        <v>1608</v>
      </c>
      <c r="D12" s="321" t="s">
        <v>1609</v>
      </c>
      <c r="E12" s="322" t="s">
        <v>1</v>
      </c>
      <c r="F12" s="323">
        <v>2</v>
      </c>
      <c r="G12" s="39"/>
      <c r="H12" s="45"/>
    </row>
    <row r="13" s="2" customFormat="1" ht="16.8" customHeight="1">
      <c r="A13" s="39"/>
      <c r="B13" s="45"/>
      <c r="C13" s="320" t="s">
        <v>1610</v>
      </c>
      <c r="D13" s="321" t="s">
        <v>1611</v>
      </c>
      <c r="E13" s="322" t="s">
        <v>152</v>
      </c>
      <c r="F13" s="323">
        <v>0.10000000000000001</v>
      </c>
      <c r="G13" s="39"/>
      <c r="H13" s="45"/>
    </row>
    <row r="14" s="2" customFormat="1" ht="7.44" customHeight="1">
      <c r="A14" s="39"/>
      <c r="B14" s="182"/>
      <c r="C14" s="183"/>
      <c r="D14" s="183"/>
      <c r="E14" s="183"/>
      <c r="F14" s="183"/>
      <c r="G14" s="183"/>
      <c r="H14" s="45"/>
    </row>
    <row r="15" s="2" customFormat="1">
      <c r="A15" s="39"/>
      <c r="B15" s="39"/>
      <c r="C15" s="39"/>
      <c r="D15" s="39"/>
      <c r="E15" s="39"/>
      <c r="F15" s="39"/>
      <c r="G15" s="39"/>
      <c r="H15" s="39"/>
    </row>
  </sheetData>
  <sheetProtection sheet="1" formatColumns="0" formatRows="0" objects="1" scenarios="1" spinCount="100000" saltValue="7X2jv0EaUP7YJqL3hn3xpqSaSYvr1tQx0Ty19e5UGHNNml2CavwJg2/QYd2myzeb5haS8wc9MyvlgYT45fsMGg==" hashValue="rUf3WD/rsN4Mb1YN41c9uT7rtfhaGp3/QYRLWEUYI0M4rOJjH4VutPZndUwSWvKvWTL0s/HqEBhW2uEjyQ87EQ=="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DESKTOP-81LJ6S\Michal</dc:creator>
  <cp:lastModifiedBy>DESKTOP-81LJ6S\Michal</cp:lastModifiedBy>
  <dcterms:created xsi:type="dcterms:W3CDTF">2024-04-25T16:01:34Z</dcterms:created>
  <dcterms:modified xsi:type="dcterms:W3CDTF">2024-04-25T16:01:45Z</dcterms:modified>
</cp:coreProperties>
</file>